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mc:AlternateContent xmlns:mc="http://schemas.openxmlformats.org/markup-compatibility/2006">
    <mc:Choice Requires="x15">
      <x15ac:absPath xmlns:x15ac="http://schemas.microsoft.com/office/spreadsheetml/2010/11/ac" url="/Users/jpsipponen/Dropbox/Case FIBA/FIBA ARCHIVE 2021/FIBA ARCHIVE 1Q-2021/STATS 2015-2018 project/Web loaded new stats excels/"/>
    </mc:Choice>
  </mc:AlternateContent>
  <xr:revisionPtr revIDLastSave="0" documentId="13_ncr:1_{CEFE6F2E-A5DA-A44B-834F-67EF121AD283}" xr6:coauthVersionLast="47" xr6:coauthVersionMax="47" xr10:uidLastSave="{00000000-0000-0000-0000-000000000000}"/>
  <bookViews>
    <workbookView xWindow="-1740" yWindow="-20920" windowWidth="36940" windowHeight="19320" xr2:uid="{00000000-000D-0000-FFFF-FFFF00000000}"/>
  </bookViews>
  <sheets>
    <sheet name="Change log" sheetId="16" r:id="rId1"/>
    <sheet name="Games Played" sheetId="25" r:id="rId2"/>
    <sheet name="Team data Evolutions" sheetId="17" r:id="rId3"/>
    <sheet name="Player data evolutions" sheetId="19" r:id="rId4"/>
    <sheet name="WT 2015 Team" sheetId="3" r:id="rId5"/>
    <sheet name="WT 2015 Player" sheetId="4" r:id="rId6"/>
    <sheet name="WT 2016 Team" sheetId="5" r:id="rId7"/>
    <sheet name="WT 2016 Player" sheetId="6" r:id="rId8"/>
    <sheet name="WT 2017 Team" sheetId="7" r:id="rId9"/>
    <sheet name="WT 2017 Player" sheetId="8" r:id="rId10"/>
    <sheet name="WT 2018 Team" sheetId="9" r:id="rId11"/>
    <sheet name="WT 2018 Player" sheetId="10" r:id="rId12"/>
    <sheet name="WT 2019 Team" sheetId="11" r:id="rId13"/>
    <sheet name="WT 2019 Player" sheetId="12" r:id="rId14"/>
    <sheet name="WT 2020 Team" sheetId="13" r:id="rId15"/>
    <sheet name="WT 2020 Player" sheetId="14"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3" i="8" l="1"/>
  <c r="G223" i="8"/>
  <c r="H223" i="8"/>
  <c r="I223" i="8"/>
  <c r="J223" i="8"/>
  <c r="K223" i="8" s="1"/>
  <c r="M223" i="8"/>
  <c r="P223" i="8"/>
  <c r="S223" i="8"/>
  <c r="V223" i="8"/>
  <c r="G3" i="25"/>
  <c r="F3" i="25"/>
  <c r="E3" i="25"/>
  <c r="D3" i="25"/>
  <c r="C3" i="25"/>
  <c r="B3" i="25"/>
  <c r="G90" i="17"/>
  <c r="F90" i="17"/>
  <c r="E90" i="17"/>
  <c r="D90" i="17"/>
  <c r="C90" i="17"/>
  <c r="B90" i="17"/>
  <c r="G89" i="17"/>
  <c r="F89" i="17"/>
  <c r="E89" i="17"/>
  <c r="D89" i="17"/>
  <c r="C89" i="17"/>
  <c r="B89" i="17"/>
  <c r="B16" i="17"/>
  <c r="B12" i="17"/>
  <c r="D36" i="17"/>
  <c r="G73" i="17"/>
  <c r="E73" i="17"/>
  <c r="C73" i="17"/>
  <c r="G62" i="17"/>
  <c r="E62" i="17"/>
  <c r="D62" i="17"/>
  <c r="C62" i="17"/>
  <c r="AO66" i="3"/>
  <c r="AO70" i="5"/>
  <c r="AO55" i="7"/>
  <c r="AO53" i="9"/>
  <c r="AO58" i="11"/>
  <c r="AO25" i="13"/>
  <c r="G57" i="17"/>
  <c r="G56" i="17"/>
  <c r="G55" i="17"/>
  <c r="G54" i="17"/>
  <c r="G53" i="17"/>
  <c r="G52" i="17"/>
  <c r="G51" i="17"/>
  <c r="F57" i="17"/>
  <c r="F56" i="17"/>
  <c r="F55" i="17"/>
  <c r="F54" i="17"/>
  <c r="F53" i="17"/>
  <c r="F52" i="17"/>
  <c r="F51" i="17"/>
  <c r="E57" i="17"/>
  <c r="E56" i="17"/>
  <c r="E55" i="17"/>
  <c r="E54" i="17"/>
  <c r="E53" i="17"/>
  <c r="E52" i="17"/>
  <c r="E51" i="17"/>
  <c r="D57" i="17"/>
  <c r="D56" i="17"/>
  <c r="D55" i="17"/>
  <c r="D54" i="17"/>
  <c r="D53" i="17"/>
  <c r="D52" i="17"/>
  <c r="D51" i="17"/>
  <c r="C57" i="17"/>
  <c r="C56" i="17"/>
  <c r="C55" i="17"/>
  <c r="C54" i="17"/>
  <c r="C53" i="17"/>
  <c r="C52" i="17"/>
  <c r="C51" i="17"/>
  <c r="B57" i="17"/>
  <c r="B56" i="17"/>
  <c r="B55" i="17"/>
  <c r="B54" i="17"/>
  <c r="B53" i="17"/>
  <c r="B52" i="17"/>
  <c r="B51" i="17"/>
  <c r="G50" i="17"/>
  <c r="E50" i="17"/>
  <c r="C50" i="17"/>
  <c r="G49" i="17"/>
  <c r="F49" i="17"/>
  <c r="E49" i="17"/>
  <c r="D49" i="17"/>
  <c r="C49" i="17"/>
  <c r="B49" i="17"/>
  <c r="I110" i="14"/>
  <c r="I246" i="12"/>
  <c r="I226" i="10"/>
  <c r="D8" i="19"/>
  <c r="I282" i="6"/>
  <c r="I259" i="4"/>
  <c r="B8" i="19"/>
  <c r="H25" i="13"/>
  <c r="H58" i="11"/>
  <c r="H53" i="9"/>
  <c r="H55" i="7"/>
  <c r="H70" i="5"/>
  <c r="H66" i="3"/>
  <c r="B9" i="17" s="1"/>
  <c r="J70" i="5"/>
  <c r="J55" i="7"/>
  <c r="J53" i="9"/>
  <c r="J25" i="13"/>
  <c r="I25" i="13"/>
  <c r="I58" i="11"/>
  <c r="J58" i="11" s="1"/>
  <c r="I53" i="9"/>
  <c r="I70" i="5"/>
  <c r="I55" i="7"/>
  <c r="I66" i="3"/>
  <c r="B10" i="17" s="1"/>
  <c r="AK25" i="13"/>
  <c r="AK58" i="11"/>
  <c r="F38" i="17" s="1"/>
  <c r="AK53" i="9"/>
  <c r="AK55" i="7"/>
  <c r="AK70" i="5"/>
  <c r="AK66" i="3"/>
  <c r="AQ25" i="13"/>
  <c r="AQ58" i="11"/>
  <c r="AQ53" i="9"/>
  <c r="AQ55" i="7"/>
  <c r="AQ70" i="5"/>
  <c r="AQ66" i="3"/>
  <c r="AP25" i="13"/>
  <c r="AP58" i="11"/>
  <c r="F73" i="17" s="1"/>
  <c r="AP53" i="9"/>
  <c r="AP55" i="7"/>
  <c r="AP70" i="5"/>
  <c r="AP66" i="3"/>
  <c r="G34" i="19"/>
  <c r="F34" i="19"/>
  <c r="E34" i="19"/>
  <c r="G33" i="19"/>
  <c r="F33" i="19"/>
  <c r="E33" i="19"/>
  <c r="D33" i="19"/>
  <c r="C33" i="19"/>
  <c r="G32" i="19"/>
  <c r="F32" i="19"/>
  <c r="E32" i="19"/>
  <c r="D32" i="19"/>
  <c r="C32" i="19"/>
  <c r="G31" i="19"/>
  <c r="F31" i="19"/>
  <c r="E31" i="19"/>
  <c r="D31" i="19"/>
  <c r="C31" i="19"/>
  <c r="G30" i="19"/>
  <c r="F30" i="19"/>
  <c r="E30" i="19"/>
  <c r="G29" i="19"/>
  <c r="F29" i="19"/>
  <c r="E29" i="19"/>
  <c r="D29" i="19"/>
  <c r="C29" i="19"/>
  <c r="G28" i="19"/>
  <c r="F28" i="19"/>
  <c r="E28" i="19"/>
  <c r="D28" i="19"/>
  <c r="C28" i="19"/>
  <c r="G27" i="19"/>
  <c r="F27" i="19"/>
  <c r="E27" i="19"/>
  <c r="D27" i="19"/>
  <c r="C27" i="19"/>
  <c r="G26" i="19"/>
  <c r="F26" i="19"/>
  <c r="E26" i="19"/>
  <c r="D26" i="19"/>
  <c r="C26" i="19"/>
  <c r="G25" i="19"/>
  <c r="F25" i="19"/>
  <c r="E25" i="19"/>
  <c r="D25" i="19"/>
  <c r="C25" i="19"/>
  <c r="G24" i="19"/>
  <c r="F24" i="19"/>
  <c r="E24" i="19"/>
  <c r="D24" i="19"/>
  <c r="C24" i="19"/>
  <c r="G23" i="19"/>
  <c r="F23" i="19"/>
  <c r="E23" i="19"/>
  <c r="D23" i="19"/>
  <c r="C23" i="19"/>
  <c r="G22" i="19"/>
  <c r="F22" i="19"/>
  <c r="E22" i="19"/>
  <c r="D22" i="19"/>
  <c r="C22" i="19"/>
  <c r="G21" i="19"/>
  <c r="F21" i="19"/>
  <c r="E21" i="19"/>
  <c r="G20" i="19"/>
  <c r="F20" i="19"/>
  <c r="E20" i="19"/>
  <c r="D20" i="19"/>
  <c r="C20" i="19"/>
  <c r="G19" i="19"/>
  <c r="F19" i="19"/>
  <c r="E19" i="19"/>
  <c r="D19" i="19"/>
  <c r="C19" i="19"/>
  <c r="G18" i="19"/>
  <c r="F18" i="19"/>
  <c r="E18" i="19"/>
  <c r="G17" i="19"/>
  <c r="F17" i="19"/>
  <c r="E17" i="19"/>
  <c r="D17" i="19"/>
  <c r="C17" i="19"/>
  <c r="G16" i="19"/>
  <c r="F16" i="19"/>
  <c r="E16" i="19"/>
  <c r="D16" i="19"/>
  <c r="C16" i="19"/>
  <c r="G15" i="19"/>
  <c r="F15" i="19"/>
  <c r="E15" i="19"/>
  <c r="G14" i="19"/>
  <c r="F14" i="19"/>
  <c r="E14" i="19"/>
  <c r="D14" i="19"/>
  <c r="C14" i="19"/>
  <c r="G13" i="19"/>
  <c r="F13" i="19"/>
  <c r="E13" i="19"/>
  <c r="D13" i="19"/>
  <c r="C13" i="19"/>
  <c r="G12" i="19"/>
  <c r="F12" i="19"/>
  <c r="E12" i="19"/>
  <c r="G11" i="19"/>
  <c r="F11" i="19"/>
  <c r="E11" i="19"/>
  <c r="D11" i="19"/>
  <c r="C11" i="19"/>
  <c r="G10" i="19"/>
  <c r="F10" i="19"/>
  <c r="E10" i="19"/>
  <c r="G9" i="19"/>
  <c r="F9" i="19"/>
  <c r="E9" i="19"/>
  <c r="G8" i="19"/>
  <c r="F8" i="19"/>
  <c r="E8" i="19"/>
  <c r="C8" i="19"/>
  <c r="G7" i="19"/>
  <c r="F7" i="19"/>
  <c r="E7" i="19"/>
  <c r="G6" i="19"/>
  <c r="F6" i="19"/>
  <c r="E6" i="19"/>
  <c r="G5" i="19"/>
  <c r="F5" i="19"/>
  <c r="E5" i="19"/>
  <c r="C5" i="19"/>
  <c r="G4" i="19"/>
  <c r="F4" i="19"/>
  <c r="E4" i="19"/>
  <c r="D4" i="19"/>
  <c r="C4" i="19"/>
  <c r="G3" i="19"/>
  <c r="F3" i="19"/>
  <c r="E3" i="19"/>
  <c r="D3" i="19"/>
  <c r="C3" i="19"/>
  <c r="B33" i="19"/>
  <c r="B32" i="19"/>
  <c r="B31" i="19"/>
  <c r="B29" i="19"/>
  <c r="B28" i="19"/>
  <c r="B27" i="19"/>
  <c r="B26" i="19"/>
  <c r="B25" i="19"/>
  <c r="B24" i="19"/>
  <c r="B23" i="19"/>
  <c r="B22" i="19"/>
  <c r="B20" i="19"/>
  <c r="B19" i="19"/>
  <c r="B17" i="19"/>
  <c r="B16" i="19"/>
  <c r="B14" i="19"/>
  <c r="B13" i="19"/>
  <c r="B11" i="19"/>
  <c r="B4" i="19"/>
  <c r="B3" i="19"/>
  <c r="B3" i="17"/>
  <c r="B74" i="17" s="1"/>
  <c r="G44" i="17"/>
  <c r="G43" i="17"/>
  <c r="G42" i="17"/>
  <c r="G41" i="17"/>
  <c r="G40" i="17"/>
  <c r="G39" i="17"/>
  <c r="G38" i="17"/>
  <c r="G37" i="17"/>
  <c r="G77" i="17" s="1"/>
  <c r="G83" i="17" s="1"/>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44" i="17"/>
  <c r="F43" i="17"/>
  <c r="F42" i="17"/>
  <c r="F41" i="17"/>
  <c r="F39" i="17"/>
  <c r="F36" i="17"/>
  <c r="F35" i="17"/>
  <c r="F34" i="17"/>
  <c r="F32" i="17"/>
  <c r="F31" i="17"/>
  <c r="F30" i="17"/>
  <c r="F29" i="17"/>
  <c r="F28" i="17"/>
  <c r="F27" i="17"/>
  <c r="F26" i="17"/>
  <c r="F25" i="17"/>
  <c r="F24" i="17"/>
  <c r="F22" i="17"/>
  <c r="F21" i="17"/>
  <c r="F19" i="17"/>
  <c r="F18" i="17"/>
  <c r="F16" i="17"/>
  <c r="F15" i="17"/>
  <c r="F13" i="17"/>
  <c r="F12" i="17"/>
  <c r="F10" i="17"/>
  <c r="F9" i="17"/>
  <c r="F7" i="17"/>
  <c r="F6" i="17"/>
  <c r="F5" i="17"/>
  <c r="F4" i="17"/>
  <c r="F3" i="17"/>
  <c r="E44" i="17"/>
  <c r="E43" i="17"/>
  <c r="E42" i="17"/>
  <c r="E41" i="17"/>
  <c r="E40" i="17"/>
  <c r="E39" i="17"/>
  <c r="E38" i="17"/>
  <c r="E37" i="17"/>
  <c r="E77" i="17" s="1"/>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9" i="17"/>
  <c r="E8" i="17"/>
  <c r="E7" i="17"/>
  <c r="E6" i="17"/>
  <c r="E5" i="17"/>
  <c r="E4" i="17"/>
  <c r="E3" i="17"/>
  <c r="D44" i="17"/>
  <c r="D43" i="17"/>
  <c r="D42" i="17"/>
  <c r="D41" i="17"/>
  <c r="D40" i="17"/>
  <c r="D39" i="17"/>
  <c r="D38" i="17"/>
  <c r="D35" i="17"/>
  <c r="D34" i="17"/>
  <c r="D32" i="17"/>
  <c r="D31" i="17"/>
  <c r="D30" i="17"/>
  <c r="D29" i="17"/>
  <c r="D28" i="17"/>
  <c r="D27" i="17"/>
  <c r="D26" i="17"/>
  <c r="D25" i="17"/>
  <c r="D24" i="17"/>
  <c r="D23" i="17"/>
  <c r="D22" i="17"/>
  <c r="D21" i="17"/>
  <c r="D20" i="17"/>
  <c r="D19" i="17"/>
  <c r="D18" i="17"/>
  <c r="D17" i="17"/>
  <c r="D16" i="17"/>
  <c r="D15" i="17"/>
  <c r="D13" i="17"/>
  <c r="D12" i="17"/>
  <c r="D10" i="17"/>
  <c r="D9" i="17"/>
  <c r="D8" i="17"/>
  <c r="D7" i="17"/>
  <c r="D6" i="17"/>
  <c r="D5" i="17"/>
  <c r="D4" i="17"/>
  <c r="D3" i="17"/>
  <c r="C44" i="17"/>
  <c r="C43" i="17"/>
  <c r="C42" i="17"/>
  <c r="C41" i="17"/>
  <c r="C40" i="17"/>
  <c r="C39" i="17"/>
  <c r="C38" i="17"/>
  <c r="C37" i="17"/>
  <c r="C77" i="17" s="1"/>
  <c r="C83" i="17" s="1"/>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0" i="17"/>
  <c r="C9" i="17"/>
  <c r="C8" i="17"/>
  <c r="C7" i="17"/>
  <c r="C6" i="17"/>
  <c r="C5" i="17"/>
  <c r="C4" i="17"/>
  <c r="C3" i="17"/>
  <c r="B42" i="17"/>
  <c r="B41" i="17"/>
  <c r="B39" i="17"/>
  <c r="B38" i="17"/>
  <c r="B36" i="17"/>
  <c r="B35" i="17"/>
  <c r="B34" i="17"/>
  <c r="B32" i="17"/>
  <c r="B31" i="17"/>
  <c r="B30" i="17"/>
  <c r="B29" i="17"/>
  <c r="B28" i="17"/>
  <c r="B27" i="17"/>
  <c r="B26" i="17"/>
  <c r="B25" i="17"/>
  <c r="B24" i="17"/>
  <c r="B22" i="17"/>
  <c r="B21" i="17"/>
  <c r="B19" i="17"/>
  <c r="B18" i="17"/>
  <c r="B64" i="17" s="1"/>
  <c r="B15" i="17"/>
  <c r="B13" i="17"/>
  <c r="B7" i="17"/>
  <c r="B6" i="17"/>
  <c r="B5" i="17"/>
  <c r="B4" i="17"/>
  <c r="AI259" i="4"/>
  <c r="B34" i="19" s="1"/>
  <c r="AI282" i="6"/>
  <c r="C34" i="19" s="1"/>
  <c r="AI223" i="8"/>
  <c r="D34" i="19" s="1"/>
  <c r="AI226" i="10"/>
  <c r="AI246" i="12"/>
  <c r="AI110" i="14"/>
  <c r="AE223" i="8"/>
  <c r="D30" i="19" s="1"/>
  <c r="AE226" i="10"/>
  <c r="AE246" i="12"/>
  <c r="AE110" i="14"/>
  <c r="M110" i="14"/>
  <c r="K110" i="14"/>
  <c r="H110" i="14"/>
  <c r="F110" i="14"/>
  <c r="M246" i="12"/>
  <c r="K246" i="12"/>
  <c r="H246" i="12"/>
  <c r="F246" i="12"/>
  <c r="M226" i="10"/>
  <c r="K226" i="10"/>
  <c r="H226" i="10"/>
  <c r="F226" i="10"/>
  <c r="D12" i="19"/>
  <c r="D5" i="19"/>
  <c r="F282" i="6"/>
  <c r="J110" i="14"/>
  <c r="G110" i="14"/>
  <c r="J246" i="12"/>
  <c r="G246" i="12"/>
  <c r="J226" i="10"/>
  <c r="G226" i="10"/>
  <c r="D6" i="19"/>
  <c r="D9" i="19"/>
  <c r="G282" i="6"/>
  <c r="C6" i="19" s="1"/>
  <c r="J282" i="6"/>
  <c r="C9" i="19" s="1"/>
  <c r="M282" i="6"/>
  <c r="C12" i="19" s="1"/>
  <c r="AE282" i="6"/>
  <c r="C30" i="19" s="1"/>
  <c r="AE259" i="4"/>
  <c r="B30" i="19" s="1"/>
  <c r="M259" i="4"/>
  <c r="B12" i="19" s="1"/>
  <c r="J259" i="4"/>
  <c r="K259" i="4" s="1"/>
  <c r="B10" i="19" s="1"/>
  <c r="G259" i="4"/>
  <c r="H259" i="4" s="1"/>
  <c r="B7" i="19" s="1"/>
  <c r="F259" i="4"/>
  <c r="B5" i="19" s="1"/>
  <c r="C93" i="17" l="1"/>
  <c r="E94" i="17"/>
  <c r="E60" i="17"/>
  <c r="E93" i="17"/>
  <c r="G94" i="17"/>
  <c r="C60" i="17"/>
  <c r="G60" i="17"/>
  <c r="G93" i="17"/>
  <c r="G95" i="17" s="1"/>
  <c r="C94" i="17"/>
  <c r="D73" i="17"/>
  <c r="D60" i="17"/>
  <c r="D93" i="17"/>
  <c r="D94" i="17"/>
  <c r="F11" i="17"/>
  <c r="F60" i="17"/>
  <c r="F94" i="17"/>
  <c r="F93" i="17"/>
  <c r="B7" i="25"/>
  <c r="B6" i="25" s="1"/>
  <c r="C7" i="25"/>
  <c r="D7" i="25"/>
  <c r="D6" i="25" s="1"/>
  <c r="E7" i="25"/>
  <c r="E6" i="25" s="1"/>
  <c r="F7" i="25"/>
  <c r="F6" i="25" s="1"/>
  <c r="G7" i="25"/>
  <c r="K282" i="6"/>
  <c r="C10" i="19" s="1"/>
  <c r="H282" i="6"/>
  <c r="C7" i="19" s="1"/>
  <c r="B9" i="19"/>
  <c r="B6" i="19"/>
  <c r="B73" i="17"/>
  <c r="B94" i="17"/>
  <c r="B93" i="17"/>
  <c r="B95" i="17" s="1"/>
  <c r="C95" i="17"/>
  <c r="B60" i="17"/>
  <c r="E83" i="17"/>
  <c r="B75" i="17"/>
  <c r="B43" i="17"/>
  <c r="B44" i="17"/>
  <c r="B65" i="17"/>
  <c r="J66" i="3"/>
  <c r="B63" i="17"/>
  <c r="G63" i="17"/>
  <c r="G68" i="17" s="1"/>
  <c r="C85" i="17"/>
  <c r="C63" i="17"/>
  <c r="C68" i="17" s="1"/>
  <c r="E63" i="17"/>
  <c r="D63" i="17"/>
  <c r="B85" i="17"/>
  <c r="F63" i="17"/>
  <c r="E85" i="17"/>
  <c r="F85" i="17"/>
  <c r="G85" i="17"/>
  <c r="D85" i="17"/>
  <c r="B76" i="17"/>
  <c r="E75" i="17"/>
  <c r="E81" i="17" s="1"/>
  <c r="F74" i="17"/>
  <c r="F80" i="17" s="1"/>
  <c r="G76" i="17"/>
  <c r="G82" i="17" s="1"/>
  <c r="C74" i="17"/>
  <c r="C80" i="17" s="1"/>
  <c r="D75" i="17"/>
  <c r="C76" i="17"/>
  <c r="C82" i="17" s="1"/>
  <c r="D65" i="17"/>
  <c r="D70" i="17" s="1"/>
  <c r="G74" i="17"/>
  <c r="G80" i="17" s="1"/>
  <c r="D76" i="17"/>
  <c r="F75" i="17"/>
  <c r="F81" i="17" s="1"/>
  <c r="E76" i="17"/>
  <c r="E82" i="17" s="1"/>
  <c r="D74" i="17"/>
  <c r="G75" i="17"/>
  <c r="G81" i="17" s="1"/>
  <c r="E74" i="17"/>
  <c r="E80" i="17" s="1"/>
  <c r="F76" i="17"/>
  <c r="F82" i="17" s="1"/>
  <c r="C75" i="17"/>
  <c r="C81" i="17" s="1"/>
  <c r="C65" i="17"/>
  <c r="C70" i="17" s="1"/>
  <c r="E65" i="17"/>
  <c r="E70" i="17" s="1"/>
  <c r="F65" i="17"/>
  <c r="G65" i="17"/>
  <c r="G70" i="17" s="1"/>
  <c r="F64" i="17"/>
  <c r="C64" i="17"/>
  <c r="C69" i="17" s="1"/>
  <c r="D64" i="17"/>
  <c r="D69" i="17" s="1"/>
  <c r="E64" i="17"/>
  <c r="E69" i="17" s="1"/>
  <c r="G64" i="17"/>
  <c r="G69" i="17" s="1"/>
  <c r="D7" i="19"/>
  <c r="D10" i="19"/>
  <c r="D11" i="17"/>
  <c r="C11" i="17"/>
  <c r="V110" i="14"/>
  <c r="S110" i="14"/>
  <c r="P110" i="14"/>
  <c r="V246" i="12"/>
  <c r="S246" i="12"/>
  <c r="P246" i="12"/>
  <c r="V226" i="10"/>
  <c r="S226" i="10"/>
  <c r="P226" i="10"/>
  <c r="D21" i="19"/>
  <c r="D18" i="19"/>
  <c r="D15" i="19"/>
  <c r="V282" i="6"/>
  <c r="C21" i="19" s="1"/>
  <c r="S282" i="6"/>
  <c r="C18" i="19" s="1"/>
  <c r="P282" i="6"/>
  <c r="C15" i="19" s="1"/>
  <c r="V259" i="4"/>
  <c r="B21" i="19" s="1"/>
  <c r="S259" i="4"/>
  <c r="B18" i="19" s="1"/>
  <c r="P259" i="4"/>
  <c r="B15" i="19" s="1"/>
  <c r="V66" i="3"/>
  <c r="S66" i="3"/>
  <c r="P66" i="3"/>
  <c r="V70" i="5"/>
  <c r="S70" i="5"/>
  <c r="P70" i="5"/>
  <c r="V55" i="7"/>
  <c r="S55" i="7"/>
  <c r="P55" i="7"/>
  <c r="M53" i="9"/>
  <c r="P53" i="9"/>
  <c r="V53" i="9"/>
  <c r="S53" i="9"/>
  <c r="V58" i="11"/>
  <c r="S58" i="11"/>
  <c r="P58" i="11"/>
  <c r="V25" i="13"/>
  <c r="S25" i="13"/>
  <c r="P25" i="13"/>
  <c r="AF25" i="13"/>
  <c r="AJ25" i="13"/>
  <c r="AM25" i="13"/>
  <c r="AM58" i="11"/>
  <c r="F40" i="17" s="1"/>
  <c r="AF58" i="11"/>
  <c r="F33" i="17" s="1"/>
  <c r="AJ58" i="11"/>
  <c r="F37" i="17" s="1"/>
  <c r="F77" i="17" s="1"/>
  <c r="F83" i="17" s="1"/>
  <c r="AM53" i="9"/>
  <c r="AF53" i="9"/>
  <c r="AJ53" i="9"/>
  <c r="AM55" i="7"/>
  <c r="AJ55" i="7"/>
  <c r="D37" i="17" s="1"/>
  <c r="D77" i="17" s="1"/>
  <c r="D83" i="17" s="1"/>
  <c r="AF55" i="7"/>
  <c r="D33" i="17" s="1"/>
  <c r="AM70" i="5"/>
  <c r="AJ70" i="5"/>
  <c r="AF70" i="5"/>
  <c r="AM66" i="3"/>
  <c r="B40" i="17" s="1"/>
  <c r="AJ66" i="3"/>
  <c r="B37" i="17" s="1"/>
  <c r="B77" i="17" s="1"/>
  <c r="B83" i="17" s="1"/>
  <c r="AF66" i="3"/>
  <c r="B33" i="17" s="1"/>
  <c r="M25" i="13"/>
  <c r="M58" i="11"/>
  <c r="M55" i="7"/>
  <c r="M70" i="5"/>
  <c r="M66" i="3"/>
  <c r="G25" i="13"/>
  <c r="G58" i="11"/>
  <c r="G53" i="9"/>
  <c r="G55" i="7"/>
  <c r="G70" i="5"/>
  <c r="G66" i="3"/>
  <c r="E10" i="17"/>
  <c r="E95" i="17" l="1"/>
  <c r="D81" i="17"/>
  <c r="D80" i="17"/>
  <c r="D82" i="17"/>
  <c r="D95" i="17"/>
  <c r="D14" i="17"/>
  <c r="D50" i="17"/>
  <c r="F95" i="17"/>
  <c r="F14" i="17"/>
  <c r="F50" i="17"/>
  <c r="F20" i="17"/>
  <c r="F23" i="17"/>
  <c r="F62" i="17"/>
  <c r="F70" i="17" s="1"/>
  <c r="F8" i="17"/>
  <c r="F17" i="17"/>
  <c r="B82" i="17"/>
  <c r="B81" i="17"/>
  <c r="B66" i="17"/>
  <c r="B11" i="17"/>
  <c r="B17" i="17"/>
  <c r="B14" i="17"/>
  <c r="B50" i="17"/>
  <c r="B20" i="17"/>
  <c r="B23" i="17"/>
  <c r="B62" i="17"/>
  <c r="B69" i="17" s="1"/>
  <c r="B8" i="17"/>
  <c r="C78" i="17"/>
  <c r="D84" i="17"/>
  <c r="C71" i="17"/>
  <c r="E84" i="17"/>
  <c r="C84" i="17"/>
  <c r="G84" i="17"/>
  <c r="E78" i="17"/>
  <c r="G78" i="17"/>
  <c r="F78" i="17"/>
  <c r="D78" i="17"/>
  <c r="F84" i="17"/>
  <c r="G66" i="17"/>
  <c r="G71" i="17"/>
  <c r="D66" i="17"/>
  <c r="D68" i="17"/>
  <c r="D71" i="17" s="1"/>
  <c r="F66" i="17"/>
  <c r="C66" i="17"/>
  <c r="E66" i="17"/>
  <c r="E68" i="17"/>
  <c r="E71" i="17" s="1"/>
  <c r="B80" i="17"/>
  <c r="B84" i="17" s="1"/>
  <c r="F68" i="17" l="1"/>
  <c r="F69" i="17"/>
  <c r="B68" i="17"/>
  <c r="B70" i="17"/>
  <c r="B78" i="17"/>
  <c r="F71" i="17" l="1"/>
  <c r="B71" i="17"/>
</calcChain>
</file>

<file path=xl/sharedStrings.xml><?xml version="1.0" encoding="utf-8"?>
<sst xmlns="http://schemas.openxmlformats.org/spreadsheetml/2006/main" count="4959" uniqueCount="1738">
  <si>
    <t>Team</t>
  </si>
  <si>
    <t>GP</t>
  </si>
  <si>
    <t>W</t>
  </si>
  <si>
    <t>L</t>
  </si>
  <si>
    <t>W %</t>
  </si>
  <si>
    <t>PTS</t>
  </si>
  <si>
    <t>PTSPG</t>
  </si>
  <si>
    <t>SEFF</t>
  </si>
  <si>
    <t>SVAL</t>
  </si>
  <si>
    <t>SVALPG</t>
  </si>
  <si>
    <t>WBL</t>
  </si>
  <si>
    <t>HGL</t>
  </si>
  <si>
    <t>HGLPG</t>
  </si>
  <si>
    <t>PT1</t>
  </si>
  <si>
    <t>PTA1</t>
  </si>
  <si>
    <t>PT1 %</t>
  </si>
  <si>
    <t>PT2</t>
  </si>
  <si>
    <t>PTA2</t>
  </si>
  <si>
    <t>PT2 %</t>
  </si>
  <si>
    <t>FT</t>
  </si>
  <si>
    <t>FTA</t>
  </si>
  <si>
    <t>FT %</t>
  </si>
  <si>
    <t>FTES</t>
  </si>
  <si>
    <t>DNK</t>
  </si>
  <si>
    <t>BS</t>
  </si>
  <si>
    <t>KAS</t>
  </si>
  <si>
    <t>D5</t>
  </si>
  <si>
    <t>T5</t>
  </si>
  <si>
    <t>BZR</t>
  </si>
  <si>
    <t>DRV</t>
  </si>
  <si>
    <t>REB</t>
  </si>
  <si>
    <t>REBPG</t>
  </si>
  <si>
    <t>OREB</t>
  </si>
  <si>
    <t>DREB</t>
  </si>
  <si>
    <t>TO</t>
  </si>
  <si>
    <t>TOPG</t>
  </si>
  <si>
    <t>PAPG</t>
  </si>
  <si>
    <t>TF</t>
  </si>
  <si>
    <t>TFPG</t>
  </si>
  <si>
    <t>TFA</t>
  </si>
  <si>
    <t>TFAPG</t>
  </si>
  <si>
    <t>POSPG</t>
  </si>
  <si>
    <t>PTA2_FGA</t>
  </si>
  <si>
    <t>Novi Sad Al Wahda</t>
  </si>
  <si>
    <t>Longshi</t>
  </si>
  <si>
    <t>Medan</t>
  </si>
  <si>
    <t>Manila West</t>
  </si>
  <si>
    <t>Auckland</t>
  </si>
  <si>
    <t>Manila South</t>
  </si>
  <si>
    <t>Doha</t>
  </si>
  <si>
    <t>Kobe</t>
  </si>
  <si>
    <t>Kaohsiung</t>
  </si>
  <si>
    <t>Manila North</t>
  </si>
  <si>
    <t>Ljubljana</t>
  </si>
  <si>
    <t>Beirut</t>
  </si>
  <si>
    <t>Jakarta</t>
  </si>
  <si>
    <t>Beijing</t>
  </si>
  <si>
    <t>Zheng Zhou</t>
  </si>
  <si>
    <t>Wukesong</t>
  </si>
  <si>
    <t>Jinan</t>
  </si>
  <si>
    <t>New Taipei</t>
  </si>
  <si>
    <t>Tokyo</t>
  </si>
  <si>
    <t>Chandigarh</t>
  </si>
  <si>
    <t>Kranj</t>
  </si>
  <si>
    <t>Ub</t>
  </si>
  <si>
    <t>Cremona</t>
  </si>
  <si>
    <t>Trbovlje</t>
  </si>
  <si>
    <t>Leningrad</t>
  </si>
  <si>
    <t>Paris</t>
  </si>
  <si>
    <t>Kolobrzeg</t>
  </si>
  <si>
    <t>Belgrade</t>
  </si>
  <si>
    <t>Psychiko</t>
  </si>
  <si>
    <t>Amsterdam</t>
  </si>
  <si>
    <t>Ostrava</t>
  </si>
  <si>
    <t>Vilnius</t>
  </si>
  <si>
    <t>Domzale</t>
  </si>
  <si>
    <t>Zemun</t>
  </si>
  <si>
    <t>Bucharest</t>
  </si>
  <si>
    <t>Gdansk</t>
  </si>
  <si>
    <t>Utrecht</t>
  </si>
  <si>
    <t>Lausanne</t>
  </si>
  <si>
    <t>NY Harlem</t>
  </si>
  <si>
    <t>Rio</t>
  </si>
  <si>
    <t>Santos</t>
  </si>
  <si>
    <t>Denver</t>
  </si>
  <si>
    <t>Saskatoon</t>
  </si>
  <si>
    <t>Winnipeg</t>
  </si>
  <si>
    <t>NY Queens</t>
  </si>
  <si>
    <t>Ottawa</t>
  </si>
  <si>
    <t>San Juan</t>
  </si>
  <si>
    <t>Rio Preto</t>
  </si>
  <si>
    <t>Chicago</t>
  </si>
  <si>
    <t>Juana Diaz</t>
  </si>
  <si>
    <t>La Plata</t>
  </si>
  <si>
    <t>Anchieta</t>
  </si>
  <si>
    <t>Pelotas</t>
  </si>
  <si>
    <t>Pergamino</t>
  </si>
  <si>
    <t>Montevideo</t>
  </si>
  <si>
    <t>Esmeraldas</t>
  </si>
  <si>
    <t>Bangalore</t>
  </si>
  <si>
    <t>Tunis</t>
  </si>
  <si>
    <t>Istanbul</t>
  </si>
  <si>
    <t>Malaga</t>
  </si>
  <si>
    <t>Chimalhuacán</t>
  </si>
  <si>
    <t>Mexico City</t>
  </si>
  <si>
    <t>Guatemala</t>
  </si>
  <si>
    <t>Mexico UNAM</t>
  </si>
  <si>
    <t>Firstname</t>
  </si>
  <si>
    <t>Lastname</t>
  </si>
  <si>
    <t>PVAL</t>
  </si>
  <si>
    <t>PVALPG</t>
  </si>
  <si>
    <t>Dejan</t>
  </si>
  <si>
    <t>Majstorovic</t>
  </si>
  <si>
    <t>Marko</t>
  </si>
  <si>
    <t>Savić</t>
  </si>
  <si>
    <t>Zdero</t>
  </si>
  <si>
    <t>Dusan</t>
  </si>
  <si>
    <t>Bulut</t>
  </si>
  <si>
    <t>Zong</t>
  </si>
  <si>
    <t>Zan</t>
  </si>
  <si>
    <t>Hongfei</t>
  </si>
  <si>
    <t>Shi</t>
  </si>
  <si>
    <t>Liu</t>
  </si>
  <si>
    <t>Zihao</t>
  </si>
  <si>
    <t>Junwei</t>
  </si>
  <si>
    <t>Ren</t>
  </si>
  <si>
    <t>Fadlan</t>
  </si>
  <si>
    <t>Minallah</t>
  </si>
  <si>
    <t>Permadi Ario</t>
  </si>
  <si>
    <t>Damar</t>
  </si>
  <si>
    <t>Muhammad Rizal</t>
  </si>
  <si>
    <t>Falconi</t>
  </si>
  <si>
    <t>Diftha</t>
  </si>
  <si>
    <t>Pratama</t>
  </si>
  <si>
    <t>John Aldrech</t>
  </si>
  <si>
    <t>Ramos</t>
  </si>
  <si>
    <t>Rommel Nino</t>
  </si>
  <si>
    <t>Canaleta</t>
  </si>
  <si>
    <t>Rey Francis</t>
  </si>
  <si>
    <t>Guevarra</t>
  </si>
  <si>
    <t>Terrence Bill</t>
  </si>
  <si>
    <t>Romeo</t>
  </si>
  <si>
    <t>Lydon</t>
  </si>
  <si>
    <t>Aoake</t>
  </si>
  <si>
    <t>Patrich</t>
  </si>
  <si>
    <t>Bolstad</t>
  </si>
  <si>
    <t>Karl</t>
  </si>
  <si>
    <t>Noyer</t>
  </si>
  <si>
    <t>John</t>
  </si>
  <si>
    <t>Harrison</t>
  </si>
  <si>
    <t>Carlo</t>
  </si>
  <si>
    <t>Ortega</t>
  </si>
  <si>
    <t>Joshua</t>
  </si>
  <si>
    <t>Sinclair</t>
  </si>
  <si>
    <t>Lucky</t>
  </si>
  <si>
    <t>Ecarma</t>
  </si>
  <si>
    <t>Jair</t>
  </si>
  <si>
    <t>Igna</t>
  </si>
  <si>
    <t>Yaseen</t>
  </si>
  <si>
    <t>Musa</t>
  </si>
  <si>
    <t>Sammy Junior</t>
  </si>
  <si>
    <t>Monroe II</t>
  </si>
  <si>
    <t>Tanguy Alban H</t>
  </si>
  <si>
    <t>Ngombo</t>
  </si>
  <si>
    <t>Dominic Davon</t>
  </si>
  <si>
    <t>James</t>
  </si>
  <si>
    <t>nyika</t>
  </si>
  <si>
    <t>williams</t>
  </si>
  <si>
    <t>Kenji</t>
  </si>
  <si>
    <t>Hilke</t>
  </si>
  <si>
    <t>Devaughn</t>
  </si>
  <si>
    <t>Washington</t>
  </si>
  <si>
    <t>Keishiro</t>
  </si>
  <si>
    <t>Tsutsumi</t>
  </si>
  <si>
    <t>鏡元 Ching-Yuan</t>
  </si>
  <si>
    <t>朱 Chu</t>
  </si>
  <si>
    <t>柏翔 Bo-Xiang</t>
  </si>
  <si>
    <t>張 Zhang</t>
  </si>
  <si>
    <t>威儒 Wei Ru</t>
  </si>
  <si>
    <t>李 Li</t>
  </si>
  <si>
    <t>Dehesa</t>
  </si>
  <si>
    <t>Troy</t>
  </si>
  <si>
    <t>Rosario</t>
  </si>
  <si>
    <t>Vic</t>
  </si>
  <si>
    <t>Manuel</t>
  </si>
  <si>
    <t>Calvin</t>
  </si>
  <si>
    <t>Abueva</t>
  </si>
  <si>
    <t>Tomo</t>
  </si>
  <si>
    <t>Čajič</t>
  </si>
  <si>
    <t>Ales</t>
  </si>
  <si>
    <t>Kunc</t>
  </si>
  <si>
    <t>Blaz</t>
  </si>
  <si>
    <t>Cresnar</t>
  </si>
  <si>
    <t>Jasmin</t>
  </si>
  <si>
    <t>Hercegovac</t>
  </si>
  <si>
    <t>Tarek</t>
  </si>
  <si>
    <t>Merhabi</t>
  </si>
  <si>
    <t>Alaa El Din</t>
  </si>
  <si>
    <t>Arnaout</t>
  </si>
  <si>
    <t>Omar</t>
  </si>
  <si>
    <t>El Ayoubi</t>
  </si>
  <si>
    <t>Ribal</t>
  </si>
  <si>
    <t>Bechara</t>
  </si>
  <si>
    <t>Rizky</t>
  </si>
  <si>
    <t>Effendi</t>
  </si>
  <si>
    <t>Wijaya</t>
  </si>
  <si>
    <t>Saputra</t>
  </si>
  <si>
    <t>Fandi andika</t>
  </si>
  <si>
    <t>Ramadhani</t>
  </si>
  <si>
    <t>Valentino</t>
  </si>
  <si>
    <t>Wuwungan</t>
  </si>
  <si>
    <t>Xu</t>
  </si>
  <si>
    <t>Shusen</t>
  </si>
  <si>
    <t>Ming</t>
  </si>
  <si>
    <t>Jin</t>
  </si>
  <si>
    <t>Malcolm</t>
  </si>
  <si>
    <t>Battles</t>
  </si>
  <si>
    <t>ChangLin</t>
  </si>
  <si>
    <t>Guo</t>
  </si>
  <si>
    <t>Shao Hua</t>
  </si>
  <si>
    <t>Wu</t>
  </si>
  <si>
    <t>Wen</t>
  </si>
  <si>
    <t>Zhanyu</t>
  </si>
  <si>
    <t>Wang</t>
  </si>
  <si>
    <t>Chris</t>
  </si>
  <si>
    <t>Reaves</t>
  </si>
  <si>
    <t>Shaojie</t>
  </si>
  <si>
    <t>Chen</t>
  </si>
  <si>
    <t>Lv</t>
  </si>
  <si>
    <t>Cong</t>
  </si>
  <si>
    <t>郭 Xiao</t>
  </si>
  <si>
    <t>晓 Guo</t>
  </si>
  <si>
    <t>王 Yu</t>
  </si>
  <si>
    <t>怀宇 Wanghuai</t>
  </si>
  <si>
    <t>子键 Zijian</t>
  </si>
  <si>
    <t>麦 Mai</t>
  </si>
  <si>
    <t>群 Liu</t>
  </si>
  <si>
    <t>刘 Qun</t>
  </si>
  <si>
    <t>泰傑 Tai-Chieh</t>
  </si>
  <si>
    <t>王 Wang</t>
  </si>
  <si>
    <t>Ming-Feng</t>
  </si>
  <si>
    <t>ZHANG</t>
  </si>
  <si>
    <t>Fang</t>
  </si>
  <si>
    <t>Jih Hsuan</t>
  </si>
  <si>
    <t>Huan-Ya</t>
  </si>
  <si>
    <t>Yu</t>
  </si>
  <si>
    <t>Maniwa</t>
  </si>
  <si>
    <t>Josei</t>
  </si>
  <si>
    <t>Chihiro</t>
  </si>
  <si>
    <t>Ikeda</t>
  </si>
  <si>
    <t>Ken</t>
  </si>
  <si>
    <t>Tanaka</t>
  </si>
  <si>
    <t>Tomoya</t>
  </si>
  <si>
    <t>Ochiai</t>
  </si>
  <si>
    <t>Rajveer</t>
  </si>
  <si>
    <t>Singh</t>
  </si>
  <si>
    <t>Arshpreet</t>
  </si>
  <si>
    <t>Bhullar</t>
  </si>
  <si>
    <t>Arshdeep</t>
  </si>
  <si>
    <t>Dhillon</t>
  </si>
  <si>
    <t>Kushmeet</t>
  </si>
  <si>
    <t>Atwal</t>
  </si>
  <si>
    <t>Jaka</t>
  </si>
  <si>
    <t>Hladnik</t>
  </si>
  <si>
    <t>Mensud</t>
  </si>
  <si>
    <t>Julević</t>
  </si>
  <si>
    <t>Jure</t>
  </si>
  <si>
    <t>Eržen</t>
  </si>
  <si>
    <t>Boris</t>
  </si>
  <si>
    <t>Jersin</t>
  </si>
  <si>
    <t>Ivan</t>
  </si>
  <si>
    <t>Popovic</t>
  </si>
  <si>
    <t>dejan</t>
  </si>
  <si>
    <t>radulovic</t>
  </si>
  <si>
    <t>Petar</t>
  </si>
  <si>
    <t>Rosic</t>
  </si>
  <si>
    <t>Nemanja</t>
  </si>
  <si>
    <t>Karalic</t>
  </si>
  <si>
    <t>Patrizio</t>
  </si>
  <si>
    <t>Verri</t>
  </si>
  <si>
    <t>Giovanni</t>
  </si>
  <si>
    <t>Agusto</t>
  </si>
  <si>
    <t>Riccardo</t>
  </si>
  <si>
    <t>Bottioni</t>
  </si>
  <si>
    <t>Alessio</t>
  </si>
  <si>
    <t>Negri</t>
  </si>
  <si>
    <t>Anže</t>
  </si>
  <si>
    <t>Srebovt</t>
  </si>
  <si>
    <t>Gašper</t>
  </si>
  <si>
    <t>Ovnik</t>
  </si>
  <si>
    <t>Adin</t>
  </si>
  <si>
    <t>Kavgic</t>
  </si>
  <si>
    <t>Simon</t>
  </si>
  <si>
    <t>Finzgar</t>
  </si>
  <si>
    <t>Alexander</t>
  </si>
  <si>
    <t>Lisichkin</t>
  </si>
  <si>
    <t>Maksim</t>
  </si>
  <si>
    <t>Zimarin</t>
  </si>
  <si>
    <t>Kanygin</t>
  </si>
  <si>
    <t>Andrey</t>
  </si>
  <si>
    <t>Alexandr</t>
  </si>
  <si>
    <t>Pavlov</t>
  </si>
  <si>
    <t>Abdoulaye</t>
  </si>
  <si>
    <t>Loum</t>
  </si>
  <si>
    <t>Charles</t>
  </si>
  <si>
    <t>Bronchard</t>
  </si>
  <si>
    <t>Angelo</t>
  </si>
  <si>
    <t>Tsagarakis</t>
  </si>
  <si>
    <t>Kevin</t>
  </si>
  <si>
    <t>Corre</t>
  </si>
  <si>
    <t>Przemyslaw</t>
  </si>
  <si>
    <t>Rduch</t>
  </si>
  <si>
    <t>Szymon</t>
  </si>
  <si>
    <t>Kamil</t>
  </si>
  <si>
    <t>Piotr</t>
  </si>
  <si>
    <t>Renkiel</t>
  </si>
  <si>
    <t>Nebojsa</t>
  </si>
  <si>
    <t>Boskovic</t>
  </si>
  <si>
    <t>Markovic</t>
  </si>
  <si>
    <t>Dragan</t>
  </si>
  <si>
    <t>Bjelica</t>
  </si>
  <si>
    <t>Aleksandar</t>
  </si>
  <si>
    <t>Solujic</t>
  </si>
  <si>
    <t>Theodoros</t>
  </si>
  <si>
    <t>Asimakopoulos</t>
  </si>
  <si>
    <t>Fotios</t>
  </si>
  <si>
    <t>Vasilopoulos</t>
  </si>
  <si>
    <t>ioannis</t>
  </si>
  <si>
    <t>athanasoulas</t>
  </si>
  <si>
    <t>Grigorios</t>
  </si>
  <si>
    <t>Rallatos</t>
  </si>
  <si>
    <t>Sjoerd</t>
  </si>
  <si>
    <t>van Vilsteren</t>
  </si>
  <si>
    <t>Sander</t>
  </si>
  <si>
    <t>Trommelen</t>
  </si>
  <si>
    <t>Niels</t>
  </si>
  <si>
    <t>Plieger</t>
  </si>
  <si>
    <t>Jesper</t>
  </si>
  <si>
    <t>Jobse</t>
  </si>
  <si>
    <t>Roman</t>
  </si>
  <si>
    <t>Zachrla</t>
  </si>
  <si>
    <t>Svrdlik</t>
  </si>
  <si>
    <t>Filip</t>
  </si>
  <si>
    <t>Zbránek</t>
  </si>
  <si>
    <t>Jan</t>
  </si>
  <si>
    <t>Tomanec</t>
  </si>
  <si>
    <t>Ovidijus</t>
  </si>
  <si>
    <t>Varanauskas</t>
  </si>
  <si>
    <t>Darius</t>
  </si>
  <si>
    <t>Tarvydas</t>
  </si>
  <si>
    <t>Giedrius</t>
  </si>
  <si>
    <t>Marčiukaitis</t>
  </si>
  <si>
    <t>Vitalij</t>
  </si>
  <si>
    <t>Lukša</t>
  </si>
  <si>
    <t>Mirza</t>
  </si>
  <si>
    <t>Sarajlija</t>
  </si>
  <si>
    <t>Luka</t>
  </si>
  <si>
    <t>Snoj</t>
  </si>
  <si>
    <t>Nik</t>
  </si>
  <si>
    <t>Gregorčič</t>
  </si>
  <si>
    <t>Zeljko</t>
  </si>
  <si>
    <t>Palavra</t>
  </si>
  <si>
    <t>Bogdan</t>
  </si>
  <si>
    <t>Dragovic</t>
  </si>
  <si>
    <t>Draskovic</t>
  </si>
  <si>
    <t>Lazar</t>
  </si>
  <si>
    <t>Rasic</t>
  </si>
  <si>
    <t>Nikola</t>
  </si>
  <si>
    <t>Vukovic</t>
  </si>
  <si>
    <t>Adrian-Cristian</t>
  </si>
  <si>
    <t>Trandafir</t>
  </si>
  <si>
    <t>Daniel stefan</t>
  </si>
  <si>
    <t>Buruiana</t>
  </si>
  <si>
    <t>Victor</t>
  </si>
  <si>
    <t>Constantin</t>
  </si>
  <si>
    <t>Sergiu</t>
  </si>
  <si>
    <t>Souca</t>
  </si>
  <si>
    <t>Pawel</t>
  </si>
  <si>
    <t>Pawlowski</t>
  </si>
  <si>
    <t>Łukasz</t>
  </si>
  <si>
    <t>Muszyński</t>
  </si>
  <si>
    <t>Marcin Jakub</t>
  </si>
  <si>
    <t>Chudy</t>
  </si>
  <si>
    <t>Michael</t>
  </si>
  <si>
    <t>Hicks</t>
  </si>
  <si>
    <t>Kenneth</t>
  </si>
  <si>
    <t>van Kempen</t>
  </si>
  <si>
    <t>Joey</t>
  </si>
  <si>
    <t>Schelvis</t>
  </si>
  <si>
    <t>Gregory</t>
  </si>
  <si>
    <t>Pinas</t>
  </si>
  <si>
    <t>Patrick</t>
  </si>
  <si>
    <t>Frimpong</t>
  </si>
  <si>
    <t>Dramane</t>
  </si>
  <si>
    <t>Diarra</t>
  </si>
  <si>
    <t>Oliver</t>
  </si>
  <si>
    <t>Vogt</t>
  </si>
  <si>
    <t>Nicola</t>
  </si>
  <si>
    <t>Stevanovic</t>
  </si>
  <si>
    <t>Derrick</t>
  </si>
  <si>
    <t>Lang</t>
  </si>
  <si>
    <t>Dominique</t>
  </si>
  <si>
    <t>Jones</t>
  </si>
  <si>
    <t>Edis</t>
  </si>
  <si>
    <t>Dervisevic</t>
  </si>
  <si>
    <t>David</t>
  </si>
  <si>
    <t>Seagers</t>
  </si>
  <si>
    <t>Josey</t>
  </si>
  <si>
    <t>Carlos</t>
  </si>
  <si>
    <t>Silva Jr</t>
  </si>
  <si>
    <t>Juninho</t>
  </si>
  <si>
    <t>Mariano Jr</t>
  </si>
  <si>
    <t>Douglas</t>
  </si>
  <si>
    <t>Motta</t>
  </si>
  <si>
    <t>Marcelão</t>
  </si>
  <si>
    <t>Silva</t>
  </si>
  <si>
    <t>Guilherme</t>
  </si>
  <si>
    <t>Rojas</t>
  </si>
  <si>
    <t>Ismar</t>
  </si>
  <si>
    <t>do Vale Neto</t>
  </si>
  <si>
    <t>Fabio</t>
  </si>
  <si>
    <t>Luiz</t>
  </si>
  <si>
    <t>Soriani</t>
  </si>
  <si>
    <t>Marcus</t>
  </si>
  <si>
    <t>King-Stockton</t>
  </si>
  <si>
    <t>Derek</t>
  </si>
  <si>
    <t>Griffin</t>
  </si>
  <si>
    <t>Corey</t>
  </si>
  <si>
    <t>Campbell</t>
  </si>
  <si>
    <t>Kyles</t>
  </si>
  <si>
    <t>O'Neil</t>
  </si>
  <si>
    <t>Gordon</t>
  </si>
  <si>
    <t>Nolan</t>
  </si>
  <si>
    <t>Brudehl</t>
  </si>
  <si>
    <t>Linklater</t>
  </si>
  <si>
    <t>Lieffers</t>
  </si>
  <si>
    <t>Graham</t>
  </si>
  <si>
    <t>Bodnar</t>
  </si>
  <si>
    <t>Darcy</t>
  </si>
  <si>
    <t>T Coss</t>
  </si>
  <si>
    <t>Wyatt</t>
  </si>
  <si>
    <t>Anders</t>
  </si>
  <si>
    <t>Byrnes</t>
  </si>
  <si>
    <t>Anthony</t>
  </si>
  <si>
    <t>Soares</t>
  </si>
  <si>
    <t>Haron</t>
  </si>
  <si>
    <t>Hargrave</t>
  </si>
  <si>
    <t>Liander</t>
  </si>
  <si>
    <t>Amseshem</t>
  </si>
  <si>
    <t>Foluke-Henderson</t>
  </si>
  <si>
    <t>Sean</t>
  </si>
  <si>
    <t>Van Koughnett</t>
  </si>
  <si>
    <t>Osvaldo</t>
  </si>
  <si>
    <t>Jeanty</t>
  </si>
  <si>
    <t>Ryan</t>
  </si>
  <si>
    <t>Bell</t>
  </si>
  <si>
    <t>Richard</t>
  </si>
  <si>
    <t>Anderson</t>
  </si>
  <si>
    <t>Gary</t>
  </si>
  <si>
    <t>Sugar</t>
  </si>
  <si>
    <t>Jorge</t>
  </si>
  <si>
    <t>Escribano</t>
  </si>
  <si>
    <t>Matos</t>
  </si>
  <si>
    <t>Xavier</t>
  </si>
  <si>
    <t>Zambrana</t>
  </si>
  <si>
    <t>Pedro</t>
  </si>
  <si>
    <t>Minaya</t>
  </si>
  <si>
    <t>Nasrudin</t>
  </si>
  <si>
    <t>Alves</t>
  </si>
  <si>
    <t>Alfredo</t>
  </si>
  <si>
    <t>Luiz Perandini</t>
  </si>
  <si>
    <t>Rodrigo Diguinho</t>
  </si>
  <si>
    <t>Del'arco</t>
  </si>
  <si>
    <t>Rogério</t>
  </si>
  <si>
    <t>Klafke</t>
  </si>
  <si>
    <t>Emmanuel</t>
  </si>
  <si>
    <t>Little</t>
  </si>
  <si>
    <t>Jamarcus</t>
  </si>
  <si>
    <t>Ellis</t>
  </si>
  <si>
    <t>Al</t>
  </si>
  <si>
    <t>Stewart</t>
  </si>
  <si>
    <t>Marcio</t>
  </si>
  <si>
    <t>Cardozo</t>
  </si>
  <si>
    <t>Alexis</t>
  </si>
  <si>
    <t>Rodriguez</t>
  </si>
  <si>
    <t>Luis</t>
  </si>
  <si>
    <t>Nuñez Hernandez</t>
  </si>
  <si>
    <t>Eduardo</t>
  </si>
  <si>
    <t>Toro</t>
  </si>
  <si>
    <t>Owens</t>
  </si>
  <si>
    <t>Perez</t>
  </si>
  <si>
    <t>Marcelo</t>
  </si>
  <si>
    <t>Machado Pereira</t>
  </si>
  <si>
    <t>Emiliano</t>
  </si>
  <si>
    <t>Di Biase</t>
  </si>
  <si>
    <t>Basilio</t>
  </si>
  <si>
    <t>Borchenn</t>
  </si>
  <si>
    <t>Mariano</t>
  </si>
  <si>
    <t>Ibanez</t>
  </si>
  <si>
    <t>Julian</t>
  </si>
  <si>
    <t>Tellechea</t>
  </si>
  <si>
    <t>Luiz Carlos</t>
  </si>
  <si>
    <t>Alves Lima</t>
  </si>
  <si>
    <t>Rodrigo</t>
  </si>
  <si>
    <t>Ronaldo</t>
  </si>
  <si>
    <t>De Carvalho Dantas Junior</t>
  </si>
  <si>
    <t>roberto</t>
  </si>
  <si>
    <t>ferreira</t>
  </si>
  <si>
    <t>Gustavo</t>
  </si>
  <si>
    <t>Bracco</t>
  </si>
  <si>
    <t>Yannick</t>
  </si>
  <si>
    <t>Rafael</t>
  </si>
  <si>
    <t>Fransérgio</t>
  </si>
  <si>
    <t>Gilberto Marques</t>
  </si>
  <si>
    <t>Gianni</t>
  </si>
  <si>
    <t>Dubois</t>
  </si>
  <si>
    <t>Leonardo</t>
  </si>
  <si>
    <t>Tortonesi</t>
  </si>
  <si>
    <t>Agustin</t>
  </si>
  <si>
    <t>Velardo</t>
  </si>
  <si>
    <t>Sur</t>
  </si>
  <si>
    <t>Grunale</t>
  </si>
  <si>
    <t>Demiàn</t>
  </si>
  <si>
    <t>Alvarez</t>
  </si>
  <si>
    <t>Fernando</t>
  </si>
  <si>
    <t>Gutierrez</t>
  </si>
  <si>
    <t>Nicolás</t>
  </si>
  <si>
    <t>Olivera</t>
  </si>
  <si>
    <t>Maximiliano</t>
  </si>
  <si>
    <t>Larrosa Ortiz</t>
  </si>
  <si>
    <t>JULIO</t>
  </si>
  <si>
    <t>POROZO</t>
  </si>
  <si>
    <t>Joffre</t>
  </si>
  <si>
    <t>Gaibor</t>
  </si>
  <si>
    <t>Marcellus</t>
  </si>
  <si>
    <t>Sarmento</t>
  </si>
  <si>
    <t>Jose Vicente</t>
  </si>
  <si>
    <t>Diaz Tenorio</t>
  </si>
  <si>
    <t>Rajesh</t>
  </si>
  <si>
    <t>Uppr</t>
  </si>
  <si>
    <t>Basil</t>
  </si>
  <si>
    <t>Philip</t>
  </si>
  <si>
    <t>Siddhant</t>
  </si>
  <si>
    <t>Shinde</t>
  </si>
  <si>
    <t>Jeevanantham</t>
  </si>
  <si>
    <t>Pandi</t>
  </si>
  <si>
    <t>Faker</t>
  </si>
  <si>
    <t>Bouzou</t>
  </si>
  <si>
    <t>Mohamed Ahmed</t>
  </si>
  <si>
    <t>Trimech</t>
  </si>
  <si>
    <t>Aymen</t>
  </si>
  <si>
    <t>Bouzid</t>
  </si>
  <si>
    <t>Bilel</t>
  </si>
  <si>
    <t>Msakni</t>
  </si>
  <si>
    <t>Gürcan</t>
  </si>
  <si>
    <t>Cüceloğlu</t>
  </si>
  <si>
    <t>Yunus</t>
  </si>
  <si>
    <t>Yurttagul</t>
  </si>
  <si>
    <t>ANIL</t>
  </si>
  <si>
    <t>UGUR</t>
  </si>
  <si>
    <t>Mustafa</t>
  </si>
  <si>
    <t>Duruturk</t>
  </si>
  <si>
    <t>Ismael</t>
  </si>
  <si>
    <t>Reina</t>
  </si>
  <si>
    <t>José</t>
  </si>
  <si>
    <t>Rojas Martin</t>
  </si>
  <si>
    <t>Juan</t>
  </si>
  <si>
    <t>Vasco Trabado</t>
  </si>
  <si>
    <t>Javier</t>
  </si>
  <si>
    <t>Meras Ramirez</t>
  </si>
  <si>
    <t>Arciniega Hernandez</t>
  </si>
  <si>
    <t>Daniel</t>
  </si>
  <si>
    <t>Hernandez Tello</t>
  </si>
  <si>
    <t>Abraham Gabriel</t>
  </si>
  <si>
    <t>Garduño Torres</t>
  </si>
  <si>
    <t>Miguel Angel</t>
  </si>
  <si>
    <t>Gonzalez Solis</t>
  </si>
  <si>
    <t>Gerardo Eduardo</t>
  </si>
  <si>
    <t>Gonzalez Gutierrez</t>
  </si>
  <si>
    <t>Noé</t>
  </si>
  <si>
    <t>García Pérez Rul</t>
  </si>
  <si>
    <t>Gerardo</t>
  </si>
  <si>
    <t>Arumir Dorantes</t>
  </si>
  <si>
    <t>Diego</t>
  </si>
  <si>
    <t>Sierra Lopez</t>
  </si>
  <si>
    <t>Carlos Andrés</t>
  </si>
  <si>
    <t>Méndez García</t>
  </si>
  <si>
    <t>Brandon</t>
  </si>
  <si>
    <t>Schellenger</t>
  </si>
  <si>
    <t>Anthony Masson</t>
  </si>
  <si>
    <t>Guerra Porres</t>
  </si>
  <si>
    <t>José Luis</t>
  </si>
  <si>
    <t>Tuchán Ortíz</t>
  </si>
  <si>
    <t>Pablo</t>
  </si>
  <si>
    <t>Garcia</t>
  </si>
  <si>
    <t>Mario</t>
  </si>
  <si>
    <t>Castro</t>
  </si>
  <si>
    <t>Manu</t>
  </si>
  <si>
    <t>Gascon</t>
  </si>
  <si>
    <t>Guerrero Gastelum</t>
  </si>
  <si>
    <t>Bordeaux</t>
  </si>
  <si>
    <t>Novi Sad AlWahda</t>
  </si>
  <si>
    <t>Sao Paulo DC</t>
  </si>
  <si>
    <t>Budapest</t>
  </si>
  <si>
    <t>Pavia</t>
  </si>
  <si>
    <t>Maribor</t>
  </si>
  <si>
    <t>Liman</t>
  </si>
  <si>
    <t>Vitez</t>
  </si>
  <si>
    <t>Piran</t>
  </si>
  <si>
    <t>St Petersburg</t>
  </si>
  <si>
    <t>Okayama</t>
  </si>
  <si>
    <t>Utsunomiya</t>
  </si>
  <si>
    <t>Temuco</t>
  </si>
  <si>
    <t>Mogi das Cruzes</t>
  </si>
  <si>
    <t>Joinville</t>
  </si>
  <si>
    <t>Buenos Aires</t>
  </si>
  <si>
    <t>Loja</t>
  </si>
  <si>
    <t>Talca</t>
  </si>
  <si>
    <t>Hamamatsu</t>
  </si>
  <si>
    <t>Caguas</t>
  </si>
  <si>
    <t>Minnesota</t>
  </si>
  <si>
    <t>New York City</t>
  </si>
  <si>
    <t>Split</t>
  </si>
  <si>
    <t>Berlin</t>
  </si>
  <si>
    <t>Debrecen</t>
  </si>
  <si>
    <t>Dnipro</t>
  </si>
  <si>
    <t>Obrenovac</t>
  </si>
  <si>
    <t>Manisa</t>
  </si>
  <si>
    <t>Valladolid</t>
  </si>
  <si>
    <t>Humpolec</t>
  </si>
  <si>
    <t>Al Gharafa</t>
  </si>
  <si>
    <t>Bandung</t>
  </si>
  <si>
    <t>Taichung</t>
  </si>
  <si>
    <t>Alexandria</t>
  </si>
  <si>
    <t>Mexico DF</t>
  </si>
  <si>
    <t>Shanghai SUES</t>
  </si>
  <si>
    <t>Hamilton</t>
  </si>
  <si>
    <t>Orlando</t>
  </si>
  <si>
    <t>Max Aurélien</t>
  </si>
  <si>
    <t>Blanchard</t>
  </si>
  <si>
    <t>Charles Pierre Marc</t>
  </si>
  <si>
    <t>Albert</t>
  </si>
  <si>
    <t>Alex</t>
  </si>
  <si>
    <t>Vialaret</t>
  </si>
  <si>
    <t>Eddy</t>
  </si>
  <si>
    <t>Steiner</t>
  </si>
  <si>
    <t>Petrovic</t>
  </si>
  <si>
    <t>Danilo</t>
  </si>
  <si>
    <t>Mitrovic</t>
  </si>
  <si>
    <t>Sergio</t>
  </si>
  <si>
    <t>de Randamie</t>
  </si>
  <si>
    <t>Leandro</t>
  </si>
  <si>
    <t>Souza De Lima</t>
  </si>
  <si>
    <t>Olivér</t>
  </si>
  <si>
    <t>Bíró</t>
  </si>
  <si>
    <t>Máté</t>
  </si>
  <si>
    <t>Mohácsi</t>
  </si>
  <si>
    <t>Tamás</t>
  </si>
  <si>
    <t>Ivosev</t>
  </si>
  <si>
    <t>Balázs</t>
  </si>
  <si>
    <t>Kerpel-Fronius</t>
  </si>
  <si>
    <t>Andrea</t>
  </si>
  <si>
    <t>Gionata</t>
  </si>
  <si>
    <t>Zampolli</t>
  </si>
  <si>
    <t>Claudio</t>
  </si>
  <si>
    <t>Damiano</t>
  </si>
  <si>
    <t>Willie Terell</t>
  </si>
  <si>
    <t>Murdaugh</t>
  </si>
  <si>
    <t>Rok</t>
  </si>
  <si>
    <t>Smaka</t>
  </si>
  <si>
    <t>Igor 'Shogli'</t>
  </si>
  <si>
    <t>Todorovic</t>
  </si>
  <si>
    <t>Strahinja</t>
  </si>
  <si>
    <t>Mladenovic</t>
  </si>
  <si>
    <t>Vujovic</t>
  </si>
  <si>
    <t>Ratkov</t>
  </si>
  <si>
    <t>Stefan</t>
  </si>
  <si>
    <t>Stojacic</t>
  </si>
  <si>
    <t>Brankovic</t>
  </si>
  <si>
    <t>Kojic</t>
  </si>
  <si>
    <t>Yino</t>
  </si>
  <si>
    <t>Martinez</t>
  </si>
  <si>
    <t>Marco</t>
  </si>
  <si>
    <t>Lehmann</t>
  </si>
  <si>
    <t>Bas</t>
  </si>
  <si>
    <t>Rozendaal</t>
  </si>
  <si>
    <t>Matthew</t>
  </si>
  <si>
    <t>van Tongeren</t>
  </si>
  <si>
    <t>Adi</t>
  </si>
  <si>
    <t>Bambur</t>
  </si>
  <si>
    <t>Ranko</t>
  </si>
  <si>
    <t>Krizanovic</t>
  </si>
  <si>
    <t>Marijo</t>
  </si>
  <si>
    <t>Blaškan</t>
  </si>
  <si>
    <t>Remigijus</t>
  </si>
  <si>
    <t>Sugintas</t>
  </si>
  <si>
    <t>Adam</t>
  </si>
  <si>
    <t>Číž</t>
  </si>
  <si>
    <t>Stehlík</t>
  </si>
  <si>
    <t>Pavel</t>
  </si>
  <si>
    <t>Novák</t>
  </si>
  <si>
    <t>Erfan Ali</t>
  </si>
  <si>
    <t>Saeed</t>
  </si>
  <si>
    <t>Emir</t>
  </si>
  <si>
    <t>Mujkic</t>
  </si>
  <si>
    <t>Abdulrahman</t>
  </si>
  <si>
    <t>Saad</t>
  </si>
  <si>
    <t>Leo</t>
  </si>
  <si>
    <t>Lagutin</t>
  </si>
  <si>
    <t>Toru</t>
  </si>
  <si>
    <t>Kikuchi</t>
  </si>
  <si>
    <t>Ray</t>
  </si>
  <si>
    <t>Nixon</t>
  </si>
  <si>
    <t>Koji</t>
  </si>
  <si>
    <t>Nagata</t>
  </si>
  <si>
    <t>Klaus</t>
  </si>
  <si>
    <t>Krinfokai Bruhn</t>
  </si>
  <si>
    <t>Andreas</t>
  </si>
  <si>
    <t>Nuñez Muñoz</t>
  </si>
  <si>
    <t>Ivo</t>
  </si>
  <si>
    <t>Zivkovic Zencovich</t>
  </si>
  <si>
    <t>Felipe</t>
  </si>
  <si>
    <t>Flores Rossner</t>
  </si>
  <si>
    <t>Mychael</t>
  </si>
  <si>
    <t>Henry</t>
  </si>
  <si>
    <t>Terrelle</t>
  </si>
  <si>
    <t>Green</t>
  </si>
  <si>
    <t>Alfonzo</t>
  </si>
  <si>
    <t>McKinnie</t>
  </si>
  <si>
    <t>Stefhon</t>
  </si>
  <si>
    <t>Hannah</t>
  </si>
  <si>
    <t>Nilson</t>
  </si>
  <si>
    <t>Santana</t>
  </si>
  <si>
    <t>Eduardo Henrique</t>
  </si>
  <si>
    <t>Ferreira</t>
  </si>
  <si>
    <t>Schoenberger</t>
  </si>
  <si>
    <t>Jefferson</t>
  </si>
  <si>
    <t>Socas</t>
  </si>
  <si>
    <t>Alan</t>
  </si>
  <si>
    <t>Tiago</t>
  </si>
  <si>
    <t>Rodolfo</t>
  </si>
  <si>
    <t>Alberto</t>
  </si>
  <si>
    <t>Farre</t>
  </si>
  <si>
    <t>Francisco</t>
  </si>
  <si>
    <t>De Giorgi</t>
  </si>
  <si>
    <t>Guerra</t>
  </si>
  <si>
    <t>Martin</t>
  </si>
  <si>
    <t>Bernardo</t>
  </si>
  <si>
    <t>Moran</t>
  </si>
  <si>
    <t>Edgar</t>
  </si>
  <si>
    <t>Bernal</t>
  </si>
  <si>
    <t>Coloneze</t>
  </si>
  <si>
    <t>González</t>
  </si>
  <si>
    <t>Gabriel</t>
  </si>
  <si>
    <t>Garrido Gonzalez</t>
  </si>
  <si>
    <t>Vladimir</t>
  </si>
  <si>
    <t>Lamberg</t>
  </si>
  <si>
    <t>Luis Eduardo</t>
  </si>
  <si>
    <t>Merida Salas</t>
  </si>
  <si>
    <t>Inderbir Singh</t>
  </si>
  <si>
    <t>Gill</t>
  </si>
  <si>
    <t>Brown</t>
  </si>
  <si>
    <t>Bikramjit</t>
  </si>
  <si>
    <t>McLeod</t>
  </si>
  <si>
    <t>Rory</t>
  </si>
  <si>
    <t>Fannon</t>
  </si>
  <si>
    <t>Masahiro</t>
  </si>
  <si>
    <t>Komatsu</t>
  </si>
  <si>
    <t>Keita</t>
  </si>
  <si>
    <t>Suzuki</t>
  </si>
  <si>
    <t>Tatsuhito</t>
  </si>
  <si>
    <t>Noro</t>
  </si>
  <si>
    <t>Takeshi</t>
  </si>
  <si>
    <t>Ando</t>
  </si>
  <si>
    <t>Vitalii</t>
  </si>
  <si>
    <t>Kuznetsov</t>
  </si>
  <si>
    <t>Tanious</t>
  </si>
  <si>
    <t>Serhan</t>
  </si>
  <si>
    <t>karam</t>
  </si>
  <si>
    <t>mechref</t>
  </si>
  <si>
    <t>Elie</t>
  </si>
  <si>
    <t>Ghaleb</t>
  </si>
  <si>
    <t>Kodsi</t>
  </si>
  <si>
    <t>Dugosija</t>
  </si>
  <si>
    <t>Amjyot Singh</t>
  </si>
  <si>
    <t xml:space="preserve">Gilberto </t>
  </si>
  <si>
    <t xml:space="preserve">Clavell </t>
  </si>
  <si>
    <t>Edgardo</t>
  </si>
  <si>
    <t>Rivera</t>
  </si>
  <si>
    <t>Jonathan</t>
  </si>
  <si>
    <t>Luis Angel</t>
  </si>
  <si>
    <t>Hernandez Matias</t>
  </si>
  <si>
    <t>Lucian</t>
  </si>
  <si>
    <t>Pesoli</t>
  </si>
  <si>
    <t>Jason</t>
  </si>
  <si>
    <t>Abromaitis</t>
  </si>
  <si>
    <t>Garcia Nuñez Proudiant</t>
  </si>
  <si>
    <t>Matías</t>
  </si>
  <si>
    <t>Correa Martinelli</t>
  </si>
  <si>
    <t>Gastón</t>
  </si>
  <si>
    <t>Semiglia</t>
  </si>
  <si>
    <t>Santiago</t>
  </si>
  <si>
    <t>Ramirez</t>
  </si>
  <si>
    <t>Kurtis Michael</t>
  </si>
  <si>
    <t>Koenig</t>
  </si>
  <si>
    <t>Gullikson</t>
  </si>
  <si>
    <t>Brensley</t>
  </si>
  <si>
    <t>Haywood</t>
  </si>
  <si>
    <t xml:space="preserve">Wil </t>
  </si>
  <si>
    <t xml:space="preserve">Martinez </t>
  </si>
  <si>
    <t>Marcel</t>
  </si>
  <si>
    <t>Esonwune</t>
  </si>
  <si>
    <t>Jamaal</t>
  </si>
  <si>
    <t>Womack</t>
  </si>
  <si>
    <t>Ro</t>
  </si>
  <si>
    <t>Parra-Grady</t>
  </si>
  <si>
    <t>Ricardo</t>
  </si>
  <si>
    <t>Barajas</t>
  </si>
  <si>
    <t>Matias</t>
  </si>
  <si>
    <t>Garcia Perez Rul</t>
  </si>
  <si>
    <t>Tyquan "Wink"</t>
  </si>
  <si>
    <t>Toni</t>
  </si>
  <si>
    <t>Mindoljevic</t>
  </si>
  <si>
    <t>Duje</t>
  </si>
  <si>
    <t>Škaro</t>
  </si>
  <si>
    <t>Hrvoje</t>
  </si>
  <si>
    <t>Marin</t>
  </si>
  <si>
    <t>Kaliterna</t>
  </si>
  <si>
    <t>Yassin</t>
  </si>
  <si>
    <t>Mahfouz</t>
  </si>
  <si>
    <t>Joachim</t>
  </si>
  <si>
    <t>Feimann</t>
  </si>
  <si>
    <t>Tecklenborg</t>
  </si>
  <si>
    <t>Fabian</t>
  </si>
  <si>
    <t>Ristau</t>
  </si>
  <si>
    <t>Szabolcs</t>
  </si>
  <si>
    <t>Nagy</t>
  </si>
  <si>
    <t>Ádám</t>
  </si>
  <si>
    <t>Kovács</t>
  </si>
  <si>
    <t>Dániel</t>
  </si>
  <si>
    <t>Koma</t>
  </si>
  <si>
    <t>Bihari</t>
  </si>
  <si>
    <t>Andrii</t>
  </si>
  <si>
    <t>Kulish</t>
  </si>
  <si>
    <t>Maxym</t>
  </si>
  <si>
    <t>Vorobiov</t>
  </si>
  <si>
    <t>Vitaliy</t>
  </si>
  <si>
    <t>Vintonyak</t>
  </si>
  <si>
    <t>Kobets</t>
  </si>
  <si>
    <t>Bulatovic</t>
  </si>
  <si>
    <t>Simic</t>
  </si>
  <si>
    <t>Марко</t>
  </si>
  <si>
    <t>Stojadinovic</t>
  </si>
  <si>
    <t>Sisic</t>
  </si>
  <si>
    <t>Maxime</t>
  </si>
  <si>
    <t>Courby</t>
  </si>
  <si>
    <t>Gentil</t>
  </si>
  <si>
    <t>Christophe</t>
  </si>
  <si>
    <t>Barhan</t>
  </si>
  <si>
    <t>Topuz</t>
  </si>
  <si>
    <t>Eren Dekan</t>
  </si>
  <si>
    <t>Bayraktar</t>
  </si>
  <si>
    <t>Batuhan</t>
  </si>
  <si>
    <t>Dogdu</t>
  </si>
  <si>
    <t>José Ignacio</t>
  </si>
  <si>
    <t>García Fernández</t>
  </si>
  <si>
    <t>De la Fuente</t>
  </si>
  <si>
    <t>Álvaro Asier</t>
  </si>
  <si>
    <t>Martínez</t>
  </si>
  <si>
    <t>Alvaro</t>
  </si>
  <si>
    <t>Calvo</t>
  </si>
  <si>
    <t>Kratochvíl</t>
  </si>
  <si>
    <t>Bosak</t>
  </si>
  <si>
    <t>Ondřej</t>
  </si>
  <si>
    <t>Dygrýn</t>
  </si>
  <si>
    <t>Gniadek</t>
  </si>
  <si>
    <t>Balint</t>
  </si>
  <si>
    <t>Horti</t>
  </si>
  <si>
    <t>Kevin Dwayne</t>
  </si>
  <si>
    <t>Galloway</t>
  </si>
  <si>
    <t>Salem</t>
  </si>
  <si>
    <t>Jeremiah Timotheus</t>
  </si>
  <si>
    <t>Massey</t>
  </si>
  <si>
    <t>Maurice</t>
  </si>
  <si>
    <t>Rivaldo</t>
  </si>
  <si>
    <t>Pangesthio</t>
  </si>
  <si>
    <t>xaverius</t>
  </si>
  <si>
    <t>prawiro</t>
  </si>
  <si>
    <t>Juan Laurent</t>
  </si>
  <si>
    <t>Kokodiputra</t>
  </si>
  <si>
    <t>Chang</t>
  </si>
  <si>
    <t>Hsueh Hao</t>
  </si>
  <si>
    <t>Lai</t>
  </si>
  <si>
    <t>KUEI-LIN</t>
  </si>
  <si>
    <t>Hsueh Kun</t>
  </si>
  <si>
    <t>Hung Jeng</t>
  </si>
  <si>
    <t>Rohit</t>
  </si>
  <si>
    <t>Bakshi</t>
  </si>
  <si>
    <t>Hatem</t>
  </si>
  <si>
    <t>Behiry</t>
  </si>
  <si>
    <t>Yasser</t>
  </si>
  <si>
    <t>Ashraf</t>
  </si>
  <si>
    <t>Rabiee</t>
  </si>
  <si>
    <t>Ahmed</t>
  </si>
  <si>
    <t>Elsabbagh</t>
  </si>
  <si>
    <t>Riddick</t>
  </si>
  <si>
    <t>Enrique</t>
  </si>
  <si>
    <t>Zuñiga</t>
  </si>
  <si>
    <t>Hugo</t>
  </si>
  <si>
    <t>Carrillo</t>
  </si>
  <si>
    <t>Jesus</t>
  </si>
  <si>
    <t>Gonzalez</t>
  </si>
  <si>
    <t>Sebastian</t>
  </si>
  <si>
    <t>Bongiorni</t>
  </si>
  <si>
    <t>Giraudo</t>
  </si>
  <si>
    <t>Pablo Daniel</t>
  </si>
  <si>
    <t>Herrera</t>
  </si>
  <si>
    <t>Facundo</t>
  </si>
  <si>
    <t>Fillol</t>
  </si>
  <si>
    <t>Jordan</t>
  </si>
  <si>
    <t>Demercy</t>
  </si>
  <si>
    <t>Peng</t>
  </si>
  <si>
    <t>Sun</t>
  </si>
  <si>
    <t>Honglin</t>
  </si>
  <si>
    <t>Zhang</t>
  </si>
  <si>
    <t>Qingbin</t>
  </si>
  <si>
    <t>Huang</t>
  </si>
  <si>
    <t>Xinle</t>
  </si>
  <si>
    <t>Sheng Yue</t>
  </si>
  <si>
    <t>Lian</t>
  </si>
  <si>
    <t>Ater James</t>
  </si>
  <si>
    <t>Majok</t>
  </si>
  <si>
    <t>俊杰 Jun Jie</t>
  </si>
  <si>
    <t>林 lin</t>
  </si>
  <si>
    <t>姜 jiang</t>
  </si>
  <si>
    <t>兰凯 Lan Kai</t>
  </si>
  <si>
    <t>史 Shi</t>
  </si>
  <si>
    <t>KAI</t>
  </si>
  <si>
    <t>BU</t>
  </si>
  <si>
    <t>SHI WEI</t>
  </si>
  <si>
    <t>CHEN</t>
  </si>
  <si>
    <t>DING XIANG</t>
  </si>
  <si>
    <t>LIU</t>
  </si>
  <si>
    <t>QI YAO</t>
  </si>
  <si>
    <t>Lavonte</t>
  </si>
  <si>
    <t>Raso</t>
  </si>
  <si>
    <t>Satar</t>
  </si>
  <si>
    <t>Wahidi</t>
  </si>
  <si>
    <t>Taylor</t>
  </si>
  <si>
    <t>Black</t>
  </si>
  <si>
    <t>Josh</t>
  </si>
  <si>
    <t>Shane</t>
  </si>
  <si>
    <t>Garett</t>
  </si>
  <si>
    <t>Espinoza</t>
  </si>
  <si>
    <t>Ricky</t>
  </si>
  <si>
    <t>Rio de Janeiro</t>
  </si>
  <si>
    <t>Gurabo</t>
  </si>
  <si>
    <t>Paide</t>
  </si>
  <si>
    <t>Riga</t>
  </si>
  <si>
    <t>Krakow</t>
  </si>
  <si>
    <t>S.Mitrovica</t>
  </si>
  <si>
    <t>Princeton</t>
  </si>
  <si>
    <t>Montreal</t>
  </si>
  <si>
    <t>Cergy</t>
  </si>
  <si>
    <t>Mestre</t>
  </si>
  <si>
    <t>Logatec</t>
  </si>
  <si>
    <t>Haidian</t>
  </si>
  <si>
    <t>Qing Dao</t>
  </si>
  <si>
    <t>Shenzhen</t>
  </si>
  <si>
    <t>Sukhbaatar</t>
  </si>
  <si>
    <t>Hsinchu</t>
  </si>
  <si>
    <t>Seoul</t>
  </si>
  <si>
    <t>Ulaanbaatar</t>
  </si>
  <si>
    <t>Monaco</t>
  </si>
  <si>
    <t>Zaporizhzhya</t>
  </si>
  <si>
    <t>Warsaw</t>
  </si>
  <si>
    <t>Zagreb</t>
  </si>
  <si>
    <t>Athens</t>
  </si>
  <si>
    <t>Vadim</t>
  </si>
  <si>
    <t>Halimov</t>
  </si>
  <si>
    <t>Igor</t>
  </si>
  <si>
    <t>Lebov</t>
  </si>
  <si>
    <t>Steve</t>
  </si>
  <si>
    <t>Sir</t>
  </si>
  <si>
    <t>Palpreet Singh</t>
  </si>
  <si>
    <t>Brar</t>
  </si>
  <si>
    <t>Inderbir</t>
  </si>
  <si>
    <t>Vojtěch</t>
  </si>
  <si>
    <t>Rudický</t>
  </si>
  <si>
    <t>Šiška</t>
  </si>
  <si>
    <t>Pietro</t>
  </si>
  <si>
    <t>De Andrade</t>
  </si>
  <si>
    <t xml:space="preserve">Angel </t>
  </si>
  <si>
    <t xml:space="preserve">Matias </t>
  </si>
  <si>
    <t>Tjader Javier</t>
  </si>
  <si>
    <t>Fernandez Garcia</t>
  </si>
  <si>
    <t>Mihailo</t>
  </si>
  <si>
    <t>Vasic</t>
  </si>
  <si>
    <t>Hooper</t>
  </si>
  <si>
    <t>Polusk</t>
  </si>
  <si>
    <t>Jaagup</t>
  </si>
  <si>
    <t>Toome</t>
  </si>
  <si>
    <t>Kiur</t>
  </si>
  <si>
    <t>Akenpärg</t>
  </si>
  <si>
    <t>Erik</t>
  </si>
  <si>
    <t>Luts</t>
  </si>
  <si>
    <t>Pavlovic</t>
  </si>
  <si>
    <t>Perkovič</t>
  </si>
  <si>
    <t>Sinisa</t>
  </si>
  <si>
    <t>Stemberger</t>
  </si>
  <si>
    <t>Westher</t>
  </si>
  <si>
    <t>Molteni</t>
  </si>
  <si>
    <t>Natan</t>
  </si>
  <si>
    <t>Jurkovitz</t>
  </si>
  <si>
    <t>Gilles</t>
  </si>
  <si>
    <t>Agnis</t>
  </si>
  <si>
    <t>Čavars</t>
  </si>
  <si>
    <t>Rihards</t>
  </si>
  <si>
    <t>Zēbergs</t>
  </si>
  <si>
    <t>Janis</t>
  </si>
  <si>
    <t>Antrops</t>
  </si>
  <si>
    <t>Nauris</t>
  </si>
  <si>
    <t>Miezis</t>
  </si>
  <si>
    <t>Pejić</t>
  </si>
  <si>
    <t>Želimir</t>
  </si>
  <si>
    <t>Zagorac</t>
  </si>
  <si>
    <t>Karlis</t>
  </si>
  <si>
    <t>Lasmanis</t>
  </si>
  <si>
    <t>Edgars</t>
  </si>
  <si>
    <t>Krumins</t>
  </si>
  <si>
    <t>Dušan</t>
  </si>
  <si>
    <t>Popović</t>
  </si>
  <si>
    <t>Luiz Enrique</t>
  </si>
  <si>
    <t>Leorte Bidart</t>
  </si>
  <si>
    <t>Frias da Costa</t>
  </si>
  <si>
    <t>Fischer</t>
  </si>
  <si>
    <t>William</t>
  </si>
  <si>
    <t>Evangelista</t>
  </si>
  <si>
    <t>Gorauskas</t>
  </si>
  <si>
    <t>Ulisses</t>
  </si>
  <si>
    <t>Ferreira Lima</t>
  </si>
  <si>
    <t>Bodych</t>
  </si>
  <si>
    <t>Dmitrii</t>
  </si>
  <si>
    <t>Kriukov</t>
  </si>
  <si>
    <t>Ilya</t>
  </si>
  <si>
    <t>Alexandrov</t>
  </si>
  <si>
    <t>Sho</t>
  </si>
  <si>
    <t>Hasegawa</t>
  </si>
  <si>
    <t>Dukic</t>
  </si>
  <si>
    <t>Djordjo</t>
  </si>
  <si>
    <t>Djordjić</t>
  </si>
  <si>
    <t>Perkovic</t>
  </si>
  <si>
    <t>Mladen</t>
  </si>
  <si>
    <t>Simeunović</t>
  </si>
  <si>
    <t>Jelane</t>
  </si>
  <si>
    <t>Pryce</t>
  </si>
  <si>
    <t>Damon</t>
  </si>
  <si>
    <t>Huffman</t>
  </si>
  <si>
    <t>Dan</t>
  </si>
  <si>
    <t>Mavraides</t>
  </si>
  <si>
    <t>Craig</t>
  </si>
  <si>
    <t>Moore</t>
  </si>
  <si>
    <t>Zahir</t>
  </si>
  <si>
    <t>Carrington</t>
  </si>
  <si>
    <t>Mukiya</t>
  </si>
  <si>
    <t>Rasi</t>
  </si>
  <si>
    <t>Beckett</t>
  </si>
  <si>
    <t>Loiselle</t>
  </si>
  <si>
    <t>Kyle</t>
  </si>
  <si>
    <t>Desmarais</t>
  </si>
  <si>
    <t>Dallo</t>
  </si>
  <si>
    <t>Bandja</t>
  </si>
  <si>
    <t>Sy</t>
  </si>
  <si>
    <t>Amara</t>
  </si>
  <si>
    <t>Georgi</t>
  </si>
  <si>
    <t>Joseph</t>
  </si>
  <si>
    <t>Lorenzo</t>
  </si>
  <si>
    <t>Ambrosin</t>
  </si>
  <si>
    <t>Alessandro</t>
  </si>
  <si>
    <t>Vecchiato</t>
  </si>
  <si>
    <t>Diadia</t>
  </si>
  <si>
    <t>Mbaye</t>
  </si>
  <si>
    <t>Davide</t>
  </si>
  <si>
    <t>Bovo</t>
  </si>
  <si>
    <t>Matevž</t>
  </si>
  <si>
    <t>Mikuš</t>
  </si>
  <si>
    <t>Matic</t>
  </si>
  <si>
    <t>Brvar</t>
  </si>
  <si>
    <t>Urbas</t>
  </si>
  <si>
    <t>Žiga</t>
  </si>
  <si>
    <t>Doljak</t>
  </si>
  <si>
    <t>Tao</t>
  </si>
  <si>
    <t>Ziyi</t>
  </si>
  <si>
    <t>Jinbo</t>
  </si>
  <si>
    <t>Shuo</t>
  </si>
  <si>
    <t>Zhuang</t>
  </si>
  <si>
    <t>Meng</t>
  </si>
  <si>
    <t>Han</t>
  </si>
  <si>
    <t>Yang</t>
  </si>
  <si>
    <t>Xuefeng</t>
  </si>
  <si>
    <t>Jiayi</t>
  </si>
  <si>
    <t>Yongjie</t>
  </si>
  <si>
    <t>Arnold</t>
  </si>
  <si>
    <t>Louis</t>
  </si>
  <si>
    <t>Yuantao</t>
  </si>
  <si>
    <t>Mei</t>
  </si>
  <si>
    <t>Junsong</t>
  </si>
  <si>
    <t>Jing</t>
  </si>
  <si>
    <t>Long</t>
  </si>
  <si>
    <t>Ma</t>
  </si>
  <si>
    <t>Zhaoxu</t>
  </si>
  <si>
    <t>Otgonjargal</t>
  </si>
  <si>
    <t>Tsogt</t>
  </si>
  <si>
    <t>Naranbaatar</t>
  </si>
  <si>
    <t>Batdelger</t>
  </si>
  <si>
    <t>Batzolboo</t>
  </si>
  <si>
    <t>Borgil</t>
  </si>
  <si>
    <t>Enkhbaatar</t>
  </si>
  <si>
    <t>Onolbaatar</t>
  </si>
  <si>
    <t>Joaquín</t>
  </si>
  <si>
    <t>Villanueva Lozano</t>
  </si>
  <si>
    <t>Woodbridge</t>
  </si>
  <si>
    <t>Sherif</t>
  </si>
  <si>
    <t>Hassan</t>
  </si>
  <si>
    <t>Yu-Chen</t>
  </si>
  <si>
    <t>Cheng Yu</t>
  </si>
  <si>
    <t>Lin</t>
  </si>
  <si>
    <t>Chun Kai</t>
  </si>
  <si>
    <t>Hsieh</t>
  </si>
  <si>
    <t>Cheng-Yang</t>
  </si>
  <si>
    <t>Seung Jun</t>
  </si>
  <si>
    <t>Lee</t>
  </si>
  <si>
    <t>Kwang Jae</t>
  </si>
  <si>
    <t>Park</t>
  </si>
  <si>
    <t>Minsu</t>
  </si>
  <si>
    <t>Hisanori</t>
  </si>
  <si>
    <t>Takafuji</t>
  </si>
  <si>
    <t>Delgernyam</t>
  </si>
  <si>
    <t>Davaasambuu</t>
  </si>
  <si>
    <t>Tsenguunbayar</t>
  </si>
  <si>
    <t>Gotov</t>
  </si>
  <si>
    <t>Tserenbaatar</t>
  </si>
  <si>
    <t>Enkhtaivan</t>
  </si>
  <si>
    <t>Dulguun</t>
  </si>
  <si>
    <t>Enkhbat</t>
  </si>
  <si>
    <t>Mlakar</t>
  </si>
  <si>
    <t>Stanislav</t>
  </si>
  <si>
    <t>Alekseychik</t>
  </si>
  <si>
    <t>Serhii</t>
  </si>
  <si>
    <t>Yurchenko</t>
  </si>
  <si>
    <t>Tomek</t>
  </si>
  <si>
    <t>Rudko</t>
  </si>
  <si>
    <t>Michał</t>
  </si>
  <si>
    <t>Wojtyński</t>
  </si>
  <si>
    <t>Mariusz</t>
  </si>
  <si>
    <t>Przygucki</t>
  </si>
  <si>
    <t>Wojcik</t>
  </si>
  <si>
    <t>Rotrekl</t>
  </si>
  <si>
    <t>Dawid</t>
  </si>
  <si>
    <t>Brek</t>
  </si>
  <si>
    <t>Arkadiusz</t>
  </si>
  <si>
    <t>Kobus</t>
  </si>
  <si>
    <t>Przemek</t>
  </si>
  <si>
    <t>Wrona</t>
  </si>
  <si>
    <t>Baran</t>
  </si>
  <si>
    <t>Musulin</t>
  </si>
  <si>
    <t>Vitali</t>
  </si>
  <si>
    <t>Dario</t>
  </si>
  <si>
    <t>Papak</t>
  </si>
  <si>
    <t>Nikos</t>
  </si>
  <si>
    <t>Tsiokos</t>
  </si>
  <si>
    <t>Petros</t>
  </si>
  <si>
    <t>Melissaratos</t>
  </si>
  <si>
    <t>Stevovic</t>
  </si>
  <si>
    <t>Thanasis</t>
  </si>
  <si>
    <t>Chanias - Pantazis</t>
  </si>
  <si>
    <t>Andrew</t>
  </si>
  <si>
    <t>Spagrud</t>
  </si>
  <si>
    <t>Ralja</t>
  </si>
  <si>
    <t>Novi Sad</t>
  </si>
  <si>
    <t>Delhi</t>
  </si>
  <si>
    <t>Dongguan</t>
  </si>
  <si>
    <t>The Hague</t>
  </si>
  <si>
    <t>Moscow</t>
  </si>
  <si>
    <t>Tachikawa</t>
  </si>
  <si>
    <t>Beijing West</t>
  </si>
  <si>
    <t>Gdańsk</t>
  </si>
  <si>
    <t>Gagarin</t>
  </si>
  <si>
    <t>Sâo Paulo DC</t>
  </si>
  <si>
    <t>Ponce</t>
  </si>
  <si>
    <t>Rio Janeiro</t>
  </si>
  <si>
    <t>Vrbas</t>
  </si>
  <si>
    <t>Kragujevac</t>
  </si>
  <si>
    <t>Melbourne</t>
  </si>
  <si>
    <t>Gangnam</t>
  </si>
  <si>
    <t>Chongqing</t>
  </si>
  <si>
    <t>Dongan</t>
  </si>
  <si>
    <t>North Jakarta</t>
  </si>
  <si>
    <t>Kaunas</t>
  </si>
  <si>
    <t>Nice</t>
  </si>
  <si>
    <t>Old Montreal</t>
  </si>
  <si>
    <t>Marienbad</t>
  </si>
  <si>
    <t>Brno</t>
  </si>
  <si>
    <t>Hyderabad</t>
  </si>
  <si>
    <t>Bahía Blanca</t>
  </si>
  <si>
    <t>Villa Maria</t>
  </si>
  <si>
    <t>Stojanovic</t>
  </si>
  <si>
    <t>Vaso</t>
  </si>
  <si>
    <t>Aleksic</t>
  </si>
  <si>
    <t>Kilijan</t>
  </si>
  <si>
    <t>Perunovic</t>
  </si>
  <si>
    <t>Aleksander</t>
  </si>
  <si>
    <t>Vojičić</t>
  </si>
  <si>
    <t>Vuk</t>
  </si>
  <si>
    <t>Obradinovic</t>
  </si>
  <si>
    <t>Dimeo</t>
  </si>
  <si>
    <t>van der Horst</t>
  </si>
  <si>
    <t>Aron</t>
  </si>
  <si>
    <t>Roijé</t>
  </si>
  <si>
    <t>Vladimír</t>
  </si>
  <si>
    <t>Sismilich</t>
  </si>
  <si>
    <t>Kiran</t>
  </si>
  <si>
    <t>Shastri</t>
  </si>
  <si>
    <t>Hailiang</t>
  </si>
  <si>
    <t>Xiao</t>
  </si>
  <si>
    <t>Bingqiang</t>
  </si>
  <si>
    <t>Zeng</t>
  </si>
  <si>
    <t>Yanpei</t>
  </si>
  <si>
    <t>Lyu</t>
  </si>
  <si>
    <t>Wenwei</t>
  </si>
  <si>
    <t>Kovacevic</t>
  </si>
  <si>
    <t>Robbie</t>
  </si>
  <si>
    <t>Hummel</t>
  </si>
  <si>
    <t>Hieronymus</t>
  </si>
  <si>
    <t>Van der List</t>
  </si>
  <si>
    <t>Jaring</t>
  </si>
  <si>
    <t>Kasper</t>
  </si>
  <si>
    <t>Averink</t>
  </si>
  <si>
    <t>Kareem</t>
  </si>
  <si>
    <t>Maddox</t>
  </si>
  <si>
    <t>Tana</t>
  </si>
  <si>
    <t>Zdolšek</t>
  </si>
  <si>
    <t>Anton</t>
  </si>
  <si>
    <t>Indrikov</t>
  </si>
  <si>
    <t>Semen</t>
  </si>
  <si>
    <t>Debda</t>
  </si>
  <si>
    <t>Denis</t>
  </si>
  <si>
    <t>Bergman</t>
  </si>
  <si>
    <t>Nikita</t>
  </si>
  <si>
    <t>Makshev</t>
  </si>
  <si>
    <t>Yusuke</t>
  </si>
  <si>
    <t>Kodera</t>
  </si>
  <si>
    <t>Yasuo</t>
  </si>
  <si>
    <t>Iijima</t>
  </si>
  <si>
    <t>Stephens</t>
  </si>
  <si>
    <t>Qiujie</t>
  </si>
  <si>
    <t>Badara</t>
  </si>
  <si>
    <t>Top</t>
  </si>
  <si>
    <t>Nedim</t>
  </si>
  <si>
    <t>Mustafica</t>
  </si>
  <si>
    <t>Thomas</t>
  </si>
  <si>
    <t>Davis</t>
  </si>
  <si>
    <t>Logachev</t>
  </si>
  <si>
    <t>Sharov</t>
  </si>
  <si>
    <t>Kirill</t>
  </si>
  <si>
    <t>Pisklov</t>
  </si>
  <si>
    <t>Zuev</t>
  </si>
  <si>
    <t>Aleksandr</t>
  </si>
  <si>
    <t>Antonikovskii</t>
  </si>
  <si>
    <t>Camargo</t>
  </si>
  <si>
    <t xml:space="preserve">Jonatas </t>
  </si>
  <si>
    <t>Mello</t>
  </si>
  <si>
    <t>Antoinne</t>
  </si>
  <si>
    <t>Morgano</t>
  </si>
  <si>
    <t>Jared</t>
  </si>
  <si>
    <t>Ruiz</t>
  </si>
  <si>
    <t>Emory</t>
  </si>
  <si>
    <t>Owen</t>
  </si>
  <si>
    <t>André</t>
  </si>
  <si>
    <t>Stefanelli Martins</t>
  </si>
  <si>
    <t>Conceição</t>
  </si>
  <si>
    <t>Frederico</t>
  </si>
  <si>
    <t>Attila</t>
  </si>
  <si>
    <t>Demeter</t>
  </si>
  <si>
    <t>Àkos</t>
  </si>
  <si>
    <t>Horvàth</t>
  </si>
  <si>
    <t>Sinovec</t>
  </si>
  <si>
    <t>Cheburkin</t>
  </si>
  <si>
    <t>Nedeljkovic</t>
  </si>
  <si>
    <t>Aleksa</t>
  </si>
  <si>
    <t>Ristić</t>
  </si>
  <si>
    <t>Dorde</t>
  </si>
  <si>
    <t>Kostic</t>
  </si>
  <si>
    <t>Edward</t>
  </si>
  <si>
    <t>Morris</t>
  </si>
  <si>
    <t>Zach</t>
  </si>
  <si>
    <t>Easthope</t>
  </si>
  <si>
    <t>Allan</t>
  </si>
  <si>
    <t>Aaron</t>
  </si>
  <si>
    <t>Bailey-Nowell</t>
  </si>
  <si>
    <t>Greer</t>
  </si>
  <si>
    <t>Rhys</t>
  </si>
  <si>
    <t>Garlepp</t>
  </si>
  <si>
    <t>Carter</t>
  </si>
  <si>
    <t>Siyun</t>
  </si>
  <si>
    <t>Moon</t>
  </si>
  <si>
    <t>Deok Won</t>
  </si>
  <si>
    <t>Bang</t>
  </si>
  <si>
    <t>Minseob</t>
  </si>
  <si>
    <t>Kim</t>
  </si>
  <si>
    <t>Takuma</t>
  </si>
  <si>
    <t>Watanabe</t>
  </si>
  <si>
    <t>Steel</t>
  </si>
  <si>
    <t>Tom</t>
  </si>
  <si>
    <t>Wright</t>
  </si>
  <si>
    <t>Guohao</t>
  </si>
  <si>
    <t>Xibao</t>
  </si>
  <si>
    <t>Guangwen</t>
  </si>
  <si>
    <t>Jiang</t>
  </si>
  <si>
    <t>Hang</t>
  </si>
  <si>
    <t>GuanYi</t>
  </si>
  <si>
    <t>Jingli</t>
  </si>
  <si>
    <t>Aoao</t>
  </si>
  <si>
    <t>Bao</t>
  </si>
  <si>
    <t>Yufeng</t>
  </si>
  <si>
    <t>Junda</t>
  </si>
  <si>
    <t>Li</t>
  </si>
  <si>
    <t>Zhiyang</t>
  </si>
  <si>
    <t>Yuan Bo</t>
  </si>
  <si>
    <t>Zhu</t>
  </si>
  <si>
    <t>Audy</t>
  </si>
  <si>
    <t>Bagastyo</t>
  </si>
  <si>
    <t>Christian</t>
  </si>
  <si>
    <t>Gunawan</t>
  </si>
  <si>
    <t>Laurentius Steven</t>
  </si>
  <si>
    <t>Oei</t>
  </si>
  <si>
    <t>Tadas</t>
  </si>
  <si>
    <t>Nausedas</t>
  </si>
  <si>
    <t>Evaldas</t>
  </si>
  <si>
    <t>Džiaugys</t>
  </si>
  <si>
    <t>Mintautas</t>
  </si>
  <si>
    <t>Bulanovas</t>
  </si>
  <si>
    <t>Justinas</t>
  </si>
  <si>
    <t>Jogminas</t>
  </si>
  <si>
    <t>Aleks</t>
  </si>
  <si>
    <t>Vincent</t>
  </si>
  <si>
    <t>Dufort</t>
  </si>
  <si>
    <t>Dele Bradley</t>
  </si>
  <si>
    <t>Ogundokun</t>
  </si>
  <si>
    <t>Ayob</t>
  </si>
  <si>
    <t>Jamel</t>
  </si>
  <si>
    <t>Staten</t>
  </si>
  <si>
    <t>Eric</t>
  </si>
  <si>
    <t>Coleman</t>
  </si>
  <si>
    <t>Johnson</t>
  </si>
  <si>
    <t>Tramar</t>
  </si>
  <si>
    <t>Sutherland</t>
  </si>
  <si>
    <t>Marek</t>
  </si>
  <si>
    <t>Sehnal</t>
  </si>
  <si>
    <t>Jiří</t>
  </si>
  <si>
    <t>Dedek</t>
  </si>
  <si>
    <t>Radek</t>
  </si>
  <si>
    <t>Šír</t>
  </si>
  <si>
    <t>Michal</t>
  </si>
  <si>
    <t>Semerád</t>
  </si>
  <si>
    <t>Šmíd</t>
  </si>
  <si>
    <t>Shashank</t>
  </si>
  <si>
    <t>Rai</t>
  </si>
  <si>
    <t>Boon</t>
  </si>
  <si>
    <t>Chethan</t>
  </si>
  <si>
    <t>Suresh</t>
  </si>
  <si>
    <t>Dhruv</t>
  </si>
  <si>
    <t>Barman</t>
  </si>
  <si>
    <t>Weihermann</t>
  </si>
  <si>
    <t>Sowkin</t>
  </si>
  <si>
    <t>Shetty</t>
  </si>
  <si>
    <t>Rajan</t>
  </si>
  <si>
    <t>Sharma</t>
  </si>
  <si>
    <t>Amit</t>
  </si>
  <si>
    <t>Sehrawat</t>
  </si>
  <si>
    <t>Lalrina</t>
  </si>
  <si>
    <t>Renthlei</t>
  </si>
  <si>
    <t>Quiroga</t>
  </si>
  <si>
    <t>Franco</t>
  </si>
  <si>
    <t>Ruesga</t>
  </si>
  <si>
    <t>Augusto</t>
  </si>
  <si>
    <t>Meneses</t>
  </si>
  <si>
    <t>Andres</t>
  </si>
  <si>
    <t>Duval</t>
  </si>
  <si>
    <t>Cristian</t>
  </si>
  <si>
    <t>Zenclussen</t>
  </si>
  <si>
    <t>Abel</t>
  </si>
  <si>
    <t>Aristimuño</t>
  </si>
  <si>
    <t>Abeiro</t>
  </si>
  <si>
    <t>Šakiai</t>
  </si>
  <si>
    <t>Edmonton</t>
  </si>
  <si>
    <t>Korolev</t>
  </si>
  <si>
    <t>Nantes</t>
  </si>
  <si>
    <t>Jeddah</t>
  </si>
  <si>
    <t>Balanga</t>
  </si>
  <si>
    <t>Pasig</t>
  </si>
  <si>
    <t>San Francisco</t>
  </si>
  <si>
    <t>Shanghai</t>
  </si>
  <si>
    <t>Chongming</t>
  </si>
  <si>
    <t>Wujin</t>
  </si>
  <si>
    <t>Barcelona</t>
  </si>
  <si>
    <t>Lyon</t>
  </si>
  <si>
    <t>São Paulo DC</t>
  </si>
  <si>
    <t>Rio Norte</t>
  </si>
  <si>
    <t>Chengdu</t>
  </si>
  <si>
    <t>Wst Melbourne</t>
  </si>
  <si>
    <t>Toronto</t>
  </si>
  <si>
    <t>Taikhar</t>
  </si>
  <si>
    <t>Cheon An</t>
  </si>
  <si>
    <t>Campinas</t>
  </si>
  <si>
    <t>Oliva</t>
  </si>
  <si>
    <t>Ventspils</t>
  </si>
  <si>
    <t>Mount-Royal</t>
  </si>
  <si>
    <t>Katara</t>
  </si>
  <si>
    <t>Kidani</t>
  </si>
  <si>
    <t>Brutus</t>
  </si>
  <si>
    <t>Paulius</t>
  </si>
  <si>
    <t>Beliavicius</t>
  </si>
  <si>
    <t>Aurelijus</t>
  </si>
  <si>
    <t>Pukelis</t>
  </si>
  <si>
    <t>Marijus</t>
  </si>
  <si>
    <t>Uzupis</t>
  </si>
  <si>
    <t>Šarūnas</t>
  </si>
  <si>
    <t>Vingelis</t>
  </si>
  <si>
    <t>Baker</t>
  </si>
  <si>
    <t>Jensen-Whyte</t>
  </si>
  <si>
    <t>Landry</t>
  </si>
  <si>
    <t>Artūrs</t>
  </si>
  <si>
    <t>Strēlnieks</t>
  </si>
  <si>
    <t>Milaković</t>
  </si>
  <si>
    <t>Daisuke</t>
  </si>
  <si>
    <t>Kobayashi</t>
  </si>
  <si>
    <t>Yosuke</t>
  </si>
  <si>
    <t>Saito</t>
  </si>
  <si>
    <t>Alexey</t>
  </si>
  <si>
    <t>Zherdev</t>
  </si>
  <si>
    <t>Kiselev</t>
  </si>
  <si>
    <t>Ilia</t>
  </si>
  <si>
    <t>Karpenkov</t>
  </si>
  <si>
    <t>King</t>
  </si>
  <si>
    <t>Charly</t>
  </si>
  <si>
    <t>Pontens</t>
  </si>
  <si>
    <t>Lucas</t>
  </si>
  <si>
    <t>Dussoulier</t>
  </si>
  <si>
    <t>Florian</t>
  </si>
  <si>
    <t>Fortas</t>
  </si>
  <si>
    <t>Daniil</t>
  </si>
  <si>
    <t>Abramovskii</t>
  </si>
  <si>
    <t>Jesse</t>
  </si>
  <si>
    <t>Markusse</t>
  </si>
  <si>
    <t>Jermaine</t>
  </si>
  <si>
    <t>Bucknor</t>
  </si>
  <si>
    <t>Yan</t>
  </si>
  <si>
    <t>Milan</t>
  </si>
  <si>
    <t>Kovačević</t>
  </si>
  <si>
    <t>Khalid</t>
  </si>
  <si>
    <t>Abdel-Gabar</t>
  </si>
  <si>
    <t>Christian Paolo</t>
  </si>
  <si>
    <t>De Chavez</t>
  </si>
  <si>
    <t>Leonard</t>
  </si>
  <si>
    <t>Santillan</t>
  </si>
  <si>
    <t>Alvin</t>
  </si>
  <si>
    <t>Pasaol</t>
  </si>
  <si>
    <t>Tjaž</t>
  </si>
  <si>
    <t>Rotar</t>
  </si>
  <si>
    <t>Iurii</t>
  </si>
  <si>
    <t>Bespalov</t>
  </si>
  <si>
    <t>Travis</t>
  </si>
  <si>
    <t>Franklin</t>
  </si>
  <si>
    <t>Taylor Thomas</t>
  </si>
  <si>
    <t>Statham</t>
  </si>
  <si>
    <t>Munzon</t>
  </si>
  <si>
    <t>Mijatović</t>
  </si>
  <si>
    <t xml:space="preserve">Olin Ray </t>
  </si>
  <si>
    <t>Carter III</t>
  </si>
  <si>
    <t>Joshua Henry</t>
  </si>
  <si>
    <t>Franco Alphonso</t>
  </si>
  <si>
    <t>Ferrari</t>
  </si>
  <si>
    <t>Henry Folger</t>
  </si>
  <si>
    <t>Caruso</t>
  </si>
  <si>
    <t>Tratnik</t>
  </si>
  <si>
    <t>Nikolic</t>
  </si>
  <si>
    <t>Goran</t>
  </si>
  <si>
    <t>Vidovic</t>
  </si>
  <si>
    <t>Zhenduo</t>
  </si>
  <si>
    <t>Leng</t>
  </si>
  <si>
    <t>Shengjie</t>
  </si>
  <si>
    <t>Gu</t>
  </si>
  <si>
    <t>Xiaoheng</t>
  </si>
  <si>
    <t>Cameron Dakota</t>
  </si>
  <si>
    <t>Forte</t>
  </si>
  <si>
    <t>Zengjie</t>
  </si>
  <si>
    <t>Nathaniel</t>
  </si>
  <si>
    <t>Roy Gabriel</t>
  </si>
  <si>
    <t>Knutson</t>
  </si>
  <si>
    <t>Pawel Rafal</t>
  </si>
  <si>
    <t>Buczak</t>
  </si>
  <si>
    <t>Emmanuel Amaurys</t>
  </si>
  <si>
    <t>Quezada</t>
  </si>
  <si>
    <t>Pesic</t>
  </si>
  <si>
    <t>Lu</t>
  </si>
  <si>
    <t>Yi Sang</t>
  </si>
  <si>
    <t>Dongyang</t>
  </si>
  <si>
    <t>Feng</t>
  </si>
  <si>
    <t>Nacho</t>
  </si>
  <si>
    <t>Xavi</t>
  </si>
  <si>
    <t>Guirao</t>
  </si>
  <si>
    <t>Sergi</t>
  </si>
  <si>
    <t>Pino</t>
  </si>
  <si>
    <t>Anand</t>
  </si>
  <si>
    <t>Ariunbold</t>
  </si>
  <si>
    <t>Hervé Tiecoura</t>
  </si>
  <si>
    <t>Touré</t>
  </si>
  <si>
    <t>Raphael Desire Nicolas Roger</t>
  </si>
  <si>
    <t>Giaimo</t>
  </si>
  <si>
    <t>Raphael</t>
  </si>
  <si>
    <t>Wilson</t>
  </si>
  <si>
    <t>Sammy</t>
  </si>
  <si>
    <t>Girma</t>
  </si>
  <si>
    <t>André Tadeu</t>
  </si>
  <si>
    <t>de Oliveira Ferros</t>
  </si>
  <si>
    <t>Branquinho</t>
  </si>
  <si>
    <t>Italo</t>
  </si>
  <si>
    <t>Pereira</t>
  </si>
  <si>
    <t>Vitor</t>
  </si>
  <si>
    <t>Matheus</t>
  </si>
  <si>
    <t>Rodrigues</t>
  </si>
  <si>
    <t>Маksym</t>
  </si>
  <si>
    <t>Zakurdaiev</t>
  </si>
  <si>
    <t>Oleksandr</t>
  </si>
  <si>
    <t>Sizov</t>
  </si>
  <si>
    <t>Kozhemiakin</t>
  </si>
  <si>
    <t>Tymofeienko</t>
  </si>
  <si>
    <t>Kaluderovic</t>
  </si>
  <si>
    <t>Yi</t>
  </si>
  <si>
    <t>Qiarui</t>
  </si>
  <si>
    <t>Haotian</t>
  </si>
  <si>
    <t>Timothy Robert William</t>
  </si>
  <si>
    <t>Keating</t>
  </si>
  <si>
    <t>Walker</t>
  </si>
  <si>
    <t>Peter John</t>
  </si>
  <si>
    <t>Crawford</t>
  </si>
  <si>
    <t>Cooper David</t>
  </si>
  <si>
    <t>Wilks</t>
  </si>
  <si>
    <t>Faulkner</t>
  </si>
  <si>
    <t>Benjamin</t>
  </si>
  <si>
    <t>Colon</t>
  </si>
  <si>
    <t>Josue</t>
  </si>
  <si>
    <t>Erazo</t>
  </si>
  <si>
    <t>Marlo</t>
  </si>
  <si>
    <t>Jalyn</t>
  </si>
  <si>
    <t>Pennie</t>
  </si>
  <si>
    <t>Gansukh</t>
  </si>
  <si>
    <t>Avarzed</t>
  </si>
  <si>
    <t>Bailey</t>
  </si>
  <si>
    <t>Rodrique Zsorryon</t>
  </si>
  <si>
    <t>Benson</t>
  </si>
  <si>
    <t>Sheldon Lowrell</t>
  </si>
  <si>
    <t>Dong Jun</t>
  </si>
  <si>
    <t>Juliano</t>
  </si>
  <si>
    <t>Randal Furletti</t>
  </si>
  <si>
    <t>Araujo Neves</t>
  </si>
  <si>
    <t xml:space="preserve">Pedro Luis </t>
  </si>
  <si>
    <t>Patekoski Moraes</t>
  </si>
  <si>
    <t>Mateo</t>
  </si>
  <si>
    <t>Brarda</t>
  </si>
  <si>
    <t>Nicolas</t>
  </si>
  <si>
    <t>Nieto</t>
  </si>
  <si>
    <t>Ramiro</t>
  </si>
  <si>
    <t>Ledesma</t>
  </si>
  <si>
    <t>Jonatan Humberto</t>
  </si>
  <si>
    <t>Machado Tamez</t>
  </si>
  <si>
    <t>Miguel Eduardo</t>
  </si>
  <si>
    <t>Ramirez Campos</t>
  </si>
  <si>
    <t>Gerard Leonter</t>
  </si>
  <si>
    <t>DeVaughn</t>
  </si>
  <si>
    <t>Jose Carlos</t>
  </si>
  <si>
    <t>Zesati Espinoza</t>
  </si>
  <si>
    <t>Milos</t>
  </si>
  <si>
    <t>Trajkovic</t>
  </si>
  <si>
    <t>Armands</t>
  </si>
  <si>
    <t>Ginters</t>
  </si>
  <si>
    <t>Roberts</t>
  </si>
  <si>
    <t>Pāže</t>
  </si>
  <si>
    <t>Martins</t>
  </si>
  <si>
    <t>Steinbergs</t>
  </si>
  <si>
    <t>Seņkāns</t>
  </si>
  <si>
    <t>Daniel Alexander</t>
  </si>
  <si>
    <t>Pieper</t>
  </si>
  <si>
    <t>Jamal Mohammed</t>
  </si>
  <si>
    <t>Mayali</t>
  </si>
  <si>
    <t>Noah Joseph</t>
  </si>
  <si>
    <t>Daoust</t>
  </si>
  <si>
    <t>Avery Richard</t>
  </si>
  <si>
    <t>Cadogan</t>
  </si>
  <si>
    <t>Aladji</t>
  </si>
  <si>
    <t>Magassa</t>
  </si>
  <si>
    <t>Fadi</t>
  </si>
  <si>
    <t>Abilmona</t>
  </si>
  <si>
    <t>Aaron Randolph</t>
  </si>
  <si>
    <t>Mitchell</t>
  </si>
  <si>
    <t xml:space="preserve">Moustafa </t>
  </si>
  <si>
    <t>Fouda</t>
  </si>
  <si>
    <t>Seydou</t>
  </si>
  <si>
    <t>Ndoye</t>
  </si>
  <si>
    <t>Ousseynou</t>
  </si>
  <si>
    <t>Ndiaye</t>
  </si>
  <si>
    <t>Muslic</t>
  </si>
  <si>
    <t>Troy Joseph</t>
  </si>
  <si>
    <t>Gottselig</t>
  </si>
  <si>
    <t>Efosa Anthony Shane</t>
  </si>
  <si>
    <t>Osayande</t>
  </si>
  <si>
    <t>Ákos</t>
  </si>
  <si>
    <t>Halász</t>
  </si>
  <si>
    <t>Mokánszki</t>
  </si>
  <si>
    <t>Utena</t>
  </si>
  <si>
    <t>Manila</t>
  </si>
  <si>
    <t>Lusail</t>
  </si>
  <si>
    <t>Bielefeld</t>
  </si>
  <si>
    <t>Yoyogi</t>
  </si>
  <si>
    <t>Graz</t>
  </si>
  <si>
    <t>Tallinn</t>
  </si>
  <si>
    <t>Gabrielius</t>
  </si>
  <si>
    <t>Čelka</t>
  </si>
  <si>
    <t>Vytautas</t>
  </si>
  <si>
    <t>Šulskis</t>
  </si>
  <si>
    <t>Gintautas</t>
  </si>
  <si>
    <t>Matulis</t>
  </si>
  <si>
    <t>Ignas</t>
  </si>
  <si>
    <t>Vaitkus</t>
  </si>
  <si>
    <t>Žygimantas</t>
  </si>
  <si>
    <t>Skučas</t>
  </si>
  <si>
    <t>Miroslav</t>
  </si>
  <si>
    <t>Pašajlić</t>
  </si>
  <si>
    <t>Arvin</t>
  </si>
  <si>
    <t>Slagter</t>
  </si>
  <si>
    <t>Rike</t>
  </si>
  <si>
    <t>Abdul-Aleem</t>
  </si>
  <si>
    <t>Youssef</t>
  </si>
  <si>
    <t>Badr</t>
  </si>
  <si>
    <t>Egzon</t>
  </si>
  <si>
    <t>Gjonbalaj</t>
  </si>
  <si>
    <t>Dmitry</t>
  </si>
  <si>
    <t>Korshakov</t>
  </si>
  <si>
    <t>Kralj</t>
  </si>
  <si>
    <t>Tshi</t>
  </si>
  <si>
    <t>Kashama</t>
  </si>
  <si>
    <t>Kostas</t>
  </si>
  <si>
    <t>Vasileiadis</t>
  </si>
  <si>
    <t>Mbow</t>
  </si>
  <si>
    <t>Souley</t>
  </si>
  <si>
    <t>Ndour</t>
  </si>
  <si>
    <t>Hamza</t>
  </si>
  <si>
    <t>Maher</t>
  </si>
  <si>
    <t>Bastian</t>
  </si>
  <si>
    <t>Landgraf</t>
  </si>
  <si>
    <t>Boger</t>
  </si>
  <si>
    <t>Marian</t>
  </si>
  <si>
    <t>Schick</t>
  </si>
  <si>
    <t>Dzemal</t>
  </si>
  <si>
    <t>Taletovic</t>
  </si>
  <si>
    <t>Spencer</t>
  </si>
  <si>
    <t>Jennings</t>
  </si>
  <si>
    <t>Mark</t>
  </si>
  <si>
    <t>St. Fort</t>
  </si>
  <si>
    <t>Iván</t>
  </si>
  <si>
    <t>Keller</t>
  </si>
  <si>
    <t>Horvath</t>
  </si>
  <si>
    <t>Akos</t>
  </si>
  <si>
    <t>András Baldvin</t>
  </si>
  <si>
    <t>Ruják</t>
  </si>
  <si>
    <t>Krämer</t>
  </si>
  <si>
    <t>Nico</t>
  </si>
  <si>
    <t>Kaltenbrunner</t>
  </si>
  <si>
    <t>Trmal</t>
  </si>
  <si>
    <t>Moritz</t>
  </si>
  <si>
    <t>Lanegger</t>
  </si>
  <si>
    <t>Riho</t>
  </si>
  <si>
    <t>Suija</t>
  </si>
  <si>
    <t>Metsalu</t>
  </si>
  <si>
    <t>Roland</t>
  </si>
  <si>
    <t>Prii</t>
  </si>
  <si>
    <t>Jaan</t>
  </si>
  <si>
    <t>Puidet</t>
  </si>
  <si>
    <t xml:space="preserve">WT Hungary 2020 &gt; Pool C / Ub vs. Debrecen &gt; Forfeit Game </t>
  </si>
  <si>
    <t>WT Utsunomiya 2016 &gt; Pool A Doha vs Al Gharrada / double forfeit</t>
  </si>
  <si>
    <t>Player</t>
  </si>
  <si>
    <t>WBL % of Wins</t>
  </si>
  <si>
    <t>Highlights per game</t>
  </si>
  <si>
    <t>KAS / shot made POS</t>
  </si>
  <si>
    <t>AST</t>
  </si>
  <si>
    <t>checksum</t>
  </si>
  <si>
    <t>Share of 1PTM points</t>
  </si>
  <si>
    <t>Share of 2PTM points</t>
  </si>
  <si>
    <t>Share of FTM points</t>
  </si>
  <si>
    <t>Share of 1PTA</t>
  </si>
  <si>
    <t>Share of 2PTA</t>
  </si>
  <si>
    <t>Share of FT trips</t>
  </si>
  <si>
    <t>Share of TO's</t>
  </si>
  <si>
    <t>TO's per game</t>
  </si>
  <si>
    <t>1PTM per game</t>
  </si>
  <si>
    <t>2PTM per game</t>
  </si>
  <si>
    <t>FTM per game</t>
  </si>
  <si>
    <t>1PTA per game</t>
  </si>
  <si>
    <t>2PTA per game</t>
  </si>
  <si>
    <t>FT trips per game</t>
  </si>
  <si>
    <t>Change log - March 2021</t>
  </si>
  <si>
    <t>Corrections to Key Assists / Season 2017</t>
  </si>
  <si>
    <t>Corrections to Team Turnovers / Season 2017</t>
  </si>
  <si>
    <t>Game forfeits</t>
  </si>
  <si>
    <t>Change log - January 2021</t>
  </si>
  <si>
    <t>Rebounds added to games retrospectively</t>
  </si>
  <si>
    <t>WTP</t>
  </si>
  <si>
    <t>LTP</t>
  </si>
  <si>
    <t>Winning Team Points</t>
  </si>
  <si>
    <t>Losing Team Points</t>
  </si>
  <si>
    <t>Game Win Margin</t>
  </si>
  <si>
    <t>Number of teams</t>
  </si>
  <si>
    <t>Number of players</t>
  </si>
  <si>
    <t>RPEoS</t>
  </si>
  <si>
    <t>RankEoS</t>
  </si>
  <si>
    <t xml:space="preserve"> sup</t>
  </si>
  <si>
    <t>Games played in World Tour</t>
  </si>
  <si>
    <t>Events in World Tour</t>
  </si>
  <si>
    <t>Arnold Micheal</t>
  </si>
  <si>
    <t>Date updated: May 19, 2021</t>
  </si>
  <si>
    <t>Change log - May 2021</t>
  </si>
  <si>
    <t>Error with HGL corrected</t>
  </si>
  <si>
    <t>Ranking points at the end of Season *) column added</t>
  </si>
  <si>
    <t xml:space="preserve">*) Top 8 / Top 20 defined based on  estimated Ranking Points End Of Season, if the current ranking rules were used for each season. FIBA 3x3 Team Ranking is calculated by adding up the FIBA 3x3 Individual World Ranking points of the 3 highest ranked players from each team, taking into all competitions including Challengers/Quests and National Teams. </t>
  </si>
  <si>
    <t>Games Played tab added</t>
  </si>
  <si>
    <t>Team data evolutions tab added</t>
  </si>
  <si>
    <t>Player data evolutions tab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</si>
</sst>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rgb="FF000000"/>
      <name val="Calibri"/>
      <family val="2"/>
    </font>
    <font>
      <b/>
      <sz val="11"/>
      <color rgb="FF000000"/>
      <name val="Calibri"/>
      <family val="2"/>
    </font>
    <font>
      <b/>
      <sz val="11"/>
      <color theme="1"/>
      <name val="Calibri"/>
      <family val="2"/>
      <scheme val="minor"/>
    </font>
    <font>
      <sz val="11"/>
      <color rgb="FF000000"/>
      <name val="Calibri"/>
      <family val="2"/>
    </font>
    <font>
      <b/>
      <sz val="11"/>
      <color theme="0" tint="-0.14999847407452621"/>
      <name val="Calibri"/>
      <family val="2"/>
    </font>
    <font>
      <sz val="11"/>
      <color theme="0" tint="-0.14999847407452621"/>
      <name val="Calibri"/>
      <family val="2"/>
    </font>
    <font>
      <b/>
      <sz val="11"/>
      <color theme="2"/>
      <name val="Calibri"/>
      <family val="2"/>
    </font>
    <font>
      <sz val="11"/>
      <color theme="2"/>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38">
    <xf numFmtId="0" fontId="0" fillId="0" borderId="0" xfId="0" applyNumberFormat="1" applyFill="1" applyAlignment="1" applyProtection="1"/>
    <xf numFmtId="0" fontId="1" fillId="0" borderId="0" xfId="0" applyNumberFormat="1" applyFont="1" applyFill="1" applyAlignment="1" applyProtection="1"/>
    <xf numFmtId="2" fontId="0" fillId="0" borderId="0" xfId="0" applyNumberFormat="1" applyFill="1" applyAlignment="1" applyProtection="1"/>
    <xf numFmtId="0" fontId="2" fillId="0" borderId="0" xfId="0" applyFont="1"/>
    <xf numFmtId="0" fontId="0" fillId="0" borderId="0" xfId="0"/>
    <xf numFmtId="0" fontId="1" fillId="0" borderId="0" xfId="0" applyFont="1"/>
    <xf numFmtId="164" fontId="0" fillId="0" borderId="0" xfId="0" applyNumberFormat="1" applyFill="1" applyAlignment="1" applyProtection="1"/>
    <xf numFmtId="0" fontId="0" fillId="2" borderId="0" xfId="0" applyNumberFormat="1" applyFill="1" applyAlignment="1" applyProtection="1"/>
    <xf numFmtId="0" fontId="1" fillId="2" borderId="0" xfId="0" applyNumberFormat="1" applyFont="1" applyFill="1" applyAlignment="1" applyProtection="1"/>
    <xf numFmtId="2" fontId="1" fillId="2" borderId="0" xfId="0" applyNumberFormat="1" applyFont="1" applyFill="1" applyAlignment="1" applyProtection="1"/>
    <xf numFmtId="2" fontId="1" fillId="2" borderId="0" xfId="0" applyNumberFormat="1" applyFont="1" applyFill="1" applyAlignment="1" applyProtection="1">
      <alignment horizontal="center"/>
    </xf>
    <xf numFmtId="164" fontId="1" fillId="2" borderId="0" xfId="0" applyNumberFormat="1" applyFont="1" applyFill="1" applyAlignment="1" applyProtection="1"/>
    <xf numFmtId="1" fontId="0" fillId="0" borderId="0" xfId="0" applyNumberFormat="1" applyFill="1" applyAlignment="1" applyProtection="1"/>
    <xf numFmtId="0" fontId="1" fillId="0" borderId="0" xfId="0" applyNumberFormat="1" applyFont="1" applyFill="1" applyAlignment="1" applyProtection="1">
      <alignment horizontal="center"/>
    </xf>
    <xf numFmtId="0" fontId="0" fillId="0" borderId="0" xfId="0" applyNumberFormat="1" applyFill="1" applyAlignment="1" applyProtection="1">
      <alignment horizontal="center"/>
    </xf>
    <xf numFmtId="0" fontId="0" fillId="2" borderId="0" xfId="0" applyNumberFormat="1" applyFill="1" applyAlignment="1" applyProtection="1">
      <alignment horizontal="center"/>
    </xf>
    <xf numFmtId="0" fontId="1" fillId="2" borderId="0" xfId="0" applyNumberFormat="1" applyFont="1" applyFill="1" applyAlignment="1" applyProtection="1">
      <alignment horizontal="center"/>
    </xf>
    <xf numFmtId="164" fontId="0" fillId="0" borderId="0" xfId="0" applyNumberFormat="1" applyFill="1" applyAlignment="1" applyProtection="1">
      <alignment horizontal="center"/>
    </xf>
    <xf numFmtId="2" fontId="0" fillId="0" borderId="0" xfId="0" applyNumberFormat="1" applyFill="1" applyAlignment="1" applyProtection="1">
      <alignment horizontal="center"/>
    </xf>
    <xf numFmtId="0" fontId="4" fillId="0" borderId="0" xfId="0" applyNumberFormat="1" applyFont="1" applyFill="1" applyAlignment="1" applyProtection="1">
      <alignment horizontal="center"/>
    </xf>
    <xf numFmtId="0" fontId="5" fillId="0" borderId="0" xfId="0" applyNumberFormat="1" applyFont="1" applyFill="1" applyAlignment="1" applyProtection="1">
      <alignment horizontal="center"/>
    </xf>
    <xf numFmtId="0" fontId="4" fillId="0" borderId="0" xfId="0" applyNumberFormat="1" applyFont="1" applyFill="1" applyAlignment="1" applyProtection="1"/>
    <xf numFmtId="0" fontId="5" fillId="0" borderId="0" xfId="0" applyNumberFormat="1" applyFont="1" applyFill="1" applyAlignment="1" applyProtection="1"/>
    <xf numFmtId="9" fontId="0" fillId="0" borderId="0" xfId="1" applyFont="1" applyFill="1" applyAlignment="1" applyProtection="1"/>
    <xf numFmtId="9" fontId="0" fillId="0" borderId="0" xfId="1" applyFont="1" applyFill="1" applyAlignment="1" applyProtection="1">
      <alignment horizontal="center"/>
    </xf>
    <xf numFmtId="1" fontId="0" fillId="0" borderId="0" xfId="0" applyNumberFormat="1" applyFill="1" applyAlignment="1" applyProtection="1">
      <alignment horizontal="center"/>
    </xf>
    <xf numFmtId="0" fontId="0" fillId="0" borderId="0" xfId="0" quotePrefix="1" applyNumberFormat="1" applyFill="1" applyAlignment="1" applyProtection="1"/>
    <xf numFmtId="0" fontId="6" fillId="0" borderId="0" xfId="0" applyNumberFormat="1" applyFont="1" applyFill="1" applyAlignment="1" applyProtection="1">
      <alignment horizontal="center"/>
    </xf>
    <xf numFmtId="164" fontId="7" fillId="0" borderId="0" xfId="0" applyNumberFormat="1" applyFont="1" applyFill="1" applyAlignment="1" applyProtection="1">
      <alignment horizontal="center"/>
    </xf>
    <xf numFmtId="9" fontId="7" fillId="0" borderId="0" xfId="1" applyFont="1" applyFill="1" applyAlignment="1" applyProtection="1">
      <alignment horizontal="center"/>
    </xf>
    <xf numFmtId="2" fontId="0" fillId="0" borderId="0" xfId="0" applyNumberFormat="1"/>
    <xf numFmtId="0" fontId="1" fillId="0" borderId="0" xfId="0" applyFont="1" applyAlignment="1">
      <alignment horizontal="left"/>
    </xf>
    <xf numFmtId="0" fontId="0" fillId="2" borderId="0" xfId="0" applyNumberFormat="1" applyFont="1" applyFill="1" applyAlignment="1" applyProtection="1">
      <alignment horizontal="center"/>
    </xf>
    <xf numFmtId="0" fontId="0" fillId="0" borderId="0" xfId="0" applyNumberFormat="1" applyFont="1" applyFill="1" applyAlignment="1" applyProtection="1"/>
    <xf numFmtId="164" fontId="0" fillId="0" borderId="0" xfId="0" applyNumberFormat="1" applyFont="1" applyFill="1" applyAlignment="1" applyProtection="1">
      <alignment horizontal="center"/>
    </xf>
    <xf numFmtId="0" fontId="0" fillId="0" borderId="0" xfId="0" applyNumberFormat="1" applyFill="1" applyAlignment="1" applyProtection="1">
      <alignment horizontal="left"/>
    </xf>
    <xf numFmtId="0" fontId="1" fillId="2" borderId="0" xfId="0" applyFont="1" applyFill="1"/>
    <xf numFmtId="0" fontId="0" fillId="2" borderId="0" xfId="0" applyNumberFormat="1" applyFont="1" applyFill="1" applyAlignment="1" applyProtection="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72C8-C724-4D4D-83A1-BE74D282D89F}">
  <dimension ref="A1:A27"/>
  <sheetViews>
    <sheetView tabSelected="1" workbookViewId="0">
      <selection activeCell="A9" sqref="A9"/>
    </sheetView>
  </sheetViews>
  <sheetFormatPr baseColWidth="10" defaultRowHeight="15" x14ac:dyDescent="0.2"/>
  <cols>
    <col min="1" max="16384" width="10.83203125" style="4"/>
  </cols>
  <sheetData>
    <row r="1" spans="1:1" x14ac:dyDescent="0.2">
      <c r="A1" s="4" t="s">
        <v>1730</v>
      </c>
    </row>
    <row r="3" spans="1:1" x14ac:dyDescent="0.2">
      <c r="A3" s="5" t="s">
        <v>1731</v>
      </c>
    </row>
    <row r="4" spans="1:1" x14ac:dyDescent="0.2">
      <c r="A4" s="4" t="s">
        <v>1732</v>
      </c>
    </row>
    <row r="5" spans="1:1" x14ac:dyDescent="0.2">
      <c r="A5" s="4" t="s">
        <v>1733</v>
      </c>
    </row>
    <row r="6" spans="1:1" x14ac:dyDescent="0.2">
      <c r="A6" s="4" t="s">
        <v>1735</v>
      </c>
    </row>
    <row r="7" spans="1:1" x14ac:dyDescent="0.2">
      <c r="A7" s="4" t="s">
        <v>1736</v>
      </c>
    </row>
    <row r="8" spans="1:1" x14ac:dyDescent="0.2">
      <c r="A8" s="4" t="s">
        <v>1737</v>
      </c>
    </row>
    <row r="11" spans="1:1" x14ac:dyDescent="0.2">
      <c r="A11" s="5" t="s">
        <v>1711</v>
      </c>
    </row>
    <row r="12" spans="1:1" x14ac:dyDescent="0.2">
      <c r="A12" s="4" t="s">
        <v>1712</v>
      </c>
    </row>
    <row r="13" spans="1:1" x14ac:dyDescent="0.2">
      <c r="A13" s="4" t="s">
        <v>1713</v>
      </c>
    </row>
    <row r="15" spans="1:1" x14ac:dyDescent="0.2">
      <c r="A15" s="5" t="s">
        <v>1715</v>
      </c>
    </row>
    <row r="16" spans="1:1" x14ac:dyDescent="0.2">
      <c r="A16" s="4" t="s">
        <v>1716</v>
      </c>
    </row>
    <row r="18" spans="1:1" x14ac:dyDescent="0.2">
      <c r="A18" s="3" t="s">
        <v>1714</v>
      </c>
    </row>
    <row r="19" spans="1:1" x14ac:dyDescent="0.2">
      <c r="A19" s="3"/>
    </row>
    <row r="20" spans="1:1" x14ac:dyDescent="0.2">
      <c r="A20" s="31">
        <v>2020</v>
      </c>
    </row>
    <row r="21" spans="1:1" x14ac:dyDescent="0.2">
      <c r="A21" s="4" t="s">
        <v>1689</v>
      </c>
    </row>
    <row r="23" spans="1:1" x14ac:dyDescent="0.2">
      <c r="A23" s="31">
        <v>2016</v>
      </c>
    </row>
    <row r="24" spans="1:1" x14ac:dyDescent="0.2">
      <c r="A24" s="4" t="s">
        <v>1690</v>
      </c>
    </row>
    <row r="27" spans="1:1" x14ac:dyDescent="0.2">
      <c r="A27" s="4" t="s">
        <v>1734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24"/>
  <sheetViews>
    <sheetView workbookViewId="0">
      <selection activeCell="AL228" sqref="AL228"/>
    </sheetView>
  </sheetViews>
  <sheetFormatPr baseColWidth="10" defaultColWidth="8.83203125" defaultRowHeight="15" x14ac:dyDescent="0.2"/>
  <cols>
    <col min="1" max="2" width="16.6640625" customWidth="1"/>
    <col min="3" max="3" width="17.5" customWidth="1"/>
    <col min="4" max="5" width="6.1640625" customWidth="1"/>
    <col min="6" max="6" width="7.5" customWidth="1"/>
    <col min="7" max="7" width="7.6640625" customWidth="1"/>
    <col min="8" max="8" width="8.83203125" customWidth="1"/>
    <col min="9" max="9" width="9.1640625" customWidth="1"/>
    <col min="10" max="10" width="7.66406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6640625" customWidth="1"/>
    <col min="24" max="24" width="5" customWidth="1"/>
    <col min="25" max="25" width="5.33203125" style="4"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6.1640625" customWidth="1"/>
    <col min="35" max="35" width="6.6640625" customWidth="1"/>
    <col min="36" max="36" width="9.33203125" customWidth="1"/>
    <col min="37" max="38" width="6.6640625" customWidth="1"/>
    <col min="39" max="39" width="6.1640625" customWidth="1"/>
  </cols>
  <sheetData>
    <row r="1" spans="1:39" ht="15.25" customHeight="1" x14ac:dyDescent="0.2">
      <c r="A1" s="5" t="s">
        <v>107</v>
      </c>
      <c r="B1" s="5" t="s">
        <v>108</v>
      </c>
      <c r="C1" s="5" t="s">
        <v>0</v>
      </c>
      <c r="D1" s="5" t="s">
        <v>1</v>
      </c>
      <c r="E1" s="5" t="s">
        <v>5</v>
      </c>
      <c r="F1" s="5" t="s">
        <v>6</v>
      </c>
      <c r="G1" s="5" t="s">
        <v>109</v>
      </c>
      <c r="H1" s="5" t="s">
        <v>110</v>
      </c>
      <c r="I1" s="5" t="s">
        <v>7</v>
      </c>
      <c r="J1" s="5" t="s">
        <v>8</v>
      </c>
      <c r="K1" s="5" t="s">
        <v>9</v>
      </c>
      <c r="L1" s="5" t="s">
        <v>11</v>
      </c>
      <c r="M1" s="5" t="s">
        <v>12</v>
      </c>
      <c r="N1" s="5" t="s">
        <v>13</v>
      </c>
      <c r="O1" s="5" t="s">
        <v>14</v>
      </c>
      <c r="P1" s="5" t="s">
        <v>15</v>
      </c>
      <c r="Q1" s="5" t="s">
        <v>16</v>
      </c>
      <c r="R1" s="5" t="s">
        <v>17</v>
      </c>
      <c r="S1" s="5" t="s">
        <v>18</v>
      </c>
      <c r="T1" s="5" t="s">
        <v>19</v>
      </c>
      <c r="U1" s="5" t="s">
        <v>20</v>
      </c>
      <c r="V1" s="5" t="s">
        <v>21</v>
      </c>
      <c r="W1" s="5" t="s">
        <v>23</v>
      </c>
      <c r="X1" s="5" t="s">
        <v>24</v>
      </c>
      <c r="Y1" s="5" t="s">
        <v>25</v>
      </c>
      <c r="Z1" s="5" t="s">
        <v>26</v>
      </c>
      <c r="AA1" s="5" t="s">
        <v>27</v>
      </c>
      <c r="AB1" s="5" t="s">
        <v>28</v>
      </c>
      <c r="AC1" s="5" t="s">
        <v>29</v>
      </c>
      <c r="AD1" s="5" t="s">
        <v>30</v>
      </c>
      <c r="AE1" s="5" t="s">
        <v>31</v>
      </c>
      <c r="AF1" s="5" t="s">
        <v>32</v>
      </c>
      <c r="AG1" s="5" t="s">
        <v>33</v>
      </c>
      <c r="AH1" s="5" t="s">
        <v>34</v>
      </c>
      <c r="AI1" s="5" t="s">
        <v>35</v>
      </c>
      <c r="AJ1" s="5" t="s">
        <v>1724</v>
      </c>
      <c r="AK1" s="5" t="s">
        <v>1725</v>
      </c>
      <c r="AL1" s="1"/>
      <c r="AM1" s="1" t="s">
        <v>1695</v>
      </c>
    </row>
    <row r="2" spans="1:39" ht="15.25" customHeight="1" x14ac:dyDescent="0.2">
      <c r="A2" s="4" t="s">
        <v>978</v>
      </c>
      <c r="B2" s="4" t="s">
        <v>979</v>
      </c>
      <c r="C2" s="4" t="s">
        <v>636</v>
      </c>
      <c r="D2" s="4">
        <v>4</v>
      </c>
      <c r="E2" s="4">
        <v>25</v>
      </c>
      <c r="F2" s="30">
        <v>6.25</v>
      </c>
      <c r="G2" s="30">
        <v>12</v>
      </c>
      <c r="H2" s="30">
        <v>3</v>
      </c>
      <c r="I2" s="30">
        <v>0.48</v>
      </c>
      <c r="J2" s="30">
        <v>12</v>
      </c>
      <c r="K2" s="30">
        <v>3</v>
      </c>
      <c r="L2" s="4">
        <v>4</v>
      </c>
      <c r="M2" s="30">
        <v>1</v>
      </c>
      <c r="N2" s="4">
        <v>13</v>
      </c>
      <c r="O2" s="4">
        <v>32</v>
      </c>
      <c r="P2" s="30">
        <v>40.625</v>
      </c>
      <c r="Q2" s="4">
        <v>5</v>
      </c>
      <c r="R2" s="4">
        <v>15</v>
      </c>
      <c r="S2" s="30">
        <v>33.3333333333333</v>
      </c>
      <c r="T2" s="4">
        <v>2</v>
      </c>
      <c r="U2" s="4">
        <v>5</v>
      </c>
      <c r="V2" s="30">
        <v>40</v>
      </c>
      <c r="W2" s="4">
        <v>0</v>
      </c>
      <c r="X2" s="4">
        <v>0</v>
      </c>
      <c r="Y2" s="4">
        <v>0</v>
      </c>
      <c r="Z2" s="4">
        <v>2</v>
      </c>
      <c r="AA2" s="4">
        <v>0</v>
      </c>
      <c r="AB2" s="4">
        <v>0</v>
      </c>
      <c r="AC2" s="4">
        <v>4</v>
      </c>
      <c r="AD2" s="4">
        <v>20</v>
      </c>
      <c r="AE2" s="30">
        <v>5</v>
      </c>
      <c r="AF2" s="4">
        <v>11</v>
      </c>
      <c r="AG2" s="4">
        <v>9</v>
      </c>
      <c r="AH2" s="4">
        <v>10</v>
      </c>
      <c r="AI2" s="30">
        <v>2.5</v>
      </c>
      <c r="AJ2" s="4">
        <v>49720</v>
      </c>
      <c r="AK2" s="4">
        <v>116</v>
      </c>
      <c r="AL2" s="2"/>
      <c r="AM2">
        <v>2</v>
      </c>
    </row>
    <row r="3" spans="1:39" ht="15.25" customHeight="1" x14ac:dyDescent="0.2">
      <c r="A3" s="4" t="s">
        <v>980</v>
      </c>
      <c r="B3" s="4" t="s">
        <v>981</v>
      </c>
      <c r="C3" s="4" t="s">
        <v>636</v>
      </c>
      <c r="D3" s="4">
        <v>4</v>
      </c>
      <c r="E3" s="4">
        <v>18</v>
      </c>
      <c r="F3" s="30">
        <v>4.5</v>
      </c>
      <c r="G3" s="30">
        <v>14.6</v>
      </c>
      <c r="H3" s="30">
        <v>3.6</v>
      </c>
      <c r="I3" s="30">
        <v>0.45</v>
      </c>
      <c r="J3" s="30">
        <v>8.1</v>
      </c>
      <c r="K3" s="30">
        <v>2.0249999999999999</v>
      </c>
      <c r="L3" s="4">
        <v>8</v>
      </c>
      <c r="M3" s="30">
        <v>2</v>
      </c>
      <c r="N3" s="4">
        <v>8</v>
      </c>
      <c r="O3" s="4">
        <v>27</v>
      </c>
      <c r="P3" s="30">
        <v>29.629629629629601</v>
      </c>
      <c r="Q3" s="4">
        <v>4</v>
      </c>
      <c r="R3" s="4">
        <v>11</v>
      </c>
      <c r="S3" s="30">
        <v>36.363636363636402</v>
      </c>
      <c r="T3" s="4">
        <v>2</v>
      </c>
      <c r="U3" s="4">
        <v>2</v>
      </c>
      <c r="V3" s="30">
        <v>100</v>
      </c>
      <c r="W3" s="4">
        <v>1</v>
      </c>
      <c r="X3" s="4">
        <v>2</v>
      </c>
      <c r="Y3" s="4">
        <v>0</v>
      </c>
      <c r="Z3" s="4">
        <v>2</v>
      </c>
      <c r="AA3" s="4">
        <v>1</v>
      </c>
      <c r="AB3" s="4">
        <v>0</v>
      </c>
      <c r="AC3" s="4">
        <v>5</v>
      </c>
      <c r="AD3" s="4">
        <v>25</v>
      </c>
      <c r="AE3" s="30">
        <v>6.25</v>
      </c>
      <c r="AF3" s="4">
        <v>3</v>
      </c>
      <c r="AG3" s="4">
        <v>22</v>
      </c>
      <c r="AH3" s="4">
        <v>8</v>
      </c>
      <c r="AI3" s="30">
        <v>2</v>
      </c>
      <c r="AJ3" s="4">
        <v>47830</v>
      </c>
      <c r="AK3" s="4">
        <v>119</v>
      </c>
      <c r="AL3" s="2"/>
      <c r="AM3">
        <v>1</v>
      </c>
    </row>
    <row r="4" spans="1:39" ht="15.25" customHeight="1" x14ac:dyDescent="0.2">
      <c r="A4" s="4" t="s">
        <v>450</v>
      </c>
      <c r="B4" s="4" t="s">
        <v>451</v>
      </c>
      <c r="C4" s="4" t="s">
        <v>636</v>
      </c>
      <c r="D4" s="4">
        <v>4</v>
      </c>
      <c r="E4" s="4">
        <v>6</v>
      </c>
      <c r="F4" s="30">
        <v>1.5</v>
      </c>
      <c r="G4" s="30">
        <v>4.0999999999999996</v>
      </c>
      <c r="H4" s="30">
        <v>1</v>
      </c>
      <c r="I4" s="30">
        <v>0.43</v>
      </c>
      <c r="J4" s="30">
        <v>2.6</v>
      </c>
      <c r="K4" s="30">
        <v>0.65</v>
      </c>
      <c r="L4" s="4">
        <v>0</v>
      </c>
      <c r="M4" s="30">
        <v>0</v>
      </c>
      <c r="N4" s="4">
        <v>0</v>
      </c>
      <c r="O4" s="4">
        <v>2</v>
      </c>
      <c r="P4" s="30">
        <v>0</v>
      </c>
      <c r="Q4" s="4">
        <v>3</v>
      </c>
      <c r="R4" s="4">
        <v>12</v>
      </c>
      <c r="S4" s="30">
        <v>25</v>
      </c>
      <c r="T4" s="4">
        <v>0</v>
      </c>
      <c r="U4" s="4">
        <v>0</v>
      </c>
      <c r="V4" s="4"/>
      <c r="W4" s="4">
        <v>0</v>
      </c>
      <c r="X4" s="4">
        <v>0</v>
      </c>
      <c r="Y4" s="4">
        <v>0</v>
      </c>
      <c r="Z4" s="4">
        <v>0</v>
      </c>
      <c r="AA4" s="4">
        <v>0</v>
      </c>
      <c r="AB4" s="4">
        <v>0</v>
      </c>
      <c r="AC4" s="4">
        <v>0</v>
      </c>
      <c r="AD4" s="4">
        <v>5</v>
      </c>
      <c r="AE4" s="30">
        <v>1.25</v>
      </c>
      <c r="AF4" s="4">
        <v>2</v>
      </c>
      <c r="AG4" s="4">
        <v>3</v>
      </c>
      <c r="AH4" s="4">
        <v>1</v>
      </c>
      <c r="AI4" s="30">
        <v>0.25</v>
      </c>
      <c r="AJ4" s="4">
        <v>41580</v>
      </c>
      <c r="AK4" s="4">
        <v>131</v>
      </c>
      <c r="AL4" s="2"/>
      <c r="AM4">
        <v>1</v>
      </c>
    </row>
    <row r="5" spans="1:39" ht="15.25" customHeight="1" x14ac:dyDescent="0.2">
      <c r="A5" s="4" t="s">
        <v>373</v>
      </c>
      <c r="B5" s="4" t="s">
        <v>945</v>
      </c>
      <c r="C5" s="4" t="s">
        <v>636</v>
      </c>
      <c r="D5" s="4">
        <v>4</v>
      </c>
      <c r="E5" s="4">
        <v>8</v>
      </c>
      <c r="F5" s="30">
        <v>2</v>
      </c>
      <c r="G5" s="30">
        <v>15.9</v>
      </c>
      <c r="H5" s="30">
        <v>4</v>
      </c>
      <c r="I5" s="30">
        <v>0.3</v>
      </c>
      <c r="J5" s="30">
        <v>2.4</v>
      </c>
      <c r="K5" s="30">
        <v>0.6</v>
      </c>
      <c r="L5" s="4">
        <v>1</v>
      </c>
      <c r="M5" s="30">
        <v>0.25</v>
      </c>
      <c r="N5" s="4">
        <v>1</v>
      </c>
      <c r="O5" s="4">
        <v>7</v>
      </c>
      <c r="P5" s="30">
        <v>14.285714285714301</v>
      </c>
      <c r="Q5" s="4">
        <v>2</v>
      </c>
      <c r="R5" s="4">
        <v>17</v>
      </c>
      <c r="S5" s="30">
        <v>11.764705882352899</v>
      </c>
      <c r="T5" s="4">
        <v>3</v>
      </c>
      <c r="U5" s="4">
        <v>3</v>
      </c>
      <c r="V5" s="30">
        <v>100</v>
      </c>
      <c r="W5" s="4">
        <v>0</v>
      </c>
      <c r="X5" s="4">
        <v>0</v>
      </c>
      <c r="Y5" s="4">
        <v>1</v>
      </c>
      <c r="Z5" s="4">
        <v>0</v>
      </c>
      <c r="AA5" s="4">
        <v>0</v>
      </c>
      <c r="AB5" s="4">
        <v>0</v>
      </c>
      <c r="AC5" s="4">
        <v>0</v>
      </c>
      <c r="AD5" s="4">
        <v>25</v>
      </c>
      <c r="AE5" s="30">
        <v>6.25</v>
      </c>
      <c r="AF5" s="4">
        <v>3</v>
      </c>
      <c r="AG5" s="4">
        <v>22</v>
      </c>
      <c r="AH5" s="4">
        <v>0</v>
      </c>
      <c r="AI5" s="30">
        <v>0</v>
      </c>
      <c r="AJ5" s="4">
        <v>44970</v>
      </c>
      <c r="AK5" s="4">
        <v>125</v>
      </c>
      <c r="AL5" s="2"/>
      <c r="AM5">
        <v>7</v>
      </c>
    </row>
    <row r="6" spans="1:39" ht="15.25" customHeight="1" x14ac:dyDescent="0.2">
      <c r="A6" s="4" t="s">
        <v>383</v>
      </c>
      <c r="B6" s="4" t="s">
        <v>435</v>
      </c>
      <c r="C6" s="4" t="s">
        <v>85</v>
      </c>
      <c r="D6" s="4">
        <v>12</v>
      </c>
      <c r="E6" s="4">
        <v>32</v>
      </c>
      <c r="F6" s="30">
        <v>2.6666666666666701</v>
      </c>
      <c r="G6" s="30">
        <v>49.4</v>
      </c>
      <c r="H6" s="30">
        <v>4.0999999999999996</v>
      </c>
      <c r="I6" s="30">
        <v>0.56000000000000005</v>
      </c>
      <c r="J6" s="30">
        <v>17.899999999999999</v>
      </c>
      <c r="K6" s="30">
        <v>1.49166666666667</v>
      </c>
      <c r="L6" s="4">
        <v>16</v>
      </c>
      <c r="M6" s="30">
        <v>1.3333333333333299</v>
      </c>
      <c r="N6" s="4">
        <v>26</v>
      </c>
      <c r="O6" s="4">
        <v>43</v>
      </c>
      <c r="P6" s="30">
        <v>60.465116279069797</v>
      </c>
      <c r="Q6" s="4">
        <v>1</v>
      </c>
      <c r="R6" s="4">
        <v>7</v>
      </c>
      <c r="S6" s="30">
        <v>14.285714285714301</v>
      </c>
      <c r="T6" s="4">
        <v>4</v>
      </c>
      <c r="U6" s="4">
        <v>7</v>
      </c>
      <c r="V6" s="30">
        <v>57.142857142857103</v>
      </c>
      <c r="W6" s="4">
        <v>10</v>
      </c>
      <c r="X6" s="4">
        <v>4</v>
      </c>
      <c r="Y6" s="4">
        <v>1</v>
      </c>
      <c r="Z6" s="4">
        <v>1</v>
      </c>
      <c r="AA6" s="4">
        <v>1</v>
      </c>
      <c r="AB6" s="4">
        <v>0</v>
      </c>
      <c r="AC6" s="4">
        <v>1</v>
      </c>
      <c r="AD6" s="4">
        <v>65</v>
      </c>
      <c r="AE6" s="30">
        <v>5.4166666666666696</v>
      </c>
      <c r="AF6" s="4">
        <v>29</v>
      </c>
      <c r="AG6" s="4">
        <v>36</v>
      </c>
      <c r="AH6" s="4">
        <v>6</v>
      </c>
      <c r="AI6" s="30">
        <v>0.5</v>
      </c>
      <c r="AJ6" s="4">
        <v>114072</v>
      </c>
      <c r="AK6" s="4">
        <v>63</v>
      </c>
      <c r="AL6" s="2"/>
      <c r="AM6">
        <v>9</v>
      </c>
    </row>
    <row r="7" spans="1:39" ht="15.25" customHeight="1" x14ac:dyDescent="0.2">
      <c r="A7" s="4" t="s">
        <v>982</v>
      </c>
      <c r="B7" s="4" t="s">
        <v>983</v>
      </c>
      <c r="C7" s="4" t="s">
        <v>85</v>
      </c>
      <c r="D7" s="4">
        <v>12</v>
      </c>
      <c r="E7" s="4">
        <v>60</v>
      </c>
      <c r="F7" s="30">
        <v>5</v>
      </c>
      <c r="G7" s="30">
        <v>40.4</v>
      </c>
      <c r="H7" s="30">
        <v>3.4</v>
      </c>
      <c r="I7" s="30">
        <v>0.44</v>
      </c>
      <c r="J7" s="30">
        <v>26.4</v>
      </c>
      <c r="K7" s="30">
        <v>2.2000000000000002</v>
      </c>
      <c r="L7" s="4">
        <v>9</v>
      </c>
      <c r="M7" s="30">
        <v>0.75</v>
      </c>
      <c r="N7" s="4">
        <v>16</v>
      </c>
      <c r="O7" s="4">
        <v>45</v>
      </c>
      <c r="P7" s="30">
        <v>35.5555555555556</v>
      </c>
      <c r="Q7" s="4">
        <v>20</v>
      </c>
      <c r="R7" s="4">
        <v>84</v>
      </c>
      <c r="S7" s="30">
        <v>23.8095238095238</v>
      </c>
      <c r="T7" s="4">
        <v>4</v>
      </c>
      <c r="U7" s="4">
        <v>8</v>
      </c>
      <c r="V7" s="30">
        <v>50</v>
      </c>
      <c r="W7" s="4">
        <v>0</v>
      </c>
      <c r="X7" s="4">
        <v>0</v>
      </c>
      <c r="Y7" s="4">
        <v>7</v>
      </c>
      <c r="Z7" s="4">
        <v>2</v>
      </c>
      <c r="AA7" s="4">
        <v>0</v>
      </c>
      <c r="AB7" s="4">
        <v>0</v>
      </c>
      <c r="AC7" s="4">
        <v>2</v>
      </c>
      <c r="AD7" s="4">
        <v>50</v>
      </c>
      <c r="AE7" s="30">
        <v>4.1666666666666696</v>
      </c>
      <c r="AF7" s="4">
        <v>19</v>
      </c>
      <c r="AG7" s="4">
        <v>31</v>
      </c>
      <c r="AH7" s="4">
        <v>18</v>
      </c>
      <c r="AI7" s="30">
        <v>1.5</v>
      </c>
      <c r="AJ7" s="4">
        <v>147882</v>
      </c>
      <c r="AK7" s="4">
        <v>44</v>
      </c>
      <c r="AL7" s="2"/>
      <c r="AM7">
        <v>14</v>
      </c>
    </row>
    <row r="8" spans="1:39" ht="15.25" customHeight="1" x14ac:dyDescent="0.2">
      <c r="A8" s="4" t="s">
        <v>432</v>
      </c>
      <c r="B8" s="4" t="s">
        <v>433</v>
      </c>
      <c r="C8" s="4" t="s">
        <v>85</v>
      </c>
      <c r="D8" s="4">
        <v>10</v>
      </c>
      <c r="E8" s="4">
        <v>61</v>
      </c>
      <c r="F8" s="30">
        <v>6.1</v>
      </c>
      <c r="G8" s="30">
        <v>61.9</v>
      </c>
      <c r="H8" s="30">
        <v>6.2</v>
      </c>
      <c r="I8" s="30">
        <v>0.54</v>
      </c>
      <c r="J8" s="30">
        <v>32.9</v>
      </c>
      <c r="K8" s="30">
        <v>3.29</v>
      </c>
      <c r="L8" s="4">
        <v>13</v>
      </c>
      <c r="M8" s="30">
        <v>1.3</v>
      </c>
      <c r="N8" s="4">
        <v>30</v>
      </c>
      <c r="O8" s="4">
        <v>48</v>
      </c>
      <c r="P8" s="30">
        <v>62.5</v>
      </c>
      <c r="Q8" s="4">
        <v>13</v>
      </c>
      <c r="R8" s="4">
        <v>51</v>
      </c>
      <c r="S8" s="30">
        <v>25.490196078431399</v>
      </c>
      <c r="T8" s="4">
        <v>5</v>
      </c>
      <c r="U8" s="4">
        <v>13</v>
      </c>
      <c r="V8" s="30">
        <v>38.461538461538503</v>
      </c>
      <c r="W8" s="4">
        <v>0</v>
      </c>
      <c r="X8" s="4">
        <v>5</v>
      </c>
      <c r="Y8" s="4">
        <v>4</v>
      </c>
      <c r="Z8" s="4">
        <v>3</v>
      </c>
      <c r="AA8" s="4">
        <v>0</v>
      </c>
      <c r="AB8" s="4">
        <v>1</v>
      </c>
      <c r="AC8" s="4">
        <v>3</v>
      </c>
      <c r="AD8" s="4">
        <v>48</v>
      </c>
      <c r="AE8" s="30">
        <v>4.8</v>
      </c>
      <c r="AF8" s="4">
        <v>19</v>
      </c>
      <c r="AG8" s="4">
        <v>29</v>
      </c>
      <c r="AH8" s="4">
        <v>5</v>
      </c>
      <c r="AI8" s="30">
        <v>0.5</v>
      </c>
      <c r="AJ8" s="4">
        <v>138672</v>
      </c>
      <c r="AK8" s="4">
        <v>50</v>
      </c>
      <c r="AL8" s="2"/>
      <c r="AM8">
        <v>9</v>
      </c>
    </row>
    <row r="9" spans="1:39" ht="15.25" customHeight="1" x14ac:dyDescent="0.2">
      <c r="A9" s="4" t="s">
        <v>383</v>
      </c>
      <c r="B9" s="4" t="s">
        <v>434</v>
      </c>
      <c r="C9" s="4" t="s">
        <v>85</v>
      </c>
      <c r="D9" s="4">
        <v>12</v>
      </c>
      <c r="E9" s="4">
        <v>48</v>
      </c>
      <c r="F9" s="30">
        <v>4</v>
      </c>
      <c r="G9" s="30">
        <v>38.1</v>
      </c>
      <c r="H9" s="30">
        <v>3.2</v>
      </c>
      <c r="I9" s="30">
        <v>0.45</v>
      </c>
      <c r="J9" s="30">
        <v>21.6</v>
      </c>
      <c r="K9" s="30">
        <v>1.8</v>
      </c>
      <c r="L9" s="4">
        <v>26</v>
      </c>
      <c r="M9" s="30">
        <v>2.1666666666666701</v>
      </c>
      <c r="N9" s="4">
        <v>19</v>
      </c>
      <c r="O9" s="4">
        <v>46</v>
      </c>
      <c r="P9" s="30">
        <v>41.304347826087003</v>
      </c>
      <c r="Q9" s="4">
        <v>12</v>
      </c>
      <c r="R9" s="4">
        <v>48</v>
      </c>
      <c r="S9" s="30">
        <v>25</v>
      </c>
      <c r="T9" s="4">
        <v>5</v>
      </c>
      <c r="U9" s="4">
        <v>13</v>
      </c>
      <c r="V9" s="30">
        <v>38.461538461538503</v>
      </c>
      <c r="W9" s="4">
        <v>0</v>
      </c>
      <c r="X9" s="4">
        <v>1</v>
      </c>
      <c r="Y9" s="4">
        <v>12</v>
      </c>
      <c r="Z9" s="4">
        <v>2</v>
      </c>
      <c r="AA9" s="4">
        <v>0</v>
      </c>
      <c r="AB9" s="4">
        <v>0</v>
      </c>
      <c r="AC9" s="4">
        <v>13</v>
      </c>
      <c r="AD9" s="4">
        <v>49</v>
      </c>
      <c r="AE9" s="30">
        <v>4.0833333333333304</v>
      </c>
      <c r="AF9" s="4">
        <v>18</v>
      </c>
      <c r="AG9" s="4">
        <v>31</v>
      </c>
      <c r="AH9" s="4">
        <v>21</v>
      </c>
      <c r="AI9" s="30">
        <v>1.75</v>
      </c>
      <c r="AJ9" s="4">
        <v>142962</v>
      </c>
      <c r="AK9" s="4">
        <v>45</v>
      </c>
      <c r="AL9" s="2"/>
      <c r="AM9">
        <v>32</v>
      </c>
    </row>
    <row r="10" spans="1:39" ht="15.25" customHeight="1" x14ac:dyDescent="0.2">
      <c r="A10" s="4" t="s">
        <v>984</v>
      </c>
      <c r="B10" s="4" t="s">
        <v>985</v>
      </c>
      <c r="C10" s="4" t="s">
        <v>618</v>
      </c>
      <c r="D10" s="4">
        <v>2</v>
      </c>
      <c r="E10" s="4">
        <v>5</v>
      </c>
      <c r="F10" s="30">
        <v>2.5</v>
      </c>
      <c r="G10" s="30">
        <v>5.7</v>
      </c>
      <c r="H10" s="30">
        <v>2.8</v>
      </c>
      <c r="I10" s="30">
        <v>0.25</v>
      </c>
      <c r="J10" s="30">
        <v>1.2</v>
      </c>
      <c r="K10" s="30">
        <v>0.6</v>
      </c>
      <c r="L10" s="4">
        <v>1</v>
      </c>
      <c r="M10" s="30">
        <v>0.5</v>
      </c>
      <c r="N10" s="4">
        <v>0</v>
      </c>
      <c r="O10" s="4">
        <v>5</v>
      </c>
      <c r="P10" s="30">
        <v>0</v>
      </c>
      <c r="Q10" s="4">
        <v>2</v>
      </c>
      <c r="R10" s="4">
        <v>14</v>
      </c>
      <c r="S10" s="30">
        <v>14.285714285714301</v>
      </c>
      <c r="T10" s="4">
        <v>1</v>
      </c>
      <c r="U10" s="4">
        <v>1</v>
      </c>
      <c r="V10" s="30">
        <v>100</v>
      </c>
      <c r="W10" s="4">
        <v>0</v>
      </c>
      <c r="X10" s="4">
        <v>1</v>
      </c>
      <c r="Y10" s="4">
        <v>0</v>
      </c>
      <c r="Z10" s="4">
        <v>0</v>
      </c>
      <c r="AA10" s="4">
        <v>0</v>
      </c>
      <c r="AB10" s="4">
        <v>0</v>
      </c>
      <c r="AC10" s="4">
        <v>0</v>
      </c>
      <c r="AD10" s="4">
        <v>11</v>
      </c>
      <c r="AE10" s="30">
        <v>5.5</v>
      </c>
      <c r="AF10" s="4">
        <v>2</v>
      </c>
      <c r="AG10" s="4">
        <v>9</v>
      </c>
      <c r="AH10" s="4">
        <v>2</v>
      </c>
      <c r="AI10" s="30">
        <v>1</v>
      </c>
      <c r="AJ10" s="4">
        <v>42494</v>
      </c>
      <c r="AK10" s="4">
        <v>128</v>
      </c>
      <c r="AL10" s="2"/>
      <c r="AM10">
        <v>1</v>
      </c>
    </row>
    <row r="11" spans="1:39" ht="15.25" customHeight="1" x14ac:dyDescent="0.2">
      <c r="A11" s="4" t="s">
        <v>986</v>
      </c>
      <c r="B11" s="4" t="s">
        <v>760</v>
      </c>
      <c r="C11" s="4" t="s">
        <v>618</v>
      </c>
      <c r="D11" s="4">
        <v>4</v>
      </c>
      <c r="E11" s="4">
        <v>4</v>
      </c>
      <c r="F11" s="30">
        <v>1</v>
      </c>
      <c r="G11" s="30">
        <v>3.9</v>
      </c>
      <c r="H11" s="30">
        <v>1</v>
      </c>
      <c r="I11" s="30">
        <v>0.36</v>
      </c>
      <c r="J11" s="30">
        <v>1.4</v>
      </c>
      <c r="K11" s="30">
        <v>0.35</v>
      </c>
      <c r="L11" s="4">
        <v>3</v>
      </c>
      <c r="M11" s="30">
        <v>0.75</v>
      </c>
      <c r="N11" s="4">
        <v>3</v>
      </c>
      <c r="O11" s="4">
        <v>6</v>
      </c>
      <c r="P11" s="30">
        <v>50</v>
      </c>
      <c r="Q11" s="4">
        <v>0</v>
      </c>
      <c r="R11" s="4">
        <v>4</v>
      </c>
      <c r="S11" s="30">
        <v>0</v>
      </c>
      <c r="T11" s="4">
        <v>1</v>
      </c>
      <c r="U11" s="4">
        <v>1</v>
      </c>
      <c r="V11" s="30">
        <v>100</v>
      </c>
      <c r="W11" s="4">
        <v>0</v>
      </c>
      <c r="X11" s="4">
        <v>0</v>
      </c>
      <c r="Y11" s="4">
        <v>3</v>
      </c>
      <c r="Z11" s="4">
        <v>0</v>
      </c>
      <c r="AA11" s="4">
        <v>0</v>
      </c>
      <c r="AB11" s="4">
        <v>0</v>
      </c>
      <c r="AC11" s="4">
        <v>0</v>
      </c>
      <c r="AD11" s="4">
        <v>5</v>
      </c>
      <c r="AE11" s="30">
        <v>1.25</v>
      </c>
      <c r="AF11" s="4">
        <v>1</v>
      </c>
      <c r="AG11" s="4">
        <v>4</v>
      </c>
      <c r="AH11" s="4">
        <v>3</v>
      </c>
      <c r="AI11" s="30">
        <v>0.75</v>
      </c>
      <c r="AJ11" s="4">
        <v>36240</v>
      </c>
      <c r="AK11" s="4">
        <v>141</v>
      </c>
      <c r="AL11" s="2"/>
      <c r="AM11">
        <v>3</v>
      </c>
    </row>
    <row r="12" spans="1:39" ht="15.25" customHeight="1" x14ac:dyDescent="0.2">
      <c r="A12" s="4" t="s">
        <v>759</v>
      </c>
      <c r="B12" s="4" t="s">
        <v>760</v>
      </c>
      <c r="C12" s="4" t="s">
        <v>618</v>
      </c>
      <c r="D12" s="4">
        <v>6</v>
      </c>
      <c r="E12" s="4">
        <v>28</v>
      </c>
      <c r="F12" s="30">
        <v>4.6666666666666696</v>
      </c>
      <c r="G12" s="30">
        <v>22.6</v>
      </c>
      <c r="H12" s="30">
        <v>3.8</v>
      </c>
      <c r="I12" s="30">
        <v>0.38</v>
      </c>
      <c r="J12" s="30">
        <v>10.6</v>
      </c>
      <c r="K12" s="30">
        <v>1.7666666666666699</v>
      </c>
      <c r="L12" s="4">
        <v>15</v>
      </c>
      <c r="M12" s="30">
        <v>2.5</v>
      </c>
      <c r="N12" s="4">
        <v>17</v>
      </c>
      <c r="O12" s="4">
        <v>42</v>
      </c>
      <c r="P12" s="30">
        <v>40.476190476190503</v>
      </c>
      <c r="Q12" s="4">
        <v>3</v>
      </c>
      <c r="R12" s="4">
        <v>24</v>
      </c>
      <c r="S12" s="30">
        <v>12.5</v>
      </c>
      <c r="T12" s="4">
        <v>5</v>
      </c>
      <c r="U12" s="4">
        <v>7</v>
      </c>
      <c r="V12" s="30">
        <v>71.428571428571402</v>
      </c>
      <c r="W12" s="4">
        <v>0</v>
      </c>
      <c r="X12" s="4">
        <v>1</v>
      </c>
      <c r="Y12" s="4">
        <v>6</v>
      </c>
      <c r="Z12" s="4">
        <v>0</v>
      </c>
      <c r="AA12" s="4">
        <v>0</v>
      </c>
      <c r="AB12" s="4">
        <v>0</v>
      </c>
      <c r="AC12" s="4">
        <v>8</v>
      </c>
      <c r="AD12" s="4">
        <v>24</v>
      </c>
      <c r="AE12" s="30">
        <v>4</v>
      </c>
      <c r="AF12" s="4">
        <v>9</v>
      </c>
      <c r="AG12" s="4">
        <v>15</v>
      </c>
      <c r="AH12" s="4">
        <v>7</v>
      </c>
      <c r="AI12" s="30">
        <v>1.1666666666666701</v>
      </c>
      <c r="AJ12" s="4">
        <v>81236</v>
      </c>
      <c r="AK12" s="4">
        <v>79</v>
      </c>
      <c r="AL12" s="2"/>
      <c r="AM12">
        <v>20</v>
      </c>
    </row>
    <row r="13" spans="1:39" ht="15.25" customHeight="1" x14ac:dyDescent="0.2">
      <c r="A13" s="4" t="s">
        <v>762</v>
      </c>
      <c r="B13" s="4" t="s">
        <v>760</v>
      </c>
      <c r="C13" s="4" t="s">
        <v>618</v>
      </c>
      <c r="D13" s="4">
        <v>6</v>
      </c>
      <c r="E13" s="4">
        <v>47</v>
      </c>
      <c r="F13" s="30">
        <v>7.8333333333333304</v>
      </c>
      <c r="G13" s="30">
        <v>44.6</v>
      </c>
      <c r="H13" s="30">
        <v>7.4</v>
      </c>
      <c r="I13" s="30">
        <v>0.64</v>
      </c>
      <c r="J13" s="30">
        <v>30.1</v>
      </c>
      <c r="K13" s="30">
        <v>5.0166666666666702</v>
      </c>
      <c r="L13" s="4">
        <v>10</v>
      </c>
      <c r="M13" s="30">
        <v>1.6666666666666701</v>
      </c>
      <c r="N13" s="4">
        <v>22</v>
      </c>
      <c r="O13" s="4">
        <v>31</v>
      </c>
      <c r="P13" s="30">
        <v>70.9677419354839</v>
      </c>
      <c r="Q13" s="4">
        <v>11</v>
      </c>
      <c r="R13" s="4">
        <v>35</v>
      </c>
      <c r="S13" s="30">
        <v>31.428571428571399</v>
      </c>
      <c r="T13" s="4">
        <v>3</v>
      </c>
      <c r="U13" s="4">
        <v>7</v>
      </c>
      <c r="V13" s="30">
        <v>42.857142857142897</v>
      </c>
      <c r="W13" s="4">
        <v>3</v>
      </c>
      <c r="X13" s="4">
        <v>1</v>
      </c>
      <c r="Y13" s="4">
        <v>2</v>
      </c>
      <c r="Z13" s="4">
        <v>4</v>
      </c>
      <c r="AA13" s="4">
        <v>0</v>
      </c>
      <c r="AB13" s="4">
        <v>0</v>
      </c>
      <c r="AC13" s="4">
        <v>4</v>
      </c>
      <c r="AD13" s="4">
        <v>35</v>
      </c>
      <c r="AE13" s="30">
        <v>5.8333333333333304</v>
      </c>
      <c r="AF13" s="4">
        <v>8</v>
      </c>
      <c r="AG13" s="4">
        <v>27</v>
      </c>
      <c r="AH13" s="4">
        <v>6</v>
      </c>
      <c r="AI13" s="30">
        <v>1</v>
      </c>
      <c r="AJ13" s="4">
        <v>91544</v>
      </c>
      <c r="AK13" s="4">
        <v>78</v>
      </c>
      <c r="AL13" s="2"/>
      <c r="AM13">
        <v>5</v>
      </c>
    </row>
    <row r="14" spans="1:39" ht="15.25" customHeight="1" x14ac:dyDescent="0.2">
      <c r="A14" s="4" t="s">
        <v>987</v>
      </c>
      <c r="B14" s="4" t="s">
        <v>988</v>
      </c>
      <c r="C14" s="4" t="s">
        <v>629</v>
      </c>
      <c r="D14" s="4">
        <v>8</v>
      </c>
      <c r="E14" s="4">
        <v>6</v>
      </c>
      <c r="F14" s="30">
        <v>0.75</v>
      </c>
      <c r="G14" s="30">
        <v>6.2</v>
      </c>
      <c r="H14" s="30">
        <v>0.8</v>
      </c>
      <c r="I14" s="30">
        <v>0.28999999999999998</v>
      </c>
      <c r="J14" s="30">
        <v>1.7</v>
      </c>
      <c r="K14" s="30">
        <v>0.21249999999999999</v>
      </c>
      <c r="L14" s="4">
        <v>5</v>
      </c>
      <c r="M14" s="30">
        <v>0.625</v>
      </c>
      <c r="N14" s="4">
        <v>4</v>
      </c>
      <c r="O14" s="4">
        <v>9</v>
      </c>
      <c r="P14" s="30">
        <v>44.4444444444444</v>
      </c>
      <c r="Q14" s="4">
        <v>1</v>
      </c>
      <c r="R14" s="4">
        <v>8</v>
      </c>
      <c r="S14" s="30">
        <v>12.5</v>
      </c>
      <c r="T14" s="4">
        <v>0</v>
      </c>
      <c r="U14" s="4">
        <v>4</v>
      </c>
      <c r="V14" s="30">
        <v>0</v>
      </c>
      <c r="W14" s="4">
        <v>0</v>
      </c>
      <c r="X14" s="4">
        <v>0</v>
      </c>
      <c r="Y14" s="4">
        <v>4</v>
      </c>
      <c r="Z14" s="4">
        <v>0</v>
      </c>
      <c r="AA14" s="4">
        <v>0</v>
      </c>
      <c r="AB14" s="4">
        <v>0</v>
      </c>
      <c r="AC14" s="4">
        <v>1</v>
      </c>
      <c r="AD14" s="4">
        <v>15</v>
      </c>
      <c r="AE14" s="30">
        <v>1.875</v>
      </c>
      <c r="AF14" s="4">
        <v>4</v>
      </c>
      <c r="AG14" s="4">
        <v>11</v>
      </c>
      <c r="AH14" s="4">
        <v>7</v>
      </c>
      <c r="AI14" s="30">
        <v>0.875</v>
      </c>
      <c r="AJ14" s="4">
        <v>122666</v>
      </c>
      <c r="AK14" s="4">
        <v>60</v>
      </c>
      <c r="AL14" s="2"/>
      <c r="AM14">
        <v>6</v>
      </c>
    </row>
    <row r="15" spans="1:39" ht="15.25" customHeight="1" x14ac:dyDescent="0.2">
      <c r="A15" s="4" t="s">
        <v>339</v>
      </c>
      <c r="B15" s="4" t="s">
        <v>340</v>
      </c>
      <c r="C15" s="4" t="s">
        <v>629</v>
      </c>
      <c r="D15" s="4">
        <v>8</v>
      </c>
      <c r="E15" s="4">
        <v>46</v>
      </c>
      <c r="F15" s="30">
        <v>5.75</v>
      </c>
      <c r="G15" s="30">
        <v>43</v>
      </c>
      <c r="H15" s="30">
        <v>5.4</v>
      </c>
      <c r="I15" s="30">
        <v>0.5</v>
      </c>
      <c r="J15" s="30">
        <v>23</v>
      </c>
      <c r="K15" s="30">
        <v>2.875</v>
      </c>
      <c r="L15" s="4">
        <v>12</v>
      </c>
      <c r="M15" s="30">
        <v>1.5</v>
      </c>
      <c r="N15" s="4">
        <v>24</v>
      </c>
      <c r="O15" s="4">
        <v>52</v>
      </c>
      <c r="P15" s="30">
        <v>46.153846153846203</v>
      </c>
      <c r="Q15" s="4">
        <v>9</v>
      </c>
      <c r="R15" s="4">
        <v>31</v>
      </c>
      <c r="S15" s="30">
        <v>29.0322580645161</v>
      </c>
      <c r="T15" s="4">
        <v>4</v>
      </c>
      <c r="U15" s="4">
        <v>9</v>
      </c>
      <c r="V15" s="30">
        <v>44.4444444444444</v>
      </c>
      <c r="W15" s="4">
        <v>0</v>
      </c>
      <c r="X15" s="4">
        <v>1</v>
      </c>
      <c r="Y15" s="4">
        <v>5</v>
      </c>
      <c r="Z15" s="4">
        <v>4</v>
      </c>
      <c r="AA15" s="4">
        <v>0</v>
      </c>
      <c r="AB15" s="4">
        <v>1</v>
      </c>
      <c r="AC15" s="4">
        <v>5</v>
      </c>
      <c r="AD15" s="4">
        <v>38</v>
      </c>
      <c r="AE15" s="30">
        <v>4.75</v>
      </c>
      <c r="AF15" s="4">
        <v>11</v>
      </c>
      <c r="AG15" s="4">
        <v>27</v>
      </c>
      <c r="AH15" s="4">
        <v>6</v>
      </c>
      <c r="AI15" s="30">
        <v>0.75</v>
      </c>
      <c r="AJ15" s="4">
        <v>140724</v>
      </c>
      <c r="AK15" s="4">
        <v>47</v>
      </c>
      <c r="AL15" s="2"/>
      <c r="AM15">
        <v>13</v>
      </c>
    </row>
    <row r="16" spans="1:39" ht="15.25" customHeight="1" x14ac:dyDescent="0.2">
      <c r="A16" s="4" t="s">
        <v>873</v>
      </c>
      <c r="B16" s="4" t="s">
        <v>874</v>
      </c>
      <c r="C16" s="4" t="s">
        <v>629</v>
      </c>
      <c r="D16" s="4">
        <v>8</v>
      </c>
      <c r="E16" s="4">
        <v>43</v>
      </c>
      <c r="F16" s="30">
        <v>5.375</v>
      </c>
      <c r="G16" s="30">
        <v>43.7</v>
      </c>
      <c r="H16" s="30">
        <v>5.5</v>
      </c>
      <c r="I16" s="30">
        <v>0.62</v>
      </c>
      <c r="J16" s="30">
        <v>26.7</v>
      </c>
      <c r="K16" s="30">
        <v>3.3374999999999999</v>
      </c>
      <c r="L16" s="4">
        <v>16</v>
      </c>
      <c r="M16" s="30">
        <v>2</v>
      </c>
      <c r="N16" s="4">
        <v>28</v>
      </c>
      <c r="O16" s="4">
        <v>43</v>
      </c>
      <c r="P16" s="30">
        <v>65.116279069767401</v>
      </c>
      <c r="Q16" s="4">
        <v>5</v>
      </c>
      <c r="R16" s="4">
        <v>16</v>
      </c>
      <c r="S16" s="30">
        <v>31.25</v>
      </c>
      <c r="T16" s="4">
        <v>5</v>
      </c>
      <c r="U16" s="4">
        <v>10</v>
      </c>
      <c r="V16" s="30">
        <v>50</v>
      </c>
      <c r="W16" s="4">
        <v>0</v>
      </c>
      <c r="X16" s="4">
        <v>1</v>
      </c>
      <c r="Y16" s="4">
        <v>10</v>
      </c>
      <c r="Z16" s="4">
        <v>4</v>
      </c>
      <c r="AA16" s="4">
        <v>1</v>
      </c>
      <c r="AB16" s="4">
        <v>0</v>
      </c>
      <c r="AC16" s="4">
        <v>5</v>
      </c>
      <c r="AD16" s="4">
        <v>38</v>
      </c>
      <c r="AE16" s="30">
        <v>4.75</v>
      </c>
      <c r="AF16" s="4">
        <v>19</v>
      </c>
      <c r="AG16" s="4">
        <v>19</v>
      </c>
      <c r="AH16" s="4">
        <v>13</v>
      </c>
      <c r="AI16" s="30">
        <v>1.625</v>
      </c>
      <c r="AJ16" s="4">
        <v>134364</v>
      </c>
      <c r="AK16" s="4">
        <v>51</v>
      </c>
      <c r="AL16" s="2"/>
      <c r="AM16">
        <v>19</v>
      </c>
    </row>
    <row r="17" spans="1:39" ht="15.25" customHeight="1" x14ac:dyDescent="0.2">
      <c r="A17" s="4" t="s">
        <v>873</v>
      </c>
      <c r="B17" s="4" t="s">
        <v>989</v>
      </c>
      <c r="C17" s="4" t="s">
        <v>629</v>
      </c>
      <c r="D17" s="4">
        <v>6</v>
      </c>
      <c r="E17" s="4">
        <v>24</v>
      </c>
      <c r="F17" s="30">
        <v>4</v>
      </c>
      <c r="G17" s="30">
        <v>16.600000000000001</v>
      </c>
      <c r="H17" s="30">
        <v>2.8</v>
      </c>
      <c r="I17" s="30">
        <v>0.44</v>
      </c>
      <c r="J17" s="30">
        <v>10.6</v>
      </c>
      <c r="K17" s="30">
        <v>1.7666666666666699</v>
      </c>
      <c r="L17" s="4">
        <v>12</v>
      </c>
      <c r="M17" s="30">
        <v>2</v>
      </c>
      <c r="N17" s="4">
        <v>13</v>
      </c>
      <c r="O17" s="4">
        <v>24</v>
      </c>
      <c r="P17" s="30">
        <v>54.1666666666667</v>
      </c>
      <c r="Q17" s="4">
        <v>5</v>
      </c>
      <c r="R17" s="4">
        <v>27</v>
      </c>
      <c r="S17" s="30">
        <v>18.518518518518501</v>
      </c>
      <c r="T17" s="4">
        <v>1</v>
      </c>
      <c r="U17" s="4">
        <v>3</v>
      </c>
      <c r="V17" s="30">
        <v>33.3333333333333</v>
      </c>
      <c r="W17" s="4">
        <v>2</v>
      </c>
      <c r="X17" s="4">
        <v>2</v>
      </c>
      <c r="Y17" s="4">
        <v>4</v>
      </c>
      <c r="Z17" s="4">
        <v>2</v>
      </c>
      <c r="AA17" s="4">
        <v>1</v>
      </c>
      <c r="AB17" s="4">
        <v>0</v>
      </c>
      <c r="AC17" s="4">
        <v>4</v>
      </c>
      <c r="AD17" s="4">
        <v>32</v>
      </c>
      <c r="AE17" s="30">
        <v>5.3333333333333304</v>
      </c>
      <c r="AF17" s="4">
        <v>10</v>
      </c>
      <c r="AG17" s="4">
        <v>22</v>
      </c>
      <c r="AH17" s="4">
        <v>16</v>
      </c>
      <c r="AI17" s="30">
        <v>2.6666666666666701</v>
      </c>
      <c r="AJ17" s="4">
        <v>95538</v>
      </c>
      <c r="AK17" s="4">
        <v>75</v>
      </c>
      <c r="AL17" s="2"/>
      <c r="AM17">
        <v>8</v>
      </c>
    </row>
    <row r="18" spans="1:39" ht="15.25" customHeight="1" x14ac:dyDescent="0.2">
      <c r="A18" s="4" t="s">
        <v>187</v>
      </c>
      <c r="B18" s="4" t="s">
        <v>188</v>
      </c>
      <c r="C18" s="4" t="s">
        <v>53</v>
      </c>
      <c r="D18" s="4">
        <v>5</v>
      </c>
      <c r="E18" s="4">
        <v>42</v>
      </c>
      <c r="F18" s="30">
        <v>8.4</v>
      </c>
      <c r="G18" s="30">
        <v>35.700000000000003</v>
      </c>
      <c r="H18" s="30">
        <v>7.1</v>
      </c>
      <c r="I18" s="30">
        <v>0.66</v>
      </c>
      <c r="J18" s="30">
        <v>27.7</v>
      </c>
      <c r="K18" s="30">
        <v>5.54</v>
      </c>
      <c r="L18" s="4">
        <v>4</v>
      </c>
      <c r="M18" s="30">
        <v>0.8</v>
      </c>
      <c r="N18" s="4">
        <v>14</v>
      </c>
      <c r="O18" s="4">
        <v>21</v>
      </c>
      <c r="P18" s="30">
        <v>66.6666666666667</v>
      </c>
      <c r="Q18" s="4">
        <v>9</v>
      </c>
      <c r="R18" s="4">
        <v>31</v>
      </c>
      <c r="S18" s="30">
        <v>29.0322580645161</v>
      </c>
      <c r="T18" s="4">
        <v>10</v>
      </c>
      <c r="U18" s="4">
        <v>12</v>
      </c>
      <c r="V18" s="30">
        <v>83.3333333333333</v>
      </c>
      <c r="W18" s="4">
        <v>0</v>
      </c>
      <c r="X18" s="4">
        <v>1</v>
      </c>
      <c r="Y18" s="4">
        <v>2</v>
      </c>
      <c r="Z18" s="4">
        <v>3</v>
      </c>
      <c r="AA18" s="4">
        <v>0</v>
      </c>
      <c r="AB18" s="4">
        <v>0</v>
      </c>
      <c r="AC18" s="4">
        <v>1</v>
      </c>
      <c r="AD18" s="4">
        <v>22</v>
      </c>
      <c r="AE18" s="30">
        <v>4.4000000000000004</v>
      </c>
      <c r="AF18" s="4">
        <v>3</v>
      </c>
      <c r="AG18" s="4">
        <v>19</v>
      </c>
      <c r="AH18" s="4">
        <v>6</v>
      </c>
      <c r="AI18" s="30">
        <v>1.2</v>
      </c>
      <c r="AJ18" s="4">
        <v>241938</v>
      </c>
      <c r="AK18" s="4">
        <v>29</v>
      </c>
      <c r="AL18" s="2"/>
      <c r="AM18">
        <v>9</v>
      </c>
    </row>
    <row r="19" spans="1:39" ht="15.25" customHeight="1" x14ac:dyDescent="0.2">
      <c r="A19" s="4" t="s">
        <v>189</v>
      </c>
      <c r="B19" s="4" t="s">
        <v>190</v>
      </c>
      <c r="C19" s="4" t="s">
        <v>53</v>
      </c>
      <c r="D19" s="4">
        <v>23</v>
      </c>
      <c r="E19" s="4">
        <v>63</v>
      </c>
      <c r="F19" s="30">
        <v>2.7391304347826102</v>
      </c>
      <c r="G19" s="30">
        <v>70.5</v>
      </c>
      <c r="H19" s="30">
        <v>3.1</v>
      </c>
      <c r="I19" s="30">
        <v>0.69</v>
      </c>
      <c r="J19" s="30">
        <v>43.5</v>
      </c>
      <c r="K19" s="30">
        <v>1.89130434782609</v>
      </c>
      <c r="L19" s="4">
        <v>10</v>
      </c>
      <c r="M19" s="30">
        <v>0.434782608695652</v>
      </c>
      <c r="N19" s="4">
        <v>36</v>
      </c>
      <c r="O19" s="4">
        <v>56</v>
      </c>
      <c r="P19" s="30">
        <v>64.285714285714306</v>
      </c>
      <c r="Q19" s="4">
        <v>6</v>
      </c>
      <c r="R19" s="4">
        <v>19</v>
      </c>
      <c r="S19" s="30">
        <v>31.578947368421101</v>
      </c>
      <c r="T19" s="4">
        <v>15</v>
      </c>
      <c r="U19" s="4">
        <v>16</v>
      </c>
      <c r="V19" s="30">
        <v>93.75</v>
      </c>
      <c r="W19" s="4">
        <v>0</v>
      </c>
      <c r="X19" s="4">
        <v>1</v>
      </c>
      <c r="Y19" s="4">
        <v>8</v>
      </c>
      <c r="Z19" s="4">
        <v>0</v>
      </c>
      <c r="AA19" s="4">
        <v>0</v>
      </c>
      <c r="AB19" s="4">
        <v>0</v>
      </c>
      <c r="AC19" s="4">
        <v>1</v>
      </c>
      <c r="AD19" s="4">
        <v>68</v>
      </c>
      <c r="AE19" s="30">
        <v>2.9565217391304301</v>
      </c>
      <c r="AF19" s="4">
        <v>17</v>
      </c>
      <c r="AG19" s="4">
        <v>51</v>
      </c>
      <c r="AH19" s="4">
        <v>16</v>
      </c>
      <c r="AI19" s="30">
        <v>0.69565217391304301</v>
      </c>
      <c r="AJ19" s="4">
        <v>383538</v>
      </c>
      <c r="AK19" s="4">
        <v>15</v>
      </c>
      <c r="AL19" s="2"/>
      <c r="AM19">
        <v>23</v>
      </c>
    </row>
    <row r="20" spans="1:39" ht="15.25" customHeight="1" x14ac:dyDescent="0.2">
      <c r="A20" s="4" t="s">
        <v>191</v>
      </c>
      <c r="B20" s="4" t="s">
        <v>192</v>
      </c>
      <c r="C20" s="4" t="s">
        <v>53</v>
      </c>
      <c r="D20" s="4">
        <v>23</v>
      </c>
      <c r="E20" s="4">
        <v>84</v>
      </c>
      <c r="F20" s="30">
        <v>3.6521739130434798</v>
      </c>
      <c r="G20" s="30">
        <v>95.8</v>
      </c>
      <c r="H20" s="30">
        <v>4.2</v>
      </c>
      <c r="I20" s="30">
        <v>0.48</v>
      </c>
      <c r="J20" s="30">
        <v>40.299999999999997</v>
      </c>
      <c r="K20" s="30">
        <v>1.7521739130434799</v>
      </c>
      <c r="L20" s="4">
        <v>48</v>
      </c>
      <c r="M20" s="30">
        <v>2.0869565217391299</v>
      </c>
      <c r="N20" s="4">
        <v>57</v>
      </c>
      <c r="O20" s="4">
        <v>118</v>
      </c>
      <c r="P20" s="30">
        <v>48.305084745762699</v>
      </c>
      <c r="Q20" s="4">
        <v>9</v>
      </c>
      <c r="R20" s="4">
        <v>37</v>
      </c>
      <c r="S20" s="30">
        <v>24.324324324324301</v>
      </c>
      <c r="T20" s="4">
        <v>9</v>
      </c>
      <c r="U20" s="4">
        <v>21</v>
      </c>
      <c r="V20" s="30">
        <v>42.857142857142897</v>
      </c>
      <c r="W20" s="4">
        <v>11</v>
      </c>
      <c r="X20" s="4">
        <v>25</v>
      </c>
      <c r="Y20" s="4">
        <v>7</v>
      </c>
      <c r="Z20" s="4">
        <v>4</v>
      </c>
      <c r="AA20" s="4">
        <v>1</v>
      </c>
      <c r="AB20" s="4">
        <v>1</v>
      </c>
      <c r="AC20" s="4">
        <v>4</v>
      </c>
      <c r="AD20" s="4">
        <v>117</v>
      </c>
      <c r="AE20" s="30">
        <v>5.0869565217391299</v>
      </c>
      <c r="AF20" s="4">
        <v>47</v>
      </c>
      <c r="AG20" s="4">
        <v>70</v>
      </c>
      <c r="AH20" s="4">
        <v>36</v>
      </c>
      <c r="AI20" s="30">
        <v>1.5652173913043499</v>
      </c>
      <c r="AJ20" s="4">
        <v>371148</v>
      </c>
      <c r="AK20" s="4">
        <v>17</v>
      </c>
      <c r="AL20" s="2"/>
      <c r="AM20">
        <v>33</v>
      </c>
    </row>
    <row r="21" spans="1:39" ht="15.25" customHeight="1" x14ac:dyDescent="0.2">
      <c r="A21" s="4" t="s">
        <v>193</v>
      </c>
      <c r="B21" s="4" t="s">
        <v>194</v>
      </c>
      <c r="C21" s="4" t="s">
        <v>53</v>
      </c>
      <c r="D21" s="4">
        <v>23</v>
      </c>
      <c r="E21" s="4">
        <v>138</v>
      </c>
      <c r="F21" s="30">
        <v>6</v>
      </c>
      <c r="G21" s="30">
        <v>108.8</v>
      </c>
      <c r="H21" s="30">
        <v>4.7</v>
      </c>
      <c r="I21" s="30">
        <v>0.52</v>
      </c>
      <c r="J21" s="30">
        <v>71.8</v>
      </c>
      <c r="K21" s="30">
        <v>3.1217391304347801</v>
      </c>
      <c r="L21" s="4">
        <v>62</v>
      </c>
      <c r="M21" s="30">
        <v>2.6956521739130399</v>
      </c>
      <c r="N21" s="4">
        <v>58</v>
      </c>
      <c r="O21" s="4">
        <v>101</v>
      </c>
      <c r="P21" s="30">
        <v>57.425742574257399</v>
      </c>
      <c r="Q21" s="4">
        <v>36</v>
      </c>
      <c r="R21" s="4">
        <v>152</v>
      </c>
      <c r="S21" s="30">
        <v>23.684210526315798</v>
      </c>
      <c r="T21" s="4">
        <v>8</v>
      </c>
      <c r="U21" s="4">
        <v>12</v>
      </c>
      <c r="V21" s="30">
        <v>66.6666666666667</v>
      </c>
      <c r="W21" s="4">
        <v>1</v>
      </c>
      <c r="X21" s="4">
        <v>4</v>
      </c>
      <c r="Y21" s="4">
        <v>32</v>
      </c>
      <c r="Z21" s="4">
        <v>3</v>
      </c>
      <c r="AA21" s="4">
        <v>0</v>
      </c>
      <c r="AB21" s="4">
        <v>2</v>
      </c>
      <c r="AC21" s="4">
        <v>23</v>
      </c>
      <c r="AD21" s="4">
        <v>66</v>
      </c>
      <c r="AE21" s="30">
        <v>2.8695652173913002</v>
      </c>
      <c r="AF21" s="4">
        <v>21</v>
      </c>
      <c r="AG21" s="4">
        <v>45</v>
      </c>
      <c r="AH21" s="4">
        <v>34</v>
      </c>
      <c r="AI21" s="30">
        <v>1.47826086956522</v>
      </c>
      <c r="AJ21" s="4">
        <v>417228</v>
      </c>
      <c r="AK21" s="4">
        <v>9</v>
      </c>
      <c r="AL21" s="2"/>
      <c r="AM21">
        <v>66</v>
      </c>
    </row>
    <row r="22" spans="1:39" ht="15.25" customHeight="1" x14ac:dyDescent="0.2">
      <c r="A22" s="4" t="s">
        <v>990</v>
      </c>
      <c r="B22" s="4" t="s">
        <v>991</v>
      </c>
      <c r="C22" s="4" t="s">
        <v>955</v>
      </c>
      <c r="D22" s="4">
        <v>2</v>
      </c>
      <c r="E22" s="4">
        <v>4</v>
      </c>
      <c r="F22" s="30">
        <v>2</v>
      </c>
      <c r="G22" s="30">
        <v>2.2000000000000002</v>
      </c>
      <c r="H22" s="30">
        <v>1.1000000000000001</v>
      </c>
      <c r="I22" s="30">
        <v>0.31</v>
      </c>
      <c r="J22" s="30">
        <v>1.2</v>
      </c>
      <c r="K22" s="30">
        <v>0.6</v>
      </c>
      <c r="L22" s="4">
        <v>0</v>
      </c>
      <c r="M22" s="30">
        <v>0</v>
      </c>
      <c r="N22" s="4">
        <v>4</v>
      </c>
      <c r="O22" s="4">
        <v>9</v>
      </c>
      <c r="P22" s="30">
        <v>44.4444444444444</v>
      </c>
      <c r="Q22" s="4">
        <v>0</v>
      </c>
      <c r="R22" s="4">
        <v>3</v>
      </c>
      <c r="S22" s="30">
        <v>0</v>
      </c>
      <c r="T22" s="4">
        <v>0</v>
      </c>
      <c r="U22" s="4">
        <v>1</v>
      </c>
      <c r="V22" s="30">
        <v>0</v>
      </c>
      <c r="W22" s="4">
        <v>0</v>
      </c>
      <c r="X22" s="4">
        <v>0</v>
      </c>
      <c r="Y22" s="4">
        <v>0</v>
      </c>
      <c r="Z22" s="4">
        <v>0</v>
      </c>
      <c r="AA22" s="4">
        <v>0</v>
      </c>
      <c r="AB22" s="4">
        <v>0</v>
      </c>
      <c r="AC22" s="4">
        <v>0</v>
      </c>
      <c r="AD22" s="4">
        <v>6</v>
      </c>
      <c r="AE22" s="30">
        <v>3</v>
      </c>
      <c r="AF22" s="4">
        <v>3</v>
      </c>
      <c r="AG22" s="4">
        <v>3</v>
      </c>
      <c r="AH22" s="4">
        <v>2</v>
      </c>
      <c r="AI22" s="30">
        <v>1</v>
      </c>
      <c r="AJ22" s="4">
        <v>22110</v>
      </c>
      <c r="AK22" s="4">
        <v>174</v>
      </c>
      <c r="AL22" s="2"/>
      <c r="AM22">
        <v>2</v>
      </c>
    </row>
    <row r="23" spans="1:39" ht="15.25" customHeight="1" x14ac:dyDescent="0.2">
      <c r="A23" s="4" t="s">
        <v>412</v>
      </c>
      <c r="B23" s="4" t="s">
        <v>413</v>
      </c>
      <c r="C23" s="4" t="s">
        <v>955</v>
      </c>
      <c r="D23" s="4">
        <v>2</v>
      </c>
      <c r="E23" s="4">
        <v>10</v>
      </c>
      <c r="F23" s="30">
        <v>5</v>
      </c>
      <c r="G23" s="30">
        <v>3.9</v>
      </c>
      <c r="H23" s="30">
        <v>2</v>
      </c>
      <c r="I23" s="30">
        <v>0.59</v>
      </c>
      <c r="J23" s="30">
        <v>5.9</v>
      </c>
      <c r="K23" s="30">
        <v>2.95</v>
      </c>
      <c r="L23" s="4">
        <v>1</v>
      </c>
      <c r="M23" s="30">
        <v>0.5</v>
      </c>
      <c r="N23" s="4">
        <v>2</v>
      </c>
      <c r="O23" s="4">
        <v>6</v>
      </c>
      <c r="P23" s="30">
        <v>33.3333333333333</v>
      </c>
      <c r="Q23" s="4">
        <v>4</v>
      </c>
      <c r="R23" s="4">
        <v>11</v>
      </c>
      <c r="S23" s="30">
        <v>36.363636363636402</v>
      </c>
      <c r="T23" s="4">
        <v>0</v>
      </c>
      <c r="U23" s="4">
        <v>0</v>
      </c>
      <c r="V23" s="4"/>
      <c r="W23" s="4">
        <v>0</v>
      </c>
      <c r="X23" s="4">
        <v>0</v>
      </c>
      <c r="Y23" s="4">
        <v>1</v>
      </c>
      <c r="Z23" s="4">
        <v>0</v>
      </c>
      <c r="AA23" s="4">
        <v>0</v>
      </c>
      <c r="AB23" s="4">
        <v>0</v>
      </c>
      <c r="AC23" s="4">
        <v>0</v>
      </c>
      <c r="AD23" s="4">
        <v>8</v>
      </c>
      <c r="AE23" s="30">
        <v>4</v>
      </c>
      <c r="AF23" s="4">
        <v>3</v>
      </c>
      <c r="AG23" s="4">
        <v>5</v>
      </c>
      <c r="AH23" s="4">
        <v>7</v>
      </c>
      <c r="AI23" s="30">
        <v>3.5</v>
      </c>
      <c r="AJ23" s="4">
        <v>48810</v>
      </c>
      <c r="AK23" s="4">
        <v>118</v>
      </c>
      <c r="AL23" s="2"/>
      <c r="AM23">
        <v>2</v>
      </c>
    </row>
    <row r="24" spans="1:39" ht="15.25" customHeight="1" x14ac:dyDescent="0.2">
      <c r="A24" s="4" t="s">
        <v>408</v>
      </c>
      <c r="B24" s="4" t="s">
        <v>409</v>
      </c>
      <c r="C24" s="4" t="s">
        <v>955</v>
      </c>
      <c r="D24" s="4">
        <v>2</v>
      </c>
      <c r="E24" s="4">
        <v>7</v>
      </c>
      <c r="F24" s="30">
        <v>3.5</v>
      </c>
      <c r="G24" s="30">
        <v>10.8</v>
      </c>
      <c r="H24" s="30">
        <v>5.4</v>
      </c>
      <c r="I24" s="30">
        <v>0.33</v>
      </c>
      <c r="J24" s="30">
        <v>2.2999999999999998</v>
      </c>
      <c r="K24" s="30">
        <v>1.1499999999999999</v>
      </c>
      <c r="L24" s="4">
        <v>1</v>
      </c>
      <c r="M24" s="30">
        <v>0.5</v>
      </c>
      <c r="N24" s="4">
        <v>5</v>
      </c>
      <c r="O24" s="4">
        <v>14</v>
      </c>
      <c r="P24" s="30">
        <v>35.714285714285701</v>
      </c>
      <c r="Q24" s="4">
        <v>1</v>
      </c>
      <c r="R24" s="4">
        <v>5</v>
      </c>
      <c r="S24" s="30">
        <v>20</v>
      </c>
      <c r="T24" s="4">
        <v>0</v>
      </c>
      <c r="U24" s="4">
        <v>2</v>
      </c>
      <c r="V24" s="30">
        <v>0</v>
      </c>
      <c r="W24" s="4">
        <v>0</v>
      </c>
      <c r="X24" s="4">
        <v>0</v>
      </c>
      <c r="Y24" s="4">
        <v>1</v>
      </c>
      <c r="Z24" s="4">
        <v>0</v>
      </c>
      <c r="AA24" s="4">
        <v>0</v>
      </c>
      <c r="AB24" s="4">
        <v>0</v>
      </c>
      <c r="AC24" s="4">
        <v>0</v>
      </c>
      <c r="AD24" s="4">
        <v>17</v>
      </c>
      <c r="AE24" s="30">
        <v>8.5</v>
      </c>
      <c r="AF24" s="4">
        <v>8</v>
      </c>
      <c r="AG24" s="4">
        <v>9</v>
      </c>
      <c r="AH24" s="4">
        <v>1</v>
      </c>
      <c r="AI24" s="30">
        <v>0.5</v>
      </c>
      <c r="AJ24" s="4">
        <v>38595</v>
      </c>
      <c r="AK24" s="4">
        <v>137</v>
      </c>
      <c r="AL24" s="2"/>
      <c r="AM24">
        <v>4</v>
      </c>
    </row>
    <row r="25" spans="1:39" ht="15.25" customHeight="1" x14ac:dyDescent="0.2">
      <c r="A25" s="4" t="s">
        <v>414</v>
      </c>
      <c r="B25" s="4" t="s">
        <v>415</v>
      </c>
      <c r="C25" s="4" t="s">
        <v>955</v>
      </c>
      <c r="D25" s="4">
        <v>2</v>
      </c>
      <c r="E25" s="4">
        <v>2</v>
      </c>
      <c r="F25" s="30">
        <v>1</v>
      </c>
      <c r="G25" s="30">
        <v>-6.4</v>
      </c>
      <c r="H25" s="30">
        <v>-3.2</v>
      </c>
      <c r="I25" s="30">
        <v>0.28999999999999998</v>
      </c>
      <c r="J25" s="30">
        <v>0.6</v>
      </c>
      <c r="K25" s="30">
        <v>0.3</v>
      </c>
      <c r="L25" s="4">
        <v>1</v>
      </c>
      <c r="M25" s="30">
        <v>0.5</v>
      </c>
      <c r="N25" s="4">
        <v>1</v>
      </c>
      <c r="O25" s="4">
        <v>6</v>
      </c>
      <c r="P25" s="30">
        <v>16.6666666666667</v>
      </c>
      <c r="Q25" s="4">
        <v>0</v>
      </c>
      <c r="R25" s="4">
        <v>0</v>
      </c>
      <c r="S25" s="4"/>
      <c r="T25" s="4">
        <v>1</v>
      </c>
      <c r="U25" s="4">
        <v>1</v>
      </c>
      <c r="V25" s="30">
        <v>100</v>
      </c>
      <c r="W25" s="4">
        <v>0</v>
      </c>
      <c r="X25" s="4">
        <v>1</v>
      </c>
      <c r="Y25" s="4">
        <v>0</v>
      </c>
      <c r="Z25" s="4">
        <v>0</v>
      </c>
      <c r="AA25" s="4">
        <v>0</v>
      </c>
      <c r="AB25" s="4">
        <v>0</v>
      </c>
      <c r="AC25" s="4">
        <v>0</v>
      </c>
      <c r="AD25" s="4">
        <v>6</v>
      </c>
      <c r="AE25" s="30">
        <v>3</v>
      </c>
      <c r="AF25" s="4">
        <v>0</v>
      </c>
      <c r="AG25" s="4">
        <v>6</v>
      </c>
      <c r="AH25" s="4">
        <v>11</v>
      </c>
      <c r="AI25" s="30">
        <v>5.5</v>
      </c>
      <c r="AJ25" s="4">
        <v>11595</v>
      </c>
      <c r="AK25" s="4">
        <v>218</v>
      </c>
      <c r="AL25" s="2"/>
      <c r="AM25">
        <v>0</v>
      </c>
    </row>
    <row r="26" spans="1:39" ht="15.25" customHeight="1" x14ac:dyDescent="0.2">
      <c r="A26" s="4" t="s">
        <v>463</v>
      </c>
      <c r="B26" s="4" t="s">
        <v>464</v>
      </c>
      <c r="C26" s="4" t="s">
        <v>956</v>
      </c>
      <c r="D26" s="4">
        <v>4</v>
      </c>
      <c r="E26" s="4">
        <v>10</v>
      </c>
      <c r="F26" s="30">
        <v>2.5</v>
      </c>
      <c r="G26" s="30">
        <v>11.1</v>
      </c>
      <c r="H26" s="30">
        <v>2.8</v>
      </c>
      <c r="I26" s="30">
        <v>0.31</v>
      </c>
      <c r="J26" s="30">
        <v>3.1</v>
      </c>
      <c r="K26" s="30">
        <v>0.77500000000000002</v>
      </c>
      <c r="L26" s="4">
        <v>2</v>
      </c>
      <c r="M26" s="30">
        <v>0.5</v>
      </c>
      <c r="N26" s="4">
        <v>6</v>
      </c>
      <c r="O26" s="4">
        <v>19</v>
      </c>
      <c r="P26" s="30">
        <v>31.578947368421101</v>
      </c>
      <c r="Q26" s="4">
        <v>2</v>
      </c>
      <c r="R26" s="4">
        <v>10</v>
      </c>
      <c r="S26" s="30">
        <v>20</v>
      </c>
      <c r="T26" s="4">
        <v>0</v>
      </c>
      <c r="U26" s="4">
        <v>3</v>
      </c>
      <c r="V26" s="30">
        <v>0</v>
      </c>
      <c r="W26" s="4">
        <v>0</v>
      </c>
      <c r="X26" s="4">
        <v>0</v>
      </c>
      <c r="Y26" s="4">
        <v>1</v>
      </c>
      <c r="Z26" s="4">
        <v>0</v>
      </c>
      <c r="AA26" s="4">
        <v>0</v>
      </c>
      <c r="AB26" s="4">
        <v>0</v>
      </c>
      <c r="AC26" s="4">
        <v>1</v>
      </c>
      <c r="AD26" s="4">
        <v>20</v>
      </c>
      <c r="AE26" s="30">
        <v>5</v>
      </c>
      <c r="AF26" s="4">
        <v>8</v>
      </c>
      <c r="AG26" s="4">
        <v>12</v>
      </c>
      <c r="AH26" s="4">
        <v>3</v>
      </c>
      <c r="AI26" s="30">
        <v>0.75</v>
      </c>
      <c r="AJ26" s="4">
        <v>55594</v>
      </c>
      <c r="AK26" s="4">
        <v>102</v>
      </c>
      <c r="AL26" s="2"/>
      <c r="AM26">
        <v>3</v>
      </c>
    </row>
    <row r="27" spans="1:39" ht="15.25" customHeight="1" x14ac:dyDescent="0.2">
      <c r="A27" s="4" t="s">
        <v>992</v>
      </c>
      <c r="B27" s="4" t="s">
        <v>993</v>
      </c>
      <c r="C27" s="4" t="s">
        <v>956</v>
      </c>
      <c r="D27" s="4">
        <v>4</v>
      </c>
      <c r="E27" s="4">
        <v>24</v>
      </c>
      <c r="F27" s="30">
        <v>6</v>
      </c>
      <c r="G27" s="30">
        <v>25.6</v>
      </c>
      <c r="H27" s="30">
        <v>6.4</v>
      </c>
      <c r="I27" s="30">
        <v>0.44</v>
      </c>
      <c r="J27" s="30">
        <v>10.6</v>
      </c>
      <c r="K27" s="30">
        <v>2.65</v>
      </c>
      <c r="L27" s="4">
        <v>5</v>
      </c>
      <c r="M27" s="30">
        <v>1.25</v>
      </c>
      <c r="N27" s="4">
        <v>15</v>
      </c>
      <c r="O27" s="4">
        <v>37</v>
      </c>
      <c r="P27" s="30">
        <v>40.540540540540498</v>
      </c>
      <c r="Q27" s="4">
        <v>2</v>
      </c>
      <c r="R27" s="4">
        <v>9</v>
      </c>
      <c r="S27" s="30">
        <v>22.2222222222222</v>
      </c>
      <c r="T27" s="4">
        <v>5</v>
      </c>
      <c r="U27" s="4">
        <v>9</v>
      </c>
      <c r="V27" s="30">
        <v>55.5555555555556</v>
      </c>
      <c r="W27" s="4">
        <v>0</v>
      </c>
      <c r="X27" s="4">
        <v>1</v>
      </c>
      <c r="Y27" s="4">
        <v>2</v>
      </c>
      <c r="Z27" s="4">
        <v>3</v>
      </c>
      <c r="AA27" s="4">
        <v>0</v>
      </c>
      <c r="AB27" s="4">
        <v>0</v>
      </c>
      <c r="AC27" s="4">
        <v>2</v>
      </c>
      <c r="AD27" s="4">
        <v>28</v>
      </c>
      <c r="AE27" s="30">
        <v>7</v>
      </c>
      <c r="AF27" s="4">
        <v>7</v>
      </c>
      <c r="AG27" s="4">
        <v>21</v>
      </c>
      <c r="AH27" s="4">
        <v>2</v>
      </c>
      <c r="AI27" s="30">
        <v>0.5</v>
      </c>
      <c r="AJ27" s="4">
        <v>57114</v>
      </c>
      <c r="AK27" s="4">
        <v>95</v>
      </c>
      <c r="AL27" s="2"/>
      <c r="AM27">
        <v>4</v>
      </c>
    </row>
    <row r="28" spans="1:39" ht="15.25" customHeight="1" x14ac:dyDescent="0.2">
      <c r="A28" s="4" t="s">
        <v>994</v>
      </c>
      <c r="B28" s="4" t="s">
        <v>995</v>
      </c>
      <c r="C28" s="4" t="s">
        <v>956</v>
      </c>
      <c r="D28" s="4">
        <v>4</v>
      </c>
      <c r="E28" s="4">
        <v>16</v>
      </c>
      <c r="F28" s="30">
        <v>4</v>
      </c>
      <c r="G28" s="30">
        <v>10.7</v>
      </c>
      <c r="H28" s="30">
        <v>2.7</v>
      </c>
      <c r="I28" s="30">
        <v>0.48</v>
      </c>
      <c r="J28" s="30">
        <v>7.7</v>
      </c>
      <c r="K28" s="30">
        <v>1.925</v>
      </c>
      <c r="L28" s="4">
        <v>2</v>
      </c>
      <c r="M28" s="30">
        <v>0.5</v>
      </c>
      <c r="N28" s="4">
        <v>5</v>
      </c>
      <c r="O28" s="4">
        <v>12</v>
      </c>
      <c r="P28" s="30">
        <v>41.6666666666667</v>
      </c>
      <c r="Q28" s="4">
        <v>5</v>
      </c>
      <c r="R28" s="4">
        <v>18</v>
      </c>
      <c r="S28" s="30">
        <v>27.7777777777778</v>
      </c>
      <c r="T28" s="4">
        <v>1</v>
      </c>
      <c r="U28" s="4">
        <v>3</v>
      </c>
      <c r="V28" s="30">
        <v>33.3333333333333</v>
      </c>
      <c r="W28" s="4">
        <v>0</v>
      </c>
      <c r="X28" s="4">
        <v>0</v>
      </c>
      <c r="Y28" s="4">
        <v>1</v>
      </c>
      <c r="Z28" s="4">
        <v>1</v>
      </c>
      <c r="AA28" s="4">
        <v>0</v>
      </c>
      <c r="AB28" s="4">
        <v>0</v>
      </c>
      <c r="AC28" s="4">
        <v>1</v>
      </c>
      <c r="AD28" s="4">
        <v>12</v>
      </c>
      <c r="AE28" s="30">
        <v>3</v>
      </c>
      <c r="AF28" s="4">
        <v>7</v>
      </c>
      <c r="AG28" s="4">
        <v>5</v>
      </c>
      <c r="AH28" s="4">
        <v>4</v>
      </c>
      <c r="AI28" s="30">
        <v>1</v>
      </c>
      <c r="AJ28" s="4">
        <v>57639</v>
      </c>
      <c r="AK28" s="4">
        <v>94</v>
      </c>
      <c r="AL28" s="2"/>
      <c r="AM28">
        <v>5</v>
      </c>
    </row>
    <row r="29" spans="1:39" ht="15.25" customHeight="1" x14ac:dyDescent="0.2">
      <c r="A29" s="4" t="s">
        <v>460</v>
      </c>
      <c r="B29" s="4" t="s">
        <v>462</v>
      </c>
      <c r="C29" s="4" t="s">
        <v>956</v>
      </c>
      <c r="D29" s="4">
        <v>4</v>
      </c>
      <c r="E29" s="4">
        <v>9</v>
      </c>
      <c r="F29" s="30">
        <v>2.25</v>
      </c>
      <c r="G29" s="30">
        <v>5.2</v>
      </c>
      <c r="H29" s="30">
        <v>1.3</v>
      </c>
      <c r="I29" s="30">
        <v>0.35</v>
      </c>
      <c r="J29" s="30">
        <v>3.2</v>
      </c>
      <c r="K29" s="30">
        <v>0.8</v>
      </c>
      <c r="L29" s="4">
        <v>5</v>
      </c>
      <c r="M29" s="30">
        <v>1.25</v>
      </c>
      <c r="N29" s="4">
        <v>8</v>
      </c>
      <c r="O29" s="4">
        <v>15</v>
      </c>
      <c r="P29" s="30">
        <v>53.3333333333333</v>
      </c>
      <c r="Q29" s="4">
        <v>0</v>
      </c>
      <c r="R29" s="4">
        <v>9</v>
      </c>
      <c r="S29" s="30">
        <v>0</v>
      </c>
      <c r="T29" s="4">
        <v>1</v>
      </c>
      <c r="U29" s="4">
        <v>2</v>
      </c>
      <c r="V29" s="30">
        <v>50</v>
      </c>
      <c r="W29" s="4">
        <v>0</v>
      </c>
      <c r="X29" s="4">
        <v>1</v>
      </c>
      <c r="Y29" s="4">
        <v>0</v>
      </c>
      <c r="Z29" s="4">
        <v>0</v>
      </c>
      <c r="AA29" s="4">
        <v>0</v>
      </c>
      <c r="AB29" s="4">
        <v>0</v>
      </c>
      <c r="AC29" s="4">
        <v>4</v>
      </c>
      <c r="AD29" s="4">
        <v>14</v>
      </c>
      <c r="AE29" s="30">
        <v>3.5</v>
      </c>
      <c r="AF29" s="4">
        <v>3</v>
      </c>
      <c r="AG29" s="4">
        <v>11</v>
      </c>
      <c r="AH29" s="4">
        <v>6</v>
      </c>
      <c r="AI29" s="30">
        <v>1.5</v>
      </c>
      <c r="AJ29" s="4">
        <v>55545</v>
      </c>
      <c r="AK29" s="4">
        <v>103</v>
      </c>
      <c r="AL29" s="2"/>
      <c r="AM29">
        <v>6</v>
      </c>
    </row>
    <row r="30" spans="1:39" ht="15.25" customHeight="1" x14ac:dyDescent="0.2">
      <c r="A30" s="4" t="s">
        <v>676</v>
      </c>
      <c r="B30" s="4" t="s">
        <v>677</v>
      </c>
      <c r="C30" s="4" t="s">
        <v>606</v>
      </c>
      <c r="D30" s="4">
        <v>20</v>
      </c>
      <c r="E30" s="4">
        <v>141</v>
      </c>
      <c r="F30" s="30">
        <v>7.05</v>
      </c>
      <c r="G30" s="30">
        <v>138.5</v>
      </c>
      <c r="H30" s="30">
        <v>6.9</v>
      </c>
      <c r="I30" s="30">
        <v>0.61</v>
      </c>
      <c r="J30" s="30">
        <v>86</v>
      </c>
      <c r="K30" s="30">
        <v>4.3</v>
      </c>
      <c r="L30" s="4">
        <v>51</v>
      </c>
      <c r="M30" s="30">
        <v>2.5499999999999998</v>
      </c>
      <c r="N30" s="4">
        <v>40</v>
      </c>
      <c r="O30" s="4">
        <v>74</v>
      </c>
      <c r="P30" s="30">
        <v>54.054054054054099</v>
      </c>
      <c r="Q30" s="4">
        <v>45</v>
      </c>
      <c r="R30" s="4">
        <v>140</v>
      </c>
      <c r="S30" s="30">
        <v>32.142857142857103</v>
      </c>
      <c r="T30" s="4">
        <v>11</v>
      </c>
      <c r="U30" s="4">
        <v>17</v>
      </c>
      <c r="V30" s="30">
        <v>64.705882352941202</v>
      </c>
      <c r="W30" s="4">
        <v>4</v>
      </c>
      <c r="X30" s="4">
        <v>4</v>
      </c>
      <c r="Y30" s="4">
        <v>20</v>
      </c>
      <c r="Z30" s="4">
        <v>9</v>
      </c>
      <c r="AA30" s="4">
        <v>1</v>
      </c>
      <c r="AB30" s="4">
        <v>0</v>
      </c>
      <c r="AC30" s="4">
        <v>23</v>
      </c>
      <c r="AD30" s="4">
        <v>103</v>
      </c>
      <c r="AE30" s="30">
        <v>5.15</v>
      </c>
      <c r="AF30" s="4">
        <v>32</v>
      </c>
      <c r="AG30" s="4">
        <v>71</v>
      </c>
      <c r="AH30" s="4">
        <v>23</v>
      </c>
      <c r="AI30" s="30">
        <v>1.1499999999999999</v>
      </c>
      <c r="AJ30" s="4">
        <v>447732</v>
      </c>
      <c r="AK30" s="4">
        <v>4</v>
      </c>
      <c r="AL30" s="2"/>
      <c r="AM30">
        <v>41</v>
      </c>
    </row>
    <row r="31" spans="1:39" ht="15.25" customHeight="1" x14ac:dyDescent="0.2">
      <c r="A31" s="4" t="s">
        <v>996</v>
      </c>
      <c r="B31" s="4" t="s">
        <v>997</v>
      </c>
      <c r="C31" s="4" t="s">
        <v>606</v>
      </c>
      <c r="D31" s="4">
        <v>8</v>
      </c>
      <c r="E31" s="4">
        <v>36</v>
      </c>
      <c r="F31" s="30">
        <v>4.5</v>
      </c>
      <c r="G31" s="30">
        <v>40.299999999999997</v>
      </c>
      <c r="H31" s="30">
        <v>5</v>
      </c>
      <c r="I31" s="30">
        <v>0.69</v>
      </c>
      <c r="J31" s="30">
        <v>24.8</v>
      </c>
      <c r="K31" s="30">
        <v>3.1</v>
      </c>
      <c r="L31" s="4">
        <v>9</v>
      </c>
      <c r="M31" s="30">
        <v>1.125</v>
      </c>
      <c r="N31" s="4">
        <v>27</v>
      </c>
      <c r="O31" s="4">
        <v>43</v>
      </c>
      <c r="P31" s="30">
        <v>62.790697674418603</v>
      </c>
      <c r="Q31" s="4">
        <v>2</v>
      </c>
      <c r="R31" s="4">
        <v>3</v>
      </c>
      <c r="S31" s="30">
        <v>66.6666666666667</v>
      </c>
      <c r="T31" s="4">
        <v>5</v>
      </c>
      <c r="U31" s="4">
        <v>6</v>
      </c>
      <c r="V31" s="30">
        <v>83.3333333333333</v>
      </c>
      <c r="W31" s="4">
        <v>0</v>
      </c>
      <c r="X31" s="4">
        <v>1</v>
      </c>
      <c r="Y31" s="4">
        <v>5</v>
      </c>
      <c r="Z31" s="4">
        <v>1</v>
      </c>
      <c r="AA31" s="4">
        <v>0</v>
      </c>
      <c r="AB31" s="4">
        <v>0</v>
      </c>
      <c r="AC31" s="4">
        <v>3</v>
      </c>
      <c r="AD31" s="4">
        <v>29</v>
      </c>
      <c r="AE31" s="30">
        <v>3.625</v>
      </c>
      <c r="AF31" s="4">
        <v>12</v>
      </c>
      <c r="AG31" s="4">
        <v>17</v>
      </c>
      <c r="AH31" s="4">
        <v>5</v>
      </c>
      <c r="AI31" s="30">
        <v>0.625</v>
      </c>
      <c r="AJ31" s="4">
        <v>195816</v>
      </c>
      <c r="AK31" s="4">
        <v>36</v>
      </c>
      <c r="AL31" s="2"/>
      <c r="AM31">
        <v>10</v>
      </c>
    </row>
    <row r="32" spans="1:39" ht="15.25" customHeight="1" x14ac:dyDescent="0.2">
      <c r="A32" s="4" t="s">
        <v>113</v>
      </c>
      <c r="B32" s="4" t="s">
        <v>678</v>
      </c>
      <c r="C32" s="4" t="s">
        <v>606</v>
      </c>
      <c r="D32" s="4">
        <v>12</v>
      </c>
      <c r="E32" s="4">
        <v>11</v>
      </c>
      <c r="F32" s="30">
        <v>0.91666666666666696</v>
      </c>
      <c r="G32" s="30">
        <v>13.8</v>
      </c>
      <c r="H32" s="30">
        <v>1.2</v>
      </c>
      <c r="I32" s="30">
        <v>0.35</v>
      </c>
      <c r="J32" s="30">
        <v>3.8</v>
      </c>
      <c r="K32" s="30">
        <v>0.31666666666666698</v>
      </c>
      <c r="L32" s="4">
        <v>2</v>
      </c>
      <c r="M32" s="30">
        <v>0.16666666666666699</v>
      </c>
      <c r="N32" s="4">
        <v>7</v>
      </c>
      <c r="O32" s="4">
        <v>13</v>
      </c>
      <c r="P32" s="30">
        <v>53.846153846153797</v>
      </c>
      <c r="Q32" s="4">
        <v>2</v>
      </c>
      <c r="R32" s="4">
        <v>17</v>
      </c>
      <c r="S32" s="30">
        <v>11.764705882352899</v>
      </c>
      <c r="T32" s="4">
        <v>0</v>
      </c>
      <c r="U32" s="4">
        <v>1</v>
      </c>
      <c r="V32" s="30">
        <v>0</v>
      </c>
      <c r="W32" s="4">
        <v>0</v>
      </c>
      <c r="X32" s="4">
        <v>0</v>
      </c>
      <c r="Y32" s="4">
        <v>2</v>
      </c>
      <c r="Z32" s="4">
        <v>0</v>
      </c>
      <c r="AA32" s="4">
        <v>0</v>
      </c>
      <c r="AB32" s="4">
        <v>0</v>
      </c>
      <c r="AC32" s="4">
        <v>0</v>
      </c>
      <c r="AD32" s="4">
        <v>26</v>
      </c>
      <c r="AE32" s="30">
        <v>2.1666666666666701</v>
      </c>
      <c r="AF32" s="4">
        <v>10</v>
      </c>
      <c r="AG32" s="4">
        <v>16</v>
      </c>
      <c r="AH32" s="4">
        <v>5</v>
      </c>
      <c r="AI32" s="30">
        <v>0.41666666666666702</v>
      </c>
      <c r="AJ32" s="4">
        <v>293064</v>
      </c>
      <c r="AK32" s="4">
        <v>24</v>
      </c>
      <c r="AL32" s="2"/>
      <c r="AM32">
        <v>15</v>
      </c>
    </row>
    <row r="33" spans="1:39" ht="15.25" customHeight="1" x14ac:dyDescent="0.2">
      <c r="A33" s="4" t="s">
        <v>676</v>
      </c>
      <c r="B33" s="4" t="s">
        <v>679</v>
      </c>
      <c r="C33" s="4" t="s">
        <v>606</v>
      </c>
      <c r="D33" s="4">
        <v>20</v>
      </c>
      <c r="E33" s="4">
        <v>100</v>
      </c>
      <c r="F33" s="30">
        <v>5</v>
      </c>
      <c r="G33" s="30">
        <v>99</v>
      </c>
      <c r="H33" s="30">
        <v>5</v>
      </c>
      <c r="I33" s="30">
        <v>0.7</v>
      </c>
      <c r="J33" s="30">
        <v>70</v>
      </c>
      <c r="K33" s="30">
        <v>3.5</v>
      </c>
      <c r="L33" s="4">
        <v>27</v>
      </c>
      <c r="M33" s="30">
        <v>1.35</v>
      </c>
      <c r="N33" s="4">
        <v>20</v>
      </c>
      <c r="O33" s="4">
        <v>27</v>
      </c>
      <c r="P33" s="30">
        <v>74.074074074074105</v>
      </c>
      <c r="Q33" s="4">
        <v>31</v>
      </c>
      <c r="R33" s="4">
        <v>94</v>
      </c>
      <c r="S33" s="30">
        <v>32.978723404255298</v>
      </c>
      <c r="T33" s="4">
        <v>18</v>
      </c>
      <c r="U33" s="4">
        <v>22</v>
      </c>
      <c r="V33" s="30">
        <v>81.818181818181799</v>
      </c>
      <c r="W33" s="4">
        <v>0</v>
      </c>
      <c r="X33" s="4">
        <v>3</v>
      </c>
      <c r="Y33" s="4">
        <v>18</v>
      </c>
      <c r="Z33" s="4">
        <v>3</v>
      </c>
      <c r="AA33" s="4">
        <v>0</v>
      </c>
      <c r="AB33" s="4">
        <v>0</v>
      </c>
      <c r="AC33" s="4">
        <v>6</v>
      </c>
      <c r="AD33" s="4">
        <v>48</v>
      </c>
      <c r="AE33" s="30">
        <v>2.4</v>
      </c>
      <c r="AF33" s="4">
        <v>18</v>
      </c>
      <c r="AG33" s="4">
        <v>30</v>
      </c>
      <c r="AH33" s="4">
        <v>16</v>
      </c>
      <c r="AI33" s="30">
        <v>0.8</v>
      </c>
      <c r="AJ33" s="4">
        <v>420552</v>
      </c>
      <c r="AK33" s="4">
        <v>8</v>
      </c>
      <c r="AL33" s="2"/>
      <c r="AM33">
        <v>33</v>
      </c>
    </row>
    <row r="34" spans="1:39" ht="15.25" customHeight="1" x14ac:dyDescent="0.2">
      <c r="A34" s="4" t="s">
        <v>403</v>
      </c>
      <c r="B34" s="4" t="s">
        <v>404</v>
      </c>
      <c r="C34" s="4" t="s">
        <v>81</v>
      </c>
      <c r="D34" s="4">
        <v>3</v>
      </c>
      <c r="E34" s="4">
        <v>14</v>
      </c>
      <c r="F34" s="30">
        <v>4.6666666666666696</v>
      </c>
      <c r="G34" s="30">
        <v>23.1</v>
      </c>
      <c r="H34" s="30">
        <v>7.7</v>
      </c>
      <c r="I34" s="30">
        <v>0.57999999999999996</v>
      </c>
      <c r="J34" s="30">
        <v>8.1</v>
      </c>
      <c r="K34" s="30">
        <v>2.7</v>
      </c>
      <c r="L34" s="4">
        <v>5</v>
      </c>
      <c r="M34" s="30">
        <v>1.6666666666666701</v>
      </c>
      <c r="N34" s="4">
        <v>11</v>
      </c>
      <c r="O34" s="4">
        <v>19</v>
      </c>
      <c r="P34" s="30">
        <v>57.894736842105303</v>
      </c>
      <c r="Q34" s="4">
        <v>0</v>
      </c>
      <c r="R34" s="4">
        <v>0</v>
      </c>
      <c r="S34" s="4"/>
      <c r="T34" s="4">
        <v>3</v>
      </c>
      <c r="U34" s="4">
        <v>5</v>
      </c>
      <c r="V34" s="30">
        <v>60</v>
      </c>
      <c r="W34" s="4">
        <v>0</v>
      </c>
      <c r="X34" s="4">
        <v>3</v>
      </c>
      <c r="Y34" s="4">
        <v>2</v>
      </c>
      <c r="Z34" s="4">
        <v>1</v>
      </c>
      <c r="AA34" s="4">
        <v>0</v>
      </c>
      <c r="AB34" s="4">
        <v>0</v>
      </c>
      <c r="AC34" s="4">
        <v>0</v>
      </c>
      <c r="AD34" s="4">
        <v>26</v>
      </c>
      <c r="AE34" s="30">
        <v>8.6666666666666696</v>
      </c>
      <c r="AF34" s="4">
        <v>12</v>
      </c>
      <c r="AG34" s="4">
        <v>14</v>
      </c>
      <c r="AH34" s="4">
        <v>3</v>
      </c>
      <c r="AI34" s="30">
        <v>1</v>
      </c>
      <c r="AJ34" s="4">
        <v>40440</v>
      </c>
      <c r="AK34" s="4">
        <v>133</v>
      </c>
      <c r="AL34" s="2"/>
      <c r="AM34">
        <v>4</v>
      </c>
    </row>
    <row r="35" spans="1:39" ht="15.25" customHeight="1" x14ac:dyDescent="0.2">
      <c r="A35" s="4" t="s">
        <v>224</v>
      </c>
      <c r="B35" s="4" t="s">
        <v>998</v>
      </c>
      <c r="C35" s="4" t="s">
        <v>81</v>
      </c>
      <c r="D35" s="4">
        <v>3</v>
      </c>
      <c r="E35" s="4">
        <v>13</v>
      </c>
      <c r="F35" s="30">
        <v>4.3333333333333304</v>
      </c>
      <c r="G35" s="30">
        <v>14.8</v>
      </c>
      <c r="H35" s="30">
        <v>4.9000000000000004</v>
      </c>
      <c r="I35" s="30">
        <v>0.41</v>
      </c>
      <c r="J35" s="30">
        <v>5.3</v>
      </c>
      <c r="K35" s="30">
        <v>1.7666666666666699</v>
      </c>
      <c r="L35" s="4">
        <v>12</v>
      </c>
      <c r="M35" s="30">
        <v>4</v>
      </c>
      <c r="N35" s="4">
        <v>11</v>
      </c>
      <c r="O35" s="4">
        <v>28</v>
      </c>
      <c r="P35" s="30">
        <v>39.285714285714299</v>
      </c>
      <c r="Q35" s="4">
        <v>0</v>
      </c>
      <c r="R35" s="4">
        <v>0</v>
      </c>
      <c r="S35" s="4"/>
      <c r="T35" s="4">
        <v>2</v>
      </c>
      <c r="U35" s="4">
        <v>4</v>
      </c>
      <c r="V35" s="30">
        <v>50</v>
      </c>
      <c r="W35" s="4">
        <v>0</v>
      </c>
      <c r="X35" s="4">
        <v>5</v>
      </c>
      <c r="Y35" s="4">
        <v>3</v>
      </c>
      <c r="Z35" s="4">
        <v>1</v>
      </c>
      <c r="AA35" s="4">
        <v>1</v>
      </c>
      <c r="AB35" s="4">
        <v>0</v>
      </c>
      <c r="AC35" s="4">
        <v>4</v>
      </c>
      <c r="AD35" s="4">
        <v>13</v>
      </c>
      <c r="AE35" s="30">
        <v>4.3333333333333304</v>
      </c>
      <c r="AF35" s="4">
        <v>4</v>
      </c>
      <c r="AG35" s="4">
        <v>9</v>
      </c>
      <c r="AH35" s="4">
        <v>5</v>
      </c>
      <c r="AI35" s="30">
        <v>1.6666666666666701</v>
      </c>
      <c r="AJ35" s="4">
        <v>33900</v>
      </c>
      <c r="AK35" s="4">
        <v>150</v>
      </c>
      <c r="AL35" s="2"/>
      <c r="AM35">
        <v>4</v>
      </c>
    </row>
    <row r="36" spans="1:39" ht="15.25" customHeight="1" x14ac:dyDescent="0.2">
      <c r="A36" s="4" t="s">
        <v>405</v>
      </c>
      <c r="B36" s="4" t="s">
        <v>406</v>
      </c>
      <c r="C36" s="4" t="s">
        <v>81</v>
      </c>
      <c r="D36" s="4">
        <v>3</v>
      </c>
      <c r="E36" s="4">
        <v>10</v>
      </c>
      <c r="F36" s="30">
        <v>3.3333333333333299</v>
      </c>
      <c r="G36" s="30">
        <v>11.8</v>
      </c>
      <c r="H36" s="30">
        <v>3.9</v>
      </c>
      <c r="I36" s="30">
        <v>0.53</v>
      </c>
      <c r="J36" s="30">
        <v>5.3</v>
      </c>
      <c r="K36" s="30">
        <v>1.7666666666666699</v>
      </c>
      <c r="L36" s="4">
        <v>3</v>
      </c>
      <c r="M36" s="30">
        <v>1</v>
      </c>
      <c r="N36" s="4">
        <v>8</v>
      </c>
      <c r="O36" s="4">
        <v>14</v>
      </c>
      <c r="P36" s="30">
        <v>57.142857142857103</v>
      </c>
      <c r="Q36" s="4">
        <v>1</v>
      </c>
      <c r="R36" s="4">
        <v>4</v>
      </c>
      <c r="S36" s="30">
        <v>25</v>
      </c>
      <c r="T36" s="4">
        <v>0</v>
      </c>
      <c r="U36" s="4">
        <v>1</v>
      </c>
      <c r="V36" s="30">
        <v>0</v>
      </c>
      <c r="W36" s="4">
        <v>0</v>
      </c>
      <c r="X36" s="4">
        <v>0</v>
      </c>
      <c r="Y36" s="4">
        <v>2</v>
      </c>
      <c r="Z36" s="4">
        <v>0</v>
      </c>
      <c r="AA36" s="4">
        <v>0</v>
      </c>
      <c r="AB36" s="4">
        <v>0</v>
      </c>
      <c r="AC36" s="4">
        <v>1</v>
      </c>
      <c r="AD36" s="4">
        <v>15</v>
      </c>
      <c r="AE36" s="30">
        <v>5</v>
      </c>
      <c r="AF36" s="4">
        <v>4</v>
      </c>
      <c r="AG36" s="4">
        <v>11</v>
      </c>
      <c r="AH36" s="4">
        <v>3</v>
      </c>
      <c r="AI36" s="30">
        <v>1</v>
      </c>
      <c r="AJ36" s="4">
        <v>40860</v>
      </c>
      <c r="AK36" s="4">
        <v>132</v>
      </c>
      <c r="AL36" s="2"/>
      <c r="AM36">
        <v>6</v>
      </c>
    </row>
    <row r="37" spans="1:39" ht="15.25" customHeight="1" x14ac:dyDescent="0.2">
      <c r="A37" s="4" t="s">
        <v>401</v>
      </c>
      <c r="B37" s="4" t="s">
        <v>402</v>
      </c>
      <c r="C37" s="4" t="s">
        <v>81</v>
      </c>
      <c r="D37" s="4">
        <v>3</v>
      </c>
      <c r="E37" s="4">
        <v>13</v>
      </c>
      <c r="F37" s="30">
        <v>4.3333333333333304</v>
      </c>
      <c r="G37" s="30">
        <v>5.7</v>
      </c>
      <c r="H37" s="30">
        <v>1.9</v>
      </c>
      <c r="I37" s="30">
        <v>0.36</v>
      </c>
      <c r="J37" s="30">
        <v>4.7</v>
      </c>
      <c r="K37" s="30">
        <v>1.56666666666667</v>
      </c>
      <c r="L37" s="4">
        <v>3</v>
      </c>
      <c r="M37" s="30">
        <v>1</v>
      </c>
      <c r="N37" s="4">
        <v>5</v>
      </c>
      <c r="O37" s="4">
        <v>16</v>
      </c>
      <c r="P37" s="30">
        <v>31.25</v>
      </c>
      <c r="Q37" s="4">
        <v>3</v>
      </c>
      <c r="R37" s="4">
        <v>17</v>
      </c>
      <c r="S37" s="30">
        <v>17.647058823529399</v>
      </c>
      <c r="T37" s="4">
        <v>2</v>
      </c>
      <c r="U37" s="4">
        <v>3</v>
      </c>
      <c r="V37" s="30">
        <v>66.6666666666667</v>
      </c>
      <c r="W37" s="4">
        <v>0</v>
      </c>
      <c r="X37" s="4">
        <v>0</v>
      </c>
      <c r="Y37" s="4">
        <v>1</v>
      </c>
      <c r="Z37" s="4">
        <v>1</v>
      </c>
      <c r="AA37" s="4">
        <v>0</v>
      </c>
      <c r="AB37" s="4">
        <v>0</v>
      </c>
      <c r="AC37" s="4">
        <v>2</v>
      </c>
      <c r="AD37" s="4">
        <v>12</v>
      </c>
      <c r="AE37" s="30">
        <v>4</v>
      </c>
      <c r="AF37" s="4">
        <v>5</v>
      </c>
      <c r="AG37" s="4">
        <v>7</v>
      </c>
      <c r="AH37" s="4">
        <v>6</v>
      </c>
      <c r="AI37" s="30">
        <v>2</v>
      </c>
      <c r="AJ37" s="4">
        <v>49350</v>
      </c>
      <c r="AK37" s="4">
        <v>117</v>
      </c>
      <c r="AL37" s="2"/>
      <c r="AM37">
        <v>3</v>
      </c>
    </row>
    <row r="38" spans="1:39" ht="15.25" customHeight="1" x14ac:dyDescent="0.2">
      <c r="A38" s="4" t="s">
        <v>595</v>
      </c>
      <c r="B38" s="4" t="s">
        <v>999</v>
      </c>
      <c r="C38" s="4" t="s">
        <v>957</v>
      </c>
      <c r="D38" s="4">
        <v>2</v>
      </c>
      <c r="E38" s="4">
        <v>3</v>
      </c>
      <c r="F38" s="30">
        <v>1.5</v>
      </c>
      <c r="G38" s="30">
        <v>-0.5</v>
      </c>
      <c r="H38" s="30">
        <v>-0.2</v>
      </c>
      <c r="I38" s="30">
        <v>0.5</v>
      </c>
      <c r="J38" s="30">
        <v>1.5</v>
      </c>
      <c r="K38" s="30">
        <v>0.75</v>
      </c>
      <c r="L38" s="4">
        <v>1</v>
      </c>
      <c r="M38" s="30">
        <v>0.5</v>
      </c>
      <c r="N38" s="4">
        <v>3</v>
      </c>
      <c r="O38" s="4">
        <v>4</v>
      </c>
      <c r="P38" s="30">
        <v>75</v>
      </c>
      <c r="Q38" s="4">
        <v>0</v>
      </c>
      <c r="R38" s="4">
        <v>2</v>
      </c>
      <c r="S38" s="30">
        <v>0</v>
      </c>
      <c r="T38" s="4">
        <v>0</v>
      </c>
      <c r="U38" s="4">
        <v>0</v>
      </c>
      <c r="V38" s="4"/>
      <c r="W38" s="4">
        <v>0</v>
      </c>
      <c r="X38" s="4">
        <v>0</v>
      </c>
      <c r="Y38" s="4">
        <v>0</v>
      </c>
      <c r="Z38" s="4">
        <v>0</v>
      </c>
      <c r="AA38" s="4">
        <v>0</v>
      </c>
      <c r="AB38" s="4">
        <v>0</v>
      </c>
      <c r="AC38" s="4">
        <v>1</v>
      </c>
      <c r="AD38" s="4">
        <v>4</v>
      </c>
      <c r="AE38" s="30">
        <v>2</v>
      </c>
      <c r="AF38" s="4">
        <v>1</v>
      </c>
      <c r="AG38" s="4">
        <v>3</v>
      </c>
      <c r="AH38" s="4">
        <v>4</v>
      </c>
      <c r="AI38" s="30">
        <v>2</v>
      </c>
      <c r="AJ38" s="4">
        <v>37860</v>
      </c>
      <c r="AK38" s="4">
        <v>138</v>
      </c>
      <c r="AL38" s="2"/>
      <c r="AM38">
        <v>1</v>
      </c>
    </row>
    <row r="39" spans="1:39" ht="15.25" customHeight="1" x14ac:dyDescent="0.2">
      <c r="A39" s="4" t="s">
        <v>1000</v>
      </c>
      <c r="B39" s="4" t="s">
        <v>1001</v>
      </c>
      <c r="C39" s="4" t="s">
        <v>957</v>
      </c>
      <c r="D39" s="4">
        <v>2</v>
      </c>
      <c r="E39" s="4">
        <v>3</v>
      </c>
      <c r="F39" s="30">
        <v>1.5</v>
      </c>
      <c r="G39" s="30">
        <v>7.9</v>
      </c>
      <c r="H39" s="30">
        <v>4</v>
      </c>
      <c r="I39" s="30">
        <v>0.3</v>
      </c>
      <c r="J39" s="30">
        <v>0.9</v>
      </c>
      <c r="K39" s="30">
        <v>0.45</v>
      </c>
      <c r="L39" s="4">
        <v>1</v>
      </c>
      <c r="M39" s="30">
        <v>0.5</v>
      </c>
      <c r="N39" s="4">
        <v>2</v>
      </c>
      <c r="O39" s="4">
        <v>9</v>
      </c>
      <c r="P39" s="30">
        <v>22.2222222222222</v>
      </c>
      <c r="Q39" s="4">
        <v>0</v>
      </c>
      <c r="R39" s="4">
        <v>0</v>
      </c>
      <c r="S39" s="4"/>
      <c r="T39" s="4">
        <v>1</v>
      </c>
      <c r="U39" s="4">
        <v>1</v>
      </c>
      <c r="V39" s="30">
        <v>100</v>
      </c>
      <c r="W39" s="4">
        <v>0</v>
      </c>
      <c r="X39" s="4">
        <v>1</v>
      </c>
      <c r="Y39" s="4">
        <v>0</v>
      </c>
      <c r="Z39" s="4">
        <v>0</v>
      </c>
      <c r="AA39" s="4">
        <v>0</v>
      </c>
      <c r="AB39" s="4">
        <v>0</v>
      </c>
      <c r="AC39" s="4">
        <v>0</v>
      </c>
      <c r="AD39" s="4">
        <v>14</v>
      </c>
      <c r="AE39" s="30">
        <v>7</v>
      </c>
      <c r="AF39" s="4">
        <v>6</v>
      </c>
      <c r="AG39" s="4">
        <v>8</v>
      </c>
      <c r="AH39" s="4">
        <v>1</v>
      </c>
      <c r="AI39" s="30">
        <v>0.5</v>
      </c>
      <c r="AJ39" s="4">
        <v>33780</v>
      </c>
      <c r="AK39" s="4">
        <v>151</v>
      </c>
      <c r="AL39" s="2"/>
      <c r="AM39">
        <v>2</v>
      </c>
    </row>
    <row r="40" spans="1:39" ht="15.25" customHeight="1" x14ac:dyDescent="0.2">
      <c r="A40" s="4" t="s">
        <v>1002</v>
      </c>
      <c r="B40" s="4" t="s">
        <v>1003</v>
      </c>
      <c r="C40" s="4" t="s">
        <v>957</v>
      </c>
      <c r="D40" s="4">
        <v>2</v>
      </c>
      <c r="E40" s="4">
        <v>12</v>
      </c>
      <c r="F40" s="30">
        <v>6</v>
      </c>
      <c r="G40" s="30">
        <v>5.9</v>
      </c>
      <c r="H40" s="30">
        <v>3</v>
      </c>
      <c r="I40" s="30">
        <v>0.41</v>
      </c>
      <c r="J40" s="30">
        <v>4.9000000000000004</v>
      </c>
      <c r="K40" s="30">
        <v>2.4500000000000002</v>
      </c>
      <c r="L40" s="4">
        <v>4</v>
      </c>
      <c r="M40" s="30">
        <v>2</v>
      </c>
      <c r="N40" s="4">
        <v>9</v>
      </c>
      <c r="O40" s="4">
        <v>19</v>
      </c>
      <c r="P40" s="30">
        <v>47.368421052631597</v>
      </c>
      <c r="Q40" s="4">
        <v>1</v>
      </c>
      <c r="R40" s="4">
        <v>9</v>
      </c>
      <c r="S40" s="30">
        <v>11.1111111111111</v>
      </c>
      <c r="T40" s="4">
        <v>1</v>
      </c>
      <c r="U40" s="4">
        <v>1</v>
      </c>
      <c r="V40" s="30">
        <v>100</v>
      </c>
      <c r="W40" s="4">
        <v>0</v>
      </c>
      <c r="X40" s="4">
        <v>0</v>
      </c>
      <c r="Y40" s="4">
        <v>0</v>
      </c>
      <c r="Z40" s="4">
        <v>0</v>
      </c>
      <c r="AA40" s="4">
        <v>0</v>
      </c>
      <c r="AB40" s="4">
        <v>0</v>
      </c>
      <c r="AC40" s="4">
        <v>4</v>
      </c>
      <c r="AD40" s="4">
        <v>2</v>
      </c>
      <c r="AE40" s="30">
        <v>1</v>
      </c>
      <c r="AF40" s="4">
        <v>1</v>
      </c>
      <c r="AG40" s="4">
        <v>1</v>
      </c>
      <c r="AH40" s="4">
        <v>0</v>
      </c>
      <c r="AI40" s="30">
        <v>0</v>
      </c>
      <c r="AJ40" s="4">
        <v>29460</v>
      </c>
      <c r="AK40" s="4">
        <v>160</v>
      </c>
      <c r="AL40" s="2"/>
      <c r="AM40">
        <v>2</v>
      </c>
    </row>
    <row r="41" spans="1:39" ht="15.25" customHeight="1" x14ac:dyDescent="0.2">
      <c r="A41" s="4" t="s">
        <v>1004</v>
      </c>
      <c r="B41" s="4" t="s">
        <v>1005</v>
      </c>
      <c r="C41" s="4" t="s">
        <v>957</v>
      </c>
      <c r="D41" s="4">
        <v>2</v>
      </c>
      <c r="E41" s="4">
        <v>7</v>
      </c>
      <c r="F41" s="30">
        <v>3.5</v>
      </c>
      <c r="G41" s="30">
        <v>4.9000000000000004</v>
      </c>
      <c r="H41" s="30">
        <v>2.4</v>
      </c>
      <c r="I41" s="30">
        <v>0.41</v>
      </c>
      <c r="J41" s="30">
        <v>2.9</v>
      </c>
      <c r="K41" s="30">
        <v>1.45</v>
      </c>
      <c r="L41" s="4">
        <v>4</v>
      </c>
      <c r="M41" s="30">
        <v>2</v>
      </c>
      <c r="N41" s="4">
        <v>4</v>
      </c>
      <c r="O41" s="4">
        <v>9</v>
      </c>
      <c r="P41" s="30">
        <v>44.4444444444444</v>
      </c>
      <c r="Q41" s="4">
        <v>1</v>
      </c>
      <c r="R41" s="4">
        <v>6</v>
      </c>
      <c r="S41" s="30">
        <v>16.6666666666667</v>
      </c>
      <c r="T41" s="4">
        <v>1</v>
      </c>
      <c r="U41" s="4">
        <v>2</v>
      </c>
      <c r="V41" s="30">
        <v>50</v>
      </c>
      <c r="W41" s="4">
        <v>0</v>
      </c>
      <c r="X41" s="4">
        <v>0</v>
      </c>
      <c r="Y41" s="4">
        <v>2</v>
      </c>
      <c r="Z41" s="4">
        <v>0</v>
      </c>
      <c r="AA41" s="4">
        <v>0</v>
      </c>
      <c r="AB41" s="4">
        <v>0</v>
      </c>
      <c r="AC41" s="4">
        <v>2</v>
      </c>
      <c r="AD41" s="4">
        <v>4</v>
      </c>
      <c r="AE41" s="30">
        <v>2</v>
      </c>
      <c r="AF41" s="4">
        <v>3</v>
      </c>
      <c r="AG41" s="4">
        <v>1</v>
      </c>
      <c r="AH41" s="4">
        <v>2</v>
      </c>
      <c r="AI41" s="30">
        <v>1</v>
      </c>
      <c r="AJ41" s="4">
        <v>39070</v>
      </c>
      <c r="AK41" s="4">
        <v>136</v>
      </c>
      <c r="AL41" s="2"/>
      <c r="AM41">
        <v>2</v>
      </c>
    </row>
    <row r="42" spans="1:39" ht="15.25" customHeight="1" x14ac:dyDescent="0.2">
      <c r="A42" s="4" t="s">
        <v>367</v>
      </c>
      <c r="B42" s="4" t="s">
        <v>1006</v>
      </c>
      <c r="C42" s="4" t="s">
        <v>601</v>
      </c>
      <c r="D42" s="4">
        <v>15</v>
      </c>
      <c r="E42" s="4">
        <v>63</v>
      </c>
      <c r="F42" s="30">
        <v>4.2</v>
      </c>
      <c r="G42" s="30">
        <v>56.8</v>
      </c>
      <c r="H42" s="30">
        <v>3.8</v>
      </c>
      <c r="I42" s="30">
        <v>0.52</v>
      </c>
      <c r="J42" s="30">
        <v>32.799999999999997</v>
      </c>
      <c r="K42" s="30">
        <v>2.1866666666666701</v>
      </c>
      <c r="L42" s="4">
        <v>29</v>
      </c>
      <c r="M42" s="30">
        <v>1.93333333333333</v>
      </c>
      <c r="N42" s="4">
        <v>26</v>
      </c>
      <c r="O42" s="4">
        <v>51</v>
      </c>
      <c r="P42" s="30">
        <v>50.980392156862699</v>
      </c>
      <c r="Q42" s="4">
        <v>17</v>
      </c>
      <c r="R42" s="4">
        <v>62</v>
      </c>
      <c r="S42" s="30">
        <v>27.419354838709701</v>
      </c>
      <c r="T42" s="4">
        <v>3</v>
      </c>
      <c r="U42" s="4">
        <v>9</v>
      </c>
      <c r="V42" s="30">
        <v>33.3333333333333</v>
      </c>
      <c r="W42" s="4">
        <v>1</v>
      </c>
      <c r="X42" s="4">
        <v>6</v>
      </c>
      <c r="Y42" s="4">
        <v>7</v>
      </c>
      <c r="Z42" s="4">
        <v>1</v>
      </c>
      <c r="AA42" s="4">
        <v>0</v>
      </c>
      <c r="AB42" s="4">
        <v>0</v>
      </c>
      <c r="AC42" s="4">
        <v>15</v>
      </c>
      <c r="AD42" s="4">
        <v>52</v>
      </c>
      <c r="AE42" s="30">
        <v>3.4666666666666699</v>
      </c>
      <c r="AF42" s="4">
        <v>15</v>
      </c>
      <c r="AG42" s="4">
        <v>37</v>
      </c>
      <c r="AH42" s="4">
        <v>15</v>
      </c>
      <c r="AI42" s="30">
        <v>1</v>
      </c>
      <c r="AJ42" s="4">
        <v>299340</v>
      </c>
      <c r="AK42" s="4">
        <v>23</v>
      </c>
      <c r="AL42" s="2"/>
      <c r="AM42">
        <v>18</v>
      </c>
    </row>
    <row r="43" spans="1:39" ht="15.25" customHeight="1" x14ac:dyDescent="0.2">
      <c r="A43" s="4" t="s">
        <v>113</v>
      </c>
      <c r="B43" s="4" t="s">
        <v>115</v>
      </c>
      <c r="C43" s="4" t="s">
        <v>601</v>
      </c>
      <c r="D43" s="4">
        <v>20</v>
      </c>
      <c r="E43" s="4">
        <v>64</v>
      </c>
      <c r="F43" s="30">
        <v>3.2</v>
      </c>
      <c r="G43" s="30">
        <v>78</v>
      </c>
      <c r="H43" s="30">
        <v>3.9</v>
      </c>
      <c r="I43" s="30">
        <v>0.61</v>
      </c>
      <c r="J43" s="30">
        <v>39</v>
      </c>
      <c r="K43" s="30">
        <v>1.95</v>
      </c>
      <c r="L43" s="4">
        <v>27</v>
      </c>
      <c r="M43" s="30">
        <v>1.35</v>
      </c>
      <c r="N43" s="4">
        <v>33</v>
      </c>
      <c r="O43" s="4">
        <v>55</v>
      </c>
      <c r="P43" s="30">
        <v>60</v>
      </c>
      <c r="Q43" s="4">
        <v>14</v>
      </c>
      <c r="R43" s="4">
        <v>45</v>
      </c>
      <c r="S43" s="30">
        <v>31.1111111111111</v>
      </c>
      <c r="T43" s="4">
        <v>3</v>
      </c>
      <c r="U43" s="4">
        <v>5</v>
      </c>
      <c r="V43" s="30">
        <v>60</v>
      </c>
      <c r="W43" s="4">
        <v>0</v>
      </c>
      <c r="X43" s="4">
        <v>7</v>
      </c>
      <c r="Y43" s="4">
        <v>13</v>
      </c>
      <c r="Z43" s="4">
        <v>1</v>
      </c>
      <c r="AA43" s="4">
        <v>0</v>
      </c>
      <c r="AB43" s="4">
        <v>0</v>
      </c>
      <c r="AC43" s="4">
        <v>7</v>
      </c>
      <c r="AD43" s="4">
        <v>64</v>
      </c>
      <c r="AE43" s="30">
        <v>3.2</v>
      </c>
      <c r="AF43" s="4">
        <v>13</v>
      </c>
      <c r="AG43" s="4">
        <v>51</v>
      </c>
      <c r="AH43" s="4">
        <v>13</v>
      </c>
      <c r="AI43" s="30">
        <v>0.65</v>
      </c>
      <c r="AJ43" s="4">
        <v>399198</v>
      </c>
      <c r="AK43" s="4">
        <v>11</v>
      </c>
      <c r="AL43" s="2"/>
      <c r="AM43">
        <v>25</v>
      </c>
    </row>
    <row r="44" spans="1:39" ht="15.25" customHeight="1" x14ac:dyDescent="0.2">
      <c r="A44" s="4" t="s">
        <v>111</v>
      </c>
      <c r="B44" s="4" t="s">
        <v>112</v>
      </c>
      <c r="C44" s="4" t="s">
        <v>601</v>
      </c>
      <c r="D44" s="4">
        <v>30</v>
      </c>
      <c r="E44" s="4">
        <v>192</v>
      </c>
      <c r="F44" s="30">
        <v>6.4</v>
      </c>
      <c r="G44" s="30">
        <v>164.7</v>
      </c>
      <c r="H44" s="30">
        <v>5.5</v>
      </c>
      <c r="I44" s="30">
        <v>0.66</v>
      </c>
      <c r="J44" s="30">
        <v>126.7</v>
      </c>
      <c r="K44" s="30">
        <v>4.2233333333333301</v>
      </c>
      <c r="L44" s="4">
        <v>26</v>
      </c>
      <c r="M44" s="30">
        <v>0.86666666666666703</v>
      </c>
      <c r="N44" s="4">
        <v>87</v>
      </c>
      <c r="O44" s="4">
        <v>119</v>
      </c>
      <c r="P44" s="30">
        <v>73.109243697479002</v>
      </c>
      <c r="Q44" s="4">
        <v>43</v>
      </c>
      <c r="R44" s="4">
        <v>142</v>
      </c>
      <c r="S44" s="30">
        <v>30.2816901408451</v>
      </c>
      <c r="T44" s="4">
        <v>19</v>
      </c>
      <c r="U44" s="4">
        <v>30</v>
      </c>
      <c r="V44" s="30">
        <v>63.3333333333333</v>
      </c>
      <c r="W44" s="4">
        <v>0</v>
      </c>
      <c r="X44" s="4">
        <v>2</v>
      </c>
      <c r="Y44" s="4">
        <v>10</v>
      </c>
      <c r="Z44" s="4">
        <v>5</v>
      </c>
      <c r="AA44" s="4">
        <v>0</v>
      </c>
      <c r="AB44" s="4">
        <v>0</v>
      </c>
      <c r="AC44" s="4">
        <v>14</v>
      </c>
      <c r="AD44" s="4">
        <v>94</v>
      </c>
      <c r="AE44" s="30">
        <v>3.1333333333333302</v>
      </c>
      <c r="AF44" s="4">
        <v>30</v>
      </c>
      <c r="AG44" s="4">
        <v>64</v>
      </c>
      <c r="AH44" s="4">
        <v>21</v>
      </c>
      <c r="AI44" s="30">
        <v>0.7</v>
      </c>
      <c r="AJ44" s="4">
        <v>521340</v>
      </c>
      <c r="AK44" s="4">
        <v>1</v>
      </c>
      <c r="AL44" s="2"/>
      <c r="AM44">
        <v>37</v>
      </c>
    </row>
    <row r="45" spans="1:39" ht="15.25" customHeight="1" x14ac:dyDescent="0.2">
      <c r="A45" s="4" t="s">
        <v>113</v>
      </c>
      <c r="B45" s="4" t="s">
        <v>114</v>
      </c>
      <c r="C45" s="4" t="s">
        <v>601</v>
      </c>
      <c r="D45" s="4">
        <v>30</v>
      </c>
      <c r="E45" s="4">
        <v>113</v>
      </c>
      <c r="F45" s="30">
        <v>3.7666666666666702</v>
      </c>
      <c r="G45" s="30">
        <v>138.9</v>
      </c>
      <c r="H45" s="30">
        <v>4.5999999999999996</v>
      </c>
      <c r="I45" s="30">
        <v>0.76</v>
      </c>
      <c r="J45" s="30">
        <v>85.9</v>
      </c>
      <c r="K45" s="30">
        <v>2.8633333333333302</v>
      </c>
      <c r="L45" s="4">
        <v>81</v>
      </c>
      <c r="M45" s="30">
        <v>2.7</v>
      </c>
      <c r="N45" s="4">
        <v>59</v>
      </c>
      <c r="O45" s="4">
        <v>80</v>
      </c>
      <c r="P45" s="30">
        <v>73.75</v>
      </c>
      <c r="Q45" s="4">
        <v>21</v>
      </c>
      <c r="R45" s="4">
        <v>55</v>
      </c>
      <c r="S45" s="30">
        <v>38.181818181818201</v>
      </c>
      <c r="T45" s="4">
        <v>12</v>
      </c>
      <c r="U45" s="4">
        <v>14</v>
      </c>
      <c r="V45" s="30">
        <v>85.714285714285694</v>
      </c>
      <c r="W45" s="4">
        <v>0</v>
      </c>
      <c r="X45" s="4">
        <v>5</v>
      </c>
      <c r="Y45" s="4">
        <v>55</v>
      </c>
      <c r="Z45" s="4">
        <v>2</v>
      </c>
      <c r="AA45" s="4">
        <v>0</v>
      </c>
      <c r="AB45" s="4">
        <v>3</v>
      </c>
      <c r="AC45" s="4">
        <v>18</v>
      </c>
      <c r="AD45" s="4">
        <v>88</v>
      </c>
      <c r="AE45" s="30">
        <v>2.93333333333333</v>
      </c>
      <c r="AF45" s="4">
        <v>17</v>
      </c>
      <c r="AG45" s="4">
        <v>71</v>
      </c>
      <c r="AH45" s="4">
        <v>54</v>
      </c>
      <c r="AI45" s="30">
        <v>1.8</v>
      </c>
      <c r="AJ45" s="4">
        <v>487170</v>
      </c>
      <c r="AK45" s="4">
        <v>2</v>
      </c>
      <c r="AL45" s="2"/>
      <c r="AM45">
        <v>88</v>
      </c>
    </row>
    <row r="46" spans="1:39" ht="15.25" customHeight="1" x14ac:dyDescent="0.2">
      <c r="A46" s="4" t="s">
        <v>268</v>
      </c>
      <c r="B46" s="4" t="s">
        <v>269</v>
      </c>
      <c r="C46" s="4" t="s">
        <v>63</v>
      </c>
      <c r="D46" s="4">
        <v>13</v>
      </c>
      <c r="E46" s="4">
        <v>41</v>
      </c>
      <c r="F46" s="30">
        <v>3.1538461538461502</v>
      </c>
      <c r="G46" s="30">
        <v>27</v>
      </c>
      <c r="H46" s="30">
        <v>2.1</v>
      </c>
      <c r="I46" s="30">
        <v>0.39</v>
      </c>
      <c r="J46" s="30">
        <v>16</v>
      </c>
      <c r="K46" s="30">
        <v>1.2307692307692299</v>
      </c>
      <c r="L46" s="4">
        <v>22</v>
      </c>
      <c r="M46" s="30">
        <v>1.6923076923076901</v>
      </c>
      <c r="N46" s="4">
        <v>27</v>
      </c>
      <c r="O46" s="4">
        <v>51</v>
      </c>
      <c r="P46" s="30">
        <v>52.941176470588204</v>
      </c>
      <c r="Q46" s="4">
        <v>4</v>
      </c>
      <c r="R46" s="4">
        <v>38</v>
      </c>
      <c r="S46" s="30">
        <v>10.526315789473699</v>
      </c>
      <c r="T46" s="4">
        <v>6</v>
      </c>
      <c r="U46" s="4">
        <v>17</v>
      </c>
      <c r="V46" s="30">
        <v>35.294117647058798</v>
      </c>
      <c r="W46" s="4">
        <v>0</v>
      </c>
      <c r="X46" s="4">
        <v>1</v>
      </c>
      <c r="Y46" s="4">
        <v>8</v>
      </c>
      <c r="Z46" s="4">
        <v>0</v>
      </c>
      <c r="AA46" s="4">
        <v>0</v>
      </c>
      <c r="AB46" s="4">
        <v>0</v>
      </c>
      <c r="AC46" s="4">
        <v>13</v>
      </c>
      <c r="AD46" s="4">
        <v>34</v>
      </c>
      <c r="AE46" s="30">
        <v>2.6153846153846199</v>
      </c>
      <c r="AF46" s="4">
        <v>20</v>
      </c>
      <c r="AG46" s="4">
        <v>14</v>
      </c>
      <c r="AH46" s="4">
        <v>15</v>
      </c>
      <c r="AI46" s="30">
        <v>1.15384615384615</v>
      </c>
      <c r="AJ46" s="4">
        <v>228123</v>
      </c>
      <c r="AK46" s="4">
        <v>32</v>
      </c>
      <c r="AL46" s="2"/>
      <c r="AM46">
        <v>20</v>
      </c>
    </row>
    <row r="47" spans="1:39" ht="15.25" customHeight="1" x14ac:dyDescent="0.2">
      <c r="A47" s="4" t="s">
        <v>264</v>
      </c>
      <c r="B47" s="4" t="s">
        <v>265</v>
      </c>
      <c r="C47" s="4" t="s">
        <v>63</v>
      </c>
      <c r="D47" s="4">
        <v>13</v>
      </c>
      <c r="E47" s="4">
        <v>52</v>
      </c>
      <c r="F47" s="30">
        <v>4</v>
      </c>
      <c r="G47" s="30">
        <v>36.700000000000003</v>
      </c>
      <c r="H47" s="30">
        <v>2.8</v>
      </c>
      <c r="I47" s="30">
        <v>0.57999999999999996</v>
      </c>
      <c r="J47" s="30">
        <v>30.2</v>
      </c>
      <c r="K47" s="30">
        <v>2.3230769230769202</v>
      </c>
      <c r="L47" s="4">
        <v>17</v>
      </c>
      <c r="M47" s="30">
        <v>1.3076923076923099</v>
      </c>
      <c r="N47" s="4">
        <v>38</v>
      </c>
      <c r="O47" s="4">
        <v>63</v>
      </c>
      <c r="P47" s="30">
        <v>60.317460317460302</v>
      </c>
      <c r="Q47" s="4">
        <v>5</v>
      </c>
      <c r="R47" s="4">
        <v>21</v>
      </c>
      <c r="S47" s="30">
        <v>23.8095238095238</v>
      </c>
      <c r="T47" s="4">
        <v>4</v>
      </c>
      <c r="U47" s="4">
        <v>6</v>
      </c>
      <c r="V47" s="30">
        <v>66.6666666666667</v>
      </c>
      <c r="W47" s="4">
        <v>0</v>
      </c>
      <c r="X47" s="4">
        <v>1</v>
      </c>
      <c r="Y47" s="4">
        <v>7</v>
      </c>
      <c r="Z47" s="4">
        <v>1</v>
      </c>
      <c r="AA47" s="4">
        <v>0</v>
      </c>
      <c r="AB47" s="4">
        <v>0</v>
      </c>
      <c r="AC47" s="4">
        <v>9</v>
      </c>
      <c r="AD47" s="4">
        <v>45</v>
      </c>
      <c r="AE47" s="30">
        <v>3.4615384615384599</v>
      </c>
      <c r="AF47" s="4">
        <v>20</v>
      </c>
      <c r="AG47" s="4">
        <v>25</v>
      </c>
      <c r="AH47" s="4">
        <v>24</v>
      </c>
      <c r="AI47" s="30">
        <v>1.84615384615385</v>
      </c>
      <c r="AJ47" s="4">
        <v>226893</v>
      </c>
      <c r="AK47" s="4">
        <v>33</v>
      </c>
      <c r="AL47" s="2"/>
      <c r="AM47">
        <v>22</v>
      </c>
    </row>
    <row r="48" spans="1:39" ht="15.25" customHeight="1" x14ac:dyDescent="0.2">
      <c r="A48" s="4" t="s">
        <v>193</v>
      </c>
      <c r="B48" s="4" t="s">
        <v>1007</v>
      </c>
      <c r="C48" s="4" t="s">
        <v>63</v>
      </c>
      <c r="D48" s="4">
        <v>13</v>
      </c>
      <c r="E48" s="4">
        <v>53</v>
      </c>
      <c r="F48" s="30">
        <v>4.0769230769230802</v>
      </c>
      <c r="G48" s="30">
        <v>52.5</v>
      </c>
      <c r="H48" s="30">
        <v>4</v>
      </c>
      <c r="I48" s="30">
        <v>0.5</v>
      </c>
      <c r="J48" s="30">
        <v>26.5</v>
      </c>
      <c r="K48" s="30">
        <v>2.0384615384615401</v>
      </c>
      <c r="L48" s="4">
        <v>23</v>
      </c>
      <c r="M48" s="30">
        <v>1.7692307692307701</v>
      </c>
      <c r="N48" s="4">
        <v>29</v>
      </c>
      <c r="O48" s="4">
        <v>56</v>
      </c>
      <c r="P48" s="30">
        <v>51.785714285714299</v>
      </c>
      <c r="Q48" s="4">
        <v>8</v>
      </c>
      <c r="R48" s="4">
        <v>36</v>
      </c>
      <c r="S48" s="30">
        <v>22.2222222222222</v>
      </c>
      <c r="T48" s="4">
        <v>8</v>
      </c>
      <c r="U48" s="4">
        <v>13</v>
      </c>
      <c r="V48" s="30">
        <v>61.538461538461497</v>
      </c>
      <c r="W48" s="4">
        <v>0</v>
      </c>
      <c r="X48" s="4">
        <v>2</v>
      </c>
      <c r="Y48" s="4">
        <v>19</v>
      </c>
      <c r="Z48" s="4">
        <v>2</v>
      </c>
      <c r="AA48" s="4">
        <v>0</v>
      </c>
      <c r="AB48" s="4">
        <v>0</v>
      </c>
      <c r="AC48" s="4">
        <v>2</v>
      </c>
      <c r="AD48" s="4">
        <v>56</v>
      </c>
      <c r="AE48" s="30">
        <v>4.3076923076923102</v>
      </c>
      <c r="AF48" s="4">
        <v>14</v>
      </c>
      <c r="AG48" s="4">
        <v>42</v>
      </c>
      <c r="AH48" s="4">
        <v>23</v>
      </c>
      <c r="AI48" s="30">
        <v>1.7692307692307701</v>
      </c>
      <c r="AJ48" s="4">
        <v>229106</v>
      </c>
      <c r="AK48" s="4">
        <v>31</v>
      </c>
      <c r="AL48" s="2"/>
      <c r="AM48">
        <v>29</v>
      </c>
    </row>
    <row r="49" spans="1:39" ht="15.25" customHeight="1" x14ac:dyDescent="0.2">
      <c r="A49" s="4" t="s">
        <v>1008</v>
      </c>
      <c r="B49" s="4" t="s">
        <v>1009</v>
      </c>
      <c r="C49" s="4" t="s">
        <v>63</v>
      </c>
      <c r="D49" s="4">
        <v>13</v>
      </c>
      <c r="E49" s="4">
        <v>47</v>
      </c>
      <c r="F49" s="30">
        <v>3.6153846153846199</v>
      </c>
      <c r="G49" s="30">
        <v>29.6</v>
      </c>
      <c r="H49" s="30">
        <v>2.2999999999999998</v>
      </c>
      <c r="I49" s="30">
        <v>0.46</v>
      </c>
      <c r="J49" s="30">
        <v>21.6</v>
      </c>
      <c r="K49" s="30">
        <v>1.6615384615384601</v>
      </c>
      <c r="L49" s="4">
        <v>7</v>
      </c>
      <c r="M49" s="30">
        <v>0.53846153846153799</v>
      </c>
      <c r="N49" s="4">
        <v>9</v>
      </c>
      <c r="O49" s="4">
        <v>26</v>
      </c>
      <c r="P49" s="30">
        <v>34.615384615384599</v>
      </c>
      <c r="Q49" s="4">
        <v>17</v>
      </c>
      <c r="R49" s="4">
        <v>71</v>
      </c>
      <c r="S49" s="30">
        <v>23.943661971830998</v>
      </c>
      <c r="T49" s="4">
        <v>4</v>
      </c>
      <c r="U49" s="4">
        <v>6</v>
      </c>
      <c r="V49" s="30">
        <v>66.6666666666667</v>
      </c>
      <c r="W49" s="4">
        <v>0</v>
      </c>
      <c r="X49" s="4">
        <v>1</v>
      </c>
      <c r="Y49" s="4">
        <v>4</v>
      </c>
      <c r="Z49" s="4">
        <v>1</v>
      </c>
      <c r="AA49" s="4">
        <v>0</v>
      </c>
      <c r="AB49" s="4">
        <v>0</v>
      </c>
      <c r="AC49" s="4">
        <v>2</v>
      </c>
      <c r="AD49" s="4">
        <v>36</v>
      </c>
      <c r="AE49" s="30">
        <v>2.7692307692307701</v>
      </c>
      <c r="AF49" s="4">
        <v>6</v>
      </c>
      <c r="AG49" s="4">
        <v>30</v>
      </c>
      <c r="AH49" s="4">
        <v>15</v>
      </c>
      <c r="AI49" s="30">
        <v>1.15384615384615</v>
      </c>
      <c r="AJ49" s="4">
        <v>231270</v>
      </c>
      <c r="AK49" s="4">
        <v>30</v>
      </c>
      <c r="AL49" s="2"/>
      <c r="AM49">
        <v>12</v>
      </c>
    </row>
    <row r="50" spans="1:39" ht="15.25" customHeight="1" x14ac:dyDescent="0.2">
      <c r="A50" s="4" t="s">
        <v>1010</v>
      </c>
      <c r="B50" s="4" t="s">
        <v>1011</v>
      </c>
      <c r="C50" s="4" t="s">
        <v>80</v>
      </c>
      <c r="D50" s="4">
        <v>8</v>
      </c>
      <c r="E50" s="4">
        <v>27</v>
      </c>
      <c r="F50" s="30">
        <v>3.375</v>
      </c>
      <c r="G50" s="30">
        <v>28.3</v>
      </c>
      <c r="H50" s="30">
        <v>3.5</v>
      </c>
      <c r="I50" s="30">
        <v>0.53</v>
      </c>
      <c r="J50" s="30">
        <v>14.3</v>
      </c>
      <c r="K50" s="30">
        <v>1.7875000000000001</v>
      </c>
      <c r="L50" s="4">
        <v>13</v>
      </c>
      <c r="M50" s="30">
        <v>1.625</v>
      </c>
      <c r="N50" s="4">
        <v>11</v>
      </c>
      <c r="O50" s="4">
        <v>18</v>
      </c>
      <c r="P50" s="30">
        <v>61.1111111111111</v>
      </c>
      <c r="Q50" s="4">
        <v>4</v>
      </c>
      <c r="R50" s="4">
        <v>25</v>
      </c>
      <c r="S50" s="30">
        <v>16</v>
      </c>
      <c r="T50" s="4">
        <v>8</v>
      </c>
      <c r="U50" s="4">
        <v>8</v>
      </c>
      <c r="V50" s="30">
        <v>100</v>
      </c>
      <c r="W50" s="4">
        <v>2</v>
      </c>
      <c r="X50" s="4">
        <v>7</v>
      </c>
      <c r="Y50" s="4">
        <v>2</v>
      </c>
      <c r="Z50" s="4">
        <v>2</v>
      </c>
      <c r="AA50" s="4">
        <v>0</v>
      </c>
      <c r="AB50" s="4">
        <v>0</v>
      </c>
      <c r="AC50" s="4">
        <v>2</v>
      </c>
      <c r="AD50" s="4">
        <v>36</v>
      </c>
      <c r="AE50" s="30">
        <v>4.5</v>
      </c>
      <c r="AF50" s="4">
        <v>8</v>
      </c>
      <c r="AG50" s="4">
        <v>28</v>
      </c>
      <c r="AH50" s="4">
        <v>13</v>
      </c>
      <c r="AI50" s="30">
        <v>1.625</v>
      </c>
      <c r="AJ50" s="4">
        <v>132032</v>
      </c>
      <c r="AK50" s="4">
        <v>53</v>
      </c>
      <c r="AL50" s="2"/>
      <c r="AM50">
        <v>6</v>
      </c>
    </row>
    <row r="51" spans="1:39" ht="15.25" customHeight="1" x14ac:dyDescent="0.2">
      <c r="A51" s="4" t="s">
        <v>1012</v>
      </c>
      <c r="B51" s="4" t="s">
        <v>1013</v>
      </c>
      <c r="C51" s="4" t="s">
        <v>80</v>
      </c>
      <c r="D51" s="4">
        <v>8</v>
      </c>
      <c r="E51" s="4">
        <v>45</v>
      </c>
      <c r="F51" s="30">
        <v>5.625</v>
      </c>
      <c r="G51" s="30">
        <v>51.4</v>
      </c>
      <c r="H51" s="30">
        <v>6.4</v>
      </c>
      <c r="I51" s="30">
        <v>0.61</v>
      </c>
      <c r="J51" s="30">
        <v>27.4</v>
      </c>
      <c r="K51" s="30">
        <v>3.4249999999999998</v>
      </c>
      <c r="L51" s="4">
        <v>37</v>
      </c>
      <c r="M51" s="30">
        <v>4.625</v>
      </c>
      <c r="N51" s="4">
        <v>36</v>
      </c>
      <c r="O51" s="4">
        <v>62</v>
      </c>
      <c r="P51" s="30">
        <v>58.064516129032299</v>
      </c>
      <c r="Q51" s="4">
        <v>1</v>
      </c>
      <c r="R51" s="4">
        <v>3</v>
      </c>
      <c r="S51" s="30">
        <v>33.3333333333333</v>
      </c>
      <c r="T51" s="4">
        <v>7</v>
      </c>
      <c r="U51" s="4">
        <v>9</v>
      </c>
      <c r="V51" s="30">
        <v>77.7777777777778</v>
      </c>
      <c r="W51" s="4">
        <v>16</v>
      </c>
      <c r="X51" s="4">
        <v>11</v>
      </c>
      <c r="Y51" s="4">
        <v>3</v>
      </c>
      <c r="Z51" s="4">
        <v>6</v>
      </c>
      <c r="AA51" s="4">
        <v>4</v>
      </c>
      <c r="AB51" s="4">
        <v>0</v>
      </c>
      <c r="AC51" s="4">
        <v>7</v>
      </c>
      <c r="AD51" s="4">
        <v>56</v>
      </c>
      <c r="AE51" s="30">
        <v>7</v>
      </c>
      <c r="AF51" s="4">
        <v>19</v>
      </c>
      <c r="AG51" s="4">
        <v>37</v>
      </c>
      <c r="AH51" s="4">
        <v>18</v>
      </c>
      <c r="AI51" s="30">
        <v>2.25</v>
      </c>
      <c r="AJ51" s="4">
        <v>103692</v>
      </c>
      <c r="AK51" s="4">
        <v>72</v>
      </c>
      <c r="AL51" s="2"/>
      <c r="AM51">
        <v>8</v>
      </c>
    </row>
    <row r="52" spans="1:39" ht="15.25" customHeight="1" x14ac:dyDescent="0.2">
      <c r="A52" s="4" t="s">
        <v>682</v>
      </c>
      <c r="B52" s="4" t="s">
        <v>683</v>
      </c>
      <c r="C52" s="4" t="s">
        <v>80</v>
      </c>
      <c r="D52" s="4">
        <v>8</v>
      </c>
      <c r="E52" s="4">
        <v>38</v>
      </c>
      <c r="F52" s="30">
        <v>4.75</v>
      </c>
      <c r="G52" s="30">
        <v>33.799999999999997</v>
      </c>
      <c r="H52" s="30">
        <v>4.2</v>
      </c>
      <c r="I52" s="30">
        <v>0.64</v>
      </c>
      <c r="J52" s="30">
        <v>24.3</v>
      </c>
      <c r="K52" s="30">
        <v>3.0375000000000001</v>
      </c>
      <c r="L52" s="4">
        <v>11</v>
      </c>
      <c r="M52" s="30">
        <v>1.375</v>
      </c>
      <c r="N52" s="4">
        <v>11</v>
      </c>
      <c r="O52" s="4">
        <v>17</v>
      </c>
      <c r="P52" s="30">
        <v>64.705882352941202</v>
      </c>
      <c r="Q52" s="4">
        <v>12</v>
      </c>
      <c r="R52" s="4">
        <v>37</v>
      </c>
      <c r="S52" s="30">
        <v>32.4324324324324</v>
      </c>
      <c r="T52" s="4">
        <v>3</v>
      </c>
      <c r="U52" s="4">
        <v>5</v>
      </c>
      <c r="V52" s="30">
        <v>60</v>
      </c>
      <c r="W52" s="4">
        <v>0</v>
      </c>
      <c r="X52" s="4">
        <v>6</v>
      </c>
      <c r="Y52" s="4">
        <v>2</v>
      </c>
      <c r="Z52" s="4">
        <v>0</v>
      </c>
      <c r="AA52" s="4">
        <v>0</v>
      </c>
      <c r="AB52" s="4">
        <v>0</v>
      </c>
      <c r="AC52" s="4">
        <v>3</v>
      </c>
      <c r="AD52" s="4">
        <v>11</v>
      </c>
      <c r="AE52" s="30">
        <v>1.375</v>
      </c>
      <c r="AF52" s="4">
        <v>5</v>
      </c>
      <c r="AG52" s="4">
        <v>6</v>
      </c>
      <c r="AH52" s="4">
        <v>4</v>
      </c>
      <c r="AI52" s="30">
        <v>0.5</v>
      </c>
      <c r="AJ52" s="4">
        <v>133192</v>
      </c>
      <c r="AK52" s="4">
        <v>52</v>
      </c>
      <c r="AL52" s="2"/>
      <c r="AM52">
        <v>9</v>
      </c>
    </row>
    <row r="53" spans="1:39" ht="15.25" customHeight="1" x14ac:dyDescent="0.2">
      <c r="A53" s="4" t="s">
        <v>1014</v>
      </c>
      <c r="B53" s="4" t="s">
        <v>746</v>
      </c>
      <c r="C53" s="4" t="s">
        <v>80</v>
      </c>
      <c r="D53" s="4">
        <v>8</v>
      </c>
      <c r="E53" s="4">
        <v>24</v>
      </c>
      <c r="F53" s="30">
        <v>3</v>
      </c>
      <c r="G53" s="30">
        <v>12.1</v>
      </c>
      <c r="H53" s="30">
        <v>1.5</v>
      </c>
      <c r="I53" s="30">
        <v>0.38</v>
      </c>
      <c r="J53" s="30">
        <v>9.1</v>
      </c>
      <c r="K53" s="30">
        <v>1.1375</v>
      </c>
      <c r="L53" s="4">
        <v>19</v>
      </c>
      <c r="M53" s="30">
        <v>2.375</v>
      </c>
      <c r="N53" s="4">
        <v>12</v>
      </c>
      <c r="O53" s="4">
        <v>26</v>
      </c>
      <c r="P53" s="30">
        <v>46.153846153846203</v>
      </c>
      <c r="Q53" s="4">
        <v>5</v>
      </c>
      <c r="R53" s="4">
        <v>35</v>
      </c>
      <c r="S53" s="30">
        <v>14.285714285714301</v>
      </c>
      <c r="T53" s="4">
        <v>2</v>
      </c>
      <c r="U53" s="4">
        <v>3</v>
      </c>
      <c r="V53" s="30">
        <v>66.6666666666667</v>
      </c>
      <c r="W53" s="4">
        <v>0</v>
      </c>
      <c r="X53" s="4">
        <v>0</v>
      </c>
      <c r="Y53" s="4">
        <v>10</v>
      </c>
      <c r="Z53" s="4">
        <v>0</v>
      </c>
      <c r="AA53" s="4">
        <v>0</v>
      </c>
      <c r="AB53" s="4">
        <v>0</v>
      </c>
      <c r="AC53" s="4">
        <v>9</v>
      </c>
      <c r="AD53" s="4">
        <v>12</v>
      </c>
      <c r="AE53" s="30">
        <v>1.5</v>
      </c>
      <c r="AF53" s="4">
        <v>6</v>
      </c>
      <c r="AG53" s="4">
        <v>6</v>
      </c>
      <c r="AH53" s="4">
        <v>13</v>
      </c>
      <c r="AI53" s="30">
        <v>1.625</v>
      </c>
      <c r="AJ53" s="4">
        <v>142212</v>
      </c>
      <c r="AK53" s="4">
        <v>46</v>
      </c>
      <c r="AL53" s="2"/>
      <c r="AM53">
        <v>19</v>
      </c>
    </row>
    <row r="54" spans="1:39" ht="15.25" customHeight="1" x14ac:dyDescent="0.2">
      <c r="A54" s="4" t="s">
        <v>1015</v>
      </c>
      <c r="B54" s="4" t="s">
        <v>1016</v>
      </c>
      <c r="C54" s="4" t="s">
        <v>958</v>
      </c>
      <c r="D54" s="4">
        <v>16</v>
      </c>
      <c r="E54" s="4">
        <v>47</v>
      </c>
      <c r="F54" s="30">
        <v>2.9375</v>
      </c>
      <c r="G54" s="30">
        <v>73.900000000000006</v>
      </c>
      <c r="H54" s="30">
        <v>4.5999999999999996</v>
      </c>
      <c r="I54" s="30">
        <v>0.7</v>
      </c>
      <c r="J54" s="30">
        <v>32.9</v>
      </c>
      <c r="K54" s="30">
        <v>2.0562499999999999</v>
      </c>
      <c r="L54" s="4">
        <v>16</v>
      </c>
      <c r="M54" s="30">
        <v>1</v>
      </c>
      <c r="N54" s="4">
        <v>36</v>
      </c>
      <c r="O54" s="4">
        <v>43</v>
      </c>
      <c r="P54" s="30">
        <v>83.720930232558104</v>
      </c>
      <c r="Q54" s="4">
        <v>4</v>
      </c>
      <c r="R54" s="4">
        <v>19</v>
      </c>
      <c r="S54" s="30">
        <v>21.052631578947398</v>
      </c>
      <c r="T54" s="4">
        <v>3</v>
      </c>
      <c r="U54" s="4">
        <v>5</v>
      </c>
      <c r="V54" s="30">
        <v>60</v>
      </c>
      <c r="W54" s="4">
        <v>1</v>
      </c>
      <c r="X54" s="4">
        <v>6</v>
      </c>
      <c r="Y54" s="4">
        <v>7</v>
      </c>
      <c r="Z54" s="4">
        <v>2</v>
      </c>
      <c r="AA54" s="4">
        <v>0</v>
      </c>
      <c r="AB54" s="4">
        <v>1</v>
      </c>
      <c r="AC54" s="4">
        <v>1</v>
      </c>
      <c r="AD54" s="4">
        <v>88</v>
      </c>
      <c r="AE54" s="30">
        <v>5.5</v>
      </c>
      <c r="AF54" s="4">
        <v>29</v>
      </c>
      <c r="AG54" s="4">
        <v>59</v>
      </c>
      <c r="AH54" s="4">
        <v>17</v>
      </c>
      <c r="AI54" s="30">
        <v>1.0625</v>
      </c>
      <c r="AJ54" s="4">
        <v>345522</v>
      </c>
      <c r="AK54" s="4">
        <v>20</v>
      </c>
      <c r="AL54" s="2"/>
      <c r="AM54">
        <v>23</v>
      </c>
    </row>
    <row r="55" spans="1:39" ht="15.25" customHeight="1" x14ac:dyDescent="0.2">
      <c r="A55" s="4" t="s">
        <v>1017</v>
      </c>
      <c r="B55" s="4" t="s">
        <v>1018</v>
      </c>
      <c r="C55" s="4" t="s">
        <v>958</v>
      </c>
      <c r="D55" s="4">
        <v>4</v>
      </c>
      <c r="E55" s="4">
        <v>13</v>
      </c>
      <c r="F55" s="30">
        <v>3.25</v>
      </c>
      <c r="G55" s="30">
        <v>15.3</v>
      </c>
      <c r="H55" s="30">
        <v>3.8</v>
      </c>
      <c r="I55" s="30">
        <v>0.68</v>
      </c>
      <c r="J55" s="30">
        <v>8.8000000000000007</v>
      </c>
      <c r="K55" s="30">
        <v>2.2000000000000002</v>
      </c>
      <c r="L55" s="4">
        <v>12</v>
      </c>
      <c r="M55" s="30">
        <v>3</v>
      </c>
      <c r="N55" s="4">
        <v>9</v>
      </c>
      <c r="O55" s="4">
        <v>11</v>
      </c>
      <c r="P55" s="30">
        <v>81.818181818181799</v>
      </c>
      <c r="Q55" s="4">
        <v>1</v>
      </c>
      <c r="R55" s="4">
        <v>4</v>
      </c>
      <c r="S55" s="30">
        <v>25</v>
      </c>
      <c r="T55" s="4">
        <v>2</v>
      </c>
      <c r="U55" s="4">
        <v>4</v>
      </c>
      <c r="V55" s="30">
        <v>50</v>
      </c>
      <c r="W55" s="4">
        <v>0</v>
      </c>
      <c r="X55" s="4">
        <v>1</v>
      </c>
      <c r="Y55" s="4">
        <v>6</v>
      </c>
      <c r="Z55" s="4">
        <v>0</v>
      </c>
      <c r="AA55" s="4">
        <v>0</v>
      </c>
      <c r="AB55" s="4">
        <v>0</v>
      </c>
      <c r="AC55" s="4">
        <v>5</v>
      </c>
      <c r="AD55" s="4">
        <v>9</v>
      </c>
      <c r="AE55" s="30">
        <v>2.25</v>
      </c>
      <c r="AF55" s="4">
        <v>3</v>
      </c>
      <c r="AG55" s="4">
        <v>6</v>
      </c>
      <c r="AH55" s="4">
        <v>5</v>
      </c>
      <c r="AI55" s="30">
        <v>1.25</v>
      </c>
      <c r="AJ55" s="4">
        <v>51804</v>
      </c>
      <c r="AK55" s="4">
        <v>112</v>
      </c>
      <c r="AL55" s="2"/>
      <c r="AM55">
        <v>6</v>
      </c>
    </row>
    <row r="56" spans="1:39" ht="15.25" customHeight="1" x14ac:dyDescent="0.2">
      <c r="A56" s="4" t="s">
        <v>1019</v>
      </c>
      <c r="B56" s="4" t="s">
        <v>1020</v>
      </c>
      <c r="C56" s="4" t="s">
        <v>958</v>
      </c>
      <c r="D56" s="4">
        <v>8</v>
      </c>
      <c r="E56" s="4">
        <v>47</v>
      </c>
      <c r="F56" s="30">
        <v>5.875</v>
      </c>
      <c r="G56" s="30">
        <v>43.2</v>
      </c>
      <c r="H56" s="30">
        <v>5.4</v>
      </c>
      <c r="I56" s="30">
        <v>0.59</v>
      </c>
      <c r="J56" s="30">
        <v>27.7</v>
      </c>
      <c r="K56" s="30">
        <v>3.4624999999999999</v>
      </c>
      <c r="L56" s="4">
        <v>12</v>
      </c>
      <c r="M56" s="30">
        <v>1.5</v>
      </c>
      <c r="N56" s="4">
        <v>12</v>
      </c>
      <c r="O56" s="4">
        <v>22</v>
      </c>
      <c r="P56" s="30">
        <v>54.545454545454497</v>
      </c>
      <c r="Q56" s="4">
        <v>16</v>
      </c>
      <c r="R56" s="4">
        <v>53</v>
      </c>
      <c r="S56" s="30">
        <v>30.188679245283002</v>
      </c>
      <c r="T56" s="4">
        <v>3</v>
      </c>
      <c r="U56" s="4">
        <v>4</v>
      </c>
      <c r="V56" s="30">
        <v>75</v>
      </c>
      <c r="W56" s="4">
        <v>0</v>
      </c>
      <c r="X56" s="4">
        <v>1</v>
      </c>
      <c r="Y56" s="4">
        <v>5</v>
      </c>
      <c r="Z56" s="4">
        <v>3</v>
      </c>
      <c r="AA56" s="4">
        <v>0</v>
      </c>
      <c r="AB56" s="4">
        <v>0</v>
      </c>
      <c r="AC56" s="4">
        <v>6</v>
      </c>
      <c r="AD56" s="4">
        <v>35</v>
      </c>
      <c r="AE56" s="30">
        <v>4.375</v>
      </c>
      <c r="AF56" s="4">
        <v>11</v>
      </c>
      <c r="AG56" s="4">
        <v>24</v>
      </c>
      <c r="AH56" s="4">
        <v>8</v>
      </c>
      <c r="AI56" s="30">
        <v>1</v>
      </c>
      <c r="AJ56" s="4">
        <v>101282</v>
      </c>
      <c r="AK56" s="4">
        <v>74</v>
      </c>
      <c r="AL56" s="2"/>
      <c r="AM56">
        <v>6</v>
      </c>
    </row>
    <row r="57" spans="1:39" ht="15.25" customHeight="1" x14ac:dyDescent="0.2">
      <c r="A57" s="4" t="s">
        <v>1021</v>
      </c>
      <c r="B57" s="4" t="s">
        <v>1022</v>
      </c>
      <c r="C57" s="4" t="s">
        <v>958</v>
      </c>
      <c r="D57" s="4">
        <v>16</v>
      </c>
      <c r="E57" s="4">
        <v>71</v>
      </c>
      <c r="F57" s="30">
        <v>4.4375</v>
      </c>
      <c r="G57" s="30">
        <v>66.8</v>
      </c>
      <c r="H57" s="30">
        <v>4.2</v>
      </c>
      <c r="I57" s="30">
        <v>0.42</v>
      </c>
      <c r="J57" s="30">
        <v>29.8</v>
      </c>
      <c r="K57" s="30">
        <v>1.8625</v>
      </c>
      <c r="L57" s="4">
        <v>51</v>
      </c>
      <c r="M57" s="30">
        <v>3.1875</v>
      </c>
      <c r="N57" s="4">
        <v>36</v>
      </c>
      <c r="O57" s="4">
        <v>57</v>
      </c>
      <c r="P57" s="30">
        <v>63.157894736842103</v>
      </c>
      <c r="Q57" s="4">
        <v>15</v>
      </c>
      <c r="R57" s="4">
        <v>105</v>
      </c>
      <c r="S57" s="30">
        <v>14.285714285714301</v>
      </c>
      <c r="T57" s="4">
        <v>5</v>
      </c>
      <c r="U57" s="4">
        <v>7</v>
      </c>
      <c r="V57" s="30">
        <v>71.428571428571402</v>
      </c>
      <c r="W57" s="4">
        <v>0</v>
      </c>
      <c r="X57" s="4">
        <v>2</v>
      </c>
      <c r="Y57" s="4">
        <v>28</v>
      </c>
      <c r="Z57" s="4">
        <v>2</v>
      </c>
      <c r="AA57" s="4">
        <v>0</v>
      </c>
      <c r="AB57" s="4">
        <v>1</v>
      </c>
      <c r="AC57" s="4">
        <v>20</v>
      </c>
      <c r="AD57" s="4">
        <v>58</v>
      </c>
      <c r="AE57" s="30">
        <v>3.625</v>
      </c>
      <c r="AF57" s="4">
        <v>31</v>
      </c>
      <c r="AG57" s="4">
        <v>27</v>
      </c>
      <c r="AH57" s="4">
        <v>23</v>
      </c>
      <c r="AI57" s="30">
        <v>1.4375</v>
      </c>
      <c r="AJ57" s="4">
        <v>364002</v>
      </c>
      <c r="AK57" s="4">
        <v>19</v>
      </c>
      <c r="AL57" s="2"/>
      <c r="AM57">
        <v>41</v>
      </c>
    </row>
    <row r="58" spans="1:39" ht="15.25" customHeight="1" x14ac:dyDescent="0.2">
      <c r="A58" s="4" t="s">
        <v>379</v>
      </c>
      <c r="B58" s="4" t="s">
        <v>380</v>
      </c>
      <c r="C58" s="4" t="s">
        <v>959</v>
      </c>
      <c r="D58" s="4">
        <v>4</v>
      </c>
      <c r="E58" s="4">
        <v>5</v>
      </c>
      <c r="F58" s="30">
        <v>1.25</v>
      </c>
      <c r="G58" s="30">
        <v>10.199999999999999</v>
      </c>
      <c r="H58" s="30">
        <v>2.6</v>
      </c>
      <c r="I58" s="30">
        <v>0.24</v>
      </c>
      <c r="J58" s="30">
        <v>1.2</v>
      </c>
      <c r="K58" s="30">
        <v>0.3</v>
      </c>
      <c r="L58" s="4">
        <v>4</v>
      </c>
      <c r="M58" s="30">
        <v>1</v>
      </c>
      <c r="N58" s="4">
        <v>0</v>
      </c>
      <c r="O58" s="4">
        <v>8</v>
      </c>
      <c r="P58" s="30">
        <v>0</v>
      </c>
      <c r="Q58" s="4">
        <v>0</v>
      </c>
      <c r="R58" s="4">
        <v>1</v>
      </c>
      <c r="S58" s="30">
        <v>0</v>
      </c>
      <c r="T58" s="4">
        <v>5</v>
      </c>
      <c r="U58" s="4">
        <v>12</v>
      </c>
      <c r="V58" s="30">
        <v>41.6666666666667</v>
      </c>
      <c r="W58" s="4">
        <v>0</v>
      </c>
      <c r="X58" s="4">
        <v>3</v>
      </c>
      <c r="Y58" s="4">
        <v>1</v>
      </c>
      <c r="Z58" s="4">
        <v>0</v>
      </c>
      <c r="AA58" s="4">
        <v>0</v>
      </c>
      <c r="AB58" s="4">
        <v>0</v>
      </c>
      <c r="AC58" s="4">
        <v>0</v>
      </c>
      <c r="AD58" s="4">
        <v>20</v>
      </c>
      <c r="AE58" s="30">
        <v>5</v>
      </c>
      <c r="AF58" s="4">
        <v>3</v>
      </c>
      <c r="AG58" s="4">
        <v>17</v>
      </c>
      <c r="AH58" s="4">
        <v>5</v>
      </c>
      <c r="AI58" s="30">
        <v>1.25</v>
      </c>
      <c r="AJ58" s="4">
        <v>61602</v>
      </c>
      <c r="AK58" s="4">
        <v>87</v>
      </c>
      <c r="AL58" s="2"/>
      <c r="AM58">
        <v>3</v>
      </c>
    </row>
    <row r="59" spans="1:39" ht="15.25" customHeight="1" x14ac:dyDescent="0.2">
      <c r="A59" s="4" t="s">
        <v>377</v>
      </c>
      <c r="B59" s="4" t="s">
        <v>378</v>
      </c>
      <c r="C59" s="4" t="s">
        <v>959</v>
      </c>
      <c r="D59" s="4">
        <v>12</v>
      </c>
      <c r="E59" s="4">
        <v>47</v>
      </c>
      <c r="F59" s="30">
        <v>3.9166666666666701</v>
      </c>
      <c r="G59" s="30">
        <v>31.1</v>
      </c>
      <c r="H59" s="30">
        <v>2.6</v>
      </c>
      <c r="I59" s="30">
        <v>0.48</v>
      </c>
      <c r="J59" s="30">
        <v>22.6</v>
      </c>
      <c r="K59" s="30">
        <v>1.88333333333333</v>
      </c>
      <c r="L59" s="4">
        <v>6</v>
      </c>
      <c r="M59" s="30">
        <v>0.5</v>
      </c>
      <c r="N59" s="4">
        <v>25</v>
      </c>
      <c r="O59" s="4">
        <v>50</v>
      </c>
      <c r="P59" s="30">
        <v>50</v>
      </c>
      <c r="Q59" s="4">
        <v>9</v>
      </c>
      <c r="R59" s="4">
        <v>43</v>
      </c>
      <c r="S59" s="30">
        <v>20.930232558139501</v>
      </c>
      <c r="T59" s="4">
        <v>4</v>
      </c>
      <c r="U59" s="4">
        <v>5</v>
      </c>
      <c r="V59" s="30">
        <v>80</v>
      </c>
      <c r="W59" s="4">
        <v>0</v>
      </c>
      <c r="X59" s="4">
        <v>2</v>
      </c>
      <c r="Y59" s="4">
        <v>2</v>
      </c>
      <c r="Z59" s="4">
        <v>0</v>
      </c>
      <c r="AA59" s="4">
        <v>0</v>
      </c>
      <c r="AB59" s="4">
        <v>0</v>
      </c>
      <c r="AC59" s="4">
        <v>2</v>
      </c>
      <c r="AD59" s="4">
        <v>21</v>
      </c>
      <c r="AE59" s="30">
        <v>1.75</v>
      </c>
      <c r="AF59" s="4">
        <v>11</v>
      </c>
      <c r="AG59" s="4">
        <v>10</v>
      </c>
      <c r="AH59" s="4">
        <v>6</v>
      </c>
      <c r="AI59" s="30">
        <v>0.5</v>
      </c>
      <c r="AJ59" s="4">
        <v>186041</v>
      </c>
      <c r="AK59" s="4">
        <v>37</v>
      </c>
      <c r="AL59" s="2"/>
      <c r="AM59">
        <v>3</v>
      </c>
    </row>
    <row r="60" spans="1:39" ht="15.25" customHeight="1" x14ac:dyDescent="0.2">
      <c r="A60" s="4" t="s">
        <v>383</v>
      </c>
      <c r="B60" s="4" t="s">
        <v>384</v>
      </c>
      <c r="C60" s="4" t="s">
        <v>959</v>
      </c>
      <c r="D60" s="4">
        <v>12</v>
      </c>
      <c r="E60" s="4">
        <v>118</v>
      </c>
      <c r="F60" s="30">
        <v>9.8333333333333304</v>
      </c>
      <c r="G60" s="30">
        <v>93.3</v>
      </c>
      <c r="H60" s="30">
        <v>7.8</v>
      </c>
      <c r="I60" s="30">
        <v>0.63</v>
      </c>
      <c r="J60" s="30">
        <v>74.3</v>
      </c>
      <c r="K60" s="30">
        <v>6.19166666666667</v>
      </c>
      <c r="L60" s="4">
        <v>17</v>
      </c>
      <c r="M60" s="30">
        <v>1.4166666666666701</v>
      </c>
      <c r="N60" s="4">
        <v>20</v>
      </c>
      <c r="O60" s="4">
        <v>52</v>
      </c>
      <c r="P60" s="30">
        <v>38.461538461538503</v>
      </c>
      <c r="Q60" s="4">
        <v>37</v>
      </c>
      <c r="R60" s="4">
        <v>109</v>
      </c>
      <c r="S60" s="30">
        <v>33.944954128440401</v>
      </c>
      <c r="T60" s="4">
        <v>24</v>
      </c>
      <c r="U60" s="4">
        <v>26</v>
      </c>
      <c r="V60" s="30">
        <v>92.307692307692307</v>
      </c>
      <c r="W60" s="4">
        <v>0</v>
      </c>
      <c r="X60" s="4">
        <v>4</v>
      </c>
      <c r="Y60" s="4">
        <v>6</v>
      </c>
      <c r="Z60" s="4">
        <v>6</v>
      </c>
      <c r="AA60" s="4">
        <v>1</v>
      </c>
      <c r="AB60" s="4">
        <v>1</v>
      </c>
      <c r="AC60" s="4">
        <v>6</v>
      </c>
      <c r="AD60" s="4">
        <v>54</v>
      </c>
      <c r="AE60" s="30">
        <v>4.5</v>
      </c>
      <c r="AF60" s="4">
        <v>11</v>
      </c>
      <c r="AG60" s="4">
        <v>43</v>
      </c>
      <c r="AH60" s="4">
        <v>19</v>
      </c>
      <c r="AI60" s="30">
        <v>1.5833333333333299</v>
      </c>
      <c r="AJ60" s="4">
        <v>210329</v>
      </c>
      <c r="AK60" s="4">
        <v>35</v>
      </c>
      <c r="AL60" s="2"/>
      <c r="AM60">
        <v>16</v>
      </c>
    </row>
    <row r="61" spans="1:39" ht="15.25" customHeight="1" x14ac:dyDescent="0.2">
      <c r="A61" s="4" t="s">
        <v>314</v>
      </c>
      <c r="B61" s="4" t="s">
        <v>315</v>
      </c>
      <c r="C61" s="4" t="s">
        <v>959</v>
      </c>
      <c r="D61" s="4">
        <v>12</v>
      </c>
      <c r="E61" s="4">
        <v>18</v>
      </c>
      <c r="F61" s="30">
        <v>1.5</v>
      </c>
      <c r="G61" s="30">
        <v>22.7</v>
      </c>
      <c r="H61" s="30">
        <v>1.9</v>
      </c>
      <c r="I61" s="30">
        <v>0.51</v>
      </c>
      <c r="J61" s="30">
        <v>9.1999999999999993</v>
      </c>
      <c r="K61" s="30">
        <v>0.76666666666666705</v>
      </c>
      <c r="L61" s="4">
        <v>8</v>
      </c>
      <c r="M61" s="30">
        <v>0.66666666666666696</v>
      </c>
      <c r="N61" s="4">
        <v>16</v>
      </c>
      <c r="O61" s="4">
        <v>30</v>
      </c>
      <c r="P61" s="30">
        <v>53.3333333333333</v>
      </c>
      <c r="Q61" s="4">
        <v>0</v>
      </c>
      <c r="R61" s="4">
        <v>2</v>
      </c>
      <c r="S61" s="30">
        <v>0</v>
      </c>
      <c r="T61" s="4">
        <v>2</v>
      </c>
      <c r="U61" s="4">
        <v>3</v>
      </c>
      <c r="V61" s="30">
        <v>66.6666666666667</v>
      </c>
      <c r="W61" s="4">
        <v>0</v>
      </c>
      <c r="X61" s="4">
        <v>3</v>
      </c>
      <c r="Y61" s="4">
        <v>2</v>
      </c>
      <c r="Z61" s="4">
        <v>0</v>
      </c>
      <c r="AA61" s="4">
        <v>0</v>
      </c>
      <c r="AB61" s="4">
        <v>0</v>
      </c>
      <c r="AC61" s="4">
        <v>3</v>
      </c>
      <c r="AD61" s="4">
        <v>35</v>
      </c>
      <c r="AE61" s="30">
        <v>2.9166666666666701</v>
      </c>
      <c r="AF61" s="4">
        <v>17</v>
      </c>
      <c r="AG61" s="4">
        <v>18</v>
      </c>
      <c r="AH61" s="4">
        <v>9</v>
      </c>
      <c r="AI61" s="30">
        <v>0.75</v>
      </c>
      <c r="AJ61" s="4">
        <v>156585</v>
      </c>
      <c r="AK61" s="4">
        <v>41</v>
      </c>
      <c r="AL61" s="2"/>
      <c r="AM61">
        <v>4</v>
      </c>
    </row>
    <row r="62" spans="1:39" ht="15.25" customHeight="1" x14ac:dyDescent="0.2">
      <c r="A62" s="4" t="s">
        <v>825</v>
      </c>
      <c r="B62" s="4" t="s">
        <v>826</v>
      </c>
      <c r="C62" s="4" t="s">
        <v>622</v>
      </c>
      <c r="D62" s="4">
        <v>3</v>
      </c>
      <c r="E62" s="4">
        <v>7</v>
      </c>
      <c r="F62" s="30">
        <v>2.3333333333333299</v>
      </c>
      <c r="G62" s="30">
        <v>8.9</v>
      </c>
      <c r="H62" s="30">
        <v>3</v>
      </c>
      <c r="I62" s="30">
        <v>0.27</v>
      </c>
      <c r="J62" s="30">
        <v>1.9</v>
      </c>
      <c r="K62" s="30">
        <v>0.63333333333333297</v>
      </c>
      <c r="L62" s="4">
        <v>5</v>
      </c>
      <c r="M62" s="30">
        <v>1.6666666666666701</v>
      </c>
      <c r="N62" s="4">
        <v>1</v>
      </c>
      <c r="O62" s="4">
        <v>9</v>
      </c>
      <c r="P62" s="30">
        <v>11.1111111111111</v>
      </c>
      <c r="Q62" s="4">
        <v>3</v>
      </c>
      <c r="R62" s="4">
        <v>16</v>
      </c>
      <c r="S62" s="30">
        <v>18.75</v>
      </c>
      <c r="T62" s="4">
        <v>0</v>
      </c>
      <c r="U62" s="4">
        <v>1</v>
      </c>
      <c r="V62" s="30">
        <v>0</v>
      </c>
      <c r="W62" s="4">
        <v>0</v>
      </c>
      <c r="X62" s="4">
        <v>1</v>
      </c>
      <c r="Y62" s="4">
        <v>4</v>
      </c>
      <c r="Z62" s="4">
        <v>0</v>
      </c>
      <c r="AA62" s="4">
        <v>0</v>
      </c>
      <c r="AB62" s="4">
        <v>0</v>
      </c>
      <c r="AC62" s="4">
        <v>0</v>
      </c>
      <c r="AD62" s="4">
        <v>14</v>
      </c>
      <c r="AE62" s="30">
        <v>4.6666666666666696</v>
      </c>
      <c r="AF62" s="4">
        <v>6</v>
      </c>
      <c r="AG62" s="4">
        <v>8</v>
      </c>
      <c r="AH62" s="4">
        <v>5</v>
      </c>
      <c r="AI62" s="30">
        <v>1.6666666666666701</v>
      </c>
      <c r="AJ62" s="4">
        <v>108420</v>
      </c>
      <c r="AK62" s="4">
        <v>64</v>
      </c>
      <c r="AL62" s="2"/>
      <c r="AM62">
        <v>9</v>
      </c>
    </row>
    <row r="63" spans="1:39" ht="15.25" customHeight="1" x14ac:dyDescent="0.2">
      <c r="A63" s="4" t="s">
        <v>821</v>
      </c>
      <c r="B63" s="4" t="s">
        <v>822</v>
      </c>
      <c r="C63" s="4" t="s">
        <v>622</v>
      </c>
      <c r="D63" s="4">
        <v>3</v>
      </c>
      <c r="E63" s="4">
        <v>4</v>
      </c>
      <c r="F63" s="30">
        <v>1.3333333333333299</v>
      </c>
      <c r="G63" s="30">
        <v>2.2999999999999998</v>
      </c>
      <c r="H63" s="30">
        <v>0.8</v>
      </c>
      <c r="I63" s="30">
        <v>0.21</v>
      </c>
      <c r="J63" s="30">
        <v>0.8</v>
      </c>
      <c r="K63" s="30">
        <v>0.266666666666667</v>
      </c>
      <c r="L63" s="4">
        <v>2</v>
      </c>
      <c r="M63" s="30">
        <v>0.66666666666666696</v>
      </c>
      <c r="N63" s="4">
        <v>2</v>
      </c>
      <c r="O63" s="4">
        <v>7</v>
      </c>
      <c r="P63" s="30">
        <v>28.571428571428601</v>
      </c>
      <c r="Q63" s="4">
        <v>1</v>
      </c>
      <c r="R63" s="4">
        <v>12</v>
      </c>
      <c r="S63" s="30">
        <v>8.3333333333333304</v>
      </c>
      <c r="T63" s="4">
        <v>0</v>
      </c>
      <c r="U63" s="4">
        <v>0</v>
      </c>
      <c r="V63" s="4"/>
      <c r="W63" s="4">
        <v>0</v>
      </c>
      <c r="X63" s="4">
        <v>0</v>
      </c>
      <c r="Y63" s="4">
        <v>1</v>
      </c>
      <c r="Z63" s="4">
        <v>0</v>
      </c>
      <c r="AA63" s="4">
        <v>0</v>
      </c>
      <c r="AB63" s="4">
        <v>0</v>
      </c>
      <c r="AC63" s="4">
        <v>1</v>
      </c>
      <c r="AD63" s="4">
        <v>13</v>
      </c>
      <c r="AE63" s="30">
        <v>4.3333333333333304</v>
      </c>
      <c r="AF63" s="4">
        <v>2</v>
      </c>
      <c r="AG63" s="4">
        <v>11</v>
      </c>
      <c r="AH63" s="4">
        <v>6</v>
      </c>
      <c r="AI63" s="30">
        <v>2</v>
      </c>
      <c r="AJ63" s="4">
        <v>105660</v>
      </c>
      <c r="AK63" s="4">
        <v>69</v>
      </c>
      <c r="AL63" s="2"/>
      <c r="AM63">
        <v>6</v>
      </c>
    </row>
    <row r="64" spans="1:39" ht="15.25" customHeight="1" x14ac:dyDescent="0.2">
      <c r="A64" s="4" t="s">
        <v>823</v>
      </c>
      <c r="B64" s="4" t="s">
        <v>827</v>
      </c>
      <c r="C64" s="4" t="s">
        <v>622</v>
      </c>
      <c r="D64" s="4">
        <v>3</v>
      </c>
      <c r="E64" s="4">
        <v>17</v>
      </c>
      <c r="F64" s="30">
        <v>5.6666666666666696</v>
      </c>
      <c r="G64" s="30">
        <v>14.3</v>
      </c>
      <c r="H64" s="30">
        <v>4.8</v>
      </c>
      <c r="I64" s="30">
        <v>0.52</v>
      </c>
      <c r="J64" s="30">
        <v>8.8000000000000007</v>
      </c>
      <c r="K64" s="30">
        <v>2.93333333333333</v>
      </c>
      <c r="L64" s="4">
        <v>8</v>
      </c>
      <c r="M64" s="30">
        <v>2.6666666666666701</v>
      </c>
      <c r="N64" s="4">
        <v>5</v>
      </c>
      <c r="O64" s="4">
        <v>10</v>
      </c>
      <c r="P64" s="30">
        <v>50</v>
      </c>
      <c r="Q64" s="4">
        <v>6</v>
      </c>
      <c r="R64" s="4">
        <v>23</v>
      </c>
      <c r="S64" s="30">
        <v>26.086956521739101</v>
      </c>
      <c r="T64" s="4">
        <v>0</v>
      </c>
      <c r="U64" s="4">
        <v>0</v>
      </c>
      <c r="V64" s="4"/>
      <c r="W64" s="4">
        <v>0</v>
      </c>
      <c r="X64" s="4">
        <v>3</v>
      </c>
      <c r="Y64" s="4">
        <v>1</v>
      </c>
      <c r="Z64" s="4">
        <v>2</v>
      </c>
      <c r="AA64" s="4">
        <v>1</v>
      </c>
      <c r="AB64" s="4">
        <v>0</v>
      </c>
      <c r="AC64" s="4">
        <v>4</v>
      </c>
      <c r="AD64" s="4">
        <v>15</v>
      </c>
      <c r="AE64" s="30">
        <v>5</v>
      </c>
      <c r="AF64" s="4">
        <v>4</v>
      </c>
      <c r="AG64" s="4">
        <v>11</v>
      </c>
      <c r="AH64" s="4">
        <v>6</v>
      </c>
      <c r="AI64" s="30">
        <v>2</v>
      </c>
      <c r="AJ64" s="4">
        <v>107760</v>
      </c>
      <c r="AK64" s="4">
        <v>65</v>
      </c>
      <c r="AL64" s="2"/>
      <c r="AM64">
        <v>4</v>
      </c>
    </row>
    <row r="65" spans="1:39" ht="15.25" customHeight="1" x14ac:dyDescent="0.2">
      <c r="A65" s="4" t="s">
        <v>823</v>
      </c>
      <c r="B65" s="4" t="s">
        <v>824</v>
      </c>
      <c r="C65" s="4" t="s">
        <v>622</v>
      </c>
      <c r="D65" s="4">
        <v>3</v>
      </c>
      <c r="E65" s="4">
        <v>11</v>
      </c>
      <c r="F65" s="30">
        <v>3.6666666666666701</v>
      </c>
      <c r="G65" s="30">
        <v>9.6999999999999993</v>
      </c>
      <c r="H65" s="30">
        <v>3.2</v>
      </c>
      <c r="I65" s="30">
        <v>0.65</v>
      </c>
      <c r="J65" s="30">
        <v>7.2</v>
      </c>
      <c r="K65" s="30">
        <v>2.4</v>
      </c>
      <c r="L65" s="4">
        <v>1</v>
      </c>
      <c r="M65" s="30">
        <v>0.33333333333333298</v>
      </c>
      <c r="N65" s="4">
        <v>6</v>
      </c>
      <c r="O65" s="4">
        <v>9</v>
      </c>
      <c r="P65" s="30">
        <v>66.6666666666667</v>
      </c>
      <c r="Q65" s="4">
        <v>2</v>
      </c>
      <c r="R65" s="4">
        <v>4</v>
      </c>
      <c r="S65" s="30">
        <v>50</v>
      </c>
      <c r="T65" s="4">
        <v>1</v>
      </c>
      <c r="U65" s="4">
        <v>4</v>
      </c>
      <c r="V65" s="30">
        <v>25</v>
      </c>
      <c r="W65" s="4">
        <v>0</v>
      </c>
      <c r="X65" s="4">
        <v>1</v>
      </c>
      <c r="Y65" s="4">
        <v>0</v>
      </c>
      <c r="Z65" s="4">
        <v>1</v>
      </c>
      <c r="AA65" s="4">
        <v>0</v>
      </c>
      <c r="AB65" s="4">
        <v>0</v>
      </c>
      <c r="AC65" s="4">
        <v>0</v>
      </c>
      <c r="AD65" s="4">
        <v>9</v>
      </c>
      <c r="AE65" s="30">
        <v>3</v>
      </c>
      <c r="AF65" s="4">
        <v>4</v>
      </c>
      <c r="AG65" s="4">
        <v>5</v>
      </c>
      <c r="AH65" s="4">
        <v>3</v>
      </c>
      <c r="AI65" s="30">
        <v>1</v>
      </c>
      <c r="AJ65" s="4">
        <v>104220</v>
      </c>
      <c r="AK65" s="4">
        <v>71</v>
      </c>
      <c r="AL65" s="2"/>
      <c r="AM65">
        <v>0</v>
      </c>
    </row>
    <row r="66" spans="1:39" ht="15.25" customHeight="1" x14ac:dyDescent="0.2">
      <c r="A66" s="4" t="s">
        <v>111</v>
      </c>
      <c r="B66" s="4" t="s">
        <v>1023</v>
      </c>
      <c r="C66" s="4" t="s">
        <v>76</v>
      </c>
      <c r="D66" s="4">
        <v>7</v>
      </c>
      <c r="E66" s="4">
        <v>34</v>
      </c>
      <c r="F66" s="30">
        <v>4.8571428571428603</v>
      </c>
      <c r="G66" s="30">
        <v>31.7</v>
      </c>
      <c r="H66" s="30">
        <v>4.5</v>
      </c>
      <c r="I66" s="30">
        <v>0.57999999999999996</v>
      </c>
      <c r="J66" s="30">
        <v>19.7</v>
      </c>
      <c r="K66" s="30">
        <v>2.8142857142857101</v>
      </c>
      <c r="L66" s="4">
        <v>11</v>
      </c>
      <c r="M66" s="30">
        <v>1.5714285714285701</v>
      </c>
      <c r="N66" s="4">
        <v>12</v>
      </c>
      <c r="O66" s="4">
        <v>21</v>
      </c>
      <c r="P66" s="30">
        <v>57.142857142857103</v>
      </c>
      <c r="Q66" s="4">
        <v>10</v>
      </c>
      <c r="R66" s="4">
        <v>35</v>
      </c>
      <c r="S66" s="30">
        <v>28.571428571428601</v>
      </c>
      <c r="T66" s="4">
        <v>2</v>
      </c>
      <c r="U66" s="4">
        <v>3</v>
      </c>
      <c r="V66" s="30">
        <v>66.6666666666667</v>
      </c>
      <c r="W66" s="4">
        <v>0</v>
      </c>
      <c r="X66" s="4">
        <v>2</v>
      </c>
      <c r="Y66" s="4">
        <v>2</v>
      </c>
      <c r="Z66" s="4">
        <v>1</v>
      </c>
      <c r="AA66" s="4">
        <v>0</v>
      </c>
      <c r="AB66" s="4">
        <v>0</v>
      </c>
      <c r="AC66" s="4">
        <v>7</v>
      </c>
      <c r="AD66" s="4">
        <v>30</v>
      </c>
      <c r="AE66" s="30">
        <v>4.28571428571429</v>
      </c>
      <c r="AF66" s="4">
        <v>5</v>
      </c>
      <c r="AG66" s="4">
        <v>25</v>
      </c>
      <c r="AH66" s="4">
        <v>7</v>
      </c>
      <c r="AI66" s="30">
        <v>1</v>
      </c>
      <c r="AJ66" s="4">
        <v>140232</v>
      </c>
      <c r="AK66" s="4">
        <v>48</v>
      </c>
      <c r="AL66" s="2"/>
      <c r="AM66">
        <v>8</v>
      </c>
    </row>
    <row r="67" spans="1:39" ht="15.25" customHeight="1" x14ac:dyDescent="0.2">
      <c r="A67" s="4" t="s">
        <v>367</v>
      </c>
      <c r="B67" s="4" t="s">
        <v>368</v>
      </c>
      <c r="C67" s="4" t="s">
        <v>76</v>
      </c>
      <c r="D67" s="4">
        <v>25</v>
      </c>
      <c r="E67" s="4">
        <v>72</v>
      </c>
      <c r="F67" s="30">
        <v>2.88</v>
      </c>
      <c r="G67" s="30">
        <v>86.2</v>
      </c>
      <c r="H67" s="30">
        <v>3.4</v>
      </c>
      <c r="I67" s="30">
        <v>0.51</v>
      </c>
      <c r="J67" s="30">
        <v>36.700000000000003</v>
      </c>
      <c r="K67" s="30">
        <v>1.468</v>
      </c>
      <c r="L67" s="4">
        <v>22</v>
      </c>
      <c r="M67" s="30">
        <v>0.88</v>
      </c>
      <c r="N67" s="4">
        <v>59</v>
      </c>
      <c r="O67" s="4">
        <v>98</v>
      </c>
      <c r="P67" s="30">
        <v>60.2040816326531</v>
      </c>
      <c r="Q67" s="4">
        <v>2</v>
      </c>
      <c r="R67" s="4">
        <v>23</v>
      </c>
      <c r="S67" s="30">
        <v>8.6956521739130395</v>
      </c>
      <c r="T67" s="4">
        <v>9</v>
      </c>
      <c r="U67" s="4">
        <v>20</v>
      </c>
      <c r="V67" s="30">
        <v>45</v>
      </c>
      <c r="W67" s="4">
        <v>2</v>
      </c>
      <c r="X67" s="4">
        <v>10</v>
      </c>
      <c r="Y67" s="4">
        <v>8</v>
      </c>
      <c r="Z67" s="4">
        <v>4</v>
      </c>
      <c r="AA67" s="4">
        <v>0</v>
      </c>
      <c r="AB67" s="4">
        <v>0</v>
      </c>
      <c r="AC67" s="4">
        <v>2</v>
      </c>
      <c r="AD67" s="4">
        <v>113</v>
      </c>
      <c r="AE67" s="30">
        <v>4.5199999999999996</v>
      </c>
      <c r="AF67" s="4">
        <v>49</v>
      </c>
      <c r="AG67" s="4">
        <v>64</v>
      </c>
      <c r="AH67" s="4">
        <v>25</v>
      </c>
      <c r="AI67" s="30">
        <v>1</v>
      </c>
      <c r="AJ67" s="4">
        <v>413268</v>
      </c>
      <c r="AK67" s="4">
        <v>10</v>
      </c>
      <c r="AL67" s="2"/>
      <c r="AM67">
        <v>27</v>
      </c>
    </row>
    <row r="68" spans="1:39" ht="15.25" customHeight="1" x14ac:dyDescent="0.2">
      <c r="A68" s="4" t="s">
        <v>362</v>
      </c>
      <c r="B68" s="4" t="s">
        <v>363</v>
      </c>
      <c r="C68" s="4" t="s">
        <v>76</v>
      </c>
      <c r="D68" s="4">
        <v>25</v>
      </c>
      <c r="E68" s="4">
        <v>162</v>
      </c>
      <c r="F68" s="30">
        <v>6.48</v>
      </c>
      <c r="G68" s="30">
        <v>126.2</v>
      </c>
      <c r="H68" s="30">
        <v>5</v>
      </c>
      <c r="I68" s="30">
        <v>0.56000000000000005</v>
      </c>
      <c r="J68" s="30">
        <v>90.7</v>
      </c>
      <c r="K68" s="30">
        <v>3.6280000000000001</v>
      </c>
      <c r="L68" s="4">
        <v>78</v>
      </c>
      <c r="M68" s="30">
        <v>3.12</v>
      </c>
      <c r="N68" s="4">
        <v>80</v>
      </c>
      <c r="O68" s="4">
        <v>151</v>
      </c>
      <c r="P68" s="30">
        <v>52.980132450331098</v>
      </c>
      <c r="Q68" s="4">
        <v>34</v>
      </c>
      <c r="R68" s="4">
        <v>115</v>
      </c>
      <c r="S68" s="30">
        <v>29.565217391304301</v>
      </c>
      <c r="T68" s="4">
        <v>14</v>
      </c>
      <c r="U68" s="4">
        <v>24</v>
      </c>
      <c r="V68" s="30">
        <v>58.3333333333333</v>
      </c>
      <c r="W68" s="4">
        <v>0</v>
      </c>
      <c r="X68" s="4">
        <v>8</v>
      </c>
      <c r="Y68" s="4">
        <v>23</v>
      </c>
      <c r="Z68" s="4">
        <v>4</v>
      </c>
      <c r="AA68" s="4">
        <v>1</v>
      </c>
      <c r="AB68" s="4">
        <v>3</v>
      </c>
      <c r="AC68" s="4">
        <v>44</v>
      </c>
      <c r="AD68" s="4">
        <v>83</v>
      </c>
      <c r="AE68" s="30">
        <v>3.32</v>
      </c>
      <c r="AF68" s="4">
        <v>17</v>
      </c>
      <c r="AG68" s="4">
        <v>66</v>
      </c>
      <c r="AH68" s="4">
        <v>40</v>
      </c>
      <c r="AI68" s="30">
        <v>1.6</v>
      </c>
      <c r="AJ68" s="4">
        <v>429180</v>
      </c>
      <c r="AK68" s="4">
        <v>6</v>
      </c>
      <c r="AL68" s="2"/>
      <c r="AM68">
        <v>51</v>
      </c>
    </row>
    <row r="69" spans="1:39" ht="15.25" customHeight="1" x14ac:dyDescent="0.2">
      <c r="A69" s="4" t="s">
        <v>365</v>
      </c>
      <c r="B69" s="4" t="s">
        <v>366</v>
      </c>
      <c r="C69" s="4" t="s">
        <v>76</v>
      </c>
      <c r="D69" s="4">
        <v>25</v>
      </c>
      <c r="E69" s="4">
        <v>116</v>
      </c>
      <c r="F69" s="30">
        <v>4.6399999999999997</v>
      </c>
      <c r="G69" s="30">
        <v>108.6</v>
      </c>
      <c r="H69" s="30">
        <v>4.3</v>
      </c>
      <c r="I69" s="30">
        <v>0.63</v>
      </c>
      <c r="J69" s="30">
        <v>73.099999999999994</v>
      </c>
      <c r="K69" s="30">
        <v>2.9239999999999999</v>
      </c>
      <c r="L69" s="4">
        <v>32</v>
      </c>
      <c r="M69" s="30">
        <v>1.28</v>
      </c>
      <c r="N69" s="4">
        <v>13</v>
      </c>
      <c r="O69" s="4">
        <v>26</v>
      </c>
      <c r="P69" s="30">
        <v>50</v>
      </c>
      <c r="Q69" s="4">
        <v>44</v>
      </c>
      <c r="R69" s="4">
        <v>135</v>
      </c>
      <c r="S69" s="30">
        <v>32.592592592592602</v>
      </c>
      <c r="T69" s="4">
        <v>15</v>
      </c>
      <c r="U69" s="4">
        <v>24</v>
      </c>
      <c r="V69" s="30">
        <v>62.5</v>
      </c>
      <c r="W69" s="4">
        <v>0</v>
      </c>
      <c r="X69" s="4">
        <v>5</v>
      </c>
      <c r="Y69" s="4">
        <v>21</v>
      </c>
      <c r="Z69" s="4">
        <v>0</v>
      </c>
      <c r="AA69" s="4">
        <v>0</v>
      </c>
      <c r="AB69" s="4">
        <v>0</v>
      </c>
      <c r="AC69" s="4">
        <v>6</v>
      </c>
      <c r="AD69" s="4">
        <v>57</v>
      </c>
      <c r="AE69" s="30">
        <v>2.2799999999999998</v>
      </c>
      <c r="AF69" s="4">
        <v>9</v>
      </c>
      <c r="AG69" s="4">
        <v>48</v>
      </c>
      <c r="AH69" s="4">
        <v>19</v>
      </c>
      <c r="AI69" s="30">
        <v>0.76</v>
      </c>
      <c r="AJ69" s="4">
        <v>431358</v>
      </c>
      <c r="AK69" s="4">
        <v>5</v>
      </c>
      <c r="AL69" s="2"/>
      <c r="AM69">
        <v>47</v>
      </c>
    </row>
    <row r="70" spans="1:39" ht="15.25" customHeight="1" x14ac:dyDescent="0.2">
      <c r="A70" s="4" t="s">
        <v>1024</v>
      </c>
      <c r="B70" s="4" t="s">
        <v>1025</v>
      </c>
      <c r="C70" s="4" t="s">
        <v>53</v>
      </c>
      <c r="D70" s="4">
        <v>16</v>
      </c>
      <c r="E70" s="4">
        <v>71</v>
      </c>
      <c r="F70" s="30">
        <v>4.4375</v>
      </c>
      <c r="G70" s="30">
        <v>63</v>
      </c>
      <c r="H70" s="30">
        <v>3.9</v>
      </c>
      <c r="I70" s="30">
        <v>0.56999999999999995</v>
      </c>
      <c r="J70" s="30">
        <v>40.5</v>
      </c>
      <c r="K70" s="30">
        <v>2.53125</v>
      </c>
      <c r="L70" s="4">
        <v>11</v>
      </c>
      <c r="M70" s="30">
        <v>0.6875</v>
      </c>
      <c r="N70" s="4">
        <v>48</v>
      </c>
      <c r="O70" s="4">
        <v>78</v>
      </c>
      <c r="P70" s="30">
        <v>61.538461538461497</v>
      </c>
      <c r="Q70" s="4">
        <v>6</v>
      </c>
      <c r="R70" s="4">
        <v>28</v>
      </c>
      <c r="S70" s="30">
        <v>21.428571428571399</v>
      </c>
      <c r="T70" s="4">
        <v>11</v>
      </c>
      <c r="U70" s="4">
        <v>19</v>
      </c>
      <c r="V70" s="30">
        <v>57.894736842105303</v>
      </c>
      <c r="W70" s="4">
        <v>1</v>
      </c>
      <c r="X70" s="4">
        <v>1</v>
      </c>
      <c r="Y70" s="4">
        <v>6</v>
      </c>
      <c r="Z70" s="4">
        <v>3</v>
      </c>
      <c r="AA70" s="4">
        <v>0</v>
      </c>
      <c r="AB70" s="4">
        <v>0</v>
      </c>
      <c r="AC70" s="4">
        <v>3</v>
      </c>
      <c r="AD70" s="4">
        <v>69</v>
      </c>
      <c r="AE70" s="30">
        <v>4.3125</v>
      </c>
      <c r="AF70" s="4">
        <v>24</v>
      </c>
      <c r="AG70" s="4">
        <v>45</v>
      </c>
      <c r="AH70" s="4">
        <v>19</v>
      </c>
      <c r="AI70" s="30">
        <v>1.1875</v>
      </c>
      <c r="AJ70" s="4">
        <v>344670</v>
      </c>
      <c r="AK70" s="4">
        <v>21</v>
      </c>
      <c r="AL70" s="2"/>
      <c r="AM70">
        <v>24</v>
      </c>
    </row>
    <row r="71" spans="1:39" ht="15.25" customHeight="1" x14ac:dyDescent="0.2">
      <c r="A71" s="4" t="s">
        <v>896</v>
      </c>
      <c r="B71" s="4" t="s">
        <v>897</v>
      </c>
      <c r="C71" s="4" t="s">
        <v>618</v>
      </c>
      <c r="D71" s="4">
        <v>2</v>
      </c>
      <c r="E71" s="4">
        <v>3</v>
      </c>
      <c r="F71" s="30">
        <v>1.5</v>
      </c>
      <c r="G71" s="30">
        <v>-1</v>
      </c>
      <c r="H71" s="30">
        <v>-0.5</v>
      </c>
      <c r="I71" s="30">
        <v>0.5</v>
      </c>
      <c r="J71" s="30">
        <v>1.5</v>
      </c>
      <c r="K71" s="30">
        <v>0.75</v>
      </c>
      <c r="L71" s="4">
        <v>1</v>
      </c>
      <c r="M71" s="30">
        <v>0.5</v>
      </c>
      <c r="N71" s="4">
        <v>1</v>
      </c>
      <c r="O71" s="4">
        <v>1</v>
      </c>
      <c r="P71" s="30">
        <v>100</v>
      </c>
      <c r="Q71" s="4">
        <v>1</v>
      </c>
      <c r="R71" s="4">
        <v>5</v>
      </c>
      <c r="S71" s="30">
        <v>20</v>
      </c>
      <c r="T71" s="4">
        <v>0</v>
      </c>
      <c r="U71" s="4">
        <v>0</v>
      </c>
      <c r="V71" s="4"/>
      <c r="W71" s="4">
        <v>0</v>
      </c>
      <c r="X71" s="4">
        <v>0</v>
      </c>
      <c r="Y71" s="4">
        <v>1</v>
      </c>
      <c r="Z71" s="4">
        <v>0</v>
      </c>
      <c r="AA71" s="4">
        <v>0</v>
      </c>
      <c r="AB71" s="4">
        <v>0</v>
      </c>
      <c r="AC71" s="4">
        <v>0</v>
      </c>
      <c r="AD71" s="4">
        <v>5</v>
      </c>
      <c r="AE71" s="30">
        <v>2.5</v>
      </c>
      <c r="AF71" s="4">
        <v>3</v>
      </c>
      <c r="AG71" s="4">
        <v>2</v>
      </c>
      <c r="AH71" s="4">
        <v>6</v>
      </c>
      <c r="AI71" s="30">
        <v>3</v>
      </c>
      <c r="AJ71" s="4">
        <v>14583</v>
      </c>
      <c r="AK71" s="4">
        <v>204</v>
      </c>
      <c r="AL71" s="2"/>
      <c r="AM71">
        <v>2</v>
      </c>
    </row>
    <row r="72" spans="1:39" ht="15.25" customHeight="1" x14ac:dyDescent="0.2">
      <c r="A72" s="4" t="s">
        <v>113</v>
      </c>
      <c r="B72" s="4" t="s">
        <v>783</v>
      </c>
      <c r="C72" s="4" t="s">
        <v>76</v>
      </c>
      <c r="D72" s="4">
        <v>17</v>
      </c>
      <c r="E72" s="4">
        <v>57</v>
      </c>
      <c r="F72" s="30">
        <v>3.3529411764705901</v>
      </c>
      <c r="G72" s="30">
        <v>50.1</v>
      </c>
      <c r="H72" s="30">
        <v>2.9</v>
      </c>
      <c r="I72" s="30">
        <v>0.59</v>
      </c>
      <c r="J72" s="30">
        <v>33.6</v>
      </c>
      <c r="K72" s="30">
        <v>1.97647058823529</v>
      </c>
      <c r="L72" s="4">
        <v>31</v>
      </c>
      <c r="M72" s="30">
        <v>1.8235294117647101</v>
      </c>
      <c r="N72" s="4">
        <v>39</v>
      </c>
      <c r="O72" s="4">
        <v>60</v>
      </c>
      <c r="P72" s="30">
        <v>65</v>
      </c>
      <c r="Q72" s="4">
        <v>3</v>
      </c>
      <c r="R72" s="4">
        <v>9</v>
      </c>
      <c r="S72" s="30">
        <v>33.3333333333333</v>
      </c>
      <c r="T72" s="4">
        <v>12</v>
      </c>
      <c r="U72" s="4">
        <v>27</v>
      </c>
      <c r="V72" s="30">
        <v>44.4444444444444</v>
      </c>
      <c r="W72" s="4">
        <v>0</v>
      </c>
      <c r="X72" s="4">
        <v>8</v>
      </c>
      <c r="Y72" s="4">
        <v>8</v>
      </c>
      <c r="Z72" s="4">
        <v>3</v>
      </c>
      <c r="AA72" s="4">
        <v>0</v>
      </c>
      <c r="AB72" s="4">
        <v>0</v>
      </c>
      <c r="AC72" s="4">
        <v>15</v>
      </c>
      <c r="AD72" s="4">
        <v>61</v>
      </c>
      <c r="AE72" s="30">
        <v>3.5882352941176499</v>
      </c>
      <c r="AF72" s="4">
        <v>17</v>
      </c>
      <c r="AG72" s="4">
        <v>44</v>
      </c>
      <c r="AH72" s="4">
        <v>30</v>
      </c>
      <c r="AI72" s="30">
        <v>1.76470588235294</v>
      </c>
      <c r="AJ72" s="4">
        <v>387438</v>
      </c>
      <c r="AK72" s="4">
        <v>14</v>
      </c>
      <c r="AL72" s="2"/>
      <c r="AM72">
        <v>32</v>
      </c>
    </row>
    <row r="73" spans="1:39" ht="15.25" customHeight="1" x14ac:dyDescent="0.2">
      <c r="A73" s="4" t="s">
        <v>1026</v>
      </c>
      <c r="B73" s="4" t="s">
        <v>1027</v>
      </c>
      <c r="C73" s="4" t="s">
        <v>958</v>
      </c>
      <c r="D73" s="4">
        <v>12</v>
      </c>
      <c r="E73" s="4">
        <v>86</v>
      </c>
      <c r="F73" s="30">
        <v>7.1666666666666696</v>
      </c>
      <c r="G73" s="30">
        <v>78.900000000000006</v>
      </c>
      <c r="H73" s="30">
        <v>6.6</v>
      </c>
      <c r="I73" s="30">
        <v>0.65</v>
      </c>
      <c r="J73" s="30">
        <v>55.9</v>
      </c>
      <c r="K73" s="30">
        <v>4.6583333333333297</v>
      </c>
      <c r="L73" s="4">
        <v>35</v>
      </c>
      <c r="M73" s="30">
        <v>2.9166666666666701</v>
      </c>
      <c r="N73" s="4">
        <v>49</v>
      </c>
      <c r="O73" s="4">
        <v>74</v>
      </c>
      <c r="P73" s="30">
        <v>66.216216216216196</v>
      </c>
      <c r="Q73" s="4">
        <v>14</v>
      </c>
      <c r="R73" s="4">
        <v>48</v>
      </c>
      <c r="S73" s="30">
        <v>29.1666666666667</v>
      </c>
      <c r="T73" s="4">
        <v>9</v>
      </c>
      <c r="U73" s="4">
        <v>11</v>
      </c>
      <c r="V73" s="30">
        <v>81.818181818181799</v>
      </c>
      <c r="W73" s="4">
        <v>9</v>
      </c>
      <c r="X73" s="4">
        <v>2</v>
      </c>
      <c r="Y73" s="4">
        <v>10</v>
      </c>
      <c r="Z73" s="4">
        <v>2</v>
      </c>
      <c r="AA73" s="4">
        <v>1</v>
      </c>
      <c r="AB73" s="4">
        <v>0</v>
      </c>
      <c r="AC73" s="4">
        <v>14</v>
      </c>
      <c r="AD73" s="4">
        <v>42</v>
      </c>
      <c r="AE73" s="30">
        <v>3.5</v>
      </c>
      <c r="AF73" s="4">
        <v>17</v>
      </c>
      <c r="AG73" s="4">
        <v>25</v>
      </c>
      <c r="AH73" s="4">
        <v>10</v>
      </c>
      <c r="AI73" s="30">
        <v>0.83333333333333304</v>
      </c>
      <c r="AJ73" s="4">
        <v>320808</v>
      </c>
      <c r="AK73" s="4">
        <v>22</v>
      </c>
      <c r="AL73" s="2"/>
      <c r="AM73">
        <v>17</v>
      </c>
    </row>
    <row r="74" spans="1:39" ht="15.25" customHeight="1" x14ac:dyDescent="0.2">
      <c r="A74" s="4" t="s">
        <v>1028</v>
      </c>
      <c r="B74" s="4" t="s">
        <v>1029</v>
      </c>
      <c r="C74" s="4" t="s">
        <v>958</v>
      </c>
      <c r="D74" s="4">
        <v>8</v>
      </c>
      <c r="E74" s="4">
        <v>27</v>
      </c>
      <c r="F74" s="30">
        <v>3.375</v>
      </c>
      <c r="G74" s="30">
        <v>26.9</v>
      </c>
      <c r="H74" s="30">
        <v>3.4</v>
      </c>
      <c r="I74" s="30">
        <v>0.59</v>
      </c>
      <c r="J74" s="30">
        <v>15.9</v>
      </c>
      <c r="K74" s="30">
        <v>1.9875</v>
      </c>
      <c r="L74" s="4">
        <v>10</v>
      </c>
      <c r="M74" s="30">
        <v>1.25</v>
      </c>
      <c r="N74" s="4">
        <v>3</v>
      </c>
      <c r="O74" s="4">
        <v>4</v>
      </c>
      <c r="P74" s="30">
        <v>75</v>
      </c>
      <c r="Q74" s="4">
        <v>11</v>
      </c>
      <c r="R74" s="4">
        <v>40</v>
      </c>
      <c r="S74" s="30">
        <v>27.5</v>
      </c>
      <c r="T74" s="4">
        <v>2</v>
      </c>
      <c r="U74" s="4">
        <v>2</v>
      </c>
      <c r="V74" s="30">
        <v>100</v>
      </c>
      <c r="W74" s="4">
        <v>0</v>
      </c>
      <c r="X74" s="4">
        <v>1</v>
      </c>
      <c r="Y74" s="4">
        <v>8</v>
      </c>
      <c r="Z74" s="4">
        <v>1</v>
      </c>
      <c r="AA74" s="4">
        <v>0</v>
      </c>
      <c r="AB74" s="4">
        <v>0</v>
      </c>
      <c r="AC74" s="4">
        <v>1</v>
      </c>
      <c r="AD74" s="4">
        <v>16</v>
      </c>
      <c r="AE74" s="30">
        <v>2</v>
      </c>
      <c r="AF74" s="4">
        <v>10</v>
      </c>
      <c r="AG74" s="4">
        <v>6</v>
      </c>
      <c r="AH74" s="4">
        <v>6</v>
      </c>
      <c r="AI74" s="30">
        <v>0.75</v>
      </c>
      <c r="AJ74" s="4">
        <v>261270</v>
      </c>
      <c r="AK74" s="4">
        <v>27</v>
      </c>
      <c r="AL74" s="2"/>
      <c r="AM74">
        <v>11</v>
      </c>
    </row>
    <row r="75" spans="1:39" ht="15.25" customHeight="1" x14ac:dyDescent="0.2">
      <c r="A75" s="4" t="s">
        <v>288</v>
      </c>
      <c r="B75" s="4" t="s">
        <v>289</v>
      </c>
      <c r="C75" s="4" t="s">
        <v>608</v>
      </c>
      <c r="D75" s="4">
        <v>18</v>
      </c>
      <c r="E75" s="4">
        <v>80</v>
      </c>
      <c r="F75" s="30">
        <v>4.4444444444444402</v>
      </c>
      <c r="G75" s="30">
        <v>79.5</v>
      </c>
      <c r="H75" s="30">
        <v>4.4000000000000004</v>
      </c>
      <c r="I75" s="30">
        <v>0.6</v>
      </c>
      <c r="J75" s="30">
        <v>48</v>
      </c>
      <c r="K75" s="30">
        <v>2.6666666666666701</v>
      </c>
      <c r="L75" s="4">
        <v>26</v>
      </c>
      <c r="M75" s="30">
        <v>1.44444444444444</v>
      </c>
      <c r="N75" s="4">
        <v>26</v>
      </c>
      <c r="O75" s="4">
        <v>44</v>
      </c>
      <c r="P75" s="30">
        <v>59.090909090909101</v>
      </c>
      <c r="Q75" s="4">
        <v>23</v>
      </c>
      <c r="R75" s="4">
        <v>80</v>
      </c>
      <c r="S75" s="30">
        <v>28.75</v>
      </c>
      <c r="T75" s="4">
        <v>8</v>
      </c>
      <c r="U75" s="4">
        <v>10</v>
      </c>
      <c r="V75" s="30">
        <v>80</v>
      </c>
      <c r="W75" s="4">
        <v>0</v>
      </c>
      <c r="X75" s="4">
        <v>0</v>
      </c>
      <c r="Y75" s="4">
        <v>20</v>
      </c>
      <c r="Z75" s="4">
        <v>3</v>
      </c>
      <c r="AA75" s="4">
        <v>0</v>
      </c>
      <c r="AB75" s="4">
        <v>0</v>
      </c>
      <c r="AC75" s="4">
        <v>6</v>
      </c>
      <c r="AD75" s="4">
        <v>63</v>
      </c>
      <c r="AE75" s="30">
        <v>3.5</v>
      </c>
      <c r="AF75" s="4">
        <v>27</v>
      </c>
      <c r="AG75" s="4">
        <v>36</v>
      </c>
      <c r="AH75" s="4">
        <v>20</v>
      </c>
      <c r="AI75" s="30">
        <v>1.1111111111111101</v>
      </c>
      <c r="AJ75" s="4">
        <v>369623</v>
      </c>
      <c r="AK75" s="4">
        <v>18</v>
      </c>
      <c r="AL75" s="2"/>
      <c r="AM75">
        <v>40</v>
      </c>
    </row>
    <row r="76" spans="1:39" ht="15.25" customHeight="1" x14ac:dyDescent="0.2">
      <c r="A76" s="4" t="s">
        <v>290</v>
      </c>
      <c r="B76" s="4" t="s">
        <v>291</v>
      </c>
      <c r="C76" s="4" t="s">
        <v>608</v>
      </c>
      <c r="D76" s="4">
        <v>18</v>
      </c>
      <c r="E76" s="4">
        <v>64</v>
      </c>
      <c r="F76" s="30">
        <v>3.5555555555555598</v>
      </c>
      <c r="G76" s="30">
        <v>74.599999999999994</v>
      </c>
      <c r="H76" s="30">
        <v>4.0999999999999996</v>
      </c>
      <c r="I76" s="30">
        <v>0.57999999999999996</v>
      </c>
      <c r="J76" s="30">
        <v>37.1</v>
      </c>
      <c r="K76" s="30">
        <v>2.06111111111111</v>
      </c>
      <c r="L76" s="4">
        <v>20</v>
      </c>
      <c r="M76" s="30">
        <v>1.1111111111111101</v>
      </c>
      <c r="N76" s="4">
        <v>37</v>
      </c>
      <c r="O76" s="4">
        <v>56</v>
      </c>
      <c r="P76" s="30">
        <v>66.071428571428598</v>
      </c>
      <c r="Q76" s="4">
        <v>10</v>
      </c>
      <c r="R76" s="4">
        <v>42</v>
      </c>
      <c r="S76" s="30">
        <v>23.8095238095238</v>
      </c>
      <c r="T76" s="4">
        <v>7</v>
      </c>
      <c r="U76" s="4">
        <v>13</v>
      </c>
      <c r="V76" s="30">
        <v>53.846153846153797</v>
      </c>
      <c r="W76" s="4">
        <v>0</v>
      </c>
      <c r="X76" s="4">
        <v>3</v>
      </c>
      <c r="Y76" s="4">
        <v>11</v>
      </c>
      <c r="Z76" s="4">
        <v>0</v>
      </c>
      <c r="AA76" s="4">
        <v>0</v>
      </c>
      <c r="AB76" s="4">
        <v>1</v>
      </c>
      <c r="AC76" s="4">
        <v>5</v>
      </c>
      <c r="AD76" s="4">
        <v>85</v>
      </c>
      <c r="AE76" s="30">
        <v>4.7222222222222197</v>
      </c>
      <c r="AF76" s="4">
        <v>38</v>
      </c>
      <c r="AG76" s="4">
        <v>47</v>
      </c>
      <c r="AH76" s="4">
        <v>20</v>
      </c>
      <c r="AI76" s="30">
        <v>1.1111111111111101</v>
      </c>
      <c r="AJ76" s="4">
        <v>383213</v>
      </c>
      <c r="AK76" s="4">
        <v>16</v>
      </c>
      <c r="AL76" s="2"/>
      <c r="AM76">
        <v>34</v>
      </c>
    </row>
    <row r="77" spans="1:39" ht="15.25" customHeight="1" x14ac:dyDescent="0.2">
      <c r="A77" s="4" t="s">
        <v>292</v>
      </c>
      <c r="B77" s="4" t="s">
        <v>293</v>
      </c>
      <c r="C77" s="4" t="s">
        <v>608</v>
      </c>
      <c r="D77" s="4">
        <v>18</v>
      </c>
      <c r="E77" s="4">
        <v>105</v>
      </c>
      <c r="F77" s="30">
        <v>5.8333333333333304</v>
      </c>
      <c r="G77" s="30">
        <v>104.8</v>
      </c>
      <c r="H77" s="30">
        <v>5.8</v>
      </c>
      <c r="I77" s="30">
        <v>0.56999999999999995</v>
      </c>
      <c r="J77" s="30">
        <v>59.8</v>
      </c>
      <c r="K77" s="30">
        <v>3.3222222222222202</v>
      </c>
      <c r="L77" s="4">
        <v>37</v>
      </c>
      <c r="M77" s="30">
        <v>2.0555555555555598</v>
      </c>
      <c r="N77" s="4">
        <v>54</v>
      </c>
      <c r="O77" s="4">
        <v>87</v>
      </c>
      <c r="P77" s="30">
        <v>62.068965517241402</v>
      </c>
      <c r="Q77" s="4">
        <v>20</v>
      </c>
      <c r="R77" s="4">
        <v>80</v>
      </c>
      <c r="S77" s="30">
        <v>25</v>
      </c>
      <c r="T77" s="4">
        <v>11</v>
      </c>
      <c r="U77" s="4">
        <v>17</v>
      </c>
      <c r="V77" s="30">
        <v>64.705882352941202</v>
      </c>
      <c r="W77" s="4">
        <v>1</v>
      </c>
      <c r="X77" s="4">
        <v>8</v>
      </c>
      <c r="Y77" s="4">
        <v>13</v>
      </c>
      <c r="Z77" s="4">
        <v>6</v>
      </c>
      <c r="AA77" s="4">
        <v>0</v>
      </c>
      <c r="AB77" s="4">
        <v>2</v>
      </c>
      <c r="AC77" s="4">
        <v>13</v>
      </c>
      <c r="AD77" s="4">
        <v>92</v>
      </c>
      <c r="AE77" s="30">
        <v>5.1111111111111098</v>
      </c>
      <c r="AF77" s="4">
        <v>29</v>
      </c>
      <c r="AG77" s="4">
        <v>63</v>
      </c>
      <c r="AH77" s="4">
        <v>24</v>
      </c>
      <c r="AI77" s="30">
        <v>1.3333333333333299</v>
      </c>
      <c r="AJ77" s="4">
        <v>393383</v>
      </c>
      <c r="AK77" s="4">
        <v>12</v>
      </c>
      <c r="AL77" s="2"/>
      <c r="AM77">
        <v>38</v>
      </c>
    </row>
    <row r="78" spans="1:39" ht="15.25" customHeight="1" x14ac:dyDescent="0.2">
      <c r="A78" s="4" t="s">
        <v>286</v>
      </c>
      <c r="B78" s="4" t="s">
        <v>287</v>
      </c>
      <c r="C78" s="4" t="s">
        <v>608</v>
      </c>
      <c r="D78" s="4">
        <v>18</v>
      </c>
      <c r="E78" s="4">
        <v>101</v>
      </c>
      <c r="F78" s="30">
        <v>5.6111111111111098</v>
      </c>
      <c r="G78" s="30">
        <v>91.5</v>
      </c>
      <c r="H78" s="30">
        <v>5.0999999999999996</v>
      </c>
      <c r="I78" s="30">
        <v>0.54</v>
      </c>
      <c r="J78" s="30">
        <v>54.5</v>
      </c>
      <c r="K78" s="30">
        <v>3.0277777777777799</v>
      </c>
      <c r="L78" s="4">
        <v>23</v>
      </c>
      <c r="M78" s="30">
        <v>1.2777777777777799</v>
      </c>
      <c r="N78" s="4">
        <v>64</v>
      </c>
      <c r="O78" s="4">
        <v>101</v>
      </c>
      <c r="P78" s="30">
        <v>63.366336633663401</v>
      </c>
      <c r="Q78" s="4">
        <v>13</v>
      </c>
      <c r="R78" s="4">
        <v>63</v>
      </c>
      <c r="S78" s="30">
        <v>20.634920634920601</v>
      </c>
      <c r="T78" s="4">
        <v>11</v>
      </c>
      <c r="U78" s="4">
        <v>24</v>
      </c>
      <c r="V78" s="30">
        <v>45.8333333333333</v>
      </c>
      <c r="W78" s="4">
        <v>0</v>
      </c>
      <c r="X78" s="4">
        <v>6</v>
      </c>
      <c r="Y78" s="4">
        <v>12</v>
      </c>
      <c r="Z78" s="4">
        <v>6</v>
      </c>
      <c r="AA78" s="4">
        <v>0</v>
      </c>
      <c r="AB78" s="4">
        <v>0</v>
      </c>
      <c r="AC78" s="4">
        <v>5</v>
      </c>
      <c r="AD78" s="4">
        <v>72</v>
      </c>
      <c r="AE78" s="30">
        <v>4</v>
      </c>
      <c r="AF78" s="4">
        <v>33</v>
      </c>
      <c r="AG78" s="4">
        <v>39</v>
      </c>
      <c r="AH78" s="4">
        <v>17</v>
      </c>
      <c r="AI78" s="30">
        <v>0.94444444444444398</v>
      </c>
      <c r="AJ78" s="4">
        <v>390503</v>
      </c>
      <c r="AK78" s="4">
        <v>13</v>
      </c>
      <c r="AL78" s="2"/>
      <c r="AM78">
        <v>23</v>
      </c>
    </row>
    <row r="79" spans="1:39" ht="15.25" customHeight="1" x14ac:dyDescent="0.2">
      <c r="A79" s="4" t="s">
        <v>768</v>
      </c>
      <c r="B79" s="4" t="s">
        <v>769</v>
      </c>
      <c r="C79" s="4" t="s">
        <v>61</v>
      </c>
      <c r="D79" s="4">
        <v>3</v>
      </c>
      <c r="E79" s="4">
        <v>10</v>
      </c>
      <c r="F79" s="30">
        <v>3.3333333333333299</v>
      </c>
      <c r="G79" s="30">
        <v>14.3</v>
      </c>
      <c r="H79" s="30">
        <v>4.8</v>
      </c>
      <c r="I79" s="30">
        <v>0.48</v>
      </c>
      <c r="J79" s="30">
        <v>4.8</v>
      </c>
      <c r="K79" s="30">
        <v>1.6</v>
      </c>
      <c r="L79" s="4">
        <v>11</v>
      </c>
      <c r="M79" s="30">
        <v>3.6666666666666701</v>
      </c>
      <c r="N79" s="4">
        <v>2</v>
      </c>
      <c r="O79" s="4">
        <v>6</v>
      </c>
      <c r="P79" s="30">
        <v>33.3333333333333</v>
      </c>
      <c r="Q79" s="4">
        <v>3</v>
      </c>
      <c r="R79" s="4">
        <v>12</v>
      </c>
      <c r="S79" s="30">
        <v>25</v>
      </c>
      <c r="T79" s="4">
        <v>2</v>
      </c>
      <c r="U79" s="4">
        <v>3</v>
      </c>
      <c r="V79" s="30">
        <v>66.6666666666667</v>
      </c>
      <c r="W79" s="4">
        <v>0</v>
      </c>
      <c r="X79" s="4">
        <v>0</v>
      </c>
      <c r="Y79" s="4">
        <v>9</v>
      </c>
      <c r="Z79" s="4">
        <v>0</v>
      </c>
      <c r="AA79" s="4">
        <v>0</v>
      </c>
      <c r="AB79" s="4">
        <v>0</v>
      </c>
      <c r="AC79" s="4">
        <v>2</v>
      </c>
      <c r="AD79" s="4">
        <v>7</v>
      </c>
      <c r="AE79" s="30">
        <v>2.3333333333333299</v>
      </c>
      <c r="AF79" s="4">
        <v>0</v>
      </c>
      <c r="AG79" s="4">
        <v>7</v>
      </c>
      <c r="AH79" s="4">
        <v>3</v>
      </c>
      <c r="AI79" s="30">
        <v>1</v>
      </c>
      <c r="AJ79" s="4">
        <v>46915</v>
      </c>
      <c r="AK79" s="4">
        <v>120</v>
      </c>
      <c r="AL79" s="2"/>
      <c r="AM79">
        <v>9</v>
      </c>
    </row>
    <row r="80" spans="1:39" ht="15.25" customHeight="1" x14ac:dyDescent="0.2">
      <c r="A80" s="4" t="s">
        <v>766</v>
      </c>
      <c r="B80" s="4" t="s">
        <v>767</v>
      </c>
      <c r="C80" s="4" t="s">
        <v>61</v>
      </c>
      <c r="D80" s="4">
        <v>3</v>
      </c>
      <c r="E80" s="4">
        <v>16</v>
      </c>
      <c r="F80" s="30">
        <v>5.3333333333333304</v>
      </c>
      <c r="G80" s="30">
        <v>9.6</v>
      </c>
      <c r="H80" s="30">
        <v>3.2</v>
      </c>
      <c r="I80" s="30">
        <v>0.56999999999999995</v>
      </c>
      <c r="J80" s="30">
        <v>9.1</v>
      </c>
      <c r="K80" s="30">
        <v>3.0333333333333301</v>
      </c>
      <c r="L80" s="4">
        <v>1</v>
      </c>
      <c r="M80" s="30">
        <v>0.33333333333333298</v>
      </c>
      <c r="N80" s="4">
        <v>3</v>
      </c>
      <c r="O80" s="4">
        <v>6</v>
      </c>
      <c r="P80" s="30">
        <v>50</v>
      </c>
      <c r="Q80" s="4">
        <v>6</v>
      </c>
      <c r="R80" s="4">
        <v>20</v>
      </c>
      <c r="S80" s="30">
        <v>30</v>
      </c>
      <c r="T80" s="4">
        <v>1</v>
      </c>
      <c r="U80" s="4">
        <v>2</v>
      </c>
      <c r="V80" s="30">
        <v>50</v>
      </c>
      <c r="W80" s="4">
        <v>0</v>
      </c>
      <c r="X80" s="4">
        <v>0</v>
      </c>
      <c r="Y80" s="4">
        <v>1</v>
      </c>
      <c r="Z80" s="4">
        <v>0</v>
      </c>
      <c r="AA80" s="4">
        <v>0</v>
      </c>
      <c r="AB80" s="4">
        <v>0</v>
      </c>
      <c r="AC80" s="4">
        <v>0</v>
      </c>
      <c r="AD80" s="4">
        <v>7</v>
      </c>
      <c r="AE80" s="30">
        <v>2.3333333333333299</v>
      </c>
      <c r="AF80" s="4">
        <v>4</v>
      </c>
      <c r="AG80" s="4">
        <v>3</v>
      </c>
      <c r="AH80" s="4">
        <v>4</v>
      </c>
      <c r="AI80" s="30">
        <v>1.3333333333333299</v>
      </c>
      <c r="AJ80" s="4">
        <v>58940</v>
      </c>
      <c r="AK80" s="4">
        <v>91</v>
      </c>
      <c r="AL80" s="2"/>
      <c r="AM80">
        <v>1</v>
      </c>
    </row>
    <row r="81" spans="1:39" ht="15.25" customHeight="1" x14ac:dyDescent="0.2">
      <c r="A81" s="4" t="s">
        <v>770</v>
      </c>
      <c r="B81" s="4" t="s">
        <v>771</v>
      </c>
      <c r="C81" s="4" t="s">
        <v>61</v>
      </c>
      <c r="D81" s="4">
        <v>3</v>
      </c>
      <c r="E81" s="4">
        <v>5</v>
      </c>
      <c r="F81" s="30">
        <v>1.6666666666666701</v>
      </c>
      <c r="G81" s="30">
        <v>3.8</v>
      </c>
      <c r="H81" s="30">
        <v>1.3</v>
      </c>
      <c r="I81" s="30">
        <v>0.36</v>
      </c>
      <c r="J81" s="30">
        <v>1.8</v>
      </c>
      <c r="K81" s="30">
        <v>0.6</v>
      </c>
      <c r="L81" s="4">
        <v>5</v>
      </c>
      <c r="M81" s="30">
        <v>1.6666666666666701</v>
      </c>
      <c r="N81" s="4">
        <v>3</v>
      </c>
      <c r="O81" s="4">
        <v>9</v>
      </c>
      <c r="P81" s="30">
        <v>33.3333333333333</v>
      </c>
      <c r="Q81" s="4">
        <v>0</v>
      </c>
      <c r="R81" s="4">
        <v>3</v>
      </c>
      <c r="S81" s="30">
        <v>0</v>
      </c>
      <c r="T81" s="4">
        <v>2</v>
      </c>
      <c r="U81" s="4">
        <v>2</v>
      </c>
      <c r="V81" s="30">
        <v>100</v>
      </c>
      <c r="W81" s="4">
        <v>0</v>
      </c>
      <c r="X81" s="4">
        <v>0</v>
      </c>
      <c r="Y81" s="4">
        <v>4</v>
      </c>
      <c r="Z81" s="4">
        <v>0</v>
      </c>
      <c r="AA81" s="4">
        <v>0</v>
      </c>
      <c r="AB81" s="4">
        <v>0</v>
      </c>
      <c r="AC81" s="4">
        <v>1</v>
      </c>
      <c r="AD81" s="4">
        <v>6</v>
      </c>
      <c r="AE81" s="30">
        <v>2</v>
      </c>
      <c r="AF81" s="4">
        <v>4</v>
      </c>
      <c r="AG81" s="4">
        <v>2</v>
      </c>
      <c r="AH81" s="4">
        <v>5</v>
      </c>
      <c r="AI81" s="30">
        <v>1.6666666666666701</v>
      </c>
      <c r="AJ81" s="4">
        <v>45429</v>
      </c>
      <c r="AK81" s="4">
        <v>123</v>
      </c>
      <c r="AL81" s="2"/>
      <c r="AM81">
        <v>5</v>
      </c>
    </row>
    <row r="82" spans="1:39" ht="15.25" customHeight="1" x14ac:dyDescent="0.2">
      <c r="A82" s="4" t="s">
        <v>772</v>
      </c>
      <c r="B82" s="4" t="s">
        <v>773</v>
      </c>
      <c r="C82" s="4" t="s">
        <v>61</v>
      </c>
      <c r="D82" s="4">
        <v>3</v>
      </c>
      <c r="E82" s="4">
        <v>11</v>
      </c>
      <c r="F82" s="30">
        <v>3.6666666666666701</v>
      </c>
      <c r="G82" s="30">
        <v>7.2</v>
      </c>
      <c r="H82" s="30">
        <v>2.4</v>
      </c>
      <c r="I82" s="30">
        <v>0.61</v>
      </c>
      <c r="J82" s="30">
        <v>6.7</v>
      </c>
      <c r="K82" s="30">
        <v>2.2333333333333298</v>
      </c>
      <c r="L82" s="4">
        <v>2</v>
      </c>
      <c r="M82" s="30">
        <v>0.66666666666666696</v>
      </c>
      <c r="N82" s="4">
        <v>3</v>
      </c>
      <c r="O82" s="4">
        <v>4</v>
      </c>
      <c r="P82" s="30">
        <v>75</v>
      </c>
      <c r="Q82" s="4">
        <v>3</v>
      </c>
      <c r="R82" s="4">
        <v>11</v>
      </c>
      <c r="S82" s="30">
        <v>27.272727272727298</v>
      </c>
      <c r="T82" s="4">
        <v>2</v>
      </c>
      <c r="U82" s="4">
        <v>3</v>
      </c>
      <c r="V82" s="30">
        <v>66.6666666666667</v>
      </c>
      <c r="W82" s="4">
        <v>0</v>
      </c>
      <c r="X82" s="4">
        <v>0</v>
      </c>
      <c r="Y82" s="4">
        <v>0</v>
      </c>
      <c r="Z82" s="4">
        <v>0</v>
      </c>
      <c r="AA82" s="4">
        <v>0</v>
      </c>
      <c r="AB82" s="4">
        <v>0</v>
      </c>
      <c r="AC82" s="4">
        <v>2</v>
      </c>
      <c r="AD82" s="4">
        <v>3</v>
      </c>
      <c r="AE82" s="30">
        <v>1</v>
      </c>
      <c r="AF82" s="4">
        <v>0</v>
      </c>
      <c r="AG82" s="4">
        <v>3</v>
      </c>
      <c r="AH82" s="4">
        <v>1</v>
      </c>
      <c r="AI82" s="30">
        <v>0.33333333333333298</v>
      </c>
      <c r="AJ82" s="4">
        <v>32670</v>
      </c>
      <c r="AK82" s="4">
        <v>154</v>
      </c>
      <c r="AL82" s="2"/>
      <c r="AM82">
        <v>1</v>
      </c>
    </row>
    <row r="83" spans="1:39" ht="15.25" customHeight="1" x14ac:dyDescent="0.2">
      <c r="A83" s="4" t="s">
        <v>116</v>
      </c>
      <c r="B83" s="4" t="s">
        <v>117</v>
      </c>
      <c r="C83" s="4" t="s">
        <v>601</v>
      </c>
      <c r="D83" s="4">
        <v>25</v>
      </c>
      <c r="E83" s="4">
        <v>157</v>
      </c>
      <c r="F83" s="30">
        <v>6.28</v>
      </c>
      <c r="G83" s="30">
        <v>174.5</v>
      </c>
      <c r="H83" s="30">
        <v>7</v>
      </c>
      <c r="I83" s="30">
        <v>0.71</v>
      </c>
      <c r="J83" s="30">
        <v>111.5</v>
      </c>
      <c r="K83" s="30">
        <v>4.46</v>
      </c>
      <c r="L83" s="4">
        <v>76</v>
      </c>
      <c r="M83" s="30">
        <v>3.04</v>
      </c>
      <c r="N83" s="4">
        <v>64</v>
      </c>
      <c r="O83" s="4">
        <v>100</v>
      </c>
      <c r="P83" s="30">
        <v>64</v>
      </c>
      <c r="Q83" s="4">
        <v>29</v>
      </c>
      <c r="R83" s="4">
        <v>79</v>
      </c>
      <c r="S83" s="30">
        <v>36.708860759493703</v>
      </c>
      <c r="T83" s="4">
        <v>35</v>
      </c>
      <c r="U83" s="4">
        <v>42</v>
      </c>
      <c r="V83" s="30">
        <v>83.3333333333333</v>
      </c>
      <c r="W83" s="4">
        <v>0</v>
      </c>
      <c r="X83" s="4">
        <v>3</v>
      </c>
      <c r="Y83" s="4">
        <v>47</v>
      </c>
      <c r="Z83" s="4">
        <v>0</v>
      </c>
      <c r="AA83" s="4">
        <v>0</v>
      </c>
      <c r="AB83" s="4">
        <v>0</v>
      </c>
      <c r="AC83" s="4">
        <v>26</v>
      </c>
      <c r="AD83" s="4">
        <v>76</v>
      </c>
      <c r="AE83" s="30">
        <v>3.04</v>
      </c>
      <c r="AF83" s="4">
        <v>27</v>
      </c>
      <c r="AG83" s="4">
        <v>49</v>
      </c>
      <c r="AH83" s="4">
        <v>25</v>
      </c>
      <c r="AI83" s="30">
        <v>1</v>
      </c>
      <c r="AJ83" s="4">
        <v>473700</v>
      </c>
      <c r="AK83" s="4">
        <v>3</v>
      </c>
      <c r="AL83" s="2"/>
      <c r="AM83">
        <v>78</v>
      </c>
    </row>
    <row r="84" spans="1:39" ht="15.25" customHeight="1" x14ac:dyDescent="0.2">
      <c r="A84" s="4" t="s">
        <v>319</v>
      </c>
      <c r="B84" s="4" t="s">
        <v>320</v>
      </c>
      <c r="C84" s="4" t="s">
        <v>70</v>
      </c>
      <c r="D84" s="4">
        <v>12</v>
      </c>
      <c r="E84" s="4">
        <v>59</v>
      </c>
      <c r="F84" s="30">
        <v>4.9166666666666696</v>
      </c>
      <c r="G84" s="30">
        <v>51.3</v>
      </c>
      <c r="H84" s="30">
        <v>4.3</v>
      </c>
      <c r="I84" s="30">
        <v>0.48</v>
      </c>
      <c r="J84" s="30">
        <v>28.3</v>
      </c>
      <c r="K84" s="30">
        <v>2.3583333333333298</v>
      </c>
      <c r="L84" s="4">
        <v>31</v>
      </c>
      <c r="M84" s="30">
        <v>2.5833333333333299</v>
      </c>
      <c r="N84" s="4">
        <v>46</v>
      </c>
      <c r="O84" s="4">
        <v>84</v>
      </c>
      <c r="P84" s="30">
        <v>54.761904761904802</v>
      </c>
      <c r="Q84" s="4">
        <v>4</v>
      </c>
      <c r="R84" s="4">
        <v>31</v>
      </c>
      <c r="S84" s="30">
        <v>12.9032258064516</v>
      </c>
      <c r="T84" s="4">
        <v>5</v>
      </c>
      <c r="U84" s="4">
        <v>8</v>
      </c>
      <c r="V84" s="30">
        <v>62.5</v>
      </c>
      <c r="W84" s="4">
        <v>0</v>
      </c>
      <c r="X84" s="4">
        <v>1</v>
      </c>
      <c r="Y84" s="4">
        <v>14</v>
      </c>
      <c r="Z84" s="4">
        <v>1</v>
      </c>
      <c r="AA84" s="4">
        <v>0</v>
      </c>
      <c r="AB84" s="4">
        <v>0</v>
      </c>
      <c r="AC84" s="4">
        <v>16</v>
      </c>
      <c r="AD84" s="4">
        <v>40</v>
      </c>
      <c r="AE84" s="30">
        <v>3.3333333333333299</v>
      </c>
      <c r="AF84" s="4">
        <v>10</v>
      </c>
      <c r="AG84" s="4">
        <v>30</v>
      </c>
      <c r="AH84" s="4">
        <v>12</v>
      </c>
      <c r="AI84" s="30">
        <v>1</v>
      </c>
      <c r="AJ84" s="4">
        <v>265488</v>
      </c>
      <c r="AK84" s="4">
        <v>26</v>
      </c>
      <c r="AL84" s="2"/>
      <c r="AM84">
        <v>39</v>
      </c>
    </row>
    <row r="85" spans="1:39" ht="15.25" customHeight="1" x14ac:dyDescent="0.2">
      <c r="A85" s="4" t="s">
        <v>113</v>
      </c>
      <c r="B85" s="4" t="s">
        <v>646</v>
      </c>
      <c r="C85" s="4" t="s">
        <v>70</v>
      </c>
      <c r="D85" s="4">
        <v>12</v>
      </c>
      <c r="E85" s="4">
        <v>31</v>
      </c>
      <c r="F85" s="30">
        <v>2.5833333333333299</v>
      </c>
      <c r="G85" s="30">
        <v>25.8</v>
      </c>
      <c r="H85" s="30">
        <v>2.2000000000000002</v>
      </c>
      <c r="I85" s="30">
        <v>0.46</v>
      </c>
      <c r="J85" s="30">
        <v>14.3</v>
      </c>
      <c r="K85" s="30">
        <v>1.19166666666667</v>
      </c>
      <c r="L85" s="4">
        <v>11</v>
      </c>
      <c r="M85" s="30">
        <v>0.91666666666666696</v>
      </c>
      <c r="N85" s="4">
        <v>9</v>
      </c>
      <c r="O85" s="4">
        <v>16</v>
      </c>
      <c r="P85" s="30">
        <v>56.25</v>
      </c>
      <c r="Q85" s="4">
        <v>10</v>
      </c>
      <c r="R85" s="4">
        <v>45</v>
      </c>
      <c r="S85" s="30">
        <v>22.2222222222222</v>
      </c>
      <c r="T85" s="4">
        <v>2</v>
      </c>
      <c r="U85" s="4">
        <v>6</v>
      </c>
      <c r="V85" s="30">
        <v>33.3333333333333</v>
      </c>
      <c r="W85" s="4">
        <v>0</v>
      </c>
      <c r="X85" s="4">
        <v>0</v>
      </c>
      <c r="Y85" s="4">
        <v>3</v>
      </c>
      <c r="Z85" s="4">
        <v>0</v>
      </c>
      <c r="AA85" s="4">
        <v>0</v>
      </c>
      <c r="AB85" s="4">
        <v>0</v>
      </c>
      <c r="AC85" s="4">
        <v>8</v>
      </c>
      <c r="AD85" s="4">
        <v>23</v>
      </c>
      <c r="AE85" s="30">
        <v>1.9166666666666701</v>
      </c>
      <c r="AF85" s="4">
        <v>8</v>
      </c>
      <c r="AG85" s="4">
        <v>15</v>
      </c>
      <c r="AH85" s="4">
        <v>3</v>
      </c>
      <c r="AI85" s="30">
        <v>0.25</v>
      </c>
      <c r="AJ85" s="4">
        <v>260448</v>
      </c>
      <c r="AK85" s="4">
        <v>28</v>
      </c>
      <c r="AL85" s="2"/>
      <c r="AM85">
        <v>6</v>
      </c>
    </row>
    <row r="86" spans="1:39" ht="15.25" customHeight="1" x14ac:dyDescent="0.2">
      <c r="A86" s="4" t="s">
        <v>270</v>
      </c>
      <c r="B86" s="4" t="s">
        <v>271</v>
      </c>
      <c r="C86" s="4" t="s">
        <v>70</v>
      </c>
      <c r="D86" s="4">
        <v>12</v>
      </c>
      <c r="E86" s="4">
        <v>86</v>
      </c>
      <c r="F86" s="30">
        <v>7.1666666666666696</v>
      </c>
      <c r="G86" s="30">
        <v>77.599999999999994</v>
      </c>
      <c r="H86" s="30">
        <v>6.5</v>
      </c>
      <c r="I86" s="30">
        <v>0.6</v>
      </c>
      <c r="J86" s="30">
        <v>51.6</v>
      </c>
      <c r="K86" s="30">
        <v>4.3</v>
      </c>
      <c r="L86" s="4">
        <v>38</v>
      </c>
      <c r="M86" s="30">
        <v>3.1666666666666701</v>
      </c>
      <c r="N86" s="4">
        <v>24</v>
      </c>
      <c r="O86" s="4">
        <v>38</v>
      </c>
      <c r="P86" s="30">
        <v>63.157894736842103</v>
      </c>
      <c r="Q86" s="4">
        <v>29</v>
      </c>
      <c r="R86" s="4">
        <v>95</v>
      </c>
      <c r="S86" s="30">
        <v>30.526315789473699</v>
      </c>
      <c r="T86" s="4">
        <v>4</v>
      </c>
      <c r="U86" s="4">
        <v>10</v>
      </c>
      <c r="V86" s="30">
        <v>40</v>
      </c>
      <c r="W86" s="4">
        <v>0</v>
      </c>
      <c r="X86" s="4">
        <v>8</v>
      </c>
      <c r="Y86" s="4">
        <v>13</v>
      </c>
      <c r="Z86" s="4">
        <v>1</v>
      </c>
      <c r="AA86" s="4">
        <v>0</v>
      </c>
      <c r="AB86" s="4">
        <v>1</v>
      </c>
      <c r="AC86" s="4">
        <v>16</v>
      </c>
      <c r="AD86" s="4">
        <v>38</v>
      </c>
      <c r="AE86" s="30">
        <v>3.1666666666666701</v>
      </c>
      <c r="AF86" s="4">
        <v>12</v>
      </c>
      <c r="AG86" s="4">
        <v>26</v>
      </c>
      <c r="AH86" s="4">
        <v>15</v>
      </c>
      <c r="AI86" s="30">
        <v>1.25</v>
      </c>
      <c r="AJ86" s="4">
        <v>280998</v>
      </c>
      <c r="AK86" s="4">
        <v>25</v>
      </c>
      <c r="AL86" s="2"/>
      <c r="AM86">
        <v>17</v>
      </c>
    </row>
    <row r="87" spans="1:39" ht="15.25" customHeight="1" x14ac:dyDescent="0.2">
      <c r="A87" s="4" t="s">
        <v>1030</v>
      </c>
      <c r="B87" s="4" t="s">
        <v>1031</v>
      </c>
      <c r="C87" s="4" t="s">
        <v>70</v>
      </c>
      <c r="D87" s="4">
        <v>12</v>
      </c>
      <c r="E87" s="4">
        <v>34</v>
      </c>
      <c r="F87" s="30">
        <v>2.8333333333333299</v>
      </c>
      <c r="G87" s="30">
        <v>38.4</v>
      </c>
      <c r="H87" s="30">
        <v>3.2</v>
      </c>
      <c r="I87" s="30">
        <v>0.6</v>
      </c>
      <c r="J87" s="30">
        <v>20.399999999999999</v>
      </c>
      <c r="K87" s="30">
        <v>1.7</v>
      </c>
      <c r="L87" s="4">
        <v>6</v>
      </c>
      <c r="M87" s="30">
        <v>0.5</v>
      </c>
      <c r="N87" s="4">
        <v>28</v>
      </c>
      <c r="O87" s="4">
        <v>43</v>
      </c>
      <c r="P87" s="30">
        <v>65.116279069767401</v>
      </c>
      <c r="Q87" s="4">
        <v>0</v>
      </c>
      <c r="R87" s="4">
        <v>2</v>
      </c>
      <c r="S87" s="30">
        <v>0</v>
      </c>
      <c r="T87" s="4">
        <v>6</v>
      </c>
      <c r="U87" s="4">
        <v>12</v>
      </c>
      <c r="V87" s="30">
        <v>50</v>
      </c>
      <c r="W87" s="4">
        <v>0</v>
      </c>
      <c r="X87" s="4">
        <v>1</v>
      </c>
      <c r="Y87" s="4">
        <v>4</v>
      </c>
      <c r="Z87" s="4">
        <v>0</v>
      </c>
      <c r="AA87" s="4">
        <v>0</v>
      </c>
      <c r="AB87" s="4">
        <v>1</v>
      </c>
      <c r="AC87" s="4">
        <v>0</v>
      </c>
      <c r="AD87" s="4">
        <v>34</v>
      </c>
      <c r="AE87" s="30">
        <v>2.8333333333333299</v>
      </c>
      <c r="AF87" s="4">
        <v>21</v>
      </c>
      <c r="AG87" s="4">
        <v>13</v>
      </c>
      <c r="AH87" s="4">
        <v>5</v>
      </c>
      <c r="AI87" s="30">
        <v>0.41666666666666702</v>
      </c>
      <c r="AJ87" s="4">
        <v>222558</v>
      </c>
      <c r="AK87" s="4">
        <v>34</v>
      </c>
      <c r="AL87" s="2"/>
      <c r="AM87">
        <v>9</v>
      </c>
    </row>
    <row r="88" spans="1:39" ht="15.25" customHeight="1" x14ac:dyDescent="0.2">
      <c r="A88" s="4" t="s">
        <v>321</v>
      </c>
      <c r="B88" s="4" t="s">
        <v>675</v>
      </c>
      <c r="C88" s="4" t="s">
        <v>606</v>
      </c>
      <c r="D88" s="4">
        <v>17</v>
      </c>
      <c r="E88" s="4">
        <v>103</v>
      </c>
      <c r="F88" s="30">
        <v>6.0588235294117601</v>
      </c>
      <c r="G88" s="30">
        <v>100</v>
      </c>
      <c r="H88" s="30">
        <v>5.9</v>
      </c>
      <c r="I88" s="30">
        <v>0.65</v>
      </c>
      <c r="J88" s="30">
        <v>67</v>
      </c>
      <c r="K88" s="30">
        <v>3.9411764705882399</v>
      </c>
      <c r="L88" s="4">
        <v>28</v>
      </c>
      <c r="M88" s="30">
        <v>1.6470588235294099</v>
      </c>
      <c r="N88" s="4">
        <v>71</v>
      </c>
      <c r="O88" s="4">
        <v>118</v>
      </c>
      <c r="P88" s="30">
        <v>60.169491525423702</v>
      </c>
      <c r="Q88" s="4">
        <v>10</v>
      </c>
      <c r="R88" s="4">
        <v>21</v>
      </c>
      <c r="S88" s="30">
        <v>47.619047619047599</v>
      </c>
      <c r="T88" s="4">
        <v>12</v>
      </c>
      <c r="U88" s="4">
        <v>19</v>
      </c>
      <c r="V88" s="30">
        <v>63.157894736842103</v>
      </c>
      <c r="W88" s="4">
        <v>0</v>
      </c>
      <c r="X88" s="4">
        <v>6</v>
      </c>
      <c r="Y88" s="4">
        <v>9</v>
      </c>
      <c r="Z88" s="4">
        <v>3</v>
      </c>
      <c r="AA88" s="4">
        <v>0</v>
      </c>
      <c r="AB88" s="4">
        <v>1</v>
      </c>
      <c r="AC88" s="4">
        <v>12</v>
      </c>
      <c r="AD88" s="4">
        <v>56</v>
      </c>
      <c r="AE88" s="30">
        <v>3.2941176470588198</v>
      </c>
      <c r="AF88" s="4">
        <v>28</v>
      </c>
      <c r="AG88" s="4">
        <v>28</v>
      </c>
      <c r="AH88" s="4">
        <v>11</v>
      </c>
      <c r="AI88" s="30">
        <v>0.64705882352941202</v>
      </c>
      <c r="AJ88" s="4">
        <v>421944</v>
      </c>
      <c r="AK88" s="4">
        <v>7</v>
      </c>
      <c r="AL88" s="2"/>
      <c r="AM88">
        <v>28</v>
      </c>
    </row>
    <row r="89" spans="1:39" ht="15.25" customHeight="1" x14ac:dyDescent="0.2">
      <c r="A89" s="4" t="s">
        <v>471</v>
      </c>
      <c r="B89" s="4" t="s">
        <v>472</v>
      </c>
      <c r="C89" s="4" t="s">
        <v>90</v>
      </c>
      <c r="D89" s="4">
        <v>3</v>
      </c>
      <c r="E89" s="4">
        <v>15</v>
      </c>
      <c r="F89" s="30">
        <v>5</v>
      </c>
      <c r="G89" s="30">
        <v>14.8</v>
      </c>
      <c r="H89" s="30">
        <v>4.9000000000000004</v>
      </c>
      <c r="I89" s="30">
        <v>0.62</v>
      </c>
      <c r="J89" s="30">
        <v>9.3000000000000007</v>
      </c>
      <c r="K89" s="30">
        <v>3.1</v>
      </c>
      <c r="L89" s="4">
        <v>3</v>
      </c>
      <c r="M89" s="30">
        <v>1</v>
      </c>
      <c r="N89" s="4">
        <v>3</v>
      </c>
      <c r="O89" s="4">
        <v>3</v>
      </c>
      <c r="P89" s="30">
        <v>100</v>
      </c>
      <c r="Q89" s="4">
        <v>6</v>
      </c>
      <c r="R89" s="4">
        <v>20</v>
      </c>
      <c r="S89" s="30">
        <v>30</v>
      </c>
      <c r="T89" s="4">
        <v>0</v>
      </c>
      <c r="U89" s="4">
        <v>1</v>
      </c>
      <c r="V89" s="30">
        <v>0</v>
      </c>
      <c r="W89" s="4">
        <v>0</v>
      </c>
      <c r="X89" s="4">
        <v>0</v>
      </c>
      <c r="Y89" s="4">
        <v>2</v>
      </c>
      <c r="Z89" s="4">
        <v>0</v>
      </c>
      <c r="AA89" s="4">
        <v>0</v>
      </c>
      <c r="AB89" s="4">
        <v>0</v>
      </c>
      <c r="AC89" s="4">
        <v>1</v>
      </c>
      <c r="AD89" s="4">
        <v>9</v>
      </c>
      <c r="AE89" s="30">
        <v>3</v>
      </c>
      <c r="AF89" s="4">
        <v>5</v>
      </c>
      <c r="AG89" s="4">
        <v>4</v>
      </c>
      <c r="AH89" s="4">
        <v>1</v>
      </c>
      <c r="AI89" s="30">
        <v>0.33333333333333298</v>
      </c>
      <c r="AJ89" s="4">
        <v>78170</v>
      </c>
      <c r="AK89" s="4">
        <v>80</v>
      </c>
      <c r="AL89" s="2"/>
      <c r="AM89">
        <v>10</v>
      </c>
    </row>
    <row r="90" spans="1:39" ht="15.25" customHeight="1" x14ac:dyDescent="0.2">
      <c r="A90" s="4" t="s">
        <v>524</v>
      </c>
      <c r="B90" s="4" t="s">
        <v>751</v>
      </c>
      <c r="C90" s="4" t="s">
        <v>90</v>
      </c>
      <c r="D90" s="4">
        <v>3</v>
      </c>
      <c r="E90" s="4">
        <v>4</v>
      </c>
      <c r="F90" s="30">
        <v>1.3333333333333299</v>
      </c>
      <c r="G90" s="30">
        <v>1.8</v>
      </c>
      <c r="H90" s="30">
        <v>0.6</v>
      </c>
      <c r="I90" s="30">
        <v>0.33</v>
      </c>
      <c r="J90" s="30">
        <v>1.3</v>
      </c>
      <c r="K90" s="30">
        <v>0.43333333333333302</v>
      </c>
      <c r="L90" s="4">
        <v>0</v>
      </c>
      <c r="M90" s="30">
        <v>0</v>
      </c>
      <c r="N90" s="4">
        <v>3</v>
      </c>
      <c r="O90" s="4">
        <v>10</v>
      </c>
      <c r="P90" s="30">
        <v>30</v>
      </c>
      <c r="Q90" s="4">
        <v>0</v>
      </c>
      <c r="R90" s="4">
        <v>0</v>
      </c>
      <c r="S90" s="4"/>
      <c r="T90" s="4">
        <v>1</v>
      </c>
      <c r="U90" s="4">
        <v>2</v>
      </c>
      <c r="V90" s="30">
        <v>50</v>
      </c>
      <c r="W90" s="4">
        <v>0</v>
      </c>
      <c r="X90" s="4">
        <v>0</v>
      </c>
      <c r="Y90" s="4">
        <v>0</v>
      </c>
      <c r="Z90" s="4">
        <v>0</v>
      </c>
      <c r="AA90" s="4">
        <v>0</v>
      </c>
      <c r="AB90" s="4">
        <v>0</v>
      </c>
      <c r="AC90" s="4">
        <v>0</v>
      </c>
      <c r="AD90" s="4">
        <v>13</v>
      </c>
      <c r="AE90" s="30">
        <v>4.3333333333333304</v>
      </c>
      <c r="AF90" s="4">
        <v>5</v>
      </c>
      <c r="AG90" s="4">
        <v>8</v>
      </c>
      <c r="AH90" s="4">
        <v>6</v>
      </c>
      <c r="AI90" s="30">
        <v>2</v>
      </c>
      <c r="AJ90" s="4">
        <v>70505</v>
      </c>
      <c r="AK90" s="4">
        <v>83</v>
      </c>
      <c r="AL90" s="2"/>
      <c r="AM90">
        <v>3</v>
      </c>
    </row>
    <row r="91" spans="1:39" ht="15.25" customHeight="1" x14ac:dyDescent="0.2">
      <c r="A91" s="4" t="s">
        <v>469</v>
      </c>
      <c r="B91" s="4" t="s">
        <v>470</v>
      </c>
      <c r="C91" s="4" t="s">
        <v>90</v>
      </c>
      <c r="D91" s="4">
        <v>3</v>
      </c>
      <c r="E91" s="4">
        <v>17</v>
      </c>
      <c r="F91" s="30">
        <v>5.6666666666666696</v>
      </c>
      <c r="G91" s="30">
        <v>16.8</v>
      </c>
      <c r="H91" s="30">
        <v>5.6</v>
      </c>
      <c r="I91" s="30">
        <v>0.81</v>
      </c>
      <c r="J91" s="30">
        <v>13.8</v>
      </c>
      <c r="K91" s="30">
        <v>4.5999999999999996</v>
      </c>
      <c r="L91" s="4">
        <v>1</v>
      </c>
      <c r="M91" s="30">
        <v>0.33333333333333298</v>
      </c>
      <c r="N91" s="4">
        <v>1</v>
      </c>
      <c r="O91" s="4">
        <v>3</v>
      </c>
      <c r="P91" s="30">
        <v>33.3333333333333</v>
      </c>
      <c r="Q91" s="4">
        <v>8</v>
      </c>
      <c r="R91" s="4">
        <v>18</v>
      </c>
      <c r="S91" s="30">
        <v>44.4444444444444</v>
      </c>
      <c r="T91" s="4">
        <v>0</v>
      </c>
      <c r="U91" s="4">
        <v>0</v>
      </c>
      <c r="V91" s="4"/>
      <c r="W91" s="4">
        <v>0</v>
      </c>
      <c r="X91" s="4">
        <v>0</v>
      </c>
      <c r="Y91" s="4">
        <v>1</v>
      </c>
      <c r="Z91" s="4">
        <v>1</v>
      </c>
      <c r="AA91" s="4">
        <v>0</v>
      </c>
      <c r="AB91" s="4">
        <v>0</v>
      </c>
      <c r="AC91" s="4">
        <v>0</v>
      </c>
      <c r="AD91" s="4">
        <v>10</v>
      </c>
      <c r="AE91" s="30">
        <v>3.3333333333333299</v>
      </c>
      <c r="AF91" s="4">
        <v>1</v>
      </c>
      <c r="AG91" s="4">
        <v>9</v>
      </c>
      <c r="AH91" s="4">
        <v>3</v>
      </c>
      <c r="AI91" s="30">
        <v>1</v>
      </c>
      <c r="AJ91" s="4">
        <v>56290</v>
      </c>
      <c r="AK91" s="4">
        <v>98</v>
      </c>
      <c r="AL91" s="2"/>
      <c r="AM91">
        <v>6</v>
      </c>
    </row>
    <row r="92" spans="1:39" ht="15.25" customHeight="1" x14ac:dyDescent="0.2">
      <c r="A92" s="4" t="s">
        <v>420</v>
      </c>
      <c r="B92" s="4" t="s">
        <v>83</v>
      </c>
      <c r="C92" s="4" t="s">
        <v>90</v>
      </c>
      <c r="D92" s="4">
        <v>3</v>
      </c>
      <c r="E92" s="4">
        <v>16</v>
      </c>
      <c r="F92" s="30">
        <v>5.3333333333333304</v>
      </c>
      <c r="G92" s="30">
        <v>15.7</v>
      </c>
      <c r="H92" s="30">
        <v>5.2</v>
      </c>
      <c r="I92" s="30">
        <v>0.76</v>
      </c>
      <c r="J92" s="30">
        <v>12.2</v>
      </c>
      <c r="K92" s="30">
        <v>4.06666666666667</v>
      </c>
      <c r="L92" s="4">
        <v>1</v>
      </c>
      <c r="M92" s="30">
        <v>0.33333333333333298</v>
      </c>
      <c r="N92" s="4">
        <v>8</v>
      </c>
      <c r="O92" s="4">
        <v>14</v>
      </c>
      <c r="P92" s="30">
        <v>57.142857142857103</v>
      </c>
      <c r="Q92" s="4">
        <v>3</v>
      </c>
      <c r="R92" s="4">
        <v>4</v>
      </c>
      <c r="S92" s="30">
        <v>75</v>
      </c>
      <c r="T92" s="4">
        <v>2</v>
      </c>
      <c r="U92" s="4">
        <v>3</v>
      </c>
      <c r="V92" s="30">
        <v>66.6666666666667</v>
      </c>
      <c r="W92" s="4">
        <v>0</v>
      </c>
      <c r="X92" s="4">
        <v>0</v>
      </c>
      <c r="Y92" s="4">
        <v>0</v>
      </c>
      <c r="Z92" s="4">
        <v>1</v>
      </c>
      <c r="AA92" s="4">
        <v>0</v>
      </c>
      <c r="AB92" s="4">
        <v>0</v>
      </c>
      <c r="AC92" s="4">
        <v>1</v>
      </c>
      <c r="AD92" s="4">
        <v>9</v>
      </c>
      <c r="AE92" s="30">
        <v>3</v>
      </c>
      <c r="AF92" s="4">
        <v>4</v>
      </c>
      <c r="AG92" s="4">
        <v>5</v>
      </c>
      <c r="AH92" s="4">
        <v>1</v>
      </c>
      <c r="AI92" s="30">
        <v>0.33333333333333298</v>
      </c>
      <c r="AJ92" s="4">
        <v>76040</v>
      </c>
      <c r="AK92" s="4">
        <v>81</v>
      </c>
      <c r="AL92" s="2"/>
      <c r="AM92">
        <v>2</v>
      </c>
    </row>
    <row r="93" spans="1:39" ht="15.25" customHeight="1" x14ac:dyDescent="0.2">
      <c r="A93" s="4" t="s">
        <v>416</v>
      </c>
      <c r="B93" s="4" t="s">
        <v>417</v>
      </c>
      <c r="C93" s="4" t="s">
        <v>83</v>
      </c>
      <c r="D93" s="4">
        <v>3</v>
      </c>
      <c r="E93" s="4">
        <v>18</v>
      </c>
      <c r="F93" s="30">
        <v>6</v>
      </c>
      <c r="G93" s="30">
        <v>13.6</v>
      </c>
      <c r="H93" s="30">
        <v>4.5</v>
      </c>
      <c r="I93" s="30">
        <v>0.56000000000000005</v>
      </c>
      <c r="J93" s="30">
        <v>10.1</v>
      </c>
      <c r="K93" s="30">
        <v>3.3666666666666698</v>
      </c>
      <c r="L93" s="4">
        <v>3</v>
      </c>
      <c r="M93" s="30">
        <v>1</v>
      </c>
      <c r="N93" s="4">
        <v>12</v>
      </c>
      <c r="O93" s="4">
        <v>25</v>
      </c>
      <c r="P93" s="30">
        <v>48</v>
      </c>
      <c r="Q93" s="4">
        <v>0</v>
      </c>
      <c r="R93" s="4">
        <v>0</v>
      </c>
      <c r="S93" s="4"/>
      <c r="T93" s="4">
        <v>6</v>
      </c>
      <c r="U93" s="4">
        <v>7</v>
      </c>
      <c r="V93" s="30">
        <v>85.714285714285694</v>
      </c>
      <c r="W93" s="4">
        <v>0</v>
      </c>
      <c r="X93" s="4">
        <v>0</v>
      </c>
      <c r="Y93" s="4">
        <v>3</v>
      </c>
      <c r="Z93" s="4">
        <v>2</v>
      </c>
      <c r="AA93" s="4">
        <v>0</v>
      </c>
      <c r="AB93" s="4">
        <v>0</v>
      </c>
      <c r="AC93" s="4">
        <v>0</v>
      </c>
      <c r="AD93" s="4">
        <v>17</v>
      </c>
      <c r="AE93" s="30">
        <v>5.6666666666666696</v>
      </c>
      <c r="AF93" s="4">
        <v>8</v>
      </c>
      <c r="AG93" s="4">
        <v>9</v>
      </c>
      <c r="AH93" s="4">
        <v>8</v>
      </c>
      <c r="AI93" s="30">
        <v>2.6666666666666701</v>
      </c>
      <c r="AJ93" s="4">
        <v>58785</v>
      </c>
      <c r="AK93" s="4">
        <v>92</v>
      </c>
      <c r="AL93" s="2"/>
      <c r="AM93">
        <v>8</v>
      </c>
    </row>
    <row r="94" spans="1:39" ht="15.25" customHeight="1" x14ac:dyDescent="0.2">
      <c r="A94" s="4" t="s">
        <v>1032</v>
      </c>
      <c r="B94" s="4" t="s">
        <v>1033</v>
      </c>
      <c r="C94" s="4" t="s">
        <v>83</v>
      </c>
      <c r="D94" s="4">
        <v>3</v>
      </c>
      <c r="E94" s="4">
        <v>15</v>
      </c>
      <c r="F94" s="30">
        <v>5</v>
      </c>
      <c r="G94" s="30">
        <v>10.8</v>
      </c>
      <c r="H94" s="30">
        <v>3.6</v>
      </c>
      <c r="I94" s="30">
        <v>0.65</v>
      </c>
      <c r="J94" s="30">
        <v>9.8000000000000007</v>
      </c>
      <c r="K94" s="30">
        <v>3.2666666666666702</v>
      </c>
      <c r="L94" s="4">
        <v>6</v>
      </c>
      <c r="M94" s="30">
        <v>2</v>
      </c>
      <c r="N94" s="4">
        <v>8</v>
      </c>
      <c r="O94" s="4">
        <v>16</v>
      </c>
      <c r="P94" s="30">
        <v>50</v>
      </c>
      <c r="Q94" s="4">
        <v>3</v>
      </c>
      <c r="R94" s="4">
        <v>6</v>
      </c>
      <c r="S94" s="30">
        <v>50</v>
      </c>
      <c r="T94" s="4">
        <v>1</v>
      </c>
      <c r="U94" s="4">
        <v>1</v>
      </c>
      <c r="V94" s="30">
        <v>100</v>
      </c>
      <c r="W94" s="4">
        <v>0</v>
      </c>
      <c r="X94" s="4">
        <v>1</v>
      </c>
      <c r="Y94" s="4">
        <v>2</v>
      </c>
      <c r="Z94" s="4">
        <v>0</v>
      </c>
      <c r="AA94" s="4">
        <v>0</v>
      </c>
      <c r="AB94" s="4">
        <v>0</v>
      </c>
      <c r="AC94" s="4">
        <v>3</v>
      </c>
      <c r="AD94" s="4">
        <v>10</v>
      </c>
      <c r="AE94" s="30">
        <v>3.3333333333333299</v>
      </c>
      <c r="AF94" s="4">
        <v>3</v>
      </c>
      <c r="AG94" s="4">
        <v>7</v>
      </c>
      <c r="AH94" s="4">
        <v>7</v>
      </c>
      <c r="AI94" s="30">
        <v>2.3333333333333299</v>
      </c>
      <c r="AJ94" s="4">
        <v>55725</v>
      </c>
      <c r="AK94" s="4">
        <v>100</v>
      </c>
      <c r="AL94" s="2"/>
      <c r="AM94">
        <v>8</v>
      </c>
    </row>
    <row r="95" spans="1:39" ht="15.25" customHeight="1" x14ac:dyDescent="0.2">
      <c r="A95" s="4" t="s">
        <v>511</v>
      </c>
      <c r="B95" s="4" t="s">
        <v>1034</v>
      </c>
      <c r="C95" s="4" t="s">
        <v>83</v>
      </c>
      <c r="D95" s="4">
        <v>3</v>
      </c>
      <c r="E95" s="4">
        <v>5</v>
      </c>
      <c r="F95" s="30">
        <v>1.6666666666666701</v>
      </c>
      <c r="G95" s="30">
        <v>10.1</v>
      </c>
      <c r="H95" s="30">
        <v>3.4</v>
      </c>
      <c r="I95" s="30">
        <v>0.62</v>
      </c>
      <c r="J95" s="30">
        <v>3.1</v>
      </c>
      <c r="K95" s="30">
        <v>1.0333333333333301</v>
      </c>
      <c r="L95" s="4">
        <v>1</v>
      </c>
      <c r="M95" s="30">
        <v>0.33333333333333298</v>
      </c>
      <c r="N95" s="4">
        <v>1</v>
      </c>
      <c r="O95" s="4">
        <v>2</v>
      </c>
      <c r="P95" s="30">
        <v>50</v>
      </c>
      <c r="Q95" s="4">
        <v>2</v>
      </c>
      <c r="R95" s="4">
        <v>5</v>
      </c>
      <c r="S95" s="30">
        <v>40</v>
      </c>
      <c r="T95" s="4">
        <v>0</v>
      </c>
      <c r="U95" s="4">
        <v>1</v>
      </c>
      <c r="V95" s="30">
        <v>0</v>
      </c>
      <c r="W95" s="4">
        <v>0</v>
      </c>
      <c r="X95" s="4">
        <v>1</v>
      </c>
      <c r="Y95" s="4">
        <v>0</v>
      </c>
      <c r="Z95" s="4">
        <v>0</v>
      </c>
      <c r="AA95" s="4">
        <v>0</v>
      </c>
      <c r="AB95" s="4">
        <v>0</v>
      </c>
      <c r="AC95" s="4">
        <v>0</v>
      </c>
      <c r="AD95" s="4">
        <v>14</v>
      </c>
      <c r="AE95" s="30">
        <v>4.6666666666666696</v>
      </c>
      <c r="AF95" s="4">
        <v>6</v>
      </c>
      <c r="AG95" s="4">
        <v>8</v>
      </c>
      <c r="AH95" s="4">
        <v>1</v>
      </c>
      <c r="AI95" s="30">
        <v>0.33333333333333298</v>
      </c>
      <c r="AJ95" s="4">
        <v>33555</v>
      </c>
      <c r="AK95" s="4">
        <v>153</v>
      </c>
      <c r="AL95" s="2"/>
      <c r="AM95">
        <v>1</v>
      </c>
    </row>
    <row r="96" spans="1:39" ht="15.25" customHeight="1" x14ac:dyDescent="0.2">
      <c r="A96" s="4" t="s">
        <v>524</v>
      </c>
      <c r="B96" s="4" t="s">
        <v>1035</v>
      </c>
      <c r="C96" s="4" t="s">
        <v>83</v>
      </c>
      <c r="D96" s="4">
        <v>3</v>
      </c>
      <c r="E96" s="4">
        <v>8</v>
      </c>
      <c r="F96" s="30">
        <v>2.6666666666666701</v>
      </c>
      <c r="G96" s="30">
        <v>5.2</v>
      </c>
      <c r="H96" s="30">
        <v>1.7</v>
      </c>
      <c r="I96" s="30">
        <v>0.4</v>
      </c>
      <c r="J96" s="30">
        <v>3.2</v>
      </c>
      <c r="K96" s="30">
        <v>1.06666666666667</v>
      </c>
      <c r="L96" s="4">
        <v>1</v>
      </c>
      <c r="M96" s="30">
        <v>0.33333333333333298</v>
      </c>
      <c r="N96" s="4">
        <v>0</v>
      </c>
      <c r="O96" s="4">
        <v>4</v>
      </c>
      <c r="P96" s="30">
        <v>0</v>
      </c>
      <c r="Q96" s="4">
        <v>4</v>
      </c>
      <c r="R96" s="4">
        <v>16</v>
      </c>
      <c r="S96" s="30">
        <v>25</v>
      </c>
      <c r="T96" s="4">
        <v>0</v>
      </c>
      <c r="U96" s="4">
        <v>0</v>
      </c>
      <c r="V96" s="4"/>
      <c r="W96" s="4">
        <v>0</v>
      </c>
      <c r="X96" s="4">
        <v>0</v>
      </c>
      <c r="Y96" s="4">
        <v>1</v>
      </c>
      <c r="Z96" s="4">
        <v>0</v>
      </c>
      <c r="AA96" s="4">
        <v>0</v>
      </c>
      <c r="AB96" s="4">
        <v>0</v>
      </c>
      <c r="AC96" s="4">
        <v>0</v>
      </c>
      <c r="AD96" s="4">
        <v>4</v>
      </c>
      <c r="AE96" s="30">
        <v>1.3333333333333299</v>
      </c>
      <c r="AF96" s="4">
        <v>1</v>
      </c>
      <c r="AG96" s="4">
        <v>3</v>
      </c>
      <c r="AH96" s="4">
        <v>1</v>
      </c>
      <c r="AI96" s="30">
        <v>0.33333333333333298</v>
      </c>
      <c r="AJ96" s="4">
        <v>42015</v>
      </c>
      <c r="AK96" s="4">
        <v>130</v>
      </c>
      <c r="AL96" s="2"/>
      <c r="AM96">
        <v>1</v>
      </c>
    </row>
    <row r="97" spans="1:39" ht="15.25" customHeight="1" x14ac:dyDescent="0.2">
      <c r="A97" s="4" t="s">
        <v>1036</v>
      </c>
      <c r="B97" s="4" t="s">
        <v>1037</v>
      </c>
      <c r="C97" s="4" t="s">
        <v>602</v>
      </c>
      <c r="D97" s="4">
        <v>3</v>
      </c>
      <c r="E97" s="4">
        <v>13</v>
      </c>
      <c r="F97" s="30">
        <v>4.3333333333333304</v>
      </c>
      <c r="G97" s="30">
        <v>16.3</v>
      </c>
      <c r="H97" s="30">
        <v>5.4</v>
      </c>
      <c r="I97" s="30">
        <v>0.87</v>
      </c>
      <c r="J97" s="30">
        <v>11.3</v>
      </c>
      <c r="K97" s="30">
        <v>3.7666666666666702</v>
      </c>
      <c r="L97" s="4">
        <v>4</v>
      </c>
      <c r="M97" s="30">
        <v>1.3333333333333299</v>
      </c>
      <c r="N97" s="4">
        <v>1</v>
      </c>
      <c r="O97" s="4">
        <v>2</v>
      </c>
      <c r="P97" s="30">
        <v>50</v>
      </c>
      <c r="Q97" s="4">
        <v>5</v>
      </c>
      <c r="R97" s="4">
        <v>11</v>
      </c>
      <c r="S97" s="30">
        <v>45.454545454545503</v>
      </c>
      <c r="T97" s="4">
        <v>2</v>
      </c>
      <c r="U97" s="4">
        <v>2</v>
      </c>
      <c r="V97" s="30">
        <v>100</v>
      </c>
      <c r="W97" s="4">
        <v>0</v>
      </c>
      <c r="X97" s="4">
        <v>0</v>
      </c>
      <c r="Y97" s="4">
        <v>4</v>
      </c>
      <c r="Z97" s="4">
        <v>0</v>
      </c>
      <c r="AA97" s="4">
        <v>0</v>
      </c>
      <c r="AB97" s="4">
        <v>0</v>
      </c>
      <c r="AC97" s="4">
        <v>0</v>
      </c>
      <c r="AD97" s="4">
        <v>6</v>
      </c>
      <c r="AE97" s="30">
        <v>2</v>
      </c>
      <c r="AF97" s="4">
        <v>3</v>
      </c>
      <c r="AG97" s="4">
        <v>3</v>
      </c>
      <c r="AH97" s="4">
        <v>2</v>
      </c>
      <c r="AI97" s="30">
        <v>0.66666666666666696</v>
      </c>
      <c r="AJ97" s="4">
        <v>105660</v>
      </c>
      <c r="AK97" s="4">
        <v>68</v>
      </c>
      <c r="AL97" s="2"/>
      <c r="AM97">
        <v>9</v>
      </c>
    </row>
    <row r="98" spans="1:39" ht="15.25" customHeight="1" x14ac:dyDescent="0.2">
      <c r="A98" s="4" t="s">
        <v>412</v>
      </c>
      <c r="B98" s="4" t="s">
        <v>1038</v>
      </c>
      <c r="C98" s="4" t="s">
        <v>602</v>
      </c>
      <c r="D98" s="4">
        <v>3</v>
      </c>
      <c r="E98" s="4">
        <v>8</v>
      </c>
      <c r="F98" s="30">
        <v>2.6666666666666701</v>
      </c>
      <c r="G98" s="30">
        <v>7.2</v>
      </c>
      <c r="H98" s="30">
        <v>2.4</v>
      </c>
      <c r="I98" s="30">
        <v>0.53</v>
      </c>
      <c r="J98" s="30">
        <v>4.2</v>
      </c>
      <c r="K98" s="30">
        <v>1.4</v>
      </c>
      <c r="L98" s="4">
        <v>3</v>
      </c>
      <c r="M98" s="30">
        <v>1</v>
      </c>
      <c r="N98" s="4">
        <v>4</v>
      </c>
      <c r="O98" s="4">
        <v>8</v>
      </c>
      <c r="P98" s="30">
        <v>50</v>
      </c>
      <c r="Q98" s="4">
        <v>2</v>
      </c>
      <c r="R98" s="4">
        <v>7</v>
      </c>
      <c r="S98" s="30">
        <v>28.571428571428601</v>
      </c>
      <c r="T98" s="4">
        <v>0</v>
      </c>
      <c r="U98" s="4">
        <v>0</v>
      </c>
      <c r="V98" s="4"/>
      <c r="W98" s="4">
        <v>0</v>
      </c>
      <c r="X98" s="4">
        <v>0</v>
      </c>
      <c r="Y98" s="4">
        <v>3</v>
      </c>
      <c r="Z98" s="4">
        <v>0</v>
      </c>
      <c r="AA98" s="4">
        <v>0</v>
      </c>
      <c r="AB98" s="4">
        <v>0</v>
      </c>
      <c r="AC98" s="4">
        <v>0</v>
      </c>
      <c r="AD98" s="4">
        <v>4</v>
      </c>
      <c r="AE98" s="30">
        <v>1.3333333333333299</v>
      </c>
      <c r="AF98" s="4">
        <v>0</v>
      </c>
      <c r="AG98" s="4">
        <v>4</v>
      </c>
      <c r="AH98" s="4">
        <v>2</v>
      </c>
      <c r="AI98" s="30">
        <v>0.66666666666666696</v>
      </c>
      <c r="AJ98" s="4">
        <v>106410</v>
      </c>
      <c r="AK98" s="4">
        <v>67</v>
      </c>
      <c r="AL98" s="2"/>
      <c r="AM98">
        <v>4</v>
      </c>
    </row>
    <row r="99" spans="1:39" ht="15.25" customHeight="1" x14ac:dyDescent="0.2">
      <c r="A99" s="4" t="s">
        <v>1039</v>
      </c>
      <c r="B99" s="4" t="s">
        <v>1040</v>
      </c>
      <c r="C99" s="4" t="s">
        <v>602</v>
      </c>
      <c r="D99" s="4">
        <v>3</v>
      </c>
      <c r="E99" s="4">
        <v>6</v>
      </c>
      <c r="F99" s="30">
        <v>2</v>
      </c>
      <c r="G99" s="30">
        <v>1.3</v>
      </c>
      <c r="H99" s="30">
        <v>0.4</v>
      </c>
      <c r="I99" s="30">
        <v>0.46</v>
      </c>
      <c r="J99" s="30">
        <v>2.8</v>
      </c>
      <c r="K99" s="30">
        <v>0.93333333333333302</v>
      </c>
      <c r="L99" s="4">
        <v>0</v>
      </c>
      <c r="M99" s="30">
        <v>0</v>
      </c>
      <c r="N99" s="4">
        <v>4</v>
      </c>
      <c r="O99" s="4">
        <v>5</v>
      </c>
      <c r="P99" s="30">
        <v>80</v>
      </c>
      <c r="Q99" s="4">
        <v>1</v>
      </c>
      <c r="R99" s="4">
        <v>8</v>
      </c>
      <c r="S99" s="30">
        <v>12.5</v>
      </c>
      <c r="T99" s="4">
        <v>0</v>
      </c>
      <c r="U99" s="4">
        <v>0</v>
      </c>
      <c r="V99" s="4"/>
      <c r="W99" s="4">
        <v>0</v>
      </c>
      <c r="X99" s="4">
        <v>0</v>
      </c>
      <c r="Y99" s="4">
        <v>0</v>
      </c>
      <c r="Z99" s="4">
        <v>0</v>
      </c>
      <c r="AA99" s="4">
        <v>0</v>
      </c>
      <c r="AB99" s="4">
        <v>0</v>
      </c>
      <c r="AC99" s="4">
        <v>0</v>
      </c>
      <c r="AD99" s="4">
        <v>7</v>
      </c>
      <c r="AE99" s="30">
        <v>2.3333333333333299</v>
      </c>
      <c r="AF99" s="4">
        <v>1</v>
      </c>
      <c r="AG99" s="4">
        <v>6</v>
      </c>
      <c r="AH99" s="4">
        <v>5</v>
      </c>
      <c r="AI99" s="30">
        <v>1.6666666666666701</v>
      </c>
      <c r="AJ99" s="4">
        <v>66030</v>
      </c>
      <c r="AK99" s="4">
        <v>86</v>
      </c>
      <c r="AL99" s="2"/>
      <c r="AM99">
        <v>0</v>
      </c>
    </row>
    <row r="100" spans="1:39" ht="15.25" customHeight="1" x14ac:dyDescent="0.2">
      <c r="A100" s="4" t="s">
        <v>421</v>
      </c>
      <c r="B100" s="4" t="s">
        <v>422</v>
      </c>
      <c r="C100" s="4" t="s">
        <v>602</v>
      </c>
      <c r="D100" s="4">
        <v>3</v>
      </c>
      <c r="E100" s="4">
        <v>16</v>
      </c>
      <c r="F100" s="30">
        <v>5.3333333333333304</v>
      </c>
      <c r="G100" s="30">
        <v>12.7</v>
      </c>
      <c r="H100" s="30">
        <v>4.2</v>
      </c>
      <c r="I100" s="30">
        <v>0.67</v>
      </c>
      <c r="J100" s="30">
        <v>10.7</v>
      </c>
      <c r="K100" s="30">
        <v>3.56666666666667</v>
      </c>
      <c r="L100" s="4">
        <v>3</v>
      </c>
      <c r="M100" s="30">
        <v>1</v>
      </c>
      <c r="N100" s="4">
        <v>7</v>
      </c>
      <c r="O100" s="4">
        <v>7</v>
      </c>
      <c r="P100" s="30">
        <v>100</v>
      </c>
      <c r="Q100" s="4">
        <v>3</v>
      </c>
      <c r="R100" s="4">
        <v>13</v>
      </c>
      <c r="S100" s="30">
        <v>23.076923076923102</v>
      </c>
      <c r="T100" s="4">
        <v>3</v>
      </c>
      <c r="U100" s="4">
        <v>4</v>
      </c>
      <c r="V100" s="30">
        <v>75</v>
      </c>
      <c r="W100" s="4">
        <v>0</v>
      </c>
      <c r="X100" s="4">
        <v>1</v>
      </c>
      <c r="Y100" s="4">
        <v>1</v>
      </c>
      <c r="Z100" s="4">
        <v>1</v>
      </c>
      <c r="AA100" s="4">
        <v>0</v>
      </c>
      <c r="AB100" s="4">
        <v>0</v>
      </c>
      <c r="AC100" s="4">
        <v>1</v>
      </c>
      <c r="AD100" s="4">
        <v>10</v>
      </c>
      <c r="AE100" s="30">
        <v>3.3333333333333299</v>
      </c>
      <c r="AF100" s="4">
        <v>3</v>
      </c>
      <c r="AG100" s="4">
        <v>7</v>
      </c>
      <c r="AH100" s="4">
        <v>5</v>
      </c>
      <c r="AI100" s="30">
        <v>1.6666666666666701</v>
      </c>
      <c r="AJ100" s="4">
        <v>107220</v>
      </c>
      <c r="AK100" s="4">
        <v>66</v>
      </c>
      <c r="AL100" s="2"/>
      <c r="AM100">
        <v>9</v>
      </c>
    </row>
    <row r="101" spans="1:39" ht="15.25" customHeight="1" x14ac:dyDescent="0.2">
      <c r="A101" s="4" t="s">
        <v>379</v>
      </c>
      <c r="B101" s="4" t="s">
        <v>1041</v>
      </c>
      <c r="C101" s="4" t="s">
        <v>959</v>
      </c>
      <c r="D101" s="4">
        <v>8</v>
      </c>
      <c r="E101" s="4">
        <v>18</v>
      </c>
      <c r="F101" s="30">
        <v>2.25</v>
      </c>
      <c r="G101" s="30">
        <v>27</v>
      </c>
      <c r="H101" s="30">
        <v>3.4</v>
      </c>
      <c r="I101" s="30">
        <v>0.39</v>
      </c>
      <c r="J101" s="30">
        <v>7</v>
      </c>
      <c r="K101" s="30">
        <v>0.875</v>
      </c>
      <c r="L101" s="4">
        <v>14</v>
      </c>
      <c r="M101" s="30">
        <v>1.75</v>
      </c>
      <c r="N101" s="4">
        <v>14</v>
      </c>
      <c r="O101" s="4">
        <v>26</v>
      </c>
      <c r="P101" s="30">
        <v>53.846153846153797</v>
      </c>
      <c r="Q101" s="4">
        <v>0</v>
      </c>
      <c r="R101" s="4">
        <v>12</v>
      </c>
      <c r="S101" s="30">
        <v>0</v>
      </c>
      <c r="T101" s="4">
        <v>4</v>
      </c>
      <c r="U101" s="4">
        <v>8</v>
      </c>
      <c r="V101" s="30">
        <v>50</v>
      </c>
      <c r="W101" s="4">
        <v>1</v>
      </c>
      <c r="X101" s="4">
        <v>9</v>
      </c>
      <c r="Y101" s="4">
        <v>2</v>
      </c>
      <c r="Z101" s="4">
        <v>0</v>
      </c>
      <c r="AA101" s="4">
        <v>0</v>
      </c>
      <c r="AB101" s="4">
        <v>0</v>
      </c>
      <c r="AC101" s="4">
        <v>2</v>
      </c>
      <c r="AD101" s="4">
        <v>30</v>
      </c>
      <c r="AE101" s="30">
        <v>3.75</v>
      </c>
      <c r="AF101" s="4">
        <v>10</v>
      </c>
      <c r="AG101" s="4">
        <v>20</v>
      </c>
      <c r="AH101" s="4">
        <v>6</v>
      </c>
      <c r="AI101" s="30">
        <v>0.75</v>
      </c>
      <c r="AJ101" s="4">
        <v>139126</v>
      </c>
      <c r="AK101" s="4">
        <v>49</v>
      </c>
      <c r="AL101" s="2"/>
      <c r="AM101">
        <v>5</v>
      </c>
    </row>
    <row r="102" spans="1:39" ht="15.25" customHeight="1" x14ac:dyDescent="0.2">
      <c r="A102" s="4" t="s">
        <v>1042</v>
      </c>
      <c r="B102" s="4" t="s">
        <v>1043</v>
      </c>
      <c r="C102" s="4" t="s">
        <v>609</v>
      </c>
      <c r="D102" s="4">
        <v>3</v>
      </c>
      <c r="E102" s="4">
        <v>13</v>
      </c>
      <c r="F102" s="30">
        <v>4.3333333333333304</v>
      </c>
      <c r="G102" s="30">
        <v>7.5</v>
      </c>
      <c r="H102" s="30">
        <v>2.5</v>
      </c>
      <c r="I102" s="30">
        <v>0.54</v>
      </c>
      <c r="J102" s="30">
        <v>7</v>
      </c>
      <c r="K102" s="30">
        <v>2.3333333333333299</v>
      </c>
      <c r="L102" s="4">
        <v>2</v>
      </c>
      <c r="M102" s="30">
        <v>0.66666666666666696</v>
      </c>
      <c r="N102" s="4">
        <v>2</v>
      </c>
      <c r="O102" s="4">
        <v>6</v>
      </c>
      <c r="P102" s="30">
        <v>33.3333333333333</v>
      </c>
      <c r="Q102" s="4">
        <v>4</v>
      </c>
      <c r="R102" s="4">
        <v>15</v>
      </c>
      <c r="S102" s="30">
        <v>26.6666666666667</v>
      </c>
      <c r="T102" s="4">
        <v>3</v>
      </c>
      <c r="U102" s="4">
        <v>3</v>
      </c>
      <c r="V102" s="30">
        <v>100</v>
      </c>
      <c r="W102" s="4">
        <v>0</v>
      </c>
      <c r="X102" s="4">
        <v>0</v>
      </c>
      <c r="Y102" s="4">
        <v>1</v>
      </c>
      <c r="Z102" s="4">
        <v>0</v>
      </c>
      <c r="AA102" s="4">
        <v>0</v>
      </c>
      <c r="AB102" s="4">
        <v>0</v>
      </c>
      <c r="AC102" s="4">
        <v>1</v>
      </c>
      <c r="AD102" s="4">
        <v>5</v>
      </c>
      <c r="AE102" s="30">
        <v>1.6666666666666701</v>
      </c>
      <c r="AF102" s="4">
        <v>1</v>
      </c>
      <c r="AG102" s="4">
        <v>4</v>
      </c>
      <c r="AH102" s="4">
        <v>3</v>
      </c>
      <c r="AI102" s="30">
        <v>1</v>
      </c>
      <c r="AJ102" s="4">
        <v>117763</v>
      </c>
      <c r="AK102" s="4">
        <v>62</v>
      </c>
      <c r="AL102" s="2"/>
      <c r="AM102">
        <v>4</v>
      </c>
    </row>
    <row r="103" spans="1:39" ht="15.25" customHeight="1" x14ac:dyDescent="0.2">
      <c r="A103" s="4" t="s">
        <v>296</v>
      </c>
      <c r="B103" s="4" t="s">
        <v>297</v>
      </c>
      <c r="C103" s="4" t="s">
        <v>609</v>
      </c>
      <c r="D103" s="4">
        <v>3</v>
      </c>
      <c r="E103" s="4">
        <v>5</v>
      </c>
      <c r="F103" s="30">
        <v>1.6666666666666701</v>
      </c>
      <c r="G103" s="30">
        <v>7.1</v>
      </c>
      <c r="H103" s="30">
        <v>2.4</v>
      </c>
      <c r="I103" s="30">
        <v>0.31</v>
      </c>
      <c r="J103" s="30">
        <v>1.6</v>
      </c>
      <c r="K103" s="30">
        <v>0.53333333333333299</v>
      </c>
      <c r="L103" s="4">
        <v>7</v>
      </c>
      <c r="M103" s="30">
        <v>2.3333333333333299</v>
      </c>
      <c r="N103" s="4">
        <v>3</v>
      </c>
      <c r="O103" s="4">
        <v>8</v>
      </c>
      <c r="P103" s="30">
        <v>37.5</v>
      </c>
      <c r="Q103" s="4">
        <v>1</v>
      </c>
      <c r="R103" s="4">
        <v>7</v>
      </c>
      <c r="S103" s="30">
        <v>14.285714285714301</v>
      </c>
      <c r="T103" s="4">
        <v>0</v>
      </c>
      <c r="U103" s="4">
        <v>1</v>
      </c>
      <c r="V103" s="30">
        <v>0</v>
      </c>
      <c r="W103" s="4">
        <v>0</v>
      </c>
      <c r="X103" s="4">
        <v>1</v>
      </c>
      <c r="Y103" s="4">
        <v>3</v>
      </c>
      <c r="Z103" s="4">
        <v>0</v>
      </c>
      <c r="AA103" s="4">
        <v>0</v>
      </c>
      <c r="AB103" s="4">
        <v>0</v>
      </c>
      <c r="AC103" s="4">
        <v>3</v>
      </c>
      <c r="AD103" s="4">
        <v>3</v>
      </c>
      <c r="AE103" s="30">
        <v>1</v>
      </c>
      <c r="AF103" s="4">
        <v>0</v>
      </c>
      <c r="AG103" s="4">
        <v>3</v>
      </c>
      <c r="AH103" s="4">
        <v>0</v>
      </c>
      <c r="AI103" s="30">
        <v>0</v>
      </c>
      <c r="AJ103" s="4">
        <v>91926</v>
      </c>
      <c r="AK103" s="4">
        <v>77</v>
      </c>
      <c r="AL103" s="2"/>
      <c r="AM103">
        <v>6</v>
      </c>
    </row>
    <row r="104" spans="1:39" ht="15.25" customHeight="1" x14ac:dyDescent="0.2">
      <c r="A104" s="4" t="s">
        <v>707</v>
      </c>
      <c r="B104" s="4" t="s">
        <v>708</v>
      </c>
      <c r="C104" s="4" t="s">
        <v>609</v>
      </c>
      <c r="D104" s="4">
        <v>3</v>
      </c>
      <c r="E104" s="4">
        <v>17</v>
      </c>
      <c r="F104" s="30">
        <v>5.6666666666666696</v>
      </c>
      <c r="G104" s="30">
        <v>16</v>
      </c>
      <c r="H104" s="30">
        <v>5.3</v>
      </c>
      <c r="I104" s="30">
        <v>0.59</v>
      </c>
      <c r="J104" s="30">
        <v>10</v>
      </c>
      <c r="K104" s="30">
        <v>3.3333333333333299</v>
      </c>
      <c r="L104" s="4">
        <v>4</v>
      </c>
      <c r="M104" s="30">
        <v>1.3333333333333299</v>
      </c>
      <c r="N104" s="4">
        <v>10</v>
      </c>
      <c r="O104" s="4">
        <v>17</v>
      </c>
      <c r="P104" s="30">
        <v>58.823529411764703</v>
      </c>
      <c r="Q104" s="4">
        <v>3</v>
      </c>
      <c r="R104" s="4">
        <v>7</v>
      </c>
      <c r="S104" s="30">
        <v>42.857142857142897</v>
      </c>
      <c r="T104" s="4">
        <v>1</v>
      </c>
      <c r="U104" s="4">
        <v>5</v>
      </c>
      <c r="V104" s="30">
        <v>20</v>
      </c>
      <c r="W104" s="4">
        <v>0</v>
      </c>
      <c r="X104" s="4">
        <v>2</v>
      </c>
      <c r="Y104" s="4">
        <v>0</v>
      </c>
      <c r="Z104" s="4">
        <v>1</v>
      </c>
      <c r="AA104" s="4">
        <v>0</v>
      </c>
      <c r="AB104" s="4">
        <v>0</v>
      </c>
      <c r="AC104" s="4">
        <v>2</v>
      </c>
      <c r="AD104" s="4">
        <v>14</v>
      </c>
      <c r="AE104" s="30">
        <v>4.6666666666666696</v>
      </c>
      <c r="AF104" s="4">
        <v>9</v>
      </c>
      <c r="AG104" s="4">
        <v>5</v>
      </c>
      <c r="AH104" s="4">
        <v>3</v>
      </c>
      <c r="AI104" s="30">
        <v>1</v>
      </c>
      <c r="AJ104" s="4">
        <v>129802</v>
      </c>
      <c r="AK104" s="4">
        <v>55</v>
      </c>
      <c r="AL104" s="2"/>
      <c r="AM104">
        <v>2</v>
      </c>
    </row>
    <row r="105" spans="1:39" ht="15.25" customHeight="1" x14ac:dyDescent="0.2">
      <c r="A105" s="4" t="s">
        <v>1044</v>
      </c>
      <c r="B105" s="4" t="s">
        <v>1045</v>
      </c>
      <c r="C105" s="4" t="s">
        <v>609</v>
      </c>
      <c r="D105" s="4">
        <v>3</v>
      </c>
      <c r="E105" s="4">
        <v>12</v>
      </c>
      <c r="F105" s="30">
        <v>4</v>
      </c>
      <c r="G105" s="30">
        <v>9.4</v>
      </c>
      <c r="H105" s="30">
        <v>3.1</v>
      </c>
      <c r="I105" s="30">
        <v>0.41</v>
      </c>
      <c r="J105" s="30">
        <v>4.9000000000000004</v>
      </c>
      <c r="K105" s="30">
        <v>1.63333333333333</v>
      </c>
      <c r="L105" s="4">
        <v>5</v>
      </c>
      <c r="M105" s="30">
        <v>1.6666666666666701</v>
      </c>
      <c r="N105" s="4">
        <v>6</v>
      </c>
      <c r="O105" s="4">
        <v>13</v>
      </c>
      <c r="P105" s="30">
        <v>46.153846153846203</v>
      </c>
      <c r="Q105" s="4">
        <v>2</v>
      </c>
      <c r="R105" s="4">
        <v>12</v>
      </c>
      <c r="S105" s="30">
        <v>16.6666666666667</v>
      </c>
      <c r="T105" s="4">
        <v>2</v>
      </c>
      <c r="U105" s="4">
        <v>4</v>
      </c>
      <c r="V105" s="30">
        <v>50</v>
      </c>
      <c r="W105" s="4">
        <v>0</v>
      </c>
      <c r="X105" s="4">
        <v>1</v>
      </c>
      <c r="Y105" s="4">
        <v>2</v>
      </c>
      <c r="Z105" s="4">
        <v>0</v>
      </c>
      <c r="AA105" s="4">
        <v>0</v>
      </c>
      <c r="AB105" s="4">
        <v>0</v>
      </c>
      <c r="AC105" s="4">
        <v>2</v>
      </c>
      <c r="AD105" s="4">
        <v>13</v>
      </c>
      <c r="AE105" s="30">
        <v>4.3333333333333304</v>
      </c>
      <c r="AF105" s="4">
        <v>6</v>
      </c>
      <c r="AG105" s="4">
        <v>7</v>
      </c>
      <c r="AH105" s="4">
        <v>5</v>
      </c>
      <c r="AI105" s="30">
        <v>1.6666666666666701</v>
      </c>
      <c r="AJ105" s="4">
        <v>128406</v>
      </c>
      <c r="AK105" s="4">
        <v>56</v>
      </c>
      <c r="AL105" s="2"/>
      <c r="AM105">
        <v>4</v>
      </c>
    </row>
    <row r="106" spans="1:39" ht="15.25" customHeight="1" x14ac:dyDescent="0.2">
      <c r="A106" s="4" t="s">
        <v>168</v>
      </c>
      <c r="B106" s="4" t="s">
        <v>169</v>
      </c>
      <c r="C106" s="4" t="s">
        <v>610</v>
      </c>
      <c r="D106" s="4">
        <v>3</v>
      </c>
      <c r="E106" s="4">
        <v>7</v>
      </c>
      <c r="F106" s="30">
        <v>2.3333333333333299</v>
      </c>
      <c r="G106" s="30">
        <v>4.0999999999999996</v>
      </c>
      <c r="H106" s="30">
        <v>1.4</v>
      </c>
      <c r="I106" s="30">
        <v>0.44</v>
      </c>
      <c r="J106" s="30">
        <v>3.1</v>
      </c>
      <c r="K106" s="30">
        <v>1.0333333333333301</v>
      </c>
      <c r="L106" s="4">
        <v>0</v>
      </c>
      <c r="M106" s="30">
        <v>0</v>
      </c>
      <c r="N106" s="4">
        <v>5</v>
      </c>
      <c r="O106" s="4">
        <v>10</v>
      </c>
      <c r="P106" s="30">
        <v>50</v>
      </c>
      <c r="Q106" s="4">
        <v>1</v>
      </c>
      <c r="R106" s="4">
        <v>5</v>
      </c>
      <c r="S106" s="30">
        <v>20</v>
      </c>
      <c r="T106" s="4">
        <v>0</v>
      </c>
      <c r="U106" s="4">
        <v>1</v>
      </c>
      <c r="V106" s="30">
        <v>0</v>
      </c>
      <c r="W106" s="4">
        <v>0</v>
      </c>
      <c r="X106" s="4">
        <v>0</v>
      </c>
      <c r="Y106" s="4">
        <v>0</v>
      </c>
      <c r="Z106" s="4">
        <v>0</v>
      </c>
      <c r="AA106" s="4">
        <v>0</v>
      </c>
      <c r="AB106" s="4">
        <v>0</v>
      </c>
      <c r="AC106" s="4">
        <v>0</v>
      </c>
      <c r="AD106" s="4">
        <v>8</v>
      </c>
      <c r="AE106" s="30">
        <v>2.6666666666666701</v>
      </c>
      <c r="AF106" s="4">
        <v>6</v>
      </c>
      <c r="AG106" s="4">
        <v>2</v>
      </c>
      <c r="AH106" s="4">
        <v>3</v>
      </c>
      <c r="AI106" s="30">
        <v>1</v>
      </c>
      <c r="AJ106" s="4">
        <v>56013</v>
      </c>
      <c r="AK106" s="4">
        <v>99</v>
      </c>
      <c r="AL106" s="2"/>
      <c r="AM106">
        <v>1</v>
      </c>
    </row>
    <row r="107" spans="1:39" ht="15.25" customHeight="1" x14ac:dyDescent="0.2">
      <c r="A107" s="4" t="s">
        <v>170</v>
      </c>
      <c r="B107" s="4" t="s">
        <v>171</v>
      </c>
      <c r="C107" s="4" t="s">
        <v>610</v>
      </c>
      <c r="D107" s="4">
        <v>3</v>
      </c>
      <c r="E107" s="4">
        <v>23</v>
      </c>
      <c r="F107" s="30">
        <v>7.6666666666666696</v>
      </c>
      <c r="G107" s="30">
        <v>11.1</v>
      </c>
      <c r="H107" s="30">
        <v>3.7</v>
      </c>
      <c r="I107" s="30">
        <v>0.44</v>
      </c>
      <c r="J107" s="30">
        <v>10.1</v>
      </c>
      <c r="K107" s="30">
        <v>3.3666666666666698</v>
      </c>
      <c r="L107" s="4">
        <v>5</v>
      </c>
      <c r="M107" s="30">
        <v>1.6666666666666701</v>
      </c>
      <c r="N107" s="4">
        <v>13</v>
      </c>
      <c r="O107" s="4">
        <v>31</v>
      </c>
      <c r="P107" s="30">
        <v>41.935483870967701</v>
      </c>
      <c r="Q107" s="4">
        <v>1</v>
      </c>
      <c r="R107" s="4">
        <v>4</v>
      </c>
      <c r="S107" s="30">
        <v>25</v>
      </c>
      <c r="T107" s="4">
        <v>8</v>
      </c>
      <c r="U107" s="4">
        <v>17</v>
      </c>
      <c r="V107" s="30">
        <v>47.058823529411796</v>
      </c>
      <c r="W107" s="4">
        <v>1</v>
      </c>
      <c r="X107" s="4">
        <v>0</v>
      </c>
      <c r="Y107" s="4">
        <v>2</v>
      </c>
      <c r="Z107" s="4">
        <v>2</v>
      </c>
      <c r="AA107" s="4">
        <v>0</v>
      </c>
      <c r="AB107" s="4">
        <v>0</v>
      </c>
      <c r="AC107" s="4">
        <v>2</v>
      </c>
      <c r="AD107" s="4">
        <v>12</v>
      </c>
      <c r="AE107" s="30">
        <v>4</v>
      </c>
      <c r="AF107" s="4">
        <v>6</v>
      </c>
      <c r="AG107" s="4">
        <v>6</v>
      </c>
      <c r="AH107" s="4">
        <v>7</v>
      </c>
      <c r="AI107" s="30">
        <v>2.3333333333333299</v>
      </c>
      <c r="AJ107" s="4">
        <v>45201</v>
      </c>
      <c r="AK107" s="4">
        <v>124</v>
      </c>
      <c r="AL107" s="2"/>
      <c r="AM107">
        <v>3</v>
      </c>
    </row>
    <row r="108" spans="1:39" ht="15.25" customHeight="1" x14ac:dyDescent="0.2">
      <c r="A108" s="4" t="s">
        <v>458</v>
      </c>
      <c r="B108" s="4" t="s">
        <v>636</v>
      </c>
      <c r="C108" s="4" t="s">
        <v>610</v>
      </c>
      <c r="D108" s="4">
        <v>3</v>
      </c>
      <c r="E108" s="4">
        <v>9</v>
      </c>
      <c r="F108" s="30">
        <v>3</v>
      </c>
      <c r="G108" s="30">
        <v>17.3</v>
      </c>
      <c r="H108" s="30">
        <v>5.8</v>
      </c>
      <c r="I108" s="30">
        <v>0.31</v>
      </c>
      <c r="J108" s="30">
        <v>2.8</v>
      </c>
      <c r="K108" s="30">
        <v>0.93333333333333302</v>
      </c>
      <c r="L108" s="4">
        <v>5</v>
      </c>
      <c r="M108" s="30">
        <v>1.6666666666666701</v>
      </c>
      <c r="N108" s="4">
        <v>8</v>
      </c>
      <c r="O108" s="4">
        <v>23</v>
      </c>
      <c r="P108" s="30">
        <v>34.7826086956522</v>
      </c>
      <c r="Q108" s="4">
        <v>0</v>
      </c>
      <c r="R108" s="4">
        <v>5</v>
      </c>
      <c r="S108" s="30">
        <v>0</v>
      </c>
      <c r="T108" s="4">
        <v>1</v>
      </c>
      <c r="U108" s="4">
        <v>1</v>
      </c>
      <c r="V108" s="30">
        <v>100</v>
      </c>
      <c r="W108" s="4">
        <v>0</v>
      </c>
      <c r="X108" s="4">
        <v>1</v>
      </c>
      <c r="Y108" s="4">
        <v>4</v>
      </c>
      <c r="Z108" s="4">
        <v>0</v>
      </c>
      <c r="AA108" s="4">
        <v>0</v>
      </c>
      <c r="AB108" s="4">
        <v>0</v>
      </c>
      <c r="AC108" s="4">
        <v>0</v>
      </c>
      <c r="AD108" s="4">
        <v>31</v>
      </c>
      <c r="AE108" s="30">
        <v>10.3333333333333</v>
      </c>
      <c r="AF108" s="4">
        <v>13</v>
      </c>
      <c r="AG108" s="4">
        <v>18</v>
      </c>
      <c r="AH108" s="4">
        <v>6</v>
      </c>
      <c r="AI108" s="30">
        <v>2</v>
      </c>
      <c r="AJ108" s="4">
        <v>39429</v>
      </c>
      <c r="AK108" s="4">
        <v>134</v>
      </c>
      <c r="AL108" s="2"/>
      <c r="AM108">
        <v>7</v>
      </c>
    </row>
    <row r="109" spans="1:39" ht="15.25" customHeight="1" x14ac:dyDescent="0.2">
      <c r="A109" s="4" t="s">
        <v>1046</v>
      </c>
      <c r="B109" s="4" t="s">
        <v>1047</v>
      </c>
      <c r="C109" s="4" t="s">
        <v>610</v>
      </c>
      <c r="D109" s="4">
        <v>3</v>
      </c>
      <c r="E109" s="4">
        <v>5</v>
      </c>
      <c r="F109" s="30">
        <v>1.6666666666666701</v>
      </c>
      <c r="G109" s="30">
        <v>3.1</v>
      </c>
      <c r="H109" s="30">
        <v>1</v>
      </c>
      <c r="I109" s="30">
        <v>0.42</v>
      </c>
      <c r="J109" s="30">
        <v>2.1</v>
      </c>
      <c r="K109" s="30">
        <v>0.7</v>
      </c>
      <c r="L109" s="4">
        <v>1</v>
      </c>
      <c r="M109" s="30">
        <v>0.33333333333333298</v>
      </c>
      <c r="N109" s="4">
        <v>2</v>
      </c>
      <c r="O109" s="4">
        <v>5</v>
      </c>
      <c r="P109" s="30">
        <v>40</v>
      </c>
      <c r="Q109" s="4">
        <v>1</v>
      </c>
      <c r="R109" s="4">
        <v>6</v>
      </c>
      <c r="S109" s="30">
        <v>16.6666666666667</v>
      </c>
      <c r="T109" s="4">
        <v>1</v>
      </c>
      <c r="U109" s="4">
        <v>1</v>
      </c>
      <c r="V109" s="30">
        <v>100</v>
      </c>
      <c r="W109" s="4">
        <v>0</v>
      </c>
      <c r="X109" s="4">
        <v>0</v>
      </c>
      <c r="Y109" s="4">
        <v>0</v>
      </c>
      <c r="Z109" s="4">
        <v>0</v>
      </c>
      <c r="AA109" s="4">
        <v>0</v>
      </c>
      <c r="AB109" s="4">
        <v>0</v>
      </c>
      <c r="AC109" s="4">
        <v>1</v>
      </c>
      <c r="AD109" s="4">
        <v>8</v>
      </c>
      <c r="AE109" s="30">
        <v>2.6666666666666701</v>
      </c>
      <c r="AF109" s="4">
        <v>6</v>
      </c>
      <c r="AG109" s="4">
        <v>2</v>
      </c>
      <c r="AH109" s="4">
        <v>3</v>
      </c>
      <c r="AI109" s="30">
        <v>1</v>
      </c>
      <c r="AJ109" s="4">
        <v>46755</v>
      </c>
      <c r="AK109" s="4">
        <v>121</v>
      </c>
      <c r="AL109" s="2"/>
      <c r="AM109">
        <v>1</v>
      </c>
    </row>
    <row r="110" spans="1:39" ht="15.25" customHeight="1" x14ac:dyDescent="0.2">
      <c r="A110" s="4" t="s">
        <v>653</v>
      </c>
      <c r="B110" s="4" t="s">
        <v>654</v>
      </c>
      <c r="C110" s="4" t="s">
        <v>603</v>
      </c>
      <c r="D110" s="4">
        <v>2</v>
      </c>
      <c r="E110" s="4">
        <v>8</v>
      </c>
      <c r="F110" s="30">
        <v>4</v>
      </c>
      <c r="G110" s="30">
        <v>9.3000000000000007</v>
      </c>
      <c r="H110" s="30">
        <v>4.5999999999999996</v>
      </c>
      <c r="I110" s="30">
        <v>0.47</v>
      </c>
      <c r="J110" s="30">
        <v>3.8</v>
      </c>
      <c r="K110" s="30">
        <v>1.9</v>
      </c>
      <c r="L110" s="4">
        <v>2</v>
      </c>
      <c r="M110" s="30">
        <v>1</v>
      </c>
      <c r="N110" s="4">
        <v>2</v>
      </c>
      <c r="O110" s="4">
        <v>7</v>
      </c>
      <c r="P110" s="30">
        <v>28.571428571428601</v>
      </c>
      <c r="Q110" s="4">
        <v>3</v>
      </c>
      <c r="R110" s="4">
        <v>10</v>
      </c>
      <c r="S110" s="30">
        <v>30</v>
      </c>
      <c r="T110" s="4">
        <v>0</v>
      </c>
      <c r="U110" s="4">
        <v>0</v>
      </c>
      <c r="V110" s="4"/>
      <c r="W110" s="4">
        <v>0</v>
      </c>
      <c r="X110" s="4">
        <v>2</v>
      </c>
      <c r="Y110" s="4">
        <v>0</v>
      </c>
      <c r="Z110" s="4">
        <v>0</v>
      </c>
      <c r="AA110" s="4">
        <v>0</v>
      </c>
      <c r="AB110" s="4">
        <v>0</v>
      </c>
      <c r="AC110" s="4">
        <v>0</v>
      </c>
      <c r="AD110" s="4">
        <v>7</v>
      </c>
      <c r="AE110" s="30">
        <v>3.5</v>
      </c>
      <c r="AF110" s="4">
        <v>3</v>
      </c>
      <c r="AG110" s="4">
        <v>4</v>
      </c>
      <c r="AH110" s="4">
        <v>0</v>
      </c>
      <c r="AI110" s="30">
        <v>0</v>
      </c>
      <c r="AJ110" s="4">
        <v>14150</v>
      </c>
      <c r="AK110" s="4">
        <v>206</v>
      </c>
      <c r="AL110" s="2"/>
      <c r="AM110">
        <v>2</v>
      </c>
    </row>
    <row r="111" spans="1:39" ht="15.25" customHeight="1" x14ac:dyDescent="0.2">
      <c r="A111" s="4" t="s">
        <v>316</v>
      </c>
      <c r="B111" s="4" t="s">
        <v>1048</v>
      </c>
      <c r="C111" s="4" t="s">
        <v>603</v>
      </c>
      <c r="D111" s="4">
        <v>2</v>
      </c>
      <c r="E111" s="4">
        <v>4</v>
      </c>
      <c r="F111" s="30">
        <v>2</v>
      </c>
      <c r="G111" s="30">
        <v>3.3</v>
      </c>
      <c r="H111" s="30">
        <v>1.6</v>
      </c>
      <c r="I111" s="30">
        <v>0.33</v>
      </c>
      <c r="J111" s="30">
        <v>1.3</v>
      </c>
      <c r="K111" s="30">
        <v>0.65</v>
      </c>
      <c r="L111" s="4">
        <v>0</v>
      </c>
      <c r="M111" s="30">
        <v>0</v>
      </c>
      <c r="N111" s="4">
        <v>2</v>
      </c>
      <c r="O111" s="4">
        <v>6</v>
      </c>
      <c r="P111" s="30">
        <v>33.3333333333333</v>
      </c>
      <c r="Q111" s="4">
        <v>0</v>
      </c>
      <c r="R111" s="4">
        <v>2</v>
      </c>
      <c r="S111" s="30">
        <v>0</v>
      </c>
      <c r="T111" s="4">
        <v>2</v>
      </c>
      <c r="U111" s="4">
        <v>4</v>
      </c>
      <c r="V111" s="30">
        <v>50</v>
      </c>
      <c r="W111" s="4">
        <v>0</v>
      </c>
      <c r="X111" s="4">
        <v>0</v>
      </c>
      <c r="Y111" s="4">
        <v>0</v>
      </c>
      <c r="Z111" s="4">
        <v>0</v>
      </c>
      <c r="AA111" s="4">
        <v>0</v>
      </c>
      <c r="AB111" s="4">
        <v>0</v>
      </c>
      <c r="AC111" s="4">
        <v>0</v>
      </c>
      <c r="AD111" s="4">
        <v>8</v>
      </c>
      <c r="AE111" s="30">
        <v>4</v>
      </c>
      <c r="AF111" s="4">
        <v>0</v>
      </c>
      <c r="AG111" s="4">
        <v>8</v>
      </c>
      <c r="AH111" s="4">
        <v>2</v>
      </c>
      <c r="AI111" s="30">
        <v>1</v>
      </c>
      <c r="AJ111" s="4">
        <v>29080</v>
      </c>
      <c r="AK111" s="4">
        <v>162</v>
      </c>
      <c r="AL111" s="2"/>
      <c r="AM111">
        <v>2</v>
      </c>
    </row>
    <row r="112" spans="1:39" ht="15.25" customHeight="1" x14ac:dyDescent="0.2">
      <c r="A112" s="4" t="s">
        <v>655</v>
      </c>
      <c r="B112" s="4" t="s">
        <v>656</v>
      </c>
      <c r="C112" s="4" t="s">
        <v>603</v>
      </c>
      <c r="D112" s="4">
        <v>2</v>
      </c>
      <c r="E112" s="4">
        <v>3</v>
      </c>
      <c r="F112" s="30">
        <v>1.5</v>
      </c>
      <c r="G112" s="30">
        <v>2.8</v>
      </c>
      <c r="H112" s="30">
        <v>1.4</v>
      </c>
      <c r="I112" s="30">
        <v>0.27</v>
      </c>
      <c r="J112" s="30">
        <v>0.8</v>
      </c>
      <c r="K112" s="30">
        <v>0.4</v>
      </c>
      <c r="L112" s="4">
        <v>0</v>
      </c>
      <c r="M112" s="30">
        <v>0</v>
      </c>
      <c r="N112" s="4">
        <v>0</v>
      </c>
      <c r="O112" s="4">
        <v>3</v>
      </c>
      <c r="P112" s="30">
        <v>0</v>
      </c>
      <c r="Q112" s="4">
        <v>1</v>
      </c>
      <c r="R112" s="4">
        <v>6</v>
      </c>
      <c r="S112" s="30">
        <v>16.6666666666667</v>
      </c>
      <c r="T112" s="4">
        <v>1</v>
      </c>
      <c r="U112" s="4">
        <v>2</v>
      </c>
      <c r="V112" s="30">
        <v>50</v>
      </c>
      <c r="W112" s="4">
        <v>0</v>
      </c>
      <c r="X112" s="4">
        <v>0</v>
      </c>
      <c r="Y112" s="4">
        <v>0</v>
      </c>
      <c r="Z112" s="4">
        <v>0</v>
      </c>
      <c r="AA112" s="4">
        <v>0</v>
      </c>
      <c r="AB112" s="4">
        <v>0</v>
      </c>
      <c r="AC112" s="4">
        <v>0</v>
      </c>
      <c r="AD112" s="4">
        <v>4</v>
      </c>
      <c r="AE112" s="30">
        <v>2</v>
      </c>
      <c r="AF112" s="4">
        <v>3</v>
      </c>
      <c r="AG112" s="4">
        <v>1</v>
      </c>
      <c r="AH112" s="4">
        <v>0</v>
      </c>
      <c r="AI112" s="30">
        <v>0</v>
      </c>
      <c r="AJ112" s="4">
        <v>9450</v>
      </c>
      <c r="AK112" s="4">
        <v>226</v>
      </c>
      <c r="AL112" s="2"/>
      <c r="AM112">
        <v>2</v>
      </c>
    </row>
    <row r="113" spans="1:39" ht="15.25" customHeight="1" x14ac:dyDescent="0.2">
      <c r="A113" s="4" t="s">
        <v>657</v>
      </c>
      <c r="B113" s="4" t="s">
        <v>658</v>
      </c>
      <c r="C113" s="4" t="s">
        <v>603</v>
      </c>
      <c r="D113" s="4">
        <v>2</v>
      </c>
      <c r="E113" s="4">
        <v>15</v>
      </c>
      <c r="F113" s="30">
        <v>7.5</v>
      </c>
      <c r="G113" s="30">
        <v>7.9</v>
      </c>
      <c r="H113" s="30">
        <v>4</v>
      </c>
      <c r="I113" s="30">
        <v>0.56000000000000005</v>
      </c>
      <c r="J113" s="30">
        <v>8.4</v>
      </c>
      <c r="K113" s="30">
        <v>4.2</v>
      </c>
      <c r="L113" s="4">
        <v>2</v>
      </c>
      <c r="M113" s="30">
        <v>1</v>
      </c>
      <c r="N113" s="4">
        <v>8</v>
      </c>
      <c r="O113" s="4">
        <v>18</v>
      </c>
      <c r="P113" s="30">
        <v>44.4444444444444</v>
      </c>
      <c r="Q113" s="4">
        <v>3</v>
      </c>
      <c r="R113" s="4">
        <v>8</v>
      </c>
      <c r="S113" s="30">
        <v>37.5</v>
      </c>
      <c r="T113" s="4">
        <v>1</v>
      </c>
      <c r="U113" s="4">
        <v>1</v>
      </c>
      <c r="V113" s="30">
        <v>100</v>
      </c>
      <c r="W113" s="4">
        <v>0</v>
      </c>
      <c r="X113" s="4">
        <v>1</v>
      </c>
      <c r="Y113" s="4">
        <v>0</v>
      </c>
      <c r="Z113" s="4">
        <v>2</v>
      </c>
      <c r="AA113" s="4">
        <v>0</v>
      </c>
      <c r="AB113" s="4">
        <v>0</v>
      </c>
      <c r="AC113" s="4">
        <v>1</v>
      </c>
      <c r="AD113" s="4">
        <v>13</v>
      </c>
      <c r="AE113" s="30">
        <v>6.5</v>
      </c>
      <c r="AF113" s="4">
        <v>3</v>
      </c>
      <c r="AG113" s="4">
        <v>10</v>
      </c>
      <c r="AH113" s="4">
        <v>8</v>
      </c>
      <c r="AI113" s="30">
        <v>4</v>
      </c>
      <c r="AJ113" s="4">
        <v>31450</v>
      </c>
      <c r="AK113" s="4">
        <v>155</v>
      </c>
      <c r="AL113" s="2"/>
      <c r="AM113">
        <v>3</v>
      </c>
    </row>
    <row r="114" spans="1:39" ht="15.25" customHeight="1" x14ac:dyDescent="0.2">
      <c r="A114" s="4" t="s">
        <v>686</v>
      </c>
      <c r="B114" s="4" t="s">
        <v>687</v>
      </c>
      <c r="C114" s="4" t="s">
        <v>72</v>
      </c>
      <c r="D114" s="4">
        <v>2</v>
      </c>
      <c r="E114" s="4">
        <v>3</v>
      </c>
      <c r="F114" s="30">
        <v>1.5</v>
      </c>
      <c r="G114" s="30">
        <v>3.1</v>
      </c>
      <c r="H114" s="30">
        <v>1.6</v>
      </c>
      <c r="I114" s="30">
        <v>0.38</v>
      </c>
      <c r="J114" s="30">
        <v>1.1000000000000001</v>
      </c>
      <c r="K114" s="30">
        <v>0.55000000000000004</v>
      </c>
      <c r="L114" s="4">
        <v>2</v>
      </c>
      <c r="M114" s="30">
        <v>1</v>
      </c>
      <c r="N114" s="4">
        <v>2</v>
      </c>
      <c r="O114" s="4">
        <v>4</v>
      </c>
      <c r="P114" s="30">
        <v>50</v>
      </c>
      <c r="Q114" s="4">
        <v>0</v>
      </c>
      <c r="R114" s="4">
        <v>2</v>
      </c>
      <c r="S114" s="30">
        <v>0</v>
      </c>
      <c r="T114" s="4">
        <v>1</v>
      </c>
      <c r="U114" s="4">
        <v>2</v>
      </c>
      <c r="V114" s="30">
        <v>50</v>
      </c>
      <c r="W114" s="4">
        <v>0</v>
      </c>
      <c r="X114" s="4">
        <v>2</v>
      </c>
      <c r="Y114" s="4">
        <v>0</v>
      </c>
      <c r="Z114" s="4">
        <v>0</v>
      </c>
      <c r="AA114" s="4">
        <v>0</v>
      </c>
      <c r="AB114" s="4">
        <v>0</v>
      </c>
      <c r="AC114" s="4">
        <v>0</v>
      </c>
      <c r="AD114" s="4">
        <v>6</v>
      </c>
      <c r="AE114" s="30">
        <v>3</v>
      </c>
      <c r="AF114" s="4">
        <v>3</v>
      </c>
      <c r="AG114" s="4">
        <v>3</v>
      </c>
      <c r="AH114" s="4">
        <v>3</v>
      </c>
      <c r="AI114" s="30">
        <v>1.5</v>
      </c>
      <c r="AJ114" s="4">
        <v>56435</v>
      </c>
      <c r="AK114" s="4">
        <v>97</v>
      </c>
      <c r="AL114" s="2"/>
      <c r="AM114">
        <v>2</v>
      </c>
    </row>
    <row r="115" spans="1:39" ht="15.25" customHeight="1" x14ac:dyDescent="0.2">
      <c r="A115" s="4" t="s">
        <v>684</v>
      </c>
      <c r="B115" s="4" t="s">
        <v>685</v>
      </c>
      <c r="C115" s="4" t="s">
        <v>72</v>
      </c>
      <c r="D115" s="4">
        <v>2</v>
      </c>
      <c r="E115" s="4">
        <v>7</v>
      </c>
      <c r="F115" s="30">
        <v>3.5</v>
      </c>
      <c r="G115" s="30">
        <v>2.8</v>
      </c>
      <c r="H115" s="30">
        <v>1.4</v>
      </c>
      <c r="I115" s="30">
        <v>0.47</v>
      </c>
      <c r="J115" s="30">
        <v>3.3</v>
      </c>
      <c r="K115" s="30">
        <v>1.65</v>
      </c>
      <c r="L115" s="4">
        <v>1</v>
      </c>
      <c r="M115" s="30">
        <v>0.5</v>
      </c>
      <c r="N115" s="4">
        <v>7</v>
      </c>
      <c r="O115" s="4">
        <v>11</v>
      </c>
      <c r="P115" s="30">
        <v>63.636363636363598</v>
      </c>
      <c r="Q115" s="4">
        <v>0</v>
      </c>
      <c r="R115" s="4">
        <v>2</v>
      </c>
      <c r="S115" s="30">
        <v>0</v>
      </c>
      <c r="T115" s="4">
        <v>0</v>
      </c>
      <c r="U115" s="4">
        <v>2</v>
      </c>
      <c r="V115" s="30">
        <v>0</v>
      </c>
      <c r="W115" s="4">
        <v>1</v>
      </c>
      <c r="X115" s="4">
        <v>0</v>
      </c>
      <c r="Y115" s="4">
        <v>0</v>
      </c>
      <c r="Z115" s="4">
        <v>0</v>
      </c>
      <c r="AA115" s="4">
        <v>0</v>
      </c>
      <c r="AB115" s="4">
        <v>0</v>
      </c>
      <c r="AC115" s="4">
        <v>0</v>
      </c>
      <c r="AD115" s="4">
        <v>5</v>
      </c>
      <c r="AE115" s="30">
        <v>2.5</v>
      </c>
      <c r="AF115" s="4">
        <v>3</v>
      </c>
      <c r="AG115" s="4">
        <v>2</v>
      </c>
      <c r="AH115" s="4">
        <v>3</v>
      </c>
      <c r="AI115" s="30">
        <v>1.5</v>
      </c>
      <c r="AJ115" s="4">
        <v>159900</v>
      </c>
      <c r="AK115" s="4">
        <v>39</v>
      </c>
      <c r="AL115" s="2"/>
      <c r="AM115">
        <v>0</v>
      </c>
    </row>
    <row r="116" spans="1:39" ht="15.25" customHeight="1" x14ac:dyDescent="0.2">
      <c r="A116" s="4" t="s">
        <v>387</v>
      </c>
      <c r="B116" s="4" t="s">
        <v>388</v>
      </c>
      <c r="C116" s="4" t="s">
        <v>72</v>
      </c>
      <c r="D116" s="4">
        <v>2</v>
      </c>
      <c r="E116" s="4">
        <v>12</v>
      </c>
      <c r="F116" s="30">
        <v>6</v>
      </c>
      <c r="G116" s="30">
        <v>8.6</v>
      </c>
      <c r="H116" s="30">
        <v>4.3</v>
      </c>
      <c r="I116" s="30">
        <v>0.55000000000000004</v>
      </c>
      <c r="J116" s="30">
        <v>6.6</v>
      </c>
      <c r="K116" s="30">
        <v>3.3</v>
      </c>
      <c r="L116" s="4">
        <v>4</v>
      </c>
      <c r="M116" s="30">
        <v>2</v>
      </c>
      <c r="N116" s="4">
        <v>3</v>
      </c>
      <c r="O116" s="4">
        <v>7</v>
      </c>
      <c r="P116" s="30">
        <v>42.857142857142897</v>
      </c>
      <c r="Q116" s="4">
        <v>4</v>
      </c>
      <c r="R116" s="4">
        <v>13</v>
      </c>
      <c r="S116" s="30">
        <v>30.769230769230798</v>
      </c>
      <c r="T116" s="4">
        <v>1</v>
      </c>
      <c r="U116" s="4">
        <v>2</v>
      </c>
      <c r="V116" s="30">
        <v>50</v>
      </c>
      <c r="W116" s="4">
        <v>0</v>
      </c>
      <c r="X116" s="4">
        <v>0</v>
      </c>
      <c r="Y116" s="4">
        <v>2</v>
      </c>
      <c r="Z116" s="4">
        <v>0</v>
      </c>
      <c r="AA116" s="4">
        <v>0</v>
      </c>
      <c r="AB116" s="4">
        <v>0</v>
      </c>
      <c r="AC116" s="4">
        <v>2</v>
      </c>
      <c r="AD116" s="4">
        <v>4</v>
      </c>
      <c r="AE116" s="30">
        <v>2</v>
      </c>
      <c r="AF116" s="4">
        <v>1</v>
      </c>
      <c r="AG116" s="4">
        <v>3</v>
      </c>
      <c r="AH116" s="4">
        <v>2</v>
      </c>
      <c r="AI116" s="30">
        <v>1</v>
      </c>
      <c r="AJ116" s="4">
        <v>126630</v>
      </c>
      <c r="AK116" s="4">
        <v>57</v>
      </c>
      <c r="AL116" s="2"/>
      <c r="AM116">
        <v>3</v>
      </c>
    </row>
    <row r="117" spans="1:39" ht="15.25" customHeight="1" x14ac:dyDescent="0.2">
      <c r="A117" s="4" t="s">
        <v>337</v>
      </c>
      <c r="B117" s="4" t="s">
        <v>338</v>
      </c>
      <c r="C117" s="4" t="s">
        <v>72</v>
      </c>
      <c r="D117" s="4">
        <v>2</v>
      </c>
      <c r="E117" s="4">
        <v>12</v>
      </c>
      <c r="F117" s="30">
        <v>6</v>
      </c>
      <c r="G117" s="30">
        <v>14</v>
      </c>
      <c r="H117" s="30">
        <v>7</v>
      </c>
      <c r="I117" s="30">
        <v>0.71</v>
      </c>
      <c r="J117" s="30">
        <v>8.5</v>
      </c>
      <c r="K117" s="30">
        <v>4.25</v>
      </c>
      <c r="L117" s="4">
        <v>4</v>
      </c>
      <c r="M117" s="30">
        <v>2</v>
      </c>
      <c r="N117" s="4">
        <v>5</v>
      </c>
      <c r="O117" s="4">
        <v>10</v>
      </c>
      <c r="P117" s="30">
        <v>50</v>
      </c>
      <c r="Q117" s="4">
        <v>3</v>
      </c>
      <c r="R117" s="4">
        <v>6</v>
      </c>
      <c r="S117" s="30">
        <v>50</v>
      </c>
      <c r="T117" s="4">
        <v>1</v>
      </c>
      <c r="U117" s="4">
        <v>1</v>
      </c>
      <c r="V117" s="30">
        <v>100</v>
      </c>
      <c r="W117" s="4">
        <v>0</v>
      </c>
      <c r="X117" s="4">
        <v>0</v>
      </c>
      <c r="Y117" s="4">
        <v>2</v>
      </c>
      <c r="Z117" s="4">
        <v>1</v>
      </c>
      <c r="AA117" s="4">
        <v>0</v>
      </c>
      <c r="AB117" s="4">
        <v>0</v>
      </c>
      <c r="AC117" s="4">
        <v>2</v>
      </c>
      <c r="AD117" s="4">
        <v>15</v>
      </c>
      <c r="AE117" s="30">
        <v>7.5</v>
      </c>
      <c r="AF117" s="4">
        <v>6</v>
      </c>
      <c r="AG117" s="4">
        <v>9</v>
      </c>
      <c r="AH117" s="4">
        <v>4</v>
      </c>
      <c r="AI117" s="30">
        <v>2</v>
      </c>
      <c r="AJ117" s="4">
        <v>172050</v>
      </c>
      <c r="AK117" s="4">
        <v>38</v>
      </c>
      <c r="AL117" s="2"/>
      <c r="AM117">
        <v>3</v>
      </c>
    </row>
    <row r="118" spans="1:39" ht="15.25" customHeight="1" x14ac:dyDescent="0.2">
      <c r="A118" s="4" t="s">
        <v>1049</v>
      </c>
      <c r="B118" s="4" t="s">
        <v>1050</v>
      </c>
      <c r="C118" s="4" t="s">
        <v>960</v>
      </c>
      <c r="D118" s="4">
        <v>2</v>
      </c>
      <c r="E118" s="4">
        <v>8</v>
      </c>
      <c r="F118" s="30">
        <v>4</v>
      </c>
      <c r="G118" s="30">
        <v>3.1</v>
      </c>
      <c r="H118" s="30">
        <v>1.6</v>
      </c>
      <c r="I118" s="30">
        <v>0.56999999999999995</v>
      </c>
      <c r="J118" s="30">
        <v>4.5999999999999996</v>
      </c>
      <c r="K118" s="30">
        <v>2.2999999999999998</v>
      </c>
      <c r="L118" s="4">
        <v>1</v>
      </c>
      <c r="M118" s="30">
        <v>0.5</v>
      </c>
      <c r="N118" s="4">
        <v>5</v>
      </c>
      <c r="O118" s="4">
        <v>9</v>
      </c>
      <c r="P118" s="30">
        <v>55.5555555555556</v>
      </c>
      <c r="Q118" s="4">
        <v>1</v>
      </c>
      <c r="R118" s="4">
        <v>4</v>
      </c>
      <c r="S118" s="30">
        <v>25</v>
      </c>
      <c r="T118" s="4">
        <v>1</v>
      </c>
      <c r="U118" s="4">
        <v>1</v>
      </c>
      <c r="V118" s="30">
        <v>100</v>
      </c>
      <c r="W118" s="4">
        <v>0</v>
      </c>
      <c r="X118" s="4">
        <v>0</v>
      </c>
      <c r="Y118" s="4">
        <v>1</v>
      </c>
      <c r="Z118" s="4">
        <v>0</v>
      </c>
      <c r="AA118" s="4">
        <v>0</v>
      </c>
      <c r="AB118" s="4">
        <v>0</v>
      </c>
      <c r="AC118" s="4">
        <v>0</v>
      </c>
      <c r="AD118" s="4">
        <v>7</v>
      </c>
      <c r="AE118" s="30">
        <v>3.5</v>
      </c>
      <c r="AF118" s="4">
        <v>3</v>
      </c>
      <c r="AG118" s="4">
        <v>4</v>
      </c>
      <c r="AH118" s="4">
        <v>6</v>
      </c>
      <c r="AI118" s="30">
        <v>3</v>
      </c>
      <c r="AJ118" s="4">
        <v>52475</v>
      </c>
      <c r="AK118" s="4">
        <v>111</v>
      </c>
      <c r="AL118" s="2"/>
      <c r="AM118">
        <v>1</v>
      </c>
    </row>
    <row r="119" spans="1:39" ht="15.25" customHeight="1" x14ac:dyDescent="0.2">
      <c r="A119" s="4" t="s">
        <v>276</v>
      </c>
      <c r="B119" s="4" t="s">
        <v>364</v>
      </c>
      <c r="C119" s="4" t="s">
        <v>960</v>
      </c>
      <c r="D119" s="4">
        <v>2</v>
      </c>
      <c r="E119" s="4">
        <v>8</v>
      </c>
      <c r="F119" s="30">
        <v>4</v>
      </c>
      <c r="G119" s="30">
        <v>2.7</v>
      </c>
      <c r="H119" s="30">
        <v>1.4</v>
      </c>
      <c r="I119" s="30">
        <v>0.4</v>
      </c>
      <c r="J119" s="30">
        <v>3.2</v>
      </c>
      <c r="K119" s="30">
        <v>1.6</v>
      </c>
      <c r="L119" s="4">
        <v>6</v>
      </c>
      <c r="M119" s="30">
        <v>3</v>
      </c>
      <c r="N119" s="4">
        <v>5</v>
      </c>
      <c r="O119" s="4">
        <v>9</v>
      </c>
      <c r="P119" s="30">
        <v>55.5555555555556</v>
      </c>
      <c r="Q119" s="4">
        <v>1</v>
      </c>
      <c r="R119" s="4">
        <v>10</v>
      </c>
      <c r="S119" s="30">
        <v>10</v>
      </c>
      <c r="T119" s="4">
        <v>1</v>
      </c>
      <c r="U119" s="4">
        <v>1</v>
      </c>
      <c r="V119" s="30">
        <v>100</v>
      </c>
      <c r="W119" s="4">
        <v>0</v>
      </c>
      <c r="X119" s="4">
        <v>0</v>
      </c>
      <c r="Y119" s="4">
        <v>2</v>
      </c>
      <c r="Z119" s="4">
        <v>0</v>
      </c>
      <c r="AA119" s="4">
        <v>0</v>
      </c>
      <c r="AB119" s="4">
        <v>0</v>
      </c>
      <c r="AC119" s="4">
        <v>4</v>
      </c>
      <c r="AD119" s="4">
        <v>3</v>
      </c>
      <c r="AE119" s="30">
        <v>1.5</v>
      </c>
      <c r="AF119" s="4">
        <v>0</v>
      </c>
      <c r="AG119" s="4">
        <v>3</v>
      </c>
      <c r="AH119" s="4">
        <v>4</v>
      </c>
      <c r="AI119" s="30">
        <v>2</v>
      </c>
      <c r="AJ119" s="4">
        <v>35496</v>
      </c>
      <c r="AK119" s="4">
        <v>143</v>
      </c>
      <c r="AL119" s="2"/>
      <c r="AM119">
        <v>3</v>
      </c>
    </row>
    <row r="120" spans="1:39" ht="15.25" customHeight="1" x14ac:dyDescent="0.2">
      <c r="A120" s="4" t="s">
        <v>367</v>
      </c>
      <c r="B120" s="4" t="s">
        <v>1051</v>
      </c>
      <c r="C120" s="4" t="s">
        <v>960</v>
      </c>
      <c r="D120" s="4">
        <v>2</v>
      </c>
      <c r="E120" s="4">
        <v>4</v>
      </c>
      <c r="F120" s="30">
        <v>2</v>
      </c>
      <c r="G120" s="30">
        <v>6</v>
      </c>
      <c r="H120" s="30">
        <v>3</v>
      </c>
      <c r="I120" s="30">
        <v>0.5</v>
      </c>
      <c r="J120" s="30">
        <v>2</v>
      </c>
      <c r="K120" s="30">
        <v>1</v>
      </c>
      <c r="L120" s="4">
        <v>0</v>
      </c>
      <c r="M120" s="30">
        <v>0</v>
      </c>
      <c r="N120" s="4">
        <v>4</v>
      </c>
      <c r="O120" s="4">
        <v>8</v>
      </c>
      <c r="P120" s="30">
        <v>50</v>
      </c>
      <c r="Q120" s="4">
        <v>0</v>
      </c>
      <c r="R120" s="4">
        <v>0</v>
      </c>
      <c r="S120" s="4"/>
      <c r="T120" s="4">
        <v>0</v>
      </c>
      <c r="U120" s="4">
        <v>0</v>
      </c>
      <c r="V120" s="4"/>
      <c r="W120" s="4">
        <v>0</v>
      </c>
      <c r="X120" s="4">
        <v>0</v>
      </c>
      <c r="Y120" s="4">
        <v>0</v>
      </c>
      <c r="Z120" s="4">
        <v>0</v>
      </c>
      <c r="AA120" s="4">
        <v>0</v>
      </c>
      <c r="AB120" s="4">
        <v>0</v>
      </c>
      <c r="AC120" s="4">
        <v>0</v>
      </c>
      <c r="AD120" s="4">
        <v>10</v>
      </c>
      <c r="AE120" s="30">
        <v>5</v>
      </c>
      <c r="AF120" s="4">
        <v>5</v>
      </c>
      <c r="AG120" s="4">
        <v>5</v>
      </c>
      <c r="AH120" s="4">
        <v>1</v>
      </c>
      <c r="AI120" s="30">
        <v>0.5</v>
      </c>
      <c r="AJ120" s="4">
        <v>33730</v>
      </c>
      <c r="AK120" s="4">
        <v>152</v>
      </c>
      <c r="AL120" s="2"/>
      <c r="AM120">
        <v>0</v>
      </c>
    </row>
    <row r="121" spans="1:39" ht="15.25" customHeight="1" x14ac:dyDescent="0.2">
      <c r="A121" s="4" t="s">
        <v>1052</v>
      </c>
      <c r="B121" s="4" t="s">
        <v>1053</v>
      </c>
      <c r="C121" s="4" t="s">
        <v>960</v>
      </c>
      <c r="D121" s="4">
        <v>2</v>
      </c>
      <c r="E121" s="4">
        <v>5</v>
      </c>
      <c r="F121" s="30">
        <v>2.5</v>
      </c>
      <c r="G121" s="30">
        <v>5.6</v>
      </c>
      <c r="H121" s="30">
        <v>2.8</v>
      </c>
      <c r="I121" s="30">
        <v>0.31</v>
      </c>
      <c r="J121" s="30">
        <v>1.6</v>
      </c>
      <c r="K121" s="30">
        <v>0.8</v>
      </c>
      <c r="L121" s="4">
        <v>3</v>
      </c>
      <c r="M121" s="30">
        <v>1.5</v>
      </c>
      <c r="N121" s="4">
        <v>2</v>
      </c>
      <c r="O121" s="4">
        <v>3</v>
      </c>
      <c r="P121" s="30">
        <v>66.6666666666667</v>
      </c>
      <c r="Q121" s="4">
        <v>1</v>
      </c>
      <c r="R121" s="4">
        <v>11</v>
      </c>
      <c r="S121" s="30">
        <v>9.0909090909090899</v>
      </c>
      <c r="T121" s="4">
        <v>1</v>
      </c>
      <c r="U121" s="4">
        <v>2</v>
      </c>
      <c r="V121" s="30">
        <v>50</v>
      </c>
      <c r="W121" s="4">
        <v>0</v>
      </c>
      <c r="X121" s="4">
        <v>0</v>
      </c>
      <c r="Y121" s="4">
        <v>2</v>
      </c>
      <c r="Z121" s="4">
        <v>0</v>
      </c>
      <c r="AA121" s="4">
        <v>0</v>
      </c>
      <c r="AB121" s="4">
        <v>0</v>
      </c>
      <c r="AC121" s="4">
        <v>1</v>
      </c>
      <c r="AD121" s="4">
        <v>6</v>
      </c>
      <c r="AE121" s="30">
        <v>3</v>
      </c>
      <c r="AF121" s="4">
        <v>1</v>
      </c>
      <c r="AG121" s="4">
        <v>5</v>
      </c>
      <c r="AH121" s="4">
        <v>1</v>
      </c>
      <c r="AI121" s="30">
        <v>0.5</v>
      </c>
      <c r="AJ121" s="4">
        <v>34918</v>
      </c>
      <c r="AK121" s="4">
        <v>146</v>
      </c>
      <c r="AL121" s="2"/>
      <c r="AM121">
        <v>4</v>
      </c>
    </row>
    <row r="122" spans="1:39" ht="15.25" customHeight="1" x14ac:dyDescent="0.2">
      <c r="A122" s="4" t="s">
        <v>690</v>
      </c>
      <c r="B122" s="4" t="s">
        <v>691</v>
      </c>
      <c r="C122" s="4" t="s">
        <v>607</v>
      </c>
      <c r="D122" s="4">
        <v>4</v>
      </c>
      <c r="E122" s="4">
        <v>22</v>
      </c>
      <c r="F122" s="30">
        <v>5.5</v>
      </c>
      <c r="G122" s="30">
        <v>28.9</v>
      </c>
      <c r="H122" s="30">
        <v>7.2</v>
      </c>
      <c r="I122" s="30">
        <v>0.54</v>
      </c>
      <c r="J122" s="30">
        <v>11.9</v>
      </c>
      <c r="K122" s="30">
        <v>2.9750000000000001</v>
      </c>
      <c r="L122" s="4">
        <v>15</v>
      </c>
      <c r="M122" s="30">
        <v>3.75</v>
      </c>
      <c r="N122" s="4">
        <v>12</v>
      </c>
      <c r="O122" s="4">
        <v>21</v>
      </c>
      <c r="P122" s="30">
        <v>57.142857142857103</v>
      </c>
      <c r="Q122" s="4">
        <v>4</v>
      </c>
      <c r="R122" s="4">
        <v>18</v>
      </c>
      <c r="S122" s="30">
        <v>22.2222222222222</v>
      </c>
      <c r="T122" s="4">
        <v>2</v>
      </c>
      <c r="U122" s="4">
        <v>2</v>
      </c>
      <c r="V122" s="30">
        <v>100</v>
      </c>
      <c r="W122" s="4">
        <v>0</v>
      </c>
      <c r="X122" s="4">
        <v>2</v>
      </c>
      <c r="Y122" s="4">
        <v>10</v>
      </c>
      <c r="Z122" s="4">
        <v>3</v>
      </c>
      <c r="AA122" s="4">
        <v>1</v>
      </c>
      <c r="AB122" s="4">
        <v>0</v>
      </c>
      <c r="AC122" s="4">
        <v>3</v>
      </c>
      <c r="AD122" s="4">
        <v>26</v>
      </c>
      <c r="AE122" s="30">
        <v>6.5</v>
      </c>
      <c r="AF122" s="4">
        <v>12</v>
      </c>
      <c r="AG122" s="4">
        <v>14</v>
      </c>
      <c r="AH122" s="4">
        <v>8</v>
      </c>
      <c r="AI122" s="30">
        <v>2</v>
      </c>
      <c r="AJ122" s="4">
        <v>118416</v>
      </c>
      <c r="AK122" s="4">
        <v>61</v>
      </c>
      <c r="AL122" s="2"/>
      <c r="AM122">
        <v>14</v>
      </c>
    </row>
    <row r="123" spans="1:39" ht="15.25" customHeight="1" x14ac:dyDescent="0.2">
      <c r="A123" s="4" t="s">
        <v>692</v>
      </c>
      <c r="B123" s="4" t="s">
        <v>693</v>
      </c>
      <c r="C123" s="4" t="s">
        <v>607</v>
      </c>
      <c r="D123" s="4">
        <v>4</v>
      </c>
      <c r="E123" s="4">
        <v>9</v>
      </c>
      <c r="F123" s="30">
        <v>2.25</v>
      </c>
      <c r="G123" s="30">
        <v>8.5</v>
      </c>
      <c r="H123" s="30">
        <v>2.1</v>
      </c>
      <c r="I123" s="30">
        <v>0.56000000000000005</v>
      </c>
      <c r="J123" s="30">
        <v>5</v>
      </c>
      <c r="K123" s="30">
        <v>1.25</v>
      </c>
      <c r="L123" s="4">
        <v>0</v>
      </c>
      <c r="M123" s="30">
        <v>0</v>
      </c>
      <c r="N123" s="4">
        <v>4</v>
      </c>
      <c r="O123" s="4">
        <v>6</v>
      </c>
      <c r="P123" s="30">
        <v>66.6666666666667</v>
      </c>
      <c r="Q123" s="4">
        <v>2</v>
      </c>
      <c r="R123" s="4">
        <v>8</v>
      </c>
      <c r="S123" s="30">
        <v>25</v>
      </c>
      <c r="T123" s="4">
        <v>1</v>
      </c>
      <c r="U123" s="4">
        <v>2</v>
      </c>
      <c r="V123" s="30">
        <v>50</v>
      </c>
      <c r="W123" s="4">
        <v>0</v>
      </c>
      <c r="X123" s="4">
        <v>0</v>
      </c>
      <c r="Y123" s="4">
        <v>0</v>
      </c>
      <c r="Z123" s="4">
        <v>0</v>
      </c>
      <c r="AA123" s="4">
        <v>0</v>
      </c>
      <c r="AB123" s="4">
        <v>0</v>
      </c>
      <c r="AC123" s="4">
        <v>0</v>
      </c>
      <c r="AD123" s="4">
        <v>11</v>
      </c>
      <c r="AE123" s="30">
        <v>2.75</v>
      </c>
      <c r="AF123" s="4">
        <v>5</v>
      </c>
      <c r="AG123" s="4">
        <v>6</v>
      </c>
      <c r="AH123" s="4">
        <v>2</v>
      </c>
      <c r="AI123" s="30">
        <v>0.5</v>
      </c>
      <c r="AJ123" s="4">
        <v>104490</v>
      </c>
      <c r="AK123" s="4">
        <v>70</v>
      </c>
      <c r="AL123" s="2"/>
      <c r="AM123">
        <v>1</v>
      </c>
    </row>
    <row r="124" spans="1:39" ht="15.25" customHeight="1" x14ac:dyDescent="0.2">
      <c r="A124" s="4" t="s">
        <v>688</v>
      </c>
      <c r="B124" s="4" t="s">
        <v>689</v>
      </c>
      <c r="C124" s="4" t="s">
        <v>607</v>
      </c>
      <c r="D124" s="4">
        <v>4</v>
      </c>
      <c r="E124" s="4">
        <v>5</v>
      </c>
      <c r="F124" s="30">
        <v>1.25</v>
      </c>
      <c r="G124" s="30">
        <v>5.4</v>
      </c>
      <c r="H124" s="30">
        <v>1.4</v>
      </c>
      <c r="I124" s="30">
        <v>0.38</v>
      </c>
      <c r="J124" s="30">
        <v>1.9</v>
      </c>
      <c r="K124" s="30">
        <v>0.47499999999999998</v>
      </c>
      <c r="L124" s="4">
        <v>2</v>
      </c>
      <c r="M124" s="30">
        <v>0.5</v>
      </c>
      <c r="N124" s="4">
        <v>5</v>
      </c>
      <c r="O124" s="4">
        <v>11</v>
      </c>
      <c r="P124" s="30">
        <v>45.454545454545503</v>
      </c>
      <c r="Q124" s="4">
        <v>0</v>
      </c>
      <c r="R124" s="4">
        <v>1</v>
      </c>
      <c r="S124" s="30">
        <v>0</v>
      </c>
      <c r="T124" s="4">
        <v>0</v>
      </c>
      <c r="U124" s="4">
        <v>1</v>
      </c>
      <c r="V124" s="30">
        <v>0</v>
      </c>
      <c r="W124" s="4">
        <v>0</v>
      </c>
      <c r="X124" s="4">
        <v>2</v>
      </c>
      <c r="Y124" s="4">
        <v>0</v>
      </c>
      <c r="Z124" s="4">
        <v>0</v>
      </c>
      <c r="AA124" s="4">
        <v>0</v>
      </c>
      <c r="AB124" s="4">
        <v>0</v>
      </c>
      <c r="AC124" s="4">
        <v>0</v>
      </c>
      <c r="AD124" s="4">
        <v>7</v>
      </c>
      <c r="AE124" s="30">
        <v>1.75</v>
      </c>
      <c r="AF124" s="4">
        <v>3</v>
      </c>
      <c r="AG124" s="4">
        <v>4</v>
      </c>
      <c r="AH124" s="4">
        <v>2</v>
      </c>
      <c r="AI124" s="30">
        <v>0.5</v>
      </c>
      <c r="AJ124" s="4">
        <v>102594</v>
      </c>
      <c r="AK124" s="4">
        <v>73</v>
      </c>
      <c r="AL124" s="2"/>
      <c r="AM124">
        <v>2</v>
      </c>
    </row>
    <row r="125" spans="1:39" ht="15.25" customHeight="1" x14ac:dyDescent="0.2">
      <c r="A125" s="4" t="s">
        <v>360</v>
      </c>
      <c r="B125" s="4" t="s">
        <v>361</v>
      </c>
      <c r="C125" s="4" t="s">
        <v>607</v>
      </c>
      <c r="D125" s="4">
        <v>4</v>
      </c>
      <c r="E125" s="4">
        <v>41</v>
      </c>
      <c r="F125" s="30">
        <v>10.25</v>
      </c>
      <c r="G125" s="30">
        <v>31.2</v>
      </c>
      <c r="H125" s="30">
        <v>7.8</v>
      </c>
      <c r="I125" s="30">
        <v>0.64</v>
      </c>
      <c r="J125" s="30">
        <v>26.2</v>
      </c>
      <c r="K125" s="30">
        <v>6.55</v>
      </c>
      <c r="L125" s="4">
        <v>8</v>
      </c>
      <c r="M125" s="30">
        <v>2</v>
      </c>
      <c r="N125" s="4">
        <v>20</v>
      </c>
      <c r="O125" s="4">
        <v>39</v>
      </c>
      <c r="P125" s="30">
        <v>51.282051282051299</v>
      </c>
      <c r="Q125" s="4">
        <v>8</v>
      </c>
      <c r="R125" s="4">
        <v>20</v>
      </c>
      <c r="S125" s="30">
        <v>40</v>
      </c>
      <c r="T125" s="4">
        <v>5</v>
      </c>
      <c r="U125" s="4">
        <v>5</v>
      </c>
      <c r="V125" s="30">
        <v>100</v>
      </c>
      <c r="W125" s="4">
        <v>0</v>
      </c>
      <c r="X125" s="4">
        <v>0</v>
      </c>
      <c r="Y125" s="4">
        <v>1</v>
      </c>
      <c r="Z125" s="4">
        <v>2</v>
      </c>
      <c r="AA125" s="4">
        <v>0</v>
      </c>
      <c r="AB125" s="4">
        <v>0</v>
      </c>
      <c r="AC125" s="4">
        <v>7</v>
      </c>
      <c r="AD125" s="4">
        <v>18</v>
      </c>
      <c r="AE125" s="30">
        <v>4.5</v>
      </c>
      <c r="AF125" s="4">
        <v>7</v>
      </c>
      <c r="AG125" s="4">
        <v>11</v>
      </c>
      <c r="AH125" s="4">
        <v>5</v>
      </c>
      <c r="AI125" s="30">
        <v>1.25</v>
      </c>
      <c r="AJ125" s="4">
        <v>125496</v>
      </c>
      <c r="AK125" s="4">
        <v>58</v>
      </c>
      <c r="AL125" s="2"/>
      <c r="AM125">
        <v>1</v>
      </c>
    </row>
    <row r="126" spans="1:39" ht="15.25" customHeight="1" x14ac:dyDescent="0.2">
      <c r="A126" s="4" t="s">
        <v>1054</v>
      </c>
      <c r="B126" s="4" t="s">
        <v>1055</v>
      </c>
      <c r="C126" s="4" t="s">
        <v>86</v>
      </c>
      <c r="D126" s="4">
        <v>2</v>
      </c>
      <c r="E126" s="4">
        <v>5</v>
      </c>
      <c r="F126" s="30">
        <v>2.5</v>
      </c>
      <c r="G126" s="30">
        <v>8</v>
      </c>
      <c r="H126" s="30">
        <v>4</v>
      </c>
      <c r="I126" s="30">
        <v>0.21</v>
      </c>
      <c r="J126" s="30">
        <v>1</v>
      </c>
      <c r="K126" s="30">
        <v>0.5</v>
      </c>
      <c r="L126" s="4">
        <v>4</v>
      </c>
      <c r="M126" s="30">
        <v>2</v>
      </c>
      <c r="N126" s="4">
        <v>5</v>
      </c>
      <c r="O126" s="4">
        <v>16</v>
      </c>
      <c r="P126" s="30">
        <v>31.25</v>
      </c>
      <c r="Q126" s="4">
        <v>0</v>
      </c>
      <c r="R126" s="4">
        <v>8</v>
      </c>
      <c r="S126" s="30">
        <v>0</v>
      </c>
      <c r="T126" s="4">
        <v>0</v>
      </c>
      <c r="U126" s="4">
        <v>0</v>
      </c>
      <c r="V126" s="4"/>
      <c r="W126" s="4">
        <v>1</v>
      </c>
      <c r="X126" s="4">
        <v>3</v>
      </c>
      <c r="Y126" s="4">
        <v>0</v>
      </c>
      <c r="Z126" s="4">
        <v>0</v>
      </c>
      <c r="AA126" s="4">
        <v>0</v>
      </c>
      <c r="AB126" s="4">
        <v>0</v>
      </c>
      <c r="AC126" s="4">
        <v>0</v>
      </c>
      <c r="AD126" s="4">
        <v>10</v>
      </c>
      <c r="AE126" s="30">
        <v>5</v>
      </c>
      <c r="AF126" s="4">
        <v>3</v>
      </c>
      <c r="AG126" s="4">
        <v>7</v>
      </c>
      <c r="AH126" s="4">
        <v>1</v>
      </c>
      <c r="AI126" s="30">
        <v>0.5</v>
      </c>
      <c r="AJ126" s="4">
        <v>13580</v>
      </c>
      <c r="AK126" s="4">
        <v>208</v>
      </c>
      <c r="AL126" s="2"/>
      <c r="AM126">
        <v>0</v>
      </c>
    </row>
    <row r="127" spans="1:39" ht="15.25" customHeight="1" x14ac:dyDescent="0.2">
      <c r="A127" s="4" t="s">
        <v>686</v>
      </c>
      <c r="B127" s="4" t="s">
        <v>804</v>
      </c>
      <c r="C127" s="4" t="s">
        <v>86</v>
      </c>
      <c r="D127" s="4">
        <v>2</v>
      </c>
      <c r="E127" s="4">
        <v>7</v>
      </c>
      <c r="F127" s="30">
        <v>3.5</v>
      </c>
      <c r="G127" s="30">
        <v>1.1000000000000001</v>
      </c>
      <c r="H127" s="30">
        <v>0.6</v>
      </c>
      <c r="I127" s="30">
        <v>0.37</v>
      </c>
      <c r="J127" s="30">
        <v>2.6</v>
      </c>
      <c r="K127" s="30">
        <v>1.3</v>
      </c>
      <c r="L127" s="4">
        <v>3</v>
      </c>
      <c r="M127" s="30">
        <v>1.5</v>
      </c>
      <c r="N127" s="4">
        <v>4</v>
      </c>
      <c r="O127" s="4">
        <v>8</v>
      </c>
      <c r="P127" s="30">
        <v>50</v>
      </c>
      <c r="Q127" s="4">
        <v>1</v>
      </c>
      <c r="R127" s="4">
        <v>10</v>
      </c>
      <c r="S127" s="30">
        <v>10</v>
      </c>
      <c r="T127" s="4">
        <v>1</v>
      </c>
      <c r="U127" s="4">
        <v>1</v>
      </c>
      <c r="V127" s="30">
        <v>100</v>
      </c>
      <c r="W127" s="4">
        <v>0</v>
      </c>
      <c r="X127" s="4">
        <v>0</v>
      </c>
      <c r="Y127" s="4">
        <v>0</v>
      </c>
      <c r="Z127" s="4">
        <v>0</v>
      </c>
      <c r="AA127" s="4">
        <v>0</v>
      </c>
      <c r="AB127" s="4">
        <v>0</v>
      </c>
      <c r="AC127" s="4">
        <v>3</v>
      </c>
      <c r="AD127" s="4">
        <v>5</v>
      </c>
      <c r="AE127" s="30">
        <v>2.5</v>
      </c>
      <c r="AF127" s="4">
        <v>4</v>
      </c>
      <c r="AG127" s="4">
        <v>1</v>
      </c>
      <c r="AH127" s="4">
        <v>4</v>
      </c>
      <c r="AI127" s="30">
        <v>2</v>
      </c>
      <c r="AJ127" s="4">
        <v>16820</v>
      </c>
      <c r="AK127" s="4">
        <v>195</v>
      </c>
      <c r="AL127" s="2"/>
      <c r="AM127">
        <v>0</v>
      </c>
    </row>
    <row r="128" spans="1:39" ht="15.25" customHeight="1" x14ac:dyDescent="0.2">
      <c r="A128" s="4" t="s">
        <v>430</v>
      </c>
      <c r="B128" s="4" t="s">
        <v>431</v>
      </c>
      <c r="C128" s="4" t="s">
        <v>86</v>
      </c>
      <c r="D128" s="4">
        <v>2</v>
      </c>
      <c r="E128" s="4">
        <v>8</v>
      </c>
      <c r="F128" s="30">
        <v>4</v>
      </c>
      <c r="G128" s="30">
        <v>4.4000000000000004</v>
      </c>
      <c r="H128" s="30">
        <v>2.2000000000000002</v>
      </c>
      <c r="I128" s="30">
        <v>0.42</v>
      </c>
      <c r="J128" s="30">
        <v>3.4</v>
      </c>
      <c r="K128" s="30">
        <v>1.7</v>
      </c>
      <c r="L128" s="4">
        <v>8</v>
      </c>
      <c r="M128" s="30">
        <v>4</v>
      </c>
      <c r="N128" s="4">
        <v>6</v>
      </c>
      <c r="O128" s="4">
        <v>11</v>
      </c>
      <c r="P128" s="30">
        <v>54.545454545454497</v>
      </c>
      <c r="Q128" s="4">
        <v>1</v>
      </c>
      <c r="R128" s="4">
        <v>8</v>
      </c>
      <c r="S128" s="30">
        <v>12.5</v>
      </c>
      <c r="T128" s="4">
        <v>0</v>
      </c>
      <c r="U128" s="4">
        <v>0</v>
      </c>
      <c r="V128" s="4"/>
      <c r="W128" s="4">
        <v>0</v>
      </c>
      <c r="X128" s="4">
        <v>2</v>
      </c>
      <c r="Y128" s="4">
        <v>2</v>
      </c>
      <c r="Z128" s="4">
        <v>1</v>
      </c>
      <c r="AA128" s="4">
        <v>0</v>
      </c>
      <c r="AB128" s="4">
        <v>0</v>
      </c>
      <c r="AC128" s="4">
        <v>4</v>
      </c>
      <c r="AD128" s="4">
        <v>10</v>
      </c>
      <c r="AE128" s="30">
        <v>5</v>
      </c>
      <c r="AF128" s="4">
        <v>3</v>
      </c>
      <c r="AG128" s="4">
        <v>7</v>
      </c>
      <c r="AH128" s="4">
        <v>8</v>
      </c>
      <c r="AI128" s="30">
        <v>4</v>
      </c>
      <c r="AJ128" s="4">
        <v>18510</v>
      </c>
      <c r="AK128" s="4">
        <v>186</v>
      </c>
      <c r="AL128" s="2"/>
      <c r="AM128">
        <v>4</v>
      </c>
    </row>
    <row r="129" spans="1:39" ht="15.25" customHeight="1" x14ac:dyDescent="0.2">
      <c r="A129" s="4" t="s">
        <v>440</v>
      </c>
      <c r="B129" s="4" t="s">
        <v>441</v>
      </c>
      <c r="C129" s="4" t="s">
        <v>86</v>
      </c>
      <c r="D129" s="4">
        <v>2</v>
      </c>
      <c r="E129" s="4">
        <v>1</v>
      </c>
      <c r="F129" s="30">
        <v>0.5</v>
      </c>
      <c r="G129" s="30">
        <v>5.7</v>
      </c>
      <c r="H129" s="30">
        <v>2.8</v>
      </c>
      <c r="I129" s="30">
        <v>0.2</v>
      </c>
      <c r="J129" s="30">
        <v>0.2</v>
      </c>
      <c r="K129" s="30">
        <v>0.1</v>
      </c>
      <c r="L129" s="4">
        <v>1</v>
      </c>
      <c r="M129" s="30">
        <v>0.5</v>
      </c>
      <c r="N129" s="4">
        <v>1</v>
      </c>
      <c r="O129" s="4">
        <v>3</v>
      </c>
      <c r="P129" s="30">
        <v>33.3333333333333</v>
      </c>
      <c r="Q129" s="4">
        <v>0</v>
      </c>
      <c r="R129" s="4">
        <v>1</v>
      </c>
      <c r="S129" s="30">
        <v>0</v>
      </c>
      <c r="T129" s="4">
        <v>0</v>
      </c>
      <c r="U129" s="4">
        <v>1</v>
      </c>
      <c r="V129" s="30">
        <v>0</v>
      </c>
      <c r="W129" s="4">
        <v>0</v>
      </c>
      <c r="X129" s="4">
        <v>0</v>
      </c>
      <c r="Y129" s="4">
        <v>1</v>
      </c>
      <c r="Z129" s="4">
        <v>0</v>
      </c>
      <c r="AA129" s="4">
        <v>0</v>
      </c>
      <c r="AB129" s="4">
        <v>0</v>
      </c>
      <c r="AC129" s="4">
        <v>0</v>
      </c>
      <c r="AD129" s="4">
        <v>13</v>
      </c>
      <c r="AE129" s="30">
        <v>6.5</v>
      </c>
      <c r="AF129" s="4">
        <v>6</v>
      </c>
      <c r="AG129" s="4">
        <v>7</v>
      </c>
      <c r="AH129" s="4">
        <v>2</v>
      </c>
      <c r="AI129" s="30">
        <v>1</v>
      </c>
      <c r="AJ129" s="4">
        <v>20150</v>
      </c>
      <c r="AK129" s="4">
        <v>180</v>
      </c>
      <c r="AL129" s="2"/>
      <c r="AM129">
        <v>1</v>
      </c>
    </row>
    <row r="130" spans="1:39" ht="15.25" customHeight="1" x14ac:dyDescent="0.2">
      <c r="A130" s="4" t="s">
        <v>1056</v>
      </c>
      <c r="B130" s="4" t="s">
        <v>1057</v>
      </c>
      <c r="C130" s="4" t="s">
        <v>961</v>
      </c>
      <c r="D130" s="4">
        <v>3</v>
      </c>
      <c r="E130" s="4">
        <v>6</v>
      </c>
      <c r="F130" s="30">
        <v>2</v>
      </c>
      <c r="G130" s="30">
        <v>1.1000000000000001</v>
      </c>
      <c r="H130" s="30">
        <v>0.4</v>
      </c>
      <c r="I130" s="30">
        <v>0.35</v>
      </c>
      <c r="J130" s="30">
        <v>2.1</v>
      </c>
      <c r="K130" s="30">
        <v>0.7</v>
      </c>
      <c r="L130" s="4">
        <v>1</v>
      </c>
      <c r="M130" s="30">
        <v>0.33333333333333298</v>
      </c>
      <c r="N130" s="4">
        <v>1</v>
      </c>
      <c r="O130" s="4">
        <v>3</v>
      </c>
      <c r="P130" s="30">
        <v>33.3333333333333</v>
      </c>
      <c r="Q130" s="4">
        <v>2</v>
      </c>
      <c r="R130" s="4">
        <v>12</v>
      </c>
      <c r="S130" s="30">
        <v>16.6666666666667</v>
      </c>
      <c r="T130" s="4">
        <v>1</v>
      </c>
      <c r="U130" s="4">
        <v>2</v>
      </c>
      <c r="V130" s="30">
        <v>50</v>
      </c>
      <c r="W130" s="4">
        <v>0</v>
      </c>
      <c r="X130" s="4">
        <v>0</v>
      </c>
      <c r="Y130" s="4">
        <v>1</v>
      </c>
      <c r="Z130" s="4">
        <v>0</v>
      </c>
      <c r="AA130" s="4">
        <v>0</v>
      </c>
      <c r="AB130" s="4">
        <v>0</v>
      </c>
      <c r="AC130" s="4">
        <v>0</v>
      </c>
      <c r="AD130" s="4">
        <v>4</v>
      </c>
      <c r="AE130" s="30">
        <v>1.3333333333333299</v>
      </c>
      <c r="AF130" s="4">
        <v>1</v>
      </c>
      <c r="AG130" s="4">
        <v>3</v>
      </c>
      <c r="AH130" s="4">
        <v>4</v>
      </c>
      <c r="AI130" s="30">
        <v>1.3333333333333299</v>
      </c>
      <c r="AJ130" s="4">
        <v>59856</v>
      </c>
      <c r="AK130" s="4">
        <v>90</v>
      </c>
      <c r="AL130" s="2"/>
      <c r="AM130">
        <v>3</v>
      </c>
    </row>
    <row r="131" spans="1:39" ht="15.25" customHeight="1" x14ac:dyDescent="0.2">
      <c r="A131" s="4" t="s">
        <v>1058</v>
      </c>
      <c r="B131" s="4" t="s">
        <v>1059</v>
      </c>
      <c r="C131" s="4" t="s">
        <v>961</v>
      </c>
      <c r="D131" s="4">
        <v>3</v>
      </c>
      <c r="E131" s="4">
        <v>15</v>
      </c>
      <c r="F131" s="30">
        <v>5</v>
      </c>
      <c r="G131" s="30">
        <v>7.3</v>
      </c>
      <c r="H131" s="30">
        <v>2.4</v>
      </c>
      <c r="I131" s="30">
        <v>0.42</v>
      </c>
      <c r="J131" s="30">
        <v>6.3</v>
      </c>
      <c r="K131" s="30">
        <v>2.1</v>
      </c>
      <c r="L131" s="4">
        <v>6</v>
      </c>
      <c r="M131" s="30">
        <v>2</v>
      </c>
      <c r="N131" s="4">
        <v>9</v>
      </c>
      <c r="O131" s="4">
        <v>15</v>
      </c>
      <c r="P131" s="30">
        <v>60</v>
      </c>
      <c r="Q131" s="4">
        <v>3</v>
      </c>
      <c r="R131" s="4">
        <v>19</v>
      </c>
      <c r="S131" s="30">
        <v>15.789473684210501</v>
      </c>
      <c r="T131" s="4">
        <v>0</v>
      </c>
      <c r="U131" s="4">
        <v>2</v>
      </c>
      <c r="V131" s="30">
        <v>0</v>
      </c>
      <c r="W131" s="4">
        <v>0</v>
      </c>
      <c r="X131" s="4">
        <v>0</v>
      </c>
      <c r="Y131" s="4">
        <v>1</v>
      </c>
      <c r="Z131" s="4">
        <v>0</v>
      </c>
      <c r="AA131" s="4">
        <v>0</v>
      </c>
      <c r="AB131" s="4">
        <v>0</v>
      </c>
      <c r="AC131" s="4">
        <v>5</v>
      </c>
      <c r="AD131" s="4">
        <v>4</v>
      </c>
      <c r="AE131" s="30">
        <v>1.3333333333333299</v>
      </c>
      <c r="AF131" s="4">
        <v>1</v>
      </c>
      <c r="AG131" s="4">
        <v>3</v>
      </c>
      <c r="AH131" s="4">
        <v>2</v>
      </c>
      <c r="AI131" s="30">
        <v>0.66666666666666696</v>
      </c>
      <c r="AJ131" s="4">
        <v>61386</v>
      </c>
      <c r="AK131" s="4">
        <v>89</v>
      </c>
      <c r="AL131" s="2"/>
      <c r="AM131">
        <v>4</v>
      </c>
    </row>
    <row r="132" spans="1:39" ht="15.25" customHeight="1" x14ac:dyDescent="0.2">
      <c r="A132" s="4" t="s">
        <v>1060</v>
      </c>
      <c r="B132" s="4" t="s">
        <v>1061</v>
      </c>
      <c r="C132" s="4" t="s">
        <v>961</v>
      </c>
      <c r="D132" s="4">
        <v>3</v>
      </c>
      <c r="E132" s="4">
        <v>14</v>
      </c>
      <c r="F132" s="30">
        <v>4.6666666666666696</v>
      </c>
      <c r="G132" s="30">
        <v>12.6</v>
      </c>
      <c r="H132" s="30">
        <v>4.2</v>
      </c>
      <c r="I132" s="30">
        <v>0.57999999999999996</v>
      </c>
      <c r="J132" s="30">
        <v>8.1</v>
      </c>
      <c r="K132" s="30">
        <v>2.7</v>
      </c>
      <c r="L132" s="4">
        <v>4</v>
      </c>
      <c r="M132" s="30">
        <v>1.3333333333333299</v>
      </c>
      <c r="N132" s="4">
        <v>0</v>
      </c>
      <c r="O132" s="4">
        <v>0</v>
      </c>
      <c r="P132" s="4"/>
      <c r="Q132" s="4">
        <v>7</v>
      </c>
      <c r="R132" s="4">
        <v>24</v>
      </c>
      <c r="S132" s="30">
        <v>29.1666666666667</v>
      </c>
      <c r="T132" s="4">
        <v>0</v>
      </c>
      <c r="U132" s="4">
        <v>0</v>
      </c>
      <c r="V132" s="4"/>
      <c r="W132" s="4">
        <v>0</v>
      </c>
      <c r="X132" s="4">
        <v>0</v>
      </c>
      <c r="Y132" s="4">
        <v>4</v>
      </c>
      <c r="Z132" s="4">
        <v>0</v>
      </c>
      <c r="AA132" s="4">
        <v>0</v>
      </c>
      <c r="AB132" s="4">
        <v>0</v>
      </c>
      <c r="AC132" s="4">
        <v>0</v>
      </c>
      <c r="AD132" s="4">
        <v>5</v>
      </c>
      <c r="AE132" s="30">
        <v>1.6666666666666701</v>
      </c>
      <c r="AF132" s="4">
        <v>2</v>
      </c>
      <c r="AG132" s="4">
        <v>3</v>
      </c>
      <c r="AH132" s="4">
        <v>2</v>
      </c>
      <c r="AI132" s="30">
        <v>0.66666666666666696</v>
      </c>
      <c r="AJ132" s="4">
        <v>61566</v>
      </c>
      <c r="AK132" s="4">
        <v>88</v>
      </c>
      <c r="AL132" s="2"/>
      <c r="AM132">
        <v>5</v>
      </c>
    </row>
    <row r="133" spans="1:39" ht="15.25" customHeight="1" x14ac:dyDescent="0.2">
      <c r="A133" s="4" t="s">
        <v>1062</v>
      </c>
      <c r="B133" s="4" t="s">
        <v>1063</v>
      </c>
      <c r="C133" s="4" t="s">
        <v>961</v>
      </c>
      <c r="D133" s="4">
        <v>3</v>
      </c>
      <c r="E133" s="4">
        <v>11</v>
      </c>
      <c r="F133" s="30">
        <v>3.6666666666666701</v>
      </c>
      <c r="G133" s="30">
        <v>13.3</v>
      </c>
      <c r="H133" s="30">
        <v>4.4000000000000004</v>
      </c>
      <c r="I133" s="30">
        <v>0.48</v>
      </c>
      <c r="J133" s="30">
        <v>5.3</v>
      </c>
      <c r="K133" s="30">
        <v>1.7666666666666699</v>
      </c>
      <c r="L133" s="4">
        <v>7</v>
      </c>
      <c r="M133" s="30">
        <v>2.3333333333333299</v>
      </c>
      <c r="N133" s="4">
        <v>10</v>
      </c>
      <c r="O133" s="4">
        <v>20</v>
      </c>
      <c r="P133" s="30">
        <v>50</v>
      </c>
      <c r="Q133" s="4">
        <v>0</v>
      </c>
      <c r="R133" s="4">
        <v>0</v>
      </c>
      <c r="S133" s="4"/>
      <c r="T133" s="4">
        <v>1</v>
      </c>
      <c r="U133" s="4">
        <v>3</v>
      </c>
      <c r="V133" s="30">
        <v>33.3333333333333</v>
      </c>
      <c r="W133" s="4">
        <v>1</v>
      </c>
      <c r="X133" s="4">
        <v>4</v>
      </c>
      <c r="Y133" s="4">
        <v>1</v>
      </c>
      <c r="Z133" s="4">
        <v>1</v>
      </c>
      <c r="AA133" s="4">
        <v>0</v>
      </c>
      <c r="AB133" s="4">
        <v>0</v>
      </c>
      <c r="AC133" s="4">
        <v>1</v>
      </c>
      <c r="AD133" s="4">
        <v>14</v>
      </c>
      <c r="AE133" s="30">
        <v>4.6666666666666696</v>
      </c>
      <c r="AF133" s="4">
        <v>5</v>
      </c>
      <c r="AG133" s="4">
        <v>9</v>
      </c>
      <c r="AH133" s="4">
        <v>4</v>
      </c>
      <c r="AI133" s="30">
        <v>1.3333333333333299</v>
      </c>
      <c r="AJ133" s="4">
        <v>58506</v>
      </c>
      <c r="AK133" s="4">
        <v>93</v>
      </c>
      <c r="AL133" s="2"/>
      <c r="AM133">
        <v>6</v>
      </c>
    </row>
    <row r="134" spans="1:39" ht="15.25" customHeight="1" x14ac:dyDescent="0.2">
      <c r="A134" s="4" t="s">
        <v>1064</v>
      </c>
      <c r="B134" s="4" t="s">
        <v>1065</v>
      </c>
      <c r="C134" s="4" t="s">
        <v>962</v>
      </c>
      <c r="D134" s="4">
        <v>2</v>
      </c>
      <c r="E134" s="4">
        <v>7</v>
      </c>
      <c r="F134" s="30">
        <v>3.5</v>
      </c>
      <c r="G134" s="30">
        <v>7.1</v>
      </c>
      <c r="H134" s="30">
        <v>3.6</v>
      </c>
      <c r="I134" s="30">
        <v>0.23</v>
      </c>
      <c r="J134" s="30">
        <v>1.6</v>
      </c>
      <c r="K134" s="30">
        <v>0.8</v>
      </c>
      <c r="L134" s="4">
        <v>1</v>
      </c>
      <c r="M134" s="30">
        <v>0.5</v>
      </c>
      <c r="N134" s="4">
        <v>3</v>
      </c>
      <c r="O134" s="4">
        <v>11</v>
      </c>
      <c r="P134" s="30">
        <v>27.272727272727298</v>
      </c>
      <c r="Q134" s="4">
        <v>2</v>
      </c>
      <c r="R134" s="4">
        <v>19</v>
      </c>
      <c r="S134" s="30">
        <v>10.526315789473699</v>
      </c>
      <c r="T134" s="4">
        <v>0</v>
      </c>
      <c r="U134" s="4">
        <v>1</v>
      </c>
      <c r="V134" s="30">
        <v>0</v>
      </c>
      <c r="W134" s="4">
        <v>0</v>
      </c>
      <c r="X134" s="4">
        <v>0</v>
      </c>
      <c r="Y134" s="4">
        <v>1</v>
      </c>
      <c r="Z134" s="4">
        <v>0</v>
      </c>
      <c r="AA134" s="4">
        <v>0</v>
      </c>
      <c r="AB134" s="4">
        <v>0</v>
      </c>
      <c r="AC134" s="4">
        <v>0</v>
      </c>
      <c r="AD134" s="4">
        <v>11</v>
      </c>
      <c r="AE134" s="30">
        <v>5.5</v>
      </c>
      <c r="AF134" s="4">
        <v>6</v>
      </c>
      <c r="AG134" s="4">
        <v>5</v>
      </c>
      <c r="AH134" s="4">
        <v>1</v>
      </c>
      <c r="AI134" s="30">
        <v>0.5</v>
      </c>
      <c r="AJ134" s="4">
        <v>16830</v>
      </c>
      <c r="AK134" s="4">
        <v>194</v>
      </c>
      <c r="AL134" s="2"/>
      <c r="AM134">
        <v>3</v>
      </c>
    </row>
    <row r="135" spans="1:39" ht="15.25" customHeight="1" x14ac:dyDescent="0.2">
      <c r="A135" s="4" t="s">
        <v>912</v>
      </c>
      <c r="B135" s="4" t="s">
        <v>1066</v>
      </c>
      <c r="C135" s="4" t="s">
        <v>962</v>
      </c>
      <c r="D135" s="4">
        <v>2</v>
      </c>
      <c r="E135" s="4">
        <v>7</v>
      </c>
      <c r="F135" s="30">
        <v>3.5</v>
      </c>
      <c r="G135" s="30">
        <v>6.9</v>
      </c>
      <c r="H135" s="30">
        <v>3.4</v>
      </c>
      <c r="I135" s="30">
        <v>0.35</v>
      </c>
      <c r="J135" s="30">
        <v>2.4</v>
      </c>
      <c r="K135" s="30">
        <v>1.2</v>
      </c>
      <c r="L135" s="4">
        <v>2</v>
      </c>
      <c r="M135" s="30">
        <v>1</v>
      </c>
      <c r="N135" s="4">
        <v>2</v>
      </c>
      <c r="O135" s="4">
        <v>10</v>
      </c>
      <c r="P135" s="30">
        <v>20</v>
      </c>
      <c r="Q135" s="4">
        <v>2</v>
      </c>
      <c r="R135" s="4">
        <v>8</v>
      </c>
      <c r="S135" s="30">
        <v>25</v>
      </c>
      <c r="T135" s="4">
        <v>1</v>
      </c>
      <c r="U135" s="4">
        <v>2</v>
      </c>
      <c r="V135" s="30">
        <v>50</v>
      </c>
      <c r="W135" s="4">
        <v>0</v>
      </c>
      <c r="X135" s="4">
        <v>0</v>
      </c>
      <c r="Y135" s="4">
        <v>1</v>
      </c>
      <c r="Z135" s="4">
        <v>1</v>
      </c>
      <c r="AA135" s="4">
        <v>0</v>
      </c>
      <c r="AB135" s="4">
        <v>0</v>
      </c>
      <c r="AC135" s="4">
        <v>1</v>
      </c>
      <c r="AD135" s="4">
        <v>9</v>
      </c>
      <c r="AE135" s="30">
        <v>4.5</v>
      </c>
      <c r="AF135" s="4">
        <v>4</v>
      </c>
      <c r="AG135" s="4">
        <v>5</v>
      </c>
      <c r="AH135" s="4">
        <v>1</v>
      </c>
      <c r="AI135" s="30">
        <v>0.5</v>
      </c>
      <c r="AJ135" s="4">
        <v>18219</v>
      </c>
      <c r="AK135" s="4">
        <v>189</v>
      </c>
      <c r="AL135" s="2"/>
      <c r="AM135">
        <v>1</v>
      </c>
    </row>
    <row r="136" spans="1:39" ht="15.25" customHeight="1" x14ac:dyDescent="0.2">
      <c r="A136" s="4" t="s">
        <v>308</v>
      </c>
      <c r="B136" s="4" t="s">
        <v>1067</v>
      </c>
      <c r="C136" s="4" t="s">
        <v>962</v>
      </c>
      <c r="D136" s="4">
        <v>2</v>
      </c>
      <c r="E136" s="4">
        <v>9</v>
      </c>
      <c r="F136" s="30">
        <v>4.5</v>
      </c>
      <c r="G136" s="30">
        <v>9.4</v>
      </c>
      <c r="H136" s="30">
        <v>4.7</v>
      </c>
      <c r="I136" s="30">
        <v>0.43</v>
      </c>
      <c r="J136" s="30">
        <v>3.9</v>
      </c>
      <c r="K136" s="30">
        <v>1.95</v>
      </c>
      <c r="L136" s="4">
        <v>5</v>
      </c>
      <c r="M136" s="30">
        <v>2.5</v>
      </c>
      <c r="N136" s="4">
        <v>7</v>
      </c>
      <c r="O136" s="4">
        <v>13</v>
      </c>
      <c r="P136" s="30">
        <v>53.846153846153797</v>
      </c>
      <c r="Q136" s="4">
        <v>0</v>
      </c>
      <c r="R136" s="4">
        <v>4</v>
      </c>
      <c r="S136" s="30">
        <v>0</v>
      </c>
      <c r="T136" s="4">
        <v>2</v>
      </c>
      <c r="U136" s="4">
        <v>4</v>
      </c>
      <c r="V136" s="30">
        <v>50</v>
      </c>
      <c r="W136" s="4">
        <v>3</v>
      </c>
      <c r="X136" s="4">
        <v>1</v>
      </c>
      <c r="Y136" s="4">
        <v>0</v>
      </c>
      <c r="Z136" s="4">
        <v>0</v>
      </c>
      <c r="AA136" s="4">
        <v>0</v>
      </c>
      <c r="AB136" s="4">
        <v>0</v>
      </c>
      <c r="AC136" s="4">
        <v>1</v>
      </c>
      <c r="AD136" s="4">
        <v>15</v>
      </c>
      <c r="AE136" s="30">
        <v>7.5</v>
      </c>
      <c r="AF136" s="4">
        <v>5</v>
      </c>
      <c r="AG136" s="4">
        <v>10</v>
      </c>
      <c r="AH136" s="4">
        <v>3</v>
      </c>
      <c r="AI136" s="30">
        <v>1.5</v>
      </c>
      <c r="AJ136" s="4">
        <v>17370</v>
      </c>
      <c r="AK136" s="4">
        <v>193</v>
      </c>
      <c r="AL136" s="2"/>
      <c r="AM136">
        <v>2</v>
      </c>
    </row>
    <row r="137" spans="1:39" ht="15.25" customHeight="1" x14ac:dyDescent="0.2">
      <c r="A137" s="4" t="s">
        <v>1068</v>
      </c>
      <c r="B137" s="4" t="s">
        <v>1069</v>
      </c>
      <c r="C137" s="4" t="s">
        <v>962</v>
      </c>
      <c r="D137" s="4">
        <v>2</v>
      </c>
      <c r="E137" s="4">
        <v>4</v>
      </c>
      <c r="F137" s="30">
        <v>2</v>
      </c>
      <c r="G137" s="30">
        <v>3.6</v>
      </c>
      <c r="H137" s="30">
        <v>1.8</v>
      </c>
      <c r="I137" s="30">
        <v>0.4</v>
      </c>
      <c r="J137" s="30">
        <v>1.6</v>
      </c>
      <c r="K137" s="30">
        <v>0.8</v>
      </c>
      <c r="L137" s="4">
        <v>4</v>
      </c>
      <c r="M137" s="30">
        <v>2</v>
      </c>
      <c r="N137" s="4">
        <v>4</v>
      </c>
      <c r="O137" s="4">
        <v>7</v>
      </c>
      <c r="P137" s="30">
        <v>57.142857142857103</v>
      </c>
      <c r="Q137" s="4">
        <v>0</v>
      </c>
      <c r="R137" s="4">
        <v>3</v>
      </c>
      <c r="S137" s="30">
        <v>0</v>
      </c>
      <c r="T137" s="4">
        <v>0</v>
      </c>
      <c r="U137" s="4">
        <v>0</v>
      </c>
      <c r="V137" s="4"/>
      <c r="W137" s="4">
        <v>0</v>
      </c>
      <c r="X137" s="4">
        <v>0</v>
      </c>
      <c r="Y137" s="4">
        <v>1</v>
      </c>
      <c r="Z137" s="4">
        <v>0</v>
      </c>
      <c r="AA137" s="4">
        <v>0</v>
      </c>
      <c r="AB137" s="4">
        <v>0</v>
      </c>
      <c r="AC137" s="4">
        <v>3</v>
      </c>
      <c r="AD137" s="4">
        <v>4</v>
      </c>
      <c r="AE137" s="30">
        <v>2</v>
      </c>
      <c r="AF137" s="4">
        <v>3</v>
      </c>
      <c r="AG137" s="4">
        <v>1</v>
      </c>
      <c r="AH137" s="4">
        <v>1</v>
      </c>
      <c r="AI137" s="30">
        <v>0.5</v>
      </c>
      <c r="AJ137" s="4">
        <v>16020</v>
      </c>
      <c r="AK137" s="4">
        <v>197</v>
      </c>
      <c r="AL137" s="2"/>
      <c r="AM137">
        <v>3</v>
      </c>
    </row>
    <row r="138" spans="1:39" ht="15.25" customHeight="1" x14ac:dyDescent="0.2">
      <c r="A138" s="4" t="s">
        <v>268</v>
      </c>
      <c r="B138" s="4" t="s">
        <v>1070</v>
      </c>
      <c r="C138" s="4" t="s">
        <v>963</v>
      </c>
      <c r="D138" s="4">
        <v>3</v>
      </c>
      <c r="E138" s="4">
        <v>7</v>
      </c>
      <c r="F138" s="30">
        <v>2.3333333333333299</v>
      </c>
      <c r="G138" s="30">
        <v>4.0999999999999996</v>
      </c>
      <c r="H138" s="30">
        <v>1.4</v>
      </c>
      <c r="I138" s="30">
        <v>0.57999999999999996</v>
      </c>
      <c r="J138" s="30">
        <v>4.0999999999999996</v>
      </c>
      <c r="K138" s="30">
        <v>1.36666666666667</v>
      </c>
      <c r="L138" s="4">
        <v>8</v>
      </c>
      <c r="M138" s="30">
        <v>2.6666666666666701</v>
      </c>
      <c r="N138" s="4">
        <v>7</v>
      </c>
      <c r="O138" s="4">
        <v>9</v>
      </c>
      <c r="P138" s="30">
        <v>77.7777777777778</v>
      </c>
      <c r="Q138" s="4">
        <v>0</v>
      </c>
      <c r="R138" s="4">
        <v>3</v>
      </c>
      <c r="S138" s="30">
        <v>0</v>
      </c>
      <c r="T138" s="4">
        <v>0</v>
      </c>
      <c r="U138" s="4">
        <v>0</v>
      </c>
      <c r="V138" s="4"/>
      <c r="W138" s="4">
        <v>0</v>
      </c>
      <c r="X138" s="4">
        <v>0</v>
      </c>
      <c r="Y138" s="4">
        <v>4</v>
      </c>
      <c r="Z138" s="4">
        <v>0</v>
      </c>
      <c r="AA138" s="4">
        <v>0</v>
      </c>
      <c r="AB138" s="4">
        <v>0</v>
      </c>
      <c r="AC138" s="4">
        <v>4</v>
      </c>
      <c r="AD138" s="4">
        <v>16</v>
      </c>
      <c r="AE138" s="30">
        <v>5.3333333333333304</v>
      </c>
      <c r="AF138" s="4">
        <v>7</v>
      </c>
      <c r="AG138" s="4">
        <v>9</v>
      </c>
      <c r="AH138" s="4">
        <v>12</v>
      </c>
      <c r="AI138" s="30">
        <v>4</v>
      </c>
      <c r="AJ138" s="4">
        <v>29970</v>
      </c>
      <c r="AK138" s="4">
        <v>157</v>
      </c>
      <c r="AL138" s="2"/>
      <c r="AM138">
        <v>8</v>
      </c>
    </row>
    <row r="139" spans="1:39" ht="15.25" customHeight="1" x14ac:dyDescent="0.2">
      <c r="A139" s="4" t="s">
        <v>1071</v>
      </c>
      <c r="B139" s="4" t="s">
        <v>1072</v>
      </c>
      <c r="C139" s="4" t="s">
        <v>963</v>
      </c>
      <c r="D139" s="4">
        <v>3</v>
      </c>
      <c r="E139" s="4">
        <v>18</v>
      </c>
      <c r="F139" s="30">
        <v>6</v>
      </c>
      <c r="G139" s="30">
        <v>15.7</v>
      </c>
      <c r="H139" s="30">
        <v>5.2</v>
      </c>
      <c r="I139" s="30">
        <v>0.51</v>
      </c>
      <c r="J139" s="30">
        <v>9.1999999999999993</v>
      </c>
      <c r="K139" s="30">
        <v>3.06666666666667</v>
      </c>
      <c r="L139" s="4">
        <v>7</v>
      </c>
      <c r="M139" s="30">
        <v>2.3333333333333299</v>
      </c>
      <c r="N139" s="4">
        <v>9</v>
      </c>
      <c r="O139" s="4">
        <v>17</v>
      </c>
      <c r="P139" s="30">
        <v>52.941176470588204</v>
      </c>
      <c r="Q139" s="4">
        <v>4</v>
      </c>
      <c r="R139" s="4">
        <v>17</v>
      </c>
      <c r="S139" s="30">
        <v>23.529411764705898</v>
      </c>
      <c r="T139" s="4">
        <v>1</v>
      </c>
      <c r="U139" s="4">
        <v>1</v>
      </c>
      <c r="V139" s="30">
        <v>100</v>
      </c>
      <c r="W139" s="4">
        <v>3</v>
      </c>
      <c r="X139" s="4">
        <v>2</v>
      </c>
      <c r="Y139" s="4">
        <v>0</v>
      </c>
      <c r="Z139" s="4">
        <v>1</v>
      </c>
      <c r="AA139" s="4">
        <v>0</v>
      </c>
      <c r="AB139" s="4">
        <v>1</v>
      </c>
      <c r="AC139" s="4">
        <v>1</v>
      </c>
      <c r="AD139" s="4">
        <v>17</v>
      </c>
      <c r="AE139" s="30">
        <v>5.6666666666666696</v>
      </c>
      <c r="AF139" s="4">
        <v>6</v>
      </c>
      <c r="AG139" s="4">
        <v>11</v>
      </c>
      <c r="AH139" s="4">
        <v>5</v>
      </c>
      <c r="AI139" s="30">
        <v>1.6666666666666701</v>
      </c>
      <c r="AJ139" s="4">
        <v>44640</v>
      </c>
      <c r="AK139" s="4">
        <v>126</v>
      </c>
      <c r="AL139" s="2"/>
      <c r="AM139">
        <v>1</v>
      </c>
    </row>
    <row r="140" spans="1:39" ht="15.25" customHeight="1" x14ac:dyDescent="0.2">
      <c r="A140" s="4" t="s">
        <v>1073</v>
      </c>
      <c r="B140" s="4" t="s">
        <v>1072</v>
      </c>
      <c r="C140" s="4" t="s">
        <v>963</v>
      </c>
      <c r="D140" s="4">
        <v>3</v>
      </c>
      <c r="E140" s="4">
        <v>16</v>
      </c>
      <c r="F140" s="30">
        <v>5.3333333333333304</v>
      </c>
      <c r="G140" s="30">
        <v>10.7</v>
      </c>
      <c r="H140" s="30">
        <v>3.6</v>
      </c>
      <c r="I140" s="30">
        <v>0.48</v>
      </c>
      <c r="J140" s="30">
        <v>7.7</v>
      </c>
      <c r="K140" s="30">
        <v>2.56666666666667</v>
      </c>
      <c r="L140" s="4">
        <v>7</v>
      </c>
      <c r="M140" s="30">
        <v>2.3333333333333299</v>
      </c>
      <c r="N140" s="4">
        <v>8</v>
      </c>
      <c r="O140" s="4">
        <v>23</v>
      </c>
      <c r="P140" s="30">
        <v>34.7826086956522</v>
      </c>
      <c r="Q140" s="4">
        <v>3</v>
      </c>
      <c r="R140" s="4">
        <v>8</v>
      </c>
      <c r="S140" s="30">
        <v>37.5</v>
      </c>
      <c r="T140" s="4">
        <v>2</v>
      </c>
      <c r="U140" s="4">
        <v>2</v>
      </c>
      <c r="V140" s="30">
        <v>100</v>
      </c>
      <c r="W140" s="4">
        <v>2</v>
      </c>
      <c r="X140" s="4">
        <v>0</v>
      </c>
      <c r="Y140" s="4">
        <v>4</v>
      </c>
      <c r="Z140" s="4">
        <v>0</v>
      </c>
      <c r="AA140" s="4">
        <v>0</v>
      </c>
      <c r="AB140" s="4">
        <v>0</v>
      </c>
      <c r="AC140" s="4">
        <v>1</v>
      </c>
      <c r="AD140" s="4">
        <v>12</v>
      </c>
      <c r="AE140" s="30">
        <v>4</v>
      </c>
      <c r="AF140" s="4">
        <v>2</v>
      </c>
      <c r="AG140" s="4">
        <v>10</v>
      </c>
      <c r="AH140" s="4">
        <v>7</v>
      </c>
      <c r="AI140" s="30">
        <v>2.3333333333333299</v>
      </c>
      <c r="AJ140" s="4">
        <v>44100</v>
      </c>
      <c r="AK140" s="4">
        <v>127</v>
      </c>
      <c r="AL140" s="2"/>
      <c r="AM140">
        <v>6</v>
      </c>
    </row>
    <row r="141" spans="1:39" ht="15.25" customHeight="1" x14ac:dyDescent="0.2">
      <c r="A141" s="4" t="s">
        <v>1074</v>
      </c>
      <c r="B141" s="4" t="s">
        <v>1075</v>
      </c>
      <c r="C141" s="4" t="s">
        <v>963</v>
      </c>
      <c r="D141" s="4">
        <v>3</v>
      </c>
      <c r="E141" s="4">
        <v>7</v>
      </c>
      <c r="F141" s="30">
        <v>2.3333333333333299</v>
      </c>
      <c r="G141" s="30">
        <v>8.6</v>
      </c>
      <c r="H141" s="30">
        <v>2.9</v>
      </c>
      <c r="I141" s="30">
        <v>0.37</v>
      </c>
      <c r="J141" s="30">
        <v>2.6</v>
      </c>
      <c r="K141" s="30">
        <v>0.86666666666666703</v>
      </c>
      <c r="L141" s="4">
        <v>0</v>
      </c>
      <c r="M141" s="30">
        <v>0</v>
      </c>
      <c r="N141" s="4">
        <v>7</v>
      </c>
      <c r="O141" s="4">
        <v>14</v>
      </c>
      <c r="P141" s="30">
        <v>50</v>
      </c>
      <c r="Q141" s="4">
        <v>0</v>
      </c>
      <c r="R141" s="4">
        <v>5</v>
      </c>
      <c r="S141" s="30">
        <v>0</v>
      </c>
      <c r="T141" s="4">
        <v>0</v>
      </c>
      <c r="U141" s="4">
        <v>0</v>
      </c>
      <c r="V141" s="4"/>
      <c r="W141" s="4">
        <v>0</v>
      </c>
      <c r="X141" s="4">
        <v>0</v>
      </c>
      <c r="Y141" s="4">
        <v>0</v>
      </c>
      <c r="Z141" s="4">
        <v>0</v>
      </c>
      <c r="AA141" s="4">
        <v>0</v>
      </c>
      <c r="AB141" s="4">
        <v>0</v>
      </c>
      <c r="AC141" s="4">
        <v>0</v>
      </c>
      <c r="AD141" s="4">
        <v>18</v>
      </c>
      <c r="AE141" s="30">
        <v>6</v>
      </c>
      <c r="AF141" s="4">
        <v>7</v>
      </c>
      <c r="AG141" s="4">
        <v>11</v>
      </c>
      <c r="AH141" s="4">
        <v>3</v>
      </c>
      <c r="AI141" s="30">
        <v>1</v>
      </c>
      <c r="AJ141" s="4">
        <v>29970</v>
      </c>
      <c r="AK141" s="4">
        <v>158</v>
      </c>
      <c r="AL141" s="2"/>
      <c r="AM141">
        <v>2</v>
      </c>
    </row>
    <row r="142" spans="1:39" ht="15.25" customHeight="1" x14ac:dyDescent="0.2">
      <c r="A142" s="4" t="s">
        <v>1076</v>
      </c>
      <c r="B142" s="4" t="s">
        <v>1077</v>
      </c>
      <c r="C142" s="4" t="s">
        <v>964</v>
      </c>
      <c r="D142" s="4">
        <v>2</v>
      </c>
      <c r="E142" s="4">
        <v>14</v>
      </c>
      <c r="F142" s="30">
        <v>7</v>
      </c>
      <c r="G142" s="30">
        <v>10.5</v>
      </c>
      <c r="H142" s="30">
        <v>5.2</v>
      </c>
      <c r="I142" s="30">
        <v>0.39</v>
      </c>
      <c r="J142" s="30">
        <v>5.5</v>
      </c>
      <c r="K142" s="30">
        <v>2.75</v>
      </c>
      <c r="L142" s="4">
        <v>1</v>
      </c>
      <c r="M142" s="30">
        <v>0.5</v>
      </c>
      <c r="N142" s="4">
        <v>2</v>
      </c>
      <c r="O142" s="4">
        <v>8</v>
      </c>
      <c r="P142" s="30">
        <v>25</v>
      </c>
      <c r="Q142" s="4">
        <v>4</v>
      </c>
      <c r="R142" s="4">
        <v>24</v>
      </c>
      <c r="S142" s="30">
        <v>16.6666666666667</v>
      </c>
      <c r="T142" s="4">
        <v>4</v>
      </c>
      <c r="U142" s="4">
        <v>4</v>
      </c>
      <c r="V142" s="30">
        <v>100</v>
      </c>
      <c r="W142" s="4">
        <v>0</v>
      </c>
      <c r="X142" s="4">
        <v>1</v>
      </c>
      <c r="Y142" s="4">
        <v>0</v>
      </c>
      <c r="Z142" s="4">
        <v>2</v>
      </c>
      <c r="AA142" s="4">
        <v>0</v>
      </c>
      <c r="AB142" s="4">
        <v>0</v>
      </c>
      <c r="AC142" s="4">
        <v>0</v>
      </c>
      <c r="AD142" s="4">
        <v>12</v>
      </c>
      <c r="AE142" s="30">
        <v>6</v>
      </c>
      <c r="AF142" s="4">
        <v>3</v>
      </c>
      <c r="AG142" s="4">
        <v>9</v>
      </c>
      <c r="AH142" s="4">
        <v>2</v>
      </c>
      <c r="AI142" s="30">
        <v>1</v>
      </c>
      <c r="AJ142" s="4">
        <v>18720</v>
      </c>
      <c r="AK142" s="4">
        <v>184</v>
      </c>
      <c r="AL142" s="2"/>
      <c r="AM142">
        <v>1</v>
      </c>
    </row>
    <row r="143" spans="1:39" ht="15.25" customHeight="1" x14ac:dyDescent="0.2">
      <c r="A143" s="4" t="s">
        <v>1078</v>
      </c>
      <c r="B143" s="4" t="s">
        <v>1079</v>
      </c>
      <c r="C143" s="4" t="s">
        <v>964</v>
      </c>
      <c r="D143" s="4">
        <v>2</v>
      </c>
      <c r="E143" s="4">
        <v>4</v>
      </c>
      <c r="F143" s="30">
        <v>2</v>
      </c>
      <c r="G143" s="30">
        <v>-2.2000000000000002</v>
      </c>
      <c r="H143" s="30">
        <v>-1.1000000000000001</v>
      </c>
      <c r="I143" s="30">
        <v>0.33</v>
      </c>
      <c r="J143" s="30">
        <v>1.3</v>
      </c>
      <c r="K143" s="30">
        <v>0.65</v>
      </c>
      <c r="L143" s="4">
        <v>0</v>
      </c>
      <c r="M143" s="30">
        <v>0</v>
      </c>
      <c r="N143" s="4">
        <v>0</v>
      </c>
      <c r="O143" s="4">
        <v>2</v>
      </c>
      <c r="P143" s="30">
        <v>0</v>
      </c>
      <c r="Q143" s="4">
        <v>2</v>
      </c>
      <c r="R143" s="4">
        <v>10</v>
      </c>
      <c r="S143" s="30">
        <v>20</v>
      </c>
      <c r="T143" s="4">
        <v>0</v>
      </c>
      <c r="U143" s="4">
        <v>0</v>
      </c>
      <c r="V143" s="4"/>
      <c r="W143" s="4">
        <v>0</v>
      </c>
      <c r="X143" s="4">
        <v>0</v>
      </c>
      <c r="Y143" s="4">
        <v>0</v>
      </c>
      <c r="Z143" s="4">
        <v>0</v>
      </c>
      <c r="AA143" s="4">
        <v>0</v>
      </c>
      <c r="AB143" s="4">
        <v>0</v>
      </c>
      <c r="AC143" s="4">
        <v>0</v>
      </c>
      <c r="AD143" s="4">
        <v>1</v>
      </c>
      <c r="AE143" s="30">
        <v>0.5</v>
      </c>
      <c r="AF143" s="4">
        <v>0</v>
      </c>
      <c r="AG143" s="4">
        <v>1</v>
      </c>
      <c r="AH143" s="4">
        <v>4</v>
      </c>
      <c r="AI143" s="30">
        <v>2</v>
      </c>
      <c r="AJ143" s="4">
        <v>18060</v>
      </c>
      <c r="AK143" s="4">
        <v>190</v>
      </c>
      <c r="AL143" s="2"/>
      <c r="AM143">
        <v>0</v>
      </c>
    </row>
    <row r="144" spans="1:39" ht="15.25" customHeight="1" x14ac:dyDescent="0.2">
      <c r="A144" s="4" t="s">
        <v>1080</v>
      </c>
      <c r="B144" s="4" t="s">
        <v>1081</v>
      </c>
      <c r="C144" s="4" t="s">
        <v>964</v>
      </c>
      <c r="D144" s="4">
        <v>2</v>
      </c>
      <c r="E144" s="4">
        <v>3</v>
      </c>
      <c r="F144" s="30">
        <v>1.5</v>
      </c>
      <c r="G144" s="30">
        <v>5.3</v>
      </c>
      <c r="H144" s="30">
        <v>2.6</v>
      </c>
      <c r="I144" s="30">
        <v>0.43</v>
      </c>
      <c r="J144" s="30">
        <v>1.3</v>
      </c>
      <c r="K144" s="30">
        <v>0.65</v>
      </c>
      <c r="L144" s="4">
        <v>2</v>
      </c>
      <c r="M144" s="30">
        <v>1</v>
      </c>
      <c r="N144" s="4">
        <v>3</v>
      </c>
      <c r="O144" s="4">
        <v>6</v>
      </c>
      <c r="P144" s="30">
        <v>50</v>
      </c>
      <c r="Q144" s="4">
        <v>0</v>
      </c>
      <c r="R144" s="4">
        <v>1</v>
      </c>
      <c r="S144" s="30">
        <v>0</v>
      </c>
      <c r="T144" s="4">
        <v>0</v>
      </c>
      <c r="U144" s="4">
        <v>0</v>
      </c>
      <c r="V144" s="4"/>
      <c r="W144" s="4">
        <v>1</v>
      </c>
      <c r="X144" s="4">
        <v>1</v>
      </c>
      <c r="Y144" s="4">
        <v>0</v>
      </c>
      <c r="Z144" s="4">
        <v>0</v>
      </c>
      <c r="AA144" s="4">
        <v>0</v>
      </c>
      <c r="AB144" s="4">
        <v>0</v>
      </c>
      <c r="AC144" s="4">
        <v>0</v>
      </c>
      <c r="AD144" s="4">
        <v>14</v>
      </c>
      <c r="AE144" s="30">
        <v>7</v>
      </c>
      <c r="AF144" s="4">
        <v>7</v>
      </c>
      <c r="AG144" s="4">
        <v>7</v>
      </c>
      <c r="AH144" s="4">
        <v>4</v>
      </c>
      <c r="AI144" s="30">
        <v>2</v>
      </c>
      <c r="AJ144" s="4">
        <v>15750</v>
      </c>
      <c r="AK144" s="4">
        <v>199</v>
      </c>
      <c r="AL144" s="2"/>
      <c r="AM144">
        <v>1</v>
      </c>
    </row>
    <row r="145" spans="1:39" ht="15.25" customHeight="1" x14ac:dyDescent="0.2">
      <c r="A145" s="4" t="s">
        <v>1082</v>
      </c>
      <c r="B145" s="4" t="s">
        <v>1083</v>
      </c>
      <c r="C145" s="4" t="s">
        <v>964</v>
      </c>
      <c r="D145" s="4">
        <v>2</v>
      </c>
      <c r="E145" s="4">
        <v>5</v>
      </c>
      <c r="F145" s="30">
        <v>2.5</v>
      </c>
      <c r="G145" s="30">
        <v>3.9</v>
      </c>
      <c r="H145" s="30">
        <v>2</v>
      </c>
      <c r="I145" s="30">
        <v>0.28000000000000003</v>
      </c>
      <c r="J145" s="30">
        <v>1.4</v>
      </c>
      <c r="K145" s="30">
        <v>0.7</v>
      </c>
      <c r="L145" s="4">
        <v>1</v>
      </c>
      <c r="M145" s="30">
        <v>0.5</v>
      </c>
      <c r="N145" s="4">
        <v>1</v>
      </c>
      <c r="O145" s="4">
        <v>7</v>
      </c>
      <c r="P145" s="30">
        <v>14.285714285714301</v>
      </c>
      <c r="Q145" s="4">
        <v>2</v>
      </c>
      <c r="R145" s="4">
        <v>11</v>
      </c>
      <c r="S145" s="30">
        <v>18.181818181818201</v>
      </c>
      <c r="T145" s="4">
        <v>0</v>
      </c>
      <c r="U145" s="4">
        <v>0</v>
      </c>
      <c r="V145" s="4"/>
      <c r="W145" s="4">
        <v>0</v>
      </c>
      <c r="X145" s="4">
        <v>1</v>
      </c>
      <c r="Y145" s="4">
        <v>0</v>
      </c>
      <c r="Z145" s="4">
        <v>1</v>
      </c>
      <c r="AA145" s="4">
        <v>0</v>
      </c>
      <c r="AB145" s="4">
        <v>0</v>
      </c>
      <c r="AC145" s="4">
        <v>0</v>
      </c>
      <c r="AD145" s="4">
        <v>15</v>
      </c>
      <c r="AE145" s="30">
        <v>7.5</v>
      </c>
      <c r="AF145" s="4">
        <v>4</v>
      </c>
      <c r="AG145" s="4">
        <v>11</v>
      </c>
      <c r="AH145" s="4">
        <v>6</v>
      </c>
      <c r="AI145" s="30">
        <v>3</v>
      </c>
      <c r="AJ145" s="4">
        <v>18330</v>
      </c>
      <c r="AK145" s="4">
        <v>188</v>
      </c>
      <c r="AL145" s="2"/>
      <c r="AM145">
        <v>1</v>
      </c>
    </row>
    <row r="146" spans="1:39" ht="15.25" customHeight="1" x14ac:dyDescent="0.2">
      <c r="A146" s="4" t="s">
        <v>1084</v>
      </c>
      <c r="B146" s="4" t="s">
        <v>1085</v>
      </c>
      <c r="C146" s="4" t="s">
        <v>965</v>
      </c>
      <c r="D146" s="4">
        <v>2</v>
      </c>
      <c r="E146" s="4">
        <v>6</v>
      </c>
      <c r="F146" s="30">
        <v>3</v>
      </c>
      <c r="G146" s="30">
        <v>0.8</v>
      </c>
      <c r="H146" s="30">
        <v>0.4</v>
      </c>
      <c r="I146" s="30">
        <v>0.38</v>
      </c>
      <c r="J146" s="30">
        <v>2.2999999999999998</v>
      </c>
      <c r="K146" s="30">
        <v>1.1499999999999999</v>
      </c>
      <c r="L146" s="4">
        <v>2</v>
      </c>
      <c r="M146" s="30">
        <v>1</v>
      </c>
      <c r="N146" s="4">
        <v>4</v>
      </c>
      <c r="O146" s="4">
        <v>8</v>
      </c>
      <c r="P146" s="30">
        <v>50</v>
      </c>
      <c r="Q146" s="4">
        <v>1</v>
      </c>
      <c r="R146" s="4">
        <v>7</v>
      </c>
      <c r="S146" s="30">
        <v>14.285714285714301</v>
      </c>
      <c r="T146" s="4">
        <v>0</v>
      </c>
      <c r="U146" s="4">
        <v>1</v>
      </c>
      <c r="V146" s="30">
        <v>0</v>
      </c>
      <c r="W146" s="4">
        <v>0</v>
      </c>
      <c r="X146" s="4">
        <v>1</v>
      </c>
      <c r="Y146" s="4">
        <v>0</v>
      </c>
      <c r="Z146" s="4">
        <v>0</v>
      </c>
      <c r="AA146" s="4">
        <v>0</v>
      </c>
      <c r="AB146" s="4">
        <v>0</v>
      </c>
      <c r="AC146" s="4">
        <v>1</v>
      </c>
      <c r="AD146" s="4">
        <v>5</v>
      </c>
      <c r="AE146" s="30">
        <v>2.5</v>
      </c>
      <c r="AF146" s="4">
        <v>1</v>
      </c>
      <c r="AG146" s="4">
        <v>4</v>
      </c>
      <c r="AH146" s="4">
        <v>5</v>
      </c>
      <c r="AI146" s="30">
        <v>2.5</v>
      </c>
      <c r="AJ146" s="4">
        <v>29059</v>
      </c>
      <c r="AK146" s="4">
        <v>163</v>
      </c>
      <c r="AL146" s="2"/>
      <c r="AM146">
        <v>1</v>
      </c>
    </row>
    <row r="147" spans="1:39" ht="15.25" customHeight="1" x14ac:dyDescent="0.2">
      <c r="A147" s="4" t="s">
        <v>1086</v>
      </c>
      <c r="B147" s="4" t="s">
        <v>1087</v>
      </c>
      <c r="C147" s="4" t="s">
        <v>965</v>
      </c>
      <c r="D147" s="4">
        <v>2</v>
      </c>
      <c r="E147" s="4">
        <v>2</v>
      </c>
      <c r="F147" s="30">
        <v>1</v>
      </c>
      <c r="G147" s="30">
        <v>1.2</v>
      </c>
      <c r="H147" s="30">
        <v>0.6</v>
      </c>
      <c r="I147" s="30">
        <v>0.33</v>
      </c>
      <c r="J147" s="30">
        <v>0.7</v>
      </c>
      <c r="K147" s="30">
        <v>0.35</v>
      </c>
      <c r="L147" s="4">
        <v>0</v>
      </c>
      <c r="M147" s="30">
        <v>0</v>
      </c>
      <c r="N147" s="4">
        <v>2</v>
      </c>
      <c r="O147" s="4">
        <v>6</v>
      </c>
      <c r="P147" s="30">
        <v>33.3333333333333</v>
      </c>
      <c r="Q147" s="4">
        <v>0</v>
      </c>
      <c r="R147" s="4">
        <v>0</v>
      </c>
      <c r="S147" s="4"/>
      <c r="T147" s="4">
        <v>0</v>
      </c>
      <c r="U147" s="4">
        <v>0</v>
      </c>
      <c r="V147" s="4"/>
      <c r="W147" s="4">
        <v>0</v>
      </c>
      <c r="X147" s="4">
        <v>0</v>
      </c>
      <c r="Y147" s="4">
        <v>0</v>
      </c>
      <c r="Z147" s="4">
        <v>0</v>
      </c>
      <c r="AA147" s="4">
        <v>0</v>
      </c>
      <c r="AB147" s="4">
        <v>0</v>
      </c>
      <c r="AC147" s="4">
        <v>0</v>
      </c>
      <c r="AD147" s="4">
        <v>3</v>
      </c>
      <c r="AE147" s="30">
        <v>1.5</v>
      </c>
      <c r="AF147" s="4">
        <v>2</v>
      </c>
      <c r="AG147" s="4">
        <v>1</v>
      </c>
      <c r="AH147" s="4">
        <v>1</v>
      </c>
      <c r="AI147" s="30">
        <v>0.5</v>
      </c>
      <c r="AJ147" s="4">
        <v>19367</v>
      </c>
      <c r="AK147" s="4">
        <v>182</v>
      </c>
      <c r="AL147" s="2"/>
      <c r="AM147">
        <v>1</v>
      </c>
    </row>
    <row r="148" spans="1:39" ht="15.25" customHeight="1" x14ac:dyDescent="0.2">
      <c r="A148" s="4" t="s">
        <v>1086</v>
      </c>
      <c r="B148" s="4" t="s">
        <v>1088</v>
      </c>
      <c r="C148" s="4" t="s">
        <v>965</v>
      </c>
      <c r="D148" s="4">
        <v>2</v>
      </c>
      <c r="E148" s="4">
        <v>9</v>
      </c>
      <c r="F148" s="30">
        <v>4.5</v>
      </c>
      <c r="G148" s="30">
        <v>5.4</v>
      </c>
      <c r="H148" s="30">
        <v>2.7</v>
      </c>
      <c r="I148" s="30">
        <v>0.43</v>
      </c>
      <c r="J148" s="30">
        <v>3.9</v>
      </c>
      <c r="K148" s="30">
        <v>1.95</v>
      </c>
      <c r="L148" s="4">
        <v>3</v>
      </c>
      <c r="M148" s="30">
        <v>1.5</v>
      </c>
      <c r="N148" s="4">
        <v>2</v>
      </c>
      <c r="O148" s="4">
        <v>5</v>
      </c>
      <c r="P148" s="30">
        <v>40</v>
      </c>
      <c r="Q148" s="4">
        <v>3</v>
      </c>
      <c r="R148" s="4">
        <v>14</v>
      </c>
      <c r="S148" s="30">
        <v>21.428571428571399</v>
      </c>
      <c r="T148" s="4">
        <v>1</v>
      </c>
      <c r="U148" s="4">
        <v>2</v>
      </c>
      <c r="V148" s="30">
        <v>50</v>
      </c>
      <c r="W148" s="4">
        <v>0</v>
      </c>
      <c r="X148" s="4">
        <v>0</v>
      </c>
      <c r="Y148" s="4">
        <v>1</v>
      </c>
      <c r="Z148" s="4">
        <v>1</v>
      </c>
      <c r="AA148" s="4">
        <v>0</v>
      </c>
      <c r="AB148" s="4">
        <v>0</v>
      </c>
      <c r="AC148" s="4">
        <v>2</v>
      </c>
      <c r="AD148" s="4">
        <v>13</v>
      </c>
      <c r="AE148" s="30">
        <v>6.5</v>
      </c>
      <c r="AF148" s="4">
        <v>2</v>
      </c>
      <c r="AG148" s="4">
        <v>11</v>
      </c>
      <c r="AH148" s="4">
        <v>6</v>
      </c>
      <c r="AI148" s="30">
        <v>3</v>
      </c>
      <c r="AJ148" s="4">
        <v>25018</v>
      </c>
      <c r="AK148" s="4">
        <v>167</v>
      </c>
      <c r="AL148" s="2"/>
      <c r="AM148">
        <v>2</v>
      </c>
    </row>
    <row r="149" spans="1:39" ht="15.25" customHeight="1" x14ac:dyDescent="0.2">
      <c r="A149" s="4" t="s">
        <v>1089</v>
      </c>
      <c r="B149" s="4" t="s">
        <v>1090</v>
      </c>
      <c r="C149" s="4" t="s">
        <v>965</v>
      </c>
      <c r="D149" s="4">
        <v>2</v>
      </c>
      <c r="E149" s="4">
        <v>4</v>
      </c>
      <c r="F149" s="30">
        <v>2</v>
      </c>
      <c r="G149" s="30">
        <v>3.3</v>
      </c>
      <c r="H149" s="30">
        <v>1.6</v>
      </c>
      <c r="I149" s="30">
        <v>0.56999999999999995</v>
      </c>
      <c r="J149" s="30">
        <v>2.2999999999999998</v>
      </c>
      <c r="K149" s="30">
        <v>1.1499999999999999</v>
      </c>
      <c r="L149" s="4">
        <v>3</v>
      </c>
      <c r="M149" s="30">
        <v>1.5</v>
      </c>
      <c r="N149" s="4">
        <v>2</v>
      </c>
      <c r="O149" s="4">
        <v>4</v>
      </c>
      <c r="P149" s="30">
        <v>50</v>
      </c>
      <c r="Q149" s="4">
        <v>0</v>
      </c>
      <c r="R149" s="4">
        <v>1</v>
      </c>
      <c r="S149" s="30">
        <v>0</v>
      </c>
      <c r="T149" s="4">
        <v>2</v>
      </c>
      <c r="U149" s="4">
        <v>2</v>
      </c>
      <c r="V149" s="30">
        <v>100</v>
      </c>
      <c r="W149" s="4">
        <v>0</v>
      </c>
      <c r="X149" s="4">
        <v>1</v>
      </c>
      <c r="Y149" s="4">
        <v>0</v>
      </c>
      <c r="Z149" s="4">
        <v>0</v>
      </c>
      <c r="AA149" s="4">
        <v>0</v>
      </c>
      <c r="AB149" s="4">
        <v>0</v>
      </c>
      <c r="AC149" s="4">
        <v>2</v>
      </c>
      <c r="AD149" s="4">
        <v>4</v>
      </c>
      <c r="AE149" s="30">
        <v>2</v>
      </c>
      <c r="AF149" s="4">
        <v>1</v>
      </c>
      <c r="AG149" s="4">
        <v>3</v>
      </c>
      <c r="AH149" s="4">
        <v>2</v>
      </c>
      <c r="AI149" s="30">
        <v>1</v>
      </c>
      <c r="AJ149" s="4">
        <v>20870</v>
      </c>
      <c r="AK149" s="4">
        <v>177</v>
      </c>
      <c r="AL149" s="2"/>
      <c r="AM149">
        <v>0</v>
      </c>
    </row>
    <row r="150" spans="1:39" ht="15.25" customHeight="1" x14ac:dyDescent="0.2">
      <c r="A150" s="4" t="s">
        <v>1091</v>
      </c>
      <c r="B150" s="4" t="s">
        <v>122</v>
      </c>
      <c r="C150" s="4" t="s">
        <v>56</v>
      </c>
      <c r="D150" s="4">
        <v>3</v>
      </c>
      <c r="E150" s="4">
        <v>5</v>
      </c>
      <c r="F150" s="30">
        <v>1.6666666666666701</v>
      </c>
      <c r="G150" s="30">
        <v>9.5</v>
      </c>
      <c r="H150" s="30">
        <v>3.2</v>
      </c>
      <c r="I150" s="30">
        <v>0.5</v>
      </c>
      <c r="J150" s="30">
        <v>2.5</v>
      </c>
      <c r="K150" s="30">
        <v>0.83333333333333304</v>
      </c>
      <c r="L150" s="4">
        <v>0</v>
      </c>
      <c r="M150" s="30">
        <v>0</v>
      </c>
      <c r="N150" s="4">
        <v>3</v>
      </c>
      <c r="O150" s="4">
        <v>6</v>
      </c>
      <c r="P150" s="30">
        <v>50</v>
      </c>
      <c r="Q150" s="4">
        <v>0</v>
      </c>
      <c r="R150" s="4">
        <v>0</v>
      </c>
      <c r="S150" s="4"/>
      <c r="T150" s="4">
        <v>2</v>
      </c>
      <c r="U150" s="4">
        <v>4</v>
      </c>
      <c r="V150" s="30">
        <v>50</v>
      </c>
      <c r="W150" s="4">
        <v>0</v>
      </c>
      <c r="X150" s="4">
        <v>0</v>
      </c>
      <c r="Y150" s="4">
        <v>0</v>
      </c>
      <c r="Z150" s="4">
        <v>0</v>
      </c>
      <c r="AA150" s="4">
        <v>0</v>
      </c>
      <c r="AB150" s="4">
        <v>0</v>
      </c>
      <c r="AC150" s="4">
        <v>0</v>
      </c>
      <c r="AD150" s="4">
        <v>14</v>
      </c>
      <c r="AE150" s="30">
        <v>4.6666666666666696</v>
      </c>
      <c r="AF150" s="4">
        <v>6</v>
      </c>
      <c r="AG150" s="4">
        <v>8</v>
      </c>
      <c r="AH150" s="4">
        <v>0</v>
      </c>
      <c r="AI150" s="30">
        <v>0</v>
      </c>
      <c r="AJ150" s="4">
        <v>23010</v>
      </c>
      <c r="AK150" s="4">
        <v>172</v>
      </c>
      <c r="AL150" s="2"/>
      <c r="AM150">
        <v>1</v>
      </c>
    </row>
    <row r="151" spans="1:39" ht="15.25" customHeight="1" x14ac:dyDescent="0.2">
      <c r="A151" s="4" t="s">
        <v>924</v>
      </c>
      <c r="B151" s="4" t="s">
        <v>1092</v>
      </c>
      <c r="C151" s="4" t="s">
        <v>56</v>
      </c>
      <c r="D151" s="4">
        <v>3</v>
      </c>
      <c r="E151" s="4">
        <v>24</v>
      </c>
      <c r="F151" s="30">
        <v>8</v>
      </c>
      <c r="G151" s="30">
        <v>12.6</v>
      </c>
      <c r="H151" s="30">
        <v>4.2</v>
      </c>
      <c r="I151" s="30">
        <v>0.44</v>
      </c>
      <c r="J151" s="30">
        <v>10.6</v>
      </c>
      <c r="K151" s="30">
        <v>3.5333333333333301</v>
      </c>
      <c r="L151" s="4">
        <v>11</v>
      </c>
      <c r="M151" s="30">
        <v>3.6666666666666701</v>
      </c>
      <c r="N151" s="4">
        <v>16</v>
      </c>
      <c r="O151" s="4">
        <v>33</v>
      </c>
      <c r="P151" s="30">
        <v>48.484848484848499</v>
      </c>
      <c r="Q151" s="4">
        <v>3</v>
      </c>
      <c r="R151" s="4">
        <v>16</v>
      </c>
      <c r="S151" s="30">
        <v>18.75</v>
      </c>
      <c r="T151" s="4">
        <v>2</v>
      </c>
      <c r="U151" s="4">
        <v>5</v>
      </c>
      <c r="V151" s="30">
        <v>40</v>
      </c>
      <c r="W151" s="4">
        <v>0</v>
      </c>
      <c r="X151" s="4">
        <v>0</v>
      </c>
      <c r="Y151" s="4">
        <v>0</v>
      </c>
      <c r="Z151" s="4">
        <v>2</v>
      </c>
      <c r="AA151" s="4">
        <v>1</v>
      </c>
      <c r="AB151" s="4">
        <v>0</v>
      </c>
      <c r="AC151" s="4">
        <v>11</v>
      </c>
      <c r="AD151" s="4">
        <v>14</v>
      </c>
      <c r="AE151" s="30">
        <v>4.6666666666666696</v>
      </c>
      <c r="AF151" s="4">
        <v>4</v>
      </c>
      <c r="AG151" s="4">
        <v>10</v>
      </c>
      <c r="AH151" s="4">
        <v>5</v>
      </c>
      <c r="AI151" s="30">
        <v>1.6666666666666701</v>
      </c>
      <c r="AJ151" s="4">
        <v>29310</v>
      </c>
      <c r="AK151" s="4">
        <v>161</v>
      </c>
      <c r="AL151" s="2"/>
      <c r="AM151">
        <v>4</v>
      </c>
    </row>
    <row r="152" spans="1:39" ht="15.25" customHeight="1" x14ac:dyDescent="0.2">
      <c r="A152" s="4" t="s">
        <v>1093</v>
      </c>
      <c r="B152" s="4" t="s">
        <v>223</v>
      </c>
      <c r="C152" s="4" t="s">
        <v>56</v>
      </c>
      <c r="D152" s="4">
        <v>3</v>
      </c>
      <c r="E152" s="4">
        <v>4</v>
      </c>
      <c r="F152" s="30">
        <v>1.3333333333333299</v>
      </c>
      <c r="G152" s="30">
        <v>2</v>
      </c>
      <c r="H152" s="30">
        <v>0.7</v>
      </c>
      <c r="I152" s="30">
        <v>0.5</v>
      </c>
      <c r="J152" s="30">
        <v>2</v>
      </c>
      <c r="K152" s="30">
        <v>0.66666666666666696</v>
      </c>
      <c r="L152" s="4">
        <v>0</v>
      </c>
      <c r="M152" s="30">
        <v>0</v>
      </c>
      <c r="N152" s="4">
        <v>2</v>
      </c>
      <c r="O152" s="4">
        <v>4</v>
      </c>
      <c r="P152" s="30">
        <v>50</v>
      </c>
      <c r="Q152" s="4">
        <v>0</v>
      </c>
      <c r="R152" s="4">
        <v>2</v>
      </c>
      <c r="S152" s="30">
        <v>0</v>
      </c>
      <c r="T152" s="4">
        <v>2</v>
      </c>
      <c r="U152" s="4">
        <v>2</v>
      </c>
      <c r="V152" s="30">
        <v>100</v>
      </c>
      <c r="W152" s="4">
        <v>0</v>
      </c>
      <c r="X152" s="4">
        <v>0</v>
      </c>
      <c r="Y152" s="4">
        <v>0</v>
      </c>
      <c r="Z152" s="4">
        <v>0</v>
      </c>
      <c r="AA152" s="4">
        <v>0</v>
      </c>
      <c r="AB152" s="4">
        <v>0</v>
      </c>
      <c r="AC152" s="4">
        <v>0</v>
      </c>
      <c r="AD152" s="4">
        <v>6</v>
      </c>
      <c r="AE152" s="30">
        <v>2</v>
      </c>
      <c r="AF152" s="4">
        <v>1</v>
      </c>
      <c r="AG152" s="4">
        <v>5</v>
      </c>
      <c r="AH152" s="4">
        <v>3</v>
      </c>
      <c r="AI152" s="30">
        <v>1</v>
      </c>
      <c r="AJ152" s="4">
        <v>23715</v>
      </c>
      <c r="AK152" s="4">
        <v>169</v>
      </c>
      <c r="AL152" s="2"/>
      <c r="AM152">
        <v>0</v>
      </c>
    </row>
    <row r="153" spans="1:39" ht="15.25" customHeight="1" x14ac:dyDescent="0.2">
      <c r="A153" s="4" t="s">
        <v>921</v>
      </c>
      <c r="B153" s="4" t="s">
        <v>223</v>
      </c>
      <c r="C153" s="4" t="s">
        <v>56</v>
      </c>
      <c r="D153" s="4">
        <v>3</v>
      </c>
      <c r="E153" s="4">
        <v>4</v>
      </c>
      <c r="F153" s="30">
        <v>1.3333333333333299</v>
      </c>
      <c r="G153" s="30">
        <v>0.9</v>
      </c>
      <c r="H153" s="30">
        <v>0.3</v>
      </c>
      <c r="I153" s="30">
        <v>0.36</v>
      </c>
      <c r="J153" s="30">
        <v>1.4</v>
      </c>
      <c r="K153" s="30">
        <v>0.46666666666666701</v>
      </c>
      <c r="L153" s="4">
        <v>1</v>
      </c>
      <c r="M153" s="30">
        <v>0.33333333333333298</v>
      </c>
      <c r="N153" s="4">
        <v>2</v>
      </c>
      <c r="O153" s="4">
        <v>4</v>
      </c>
      <c r="P153" s="30">
        <v>50</v>
      </c>
      <c r="Q153" s="4">
        <v>1</v>
      </c>
      <c r="R153" s="4">
        <v>7</v>
      </c>
      <c r="S153" s="30">
        <v>14.285714285714301</v>
      </c>
      <c r="T153" s="4">
        <v>0</v>
      </c>
      <c r="U153" s="4">
        <v>0</v>
      </c>
      <c r="V153" s="4"/>
      <c r="W153" s="4">
        <v>0</v>
      </c>
      <c r="X153" s="4">
        <v>0</v>
      </c>
      <c r="Y153" s="4">
        <v>0</v>
      </c>
      <c r="Z153" s="4">
        <v>0</v>
      </c>
      <c r="AA153" s="4">
        <v>0</v>
      </c>
      <c r="AB153" s="4">
        <v>0</v>
      </c>
      <c r="AC153" s="4">
        <v>1</v>
      </c>
      <c r="AD153" s="4">
        <v>7</v>
      </c>
      <c r="AE153" s="30">
        <v>2.3333333333333299</v>
      </c>
      <c r="AF153" s="4">
        <v>4</v>
      </c>
      <c r="AG153" s="4">
        <v>3</v>
      </c>
      <c r="AH153" s="4">
        <v>4</v>
      </c>
      <c r="AI153" s="30">
        <v>1.3333333333333299</v>
      </c>
      <c r="AJ153" s="4">
        <v>22740</v>
      </c>
      <c r="AK153" s="4">
        <v>173</v>
      </c>
      <c r="AL153" s="2"/>
      <c r="AM153">
        <v>0</v>
      </c>
    </row>
    <row r="154" spans="1:39" ht="15.25" customHeight="1" x14ac:dyDescent="0.2">
      <c r="A154" s="4" t="s">
        <v>1094</v>
      </c>
      <c r="B154" s="4" t="s">
        <v>223</v>
      </c>
      <c r="C154" s="4" t="s">
        <v>966</v>
      </c>
      <c r="D154" s="4">
        <v>2</v>
      </c>
      <c r="E154" s="4">
        <v>2</v>
      </c>
      <c r="F154" s="30">
        <v>1</v>
      </c>
      <c r="G154" s="30">
        <v>2</v>
      </c>
      <c r="H154" s="30">
        <v>1</v>
      </c>
      <c r="I154" s="30">
        <v>0.25</v>
      </c>
      <c r="J154" s="30">
        <v>0.5</v>
      </c>
      <c r="K154" s="30">
        <v>0.25</v>
      </c>
      <c r="L154" s="4">
        <v>1</v>
      </c>
      <c r="M154" s="30">
        <v>0.5</v>
      </c>
      <c r="N154" s="4">
        <v>2</v>
      </c>
      <c r="O154" s="4">
        <v>8</v>
      </c>
      <c r="P154" s="30">
        <v>25</v>
      </c>
      <c r="Q154" s="4">
        <v>0</v>
      </c>
      <c r="R154" s="4">
        <v>0</v>
      </c>
      <c r="S154" s="4"/>
      <c r="T154" s="4">
        <v>0</v>
      </c>
      <c r="U154" s="4">
        <v>0</v>
      </c>
      <c r="V154" s="4"/>
      <c r="W154" s="4">
        <v>0</v>
      </c>
      <c r="X154" s="4">
        <v>1</v>
      </c>
      <c r="Y154" s="4">
        <v>0</v>
      </c>
      <c r="Z154" s="4">
        <v>0</v>
      </c>
      <c r="AA154" s="4">
        <v>0</v>
      </c>
      <c r="AB154" s="4">
        <v>0</v>
      </c>
      <c r="AC154" s="4">
        <v>0</v>
      </c>
      <c r="AD154" s="4">
        <v>7</v>
      </c>
      <c r="AE154" s="30">
        <v>3.5</v>
      </c>
      <c r="AF154" s="4">
        <v>2</v>
      </c>
      <c r="AG154" s="4">
        <v>5</v>
      </c>
      <c r="AH154" s="4">
        <v>3</v>
      </c>
      <c r="AI154" s="30">
        <v>1.5</v>
      </c>
      <c r="AJ154" s="4">
        <v>8820</v>
      </c>
      <c r="AK154" s="4">
        <v>229</v>
      </c>
      <c r="AL154" s="2"/>
      <c r="AM154">
        <v>1</v>
      </c>
    </row>
    <row r="155" spans="1:39" ht="15.25" customHeight="1" x14ac:dyDescent="0.2">
      <c r="A155" s="4" t="s">
        <v>1095</v>
      </c>
      <c r="B155" s="4" t="s">
        <v>227</v>
      </c>
      <c r="C155" s="4" t="s">
        <v>966</v>
      </c>
      <c r="D155" s="4">
        <v>2</v>
      </c>
      <c r="E155" s="4">
        <v>3</v>
      </c>
      <c r="F155" s="30">
        <v>1.5</v>
      </c>
      <c r="G155" s="30">
        <v>1.5</v>
      </c>
      <c r="H155" s="30">
        <v>0.8</v>
      </c>
      <c r="I155" s="30">
        <v>0.5</v>
      </c>
      <c r="J155" s="30">
        <v>1.5</v>
      </c>
      <c r="K155" s="30">
        <v>0.75</v>
      </c>
      <c r="L155" s="4">
        <v>0</v>
      </c>
      <c r="M155" s="30">
        <v>0</v>
      </c>
      <c r="N155" s="4">
        <v>3</v>
      </c>
      <c r="O155" s="4">
        <v>5</v>
      </c>
      <c r="P155" s="30">
        <v>60</v>
      </c>
      <c r="Q155" s="4">
        <v>0</v>
      </c>
      <c r="R155" s="4">
        <v>1</v>
      </c>
      <c r="S155" s="30">
        <v>0</v>
      </c>
      <c r="T155" s="4">
        <v>0</v>
      </c>
      <c r="U155" s="4">
        <v>0</v>
      </c>
      <c r="V155" s="4"/>
      <c r="W155" s="4">
        <v>0</v>
      </c>
      <c r="X155" s="4">
        <v>0</v>
      </c>
      <c r="Y155" s="4">
        <v>0</v>
      </c>
      <c r="Z155" s="4">
        <v>0</v>
      </c>
      <c r="AA155" s="4">
        <v>0</v>
      </c>
      <c r="AB155" s="4">
        <v>0</v>
      </c>
      <c r="AC155" s="4">
        <v>0</v>
      </c>
      <c r="AD155" s="4">
        <v>4</v>
      </c>
      <c r="AE155" s="30">
        <v>2</v>
      </c>
      <c r="AF155" s="4">
        <v>1</v>
      </c>
      <c r="AG155" s="4">
        <v>3</v>
      </c>
      <c r="AH155" s="4">
        <v>2</v>
      </c>
      <c r="AI155" s="30">
        <v>1</v>
      </c>
      <c r="AJ155" s="4">
        <v>9090</v>
      </c>
      <c r="AK155" s="4">
        <v>227</v>
      </c>
      <c r="AL155" s="2"/>
      <c r="AM155">
        <v>0</v>
      </c>
    </row>
    <row r="156" spans="1:39" ht="15.25" customHeight="1" x14ac:dyDescent="0.2">
      <c r="A156" s="4" t="s">
        <v>1096</v>
      </c>
      <c r="B156" s="4" t="s">
        <v>924</v>
      </c>
      <c r="C156" s="4" t="s">
        <v>966</v>
      </c>
      <c r="D156" s="4">
        <v>2</v>
      </c>
      <c r="E156" s="4">
        <v>3</v>
      </c>
      <c r="F156" s="30">
        <v>1.5</v>
      </c>
      <c r="G156" s="30">
        <v>-1.4</v>
      </c>
      <c r="H156" s="30">
        <v>-0.7</v>
      </c>
      <c r="I156" s="30">
        <v>0.21</v>
      </c>
      <c r="J156" s="30">
        <v>0.6</v>
      </c>
      <c r="K156" s="30">
        <v>0.3</v>
      </c>
      <c r="L156" s="4">
        <v>2</v>
      </c>
      <c r="M156" s="30">
        <v>1</v>
      </c>
      <c r="N156" s="4">
        <v>3</v>
      </c>
      <c r="O156" s="4">
        <v>11</v>
      </c>
      <c r="P156" s="30">
        <v>27.272727272727298</v>
      </c>
      <c r="Q156" s="4">
        <v>0</v>
      </c>
      <c r="R156" s="4">
        <v>3</v>
      </c>
      <c r="S156" s="30">
        <v>0</v>
      </c>
      <c r="T156" s="4">
        <v>0</v>
      </c>
      <c r="U156" s="4">
        <v>0</v>
      </c>
      <c r="V156" s="4"/>
      <c r="W156" s="4">
        <v>0</v>
      </c>
      <c r="X156" s="4">
        <v>0</v>
      </c>
      <c r="Y156" s="4">
        <v>0</v>
      </c>
      <c r="Z156" s="4">
        <v>0</v>
      </c>
      <c r="AA156" s="4">
        <v>0</v>
      </c>
      <c r="AB156" s="4">
        <v>0</v>
      </c>
      <c r="AC156" s="4">
        <v>2</v>
      </c>
      <c r="AD156" s="4">
        <v>2</v>
      </c>
      <c r="AE156" s="30">
        <v>1</v>
      </c>
      <c r="AF156" s="4">
        <v>1</v>
      </c>
      <c r="AG156" s="4">
        <v>1</v>
      </c>
      <c r="AH156" s="4">
        <v>3</v>
      </c>
      <c r="AI156" s="30">
        <v>1.5</v>
      </c>
      <c r="AJ156" s="4">
        <v>9090</v>
      </c>
      <c r="AK156" s="4">
        <v>228</v>
      </c>
      <c r="AL156" s="2"/>
      <c r="AM156">
        <v>2</v>
      </c>
    </row>
    <row r="157" spans="1:39" ht="15.25" customHeight="1" x14ac:dyDescent="0.2">
      <c r="A157" s="4" t="s">
        <v>1097</v>
      </c>
      <c r="B157" s="4" t="s">
        <v>1098</v>
      </c>
      <c r="C157" s="4" t="s">
        <v>966</v>
      </c>
      <c r="D157" s="4">
        <v>2</v>
      </c>
      <c r="E157" s="4">
        <v>9</v>
      </c>
      <c r="F157" s="30">
        <v>4.5</v>
      </c>
      <c r="G157" s="30">
        <v>2</v>
      </c>
      <c r="H157" s="30">
        <v>1</v>
      </c>
      <c r="I157" s="30">
        <v>0.56000000000000005</v>
      </c>
      <c r="J157" s="30">
        <v>5</v>
      </c>
      <c r="K157" s="30">
        <v>2.5</v>
      </c>
      <c r="L157" s="4">
        <v>1</v>
      </c>
      <c r="M157" s="30">
        <v>0.5</v>
      </c>
      <c r="N157" s="4">
        <v>3</v>
      </c>
      <c r="O157" s="4">
        <v>10</v>
      </c>
      <c r="P157" s="30">
        <v>30</v>
      </c>
      <c r="Q157" s="4">
        <v>3</v>
      </c>
      <c r="R157" s="4">
        <v>5</v>
      </c>
      <c r="S157" s="30">
        <v>60</v>
      </c>
      <c r="T157" s="4">
        <v>0</v>
      </c>
      <c r="U157" s="4">
        <v>1</v>
      </c>
      <c r="V157" s="30">
        <v>0</v>
      </c>
      <c r="W157" s="4">
        <v>0</v>
      </c>
      <c r="X157" s="4">
        <v>0</v>
      </c>
      <c r="Y157" s="4">
        <v>0</v>
      </c>
      <c r="Z157" s="4">
        <v>1</v>
      </c>
      <c r="AA157" s="4">
        <v>0</v>
      </c>
      <c r="AB157" s="4">
        <v>0</v>
      </c>
      <c r="AC157" s="4">
        <v>1</v>
      </c>
      <c r="AD157" s="4">
        <v>6</v>
      </c>
      <c r="AE157" s="30">
        <v>3</v>
      </c>
      <c r="AF157" s="4">
        <v>1</v>
      </c>
      <c r="AG157" s="4">
        <v>5</v>
      </c>
      <c r="AH157" s="4">
        <v>6</v>
      </c>
      <c r="AI157" s="30">
        <v>3</v>
      </c>
      <c r="AJ157" s="4">
        <v>10710</v>
      </c>
      <c r="AK157" s="4">
        <v>223</v>
      </c>
      <c r="AL157" s="2"/>
      <c r="AM157">
        <v>1</v>
      </c>
    </row>
    <row r="158" spans="1:39" ht="15.25" customHeight="1" x14ac:dyDescent="0.2">
      <c r="A158" s="4" t="s">
        <v>223</v>
      </c>
      <c r="B158" s="4" t="s">
        <v>1099</v>
      </c>
      <c r="C158" s="4" t="s">
        <v>967</v>
      </c>
      <c r="D158" s="4">
        <v>2</v>
      </c>
      <c r="E158" s="4">
        <v>4</v>
      </c>
      <c r="F158" s="30">
        <v>2</v>
      </c>
      <c r="G158" s="30">
        <v>0.9</v>
      </c>
      <c r="H158" s="30">
        <v>0.4</v>
      </c>
      <c r="I158" s="30">
        <v>0.36</v>
      </c>
      <c r="J158" s="30">
        <v>1.4</v>
      </c>
      <c r="K158" s="30">
        <v>0.7</v>
      </c>
      <c r="L158" s="4">
        <v>2</v>
      </c>
      <c r="M158" s="30">
        <v>1</v>
      </c>
      <c r="N158" s="4">
        <v>4</v>
      </c>
      <c r="O158" s="4">
        <v>9</v>
      </c>
      <c r="P158" s="30">
        <v>44.4444444444444</v>
      </c>
      <c r="Q158" s="4">
        <v>0</v>
      </c>
      <c r="R158" s="4">
        <v>2</v>
      </c>
      <c r="S158" s="30">
        <v>0</v>
      </c>
      <c r="T158" s="4">
        <v>0</v>
      </c>
      <c r="U158" s="4">
        <v>0</v>
      </c>
      <c r="V158" s="4"/>
      <c r="W158" s="4">
        <v>0</v>
      </c>
      <c r="X158" s="4">
        <v>0</v>
      </c>
      <c r="Y158" s="4">
        <v>2</v>
      </c>
      <c r="Z158" s="4">
        <v>0</v>
      </c>
      <c r="AA158" s="4">
        <v>0</v>
      </c>
      <c r="AB158" s="4">
        <v>0</v>
      </c>
      <c r="AC158" s="4">
        <v>0</v>
      </c>
      <c r="AD158" s="4">
        <v>3</v>
      </c>
      <c r="AE158" s="30">
        <v>1.5</v>
      </c>
      <c r="AF158" s="4">
        <v>2</v>
      </c>
      <c r="AG158" s="4">
        <v>1</v>
      </c>
      <c r="AH158" s="4">
        <v>4</v>
      </c>
      <c r="AI158" s="30">
        <v>2</v>
      </c>
      <c r="AJ158" s="4">
        <v>34194</v>
      </c>
      <c r="AK158" s="4">
        <v>149</v>
      </c>
      <c r="AL158" s="2"/>
      <c r="AM158">
        <v>2</v>
      </c>
    </row>
    <row r="159" spans="1:39" ht="15.25" customHeight="1" x14ac:dyDescent="0.2">
      <c r="A159" s="4" t="s">
        <v>223</v>
      </c>
      <c r="B159" s="4" t="s">
        <v>1100</v>
      </c>
      <c r="C159" s="4" t="s">
        <v>967</v>
      </c>
      <c r="D159" s="4">
        <v>2</v>
      </c>
      <c r="E159" s="4">
        <v>11</v>
      </c>
      <c r="F159" s="30">
        <v>5.5</v>
      </c>
      <c r="G159" s="30">
        <v>5.4</v>
      </c>
      <c r="H159" s="30">
        <v>2.7</v>
      </c>
      <c r="I159" s="30">
        <v>0.57999999999999996</v>
      </c>
      <c r="J159" s="30">
        <v>6.4</v>
      </c>
      <c r="K159" s="30">
        <v>3.2</v>
      </c>
      <c r="L159" s="4">
        <v>3</v>
      </c>
      <c r="M159" s="30">
        <v>1.5</v>
      </c>
      <c r="N159" s="4">
        <v>3</v>
      </c>
      <c r="O159" s="4">
        <v>5</v>
      </c>
      <c r="P159" s="30">
        <v>60</v>
      </c>
      <c r="Q159" s="4">
        <v>4</v>
      </c>
      <c r="R159" s="4">
        <v>14</v>
      </c>
      <c r="S159" s="30">
        <v>28.571428571428601</v>
      </c>
      <c r="T159" s="4">
        <v>0</v>
      </c>
      <c r="U159" s="4">
        <v>0</v>
      </c>
      <c r="V159" s="4"/>
      <c r="W159" s="4">
        <v>0</v>
      </c>
      <c r="X159" s="4">
        <v>0</v>
      </c>
      <c r="Y159" s="4">
        <v>1</v>
      </c>
      <c r="Z159" s="4">
        <v>0</v>
      </c>
      <c r="AA159" s="4">
        <v>0</v>
      </c>
      <c r="AB159" s="4">
        <v>0</v>
      </c>
      <c r="AC159" s="4">
        <v>2</v>
      </c>
      <c r="AD159" s="4">
        <v>4</v>
      </c>
      <c r="AE159" s="30">
        <v>2</v>
      </c>
      <c r="AF159" s="4">
        <v>3</v>
      </c>
      <c r="AG159" s="4">
        <v>1</v>
      </c>
      <c r="AH159" s="4">
        <v>4</v>
      </c>
      <c r="AI159" s="30">
        <v>2</v>
      </c>
      <c r="AJ159" s="4">
        <v>20634</v>
      </c>
      <c r="AK159" s="4">
        <v>178</v>
      </c>
      <c r="AL159" s="2"/>
      <c r="AM159">
        <v>2</v>
      </c>
    </row>
    <row r="160" spans="1:39" ht="15.25" customHeight="1" x14ac:dyDescent="0.2">
      <c r="A160" s="4" t="s">
        <v>122</v>
      </c>
      <c r="B160" s="4" t="s">
        <v>1101</v>
      </c>
      <c r="C160" s="4" t="s">
        <v>967</v>
      </c>
      <c r="D160" s="4">
        <v>2</v>
      </c>
      <c r="E160" s="4">
        <v>6</v>
      </c>
      <c r="F160" s="30">
        <v>3</v>
      </c>
      <c r="G160" s="30">
        <v>6.3</v>
      </c>
      <c r="H160" s="30">
        <v>3.2</v>
      </c>
      <c r="I160" s="30">
        <v>0.55000000000000004</v>
      </c>
      <c r="J160" s="30">
        <v>3.3</v>
      </c>
      <c r="K160" s="30">
        <v>1.65</v>
      </c>
      <c r="L160" s="4">
        <v>1</v>
      </c>
      <c r="M160" s="30">
        <v>0.5</v>
      </c>
      <c r="N160" s="4">
        <v>5</v>
      </c>
      <c r="O160" s="4">
        <v>10</v>
      </c>
      <c r="P160" s="30">
        <v>50</v>
      </c>
      <c r="Q160" s="4">
        <v>0</v>
      </c>
      <c r="R160" s="4">
        <v>0</v>
      </c>
      <c r="S160" s="4"/>
      <c r="T160" s="4">
        <v>1</v>
      </c>
      <c r="U160" s="4">
        <v>1</v>
      </c>
      <c r="V160" s="30">
        <v>100</v>
      </c>
      <c r="W160" s="4">
        <v>0</v>
      </c>
      <c r="X160" s="4">
        <v>0</v>
      </c>
      <c r="Y160" s="4">
        <v>1</v>
      </c>
      <c r="Z160" s="4">
        <v>0</v>
      </c>
      <c r="AA160" s="4">
        <v>0</v>
      </c>
      <c r="AB160" s="4">
        <v>0</v>
      </c>
      <c r="AC160" s="4">
        <v>0</v>
      </c>
      <c r="AD160" s="4">
        <v>8</v>
      </c>
      <c r="AE160" s="30">
        <v>4</v>
      </c>
      <c r="AF160" s="4">
        <v>4</v>
      </c>
      <c r="AG160" s="4">
        <v>4</v>
      </c>
      <c r="AH160" s="4">
        <v>2</v>
      </c>
      <c r="AI160" s="30">
        <v>1</v>
      </c>
      <c r="AJ160" s="4">
        <v>11184</v>
      </c>
      <c r="AK160" s="4">
        <v>220</v>
      </c>
      <c r="AL160" s="2"/>
      <c r="AM160">
        <v>1</v>
      </c>
    </row>
    <row r="161" spans="1:39" ht="15.25" customHeight="1" x14ac:dyDescent="0.2">
      <c r="A161" s="4" t="s">
        <v>227</v>
      </c>
      <c r="B161" s="4" t="s">
        <v>122</v>
      </c>
      <c r="C161" s="4" t="s">
        <v>967</v>
      </c>
      <c r="D161" s="4">
        <v>2</v>
      </c>
      <c r="E161" s="4">
        <v>1</v>
      </c>
      <c r="F161" s="30">
        <v>0.5</v>
      </c>
      <c r="G161" s="30">
        <v>0.6</v>
      </c>
      <c r="H161" s="30">
        <v>0.3</v>
      </c>
      <c r="I161" s="30">
        <v>0.12</v>
      </c>
      <c r="J161" s="30">
        <v>0.1</v>
      </c>
      <c r="K161" s="30">
        <v>0.05</v>
      </c>
      <c r="L161" s="4">
        <v>0</v>
      </c>
      <c r="M161" s="30">
        <v>0</v>
      </c>
      <c r="N161" s="4">
        <v>0</v>
      </c>
      <c r="O161" s="4">
        <v>2</v>
      </c>
      <c r="P161" s="30">
        <v>0</v>
      </c>
      <c r="Q161" s="4">
        <v>0</v>
      </c>
      <c r="R161" s="4">
        <v>4</v>
      </c>
      <c r="S161" s="30">
        <v>0</v>
      </c>
      <c r="T161" s="4">
        <v>1</v>
      </c>
      <c r="U161" s="4">
        <v>2</v>
      </c>
      <c r="V161" s="30">
        <v>50</v>
      </c>
      <c r="W161" s="4">
        <v>0</v>
      </c>
      <c r="X161" s="4">
        <v>0</v>
      </c>
      <c r="Y161" s="4">
        <v>0</v>
      </c>
      <c r="Z161" s="4">
        <v>0</v>
      </c>
      <c r="AA161" s="4">
        <v>0</v>
      </c>
      <c r="AB161" s="4">
        <v>0</v>
      </c>
      <c r="AC161" s="4">
        <v>0</v>
      </c>
      <c r="AD161" s="4">
        <v>11</v>
      </c>
      <c r="AE161" s="30">
        <v>5.5</v>
      </c>
      <c r="AF161" s="4">
        <v>3</v>
      </c>
      <c r="AG161" s="4">
        <v>8</v>
      </c>
      <c r="AH161" s="4">
        <v>5</v>
      </c>
      <c r="AI161" s="30">
        <v>2.5</v>
      </c>
      <c r="AJ161" s="4">
        <v>17934</v>
      </c>
      <c r="AK161" s="4">
        <v>191</v>
      </c>
      <c r="AL161" s="2"/>
      <c r="AM161">
        <v>4</v>
      </c>
    </row>
    <row r="162" spans="1:39" ht="15.25" customHeight="1" x14ac:dyDescent="0.2">
      <c r="A162" s="4" t="s">
        <v>1729</v>
      </c>
      <c r="B162" s="4" t="s">
        <v>1103</v>
      </c>
      <c r="C162" s="4" t="s">
        <v>968</v>
      </c>
      <c r="D162" s="4">
        <v>2</v>
      </c>
      <c r="E162" s="4">
        <v>6</v>
      </c>
      <c r="F162" s="30">
        <v>3</v>
      </c>
      <c r="G162" s="30">
        <v>2.1</v>
      </c>
      <c r="H162" s="30">
        <v>1</v>
      </c>
      <c r="I162" s="30">
        <v>0.43</v>
      </c>
      <c r="J162" s="30">
        <v>2.6</v>
      </c>
      <c r="K162" s="30">
        <v>1.3</v>
      </c>
      <c r="L162" s="4">
        <v>3</v>
      </c>
      <c r="M162" s="30">
        <v>1.5</v>
      </c>
      <c r="N162" s="4">
        <v>4</v>
      </c>
      <c r="O162" s="4">
        <v>8</v>
      </c>
      <c r="P162" s="30">
        <v>50</v>
      </c>
      <c r="Q162" s="4">
        <v>1</v>
      </c>
      <c r="R162" s="4">
        <v>5</v>
      </c>
      <c r="S162" s="30">
        <v>20</v>
      </c>
      <c r="T162" s="4">
        <v>0</v>
      </c>
      <c r="U162" s="4">
        <v>1</v>
      </c>
      <c r="V162" s="30">
        <v>0</v>
      </c>
      <c r="W162" s="4">
        <v>0</v>
      </c>
      <c r="X162" s="4">
        <v>0</v>
      </c>
      <c r="Y162" s="4">
        <v>0</v>
      </c>
      <c r="Z162" s="4">
        <v>0</v>
      </c>
      <c r="AA162" s="4">
        <v>0</v>
      </c>
      <c r="AB162" s="4">
        <v>0</v>
      </c>
      <c r="AC162" s="4">
        <v>3</v>
      </c>
      <c r="AD162" s="4">
        <v>5</v>
      </c>
      <c r="AE162" s="30">
        <v>2.5</v>
      </c>
      <c r="AF162" s="4">
        <v>0</v>
      </c>
      <c r="AG162" s="4">
        <v>5</v>
      </c>
      <c r="AH162" s="4">
        <v>3</v>
      </c>
      <c r="AI162" s="30">
        <v>1.5</v>
      </c>
      <c r="AJ162" s="4">
        <v>11640</v>
      </c>
      <c r="AK162" s="4">
        <v>216</v>
      </c>
      <c r="AL162" s="2"/>
      <c r="AM162">
        <v>0</v>
      </c>
    </row>
    <row r="163" spans="1:39" ht="15.25" customHeight="1" x14ac:dyDescent="0.2">
      <c r="A163" s="4" t="s">
        <v>1104</v>
      </c>
      <c r="B163" s="4" t="s">
        <v>1105</v>
      </c>
      <c r="C163" s="4" t="s">
        <v>968</v>
      </c>
      <c r="D163" s="4">
        <v>1</v>
      </c>
      <c r="E163" s="4">
        <v>0</v>
      </c>
      <c r="F163" s="30">
        <v>0</v>
      </c>
      <c r="G163" s="30">
        <v>1.5</v>
      </c>
      <c r="H163" s="30">
        <v>1.5</v>
      </c>
      <c r="I163" s="4"/>
      <c r="J163" s="4"/>
      <c r="K163" s="30">
        <v>0</v>
      </c>
      <c r="L163" s="4">
        <v>1</v>
      </c>
      <c r="M163" s="30">
        <v>1</v>
      </c>
      <c r="N163" s="4">
        <v>0</v>
      </c>
      <c r="O163" s="4">
        <v>0</v>
      </c>
      <c r="P163" s="4"/>
      <c r="Q163" s="4">
        <v>0</v>
      </c>
      <c r="R163" s="4">
        <v>0</v>
      </c>
      <c r="S163" s="4"/>
      <c r="T163" s="4">
        <v>0</v>
      </c>
      <c r="U163" s="4">
        <v>0</v>
      </c>
      <c r="V163" s="4"/>
      <c r="W163" s="4">
        <v>0</v>
      </c>
      <c r="X163" s="4">
        <v>0</v>
      </c>
      <c r="Y163" s="4">
        <v>1</v>
      </c>
      <c r="Z163" s="4">
        <v>0</v>
      </c>
      <c r="AA163" s="4">
        <v>0</v>
      </c>
      <c r="AB163" s="4">
        <v>0</v>
      </c>
      <c r="AC163" s="4">
        <v>0</v>
      </c>
      <c r="AD163" s="4">
        <v>1</v>
      </c>
      <c r="AE163" s="30">
        <v>1</v>
      </c>
      <c r="AF163" s="4">
        <v>1</v>
      </c>
      <c r="AG163" s="4">
        <v>0</v>
      </c>
      <c r="AH163" s="4">
        <v>0</v>
      </c>
      <c r="AI163" s="30">
        <v>0</v>
      </c>
      <c r="AJ163" s="4">
        <v>11640</v>
      </c>
      <c r="AK163" s="4">
        <v>217</v>
      </c>
      <c r="AL163" s="2"/>
      <c r="AM163">
        <v>3</v>
      </c>
    </row>
    <row r="164" spans="1:39" ht="15.25" customHeight="1" x14ac:dyDescent="0.2">
      <c r="A164" s="4" t="s">
        <v>1106</v>
      </c>
      <c r="B164" s="4" t="s">
        <v>223</v>
      </c>
      <c r="C164" s="4" t="s">
        <v>968</v>
      </c>
      <c r="D164" s="4">
        <v>2</v>
      </c>
      <c r="E164" s="4">
        <v>5</v>
      </c>
      <c r="F164" s="30">
        <v>2.5</v>
      </c>
      <c r="G164" s="30">
        <v>6.6</v>
      </c>
      <c r="H164" s="30">
        <v>3.3</v>
      </c>
      <c r="I164" s="30">
        <v>0.71</v>
      </c>
      <c r="J164" s="30">
        <v>3.6</v>
      </c>
      <c r="K164" s="30">
        <v>1.8</v>
      </c>
      <c r="L164" s="4">
        <v>1</v>
      </c>
      <c r="M164" s="30">
        <v>0.5</v>
      </c>
      <c r="N164" s="4">
        <v>3</v>
      </c>
      <c r="O164" s="4">
        <v>5</v>
      </c>
      <c r="P164" s="30">
        <v>60</v>
      </c>
      <c r="Q164" s="4">
        <v>1</v>
      </c>
      <c r="R164" s="4">
        <v>2</v>
      </c>
      <c r="S164" s="30">
        <v>50</v>
      </c>
      <c r="T164" s="4">
        <v>0</v>
      </c>
      <c r="U164" s="4">
        <v>0</v>
      </c>
      <c r="V164" s="4"/>
      <c r="W164" s="4">
        <v>0</v>
      </c>
      <c r="X164" s="4">
        <v>0</v>
      </c>
      <c r="Y164" s="4">
        <v>0</v>
      </c>
      <c r="Z164" s="4">
        <v>1</v>
      </c>
      <c r="AA164" s="4">
        <v>0</v>
      </c>
      <c r="AB164" s="4">
        <v>0</v>
      </c>
      <c r="AC164" s="4">
        <v>1</v>
      </c>
      <c r="AD164" s="4">
        <v>6</v>
      </c>
      <c r="AE164" s="30">
        <v>3</v>
      </c>
      <c r="AF164" s="4">
        <v>2</v>
      </c>
      <c r="AG164" s="4">
        <v>4</v>
      </c>
      <c r="AH164" s="4">
        <v>0</v>
      </c>
      <c r="AI164" s="30">
        <v>0</v>
      </c>
      <c r="AJ164" s="4">
        <v>12990</v>
      </c>
      <c r="AK164" s="4">
        <v>212</v>
      </c>
      <c r="AL164" s="2"/>
      <c r="AM164">
        <v>0</v>
      </c>
    </row>
    <row r="165" spans="1:39" ht="15.25" customHeight="1" x14ac:dyDescent="0.2">
      <c r="A165" s="4" t="s">
        <v>1107</v>
      </c>
      <c r="B165" s="4" t="s">
        <v>223</v>
      </c>
      <c r="C165" s="4" t="s">
        <v>968</v>
      </c>
      <c r="D165" s="4">
        <v>2</v>
      </c>
      <c r="E165" s="4">
        <v>7</v>
      </c>
      <c r="F165" s="30">
        <v>3.5</v>
      </c>
      <c r="G165" s="30">
        <v>0.4</v>
      </c>
      <c r="H165" s="30">
        <v>0.2</v>
      </c>
      <c r="I165" s="30">
        <v>0.35</v>
      </c>
      <c r="J165" s="30">
        <v>2.4</v>
      </c>
      <c r="K165" s="30">
        <v>1.2</v>
      </c>
      <c r="L165" s="4">
        <v>6</v>
      </c>
      <c r="M165" s="30">
        <v>3</v>
      </c>
      <c r="N165" s="4">
        <v>6</v>
      </c>
      <c r="O165" s="4">
        <v>11</v>
      </c>
      <c r="P165" s="30">
        <v>54.545454545454497</v>
      </c>
      <c r="Q165" s="4">
        <v>0</v>
      </c>
      <c r="R165" s="4">
        <v>8</v>
      </c>
      <c r="S165" s="30">
        <v>0</v>
      </c>
      <c r="T165" s="4">
        <v>1</v>
      </c>
      <c r="U165" s="4">
        <v>1</v>
      </c>
      <c r="V165" s="30">
        <v>100</v>
      </c>
      <c r="W165" s="4">
        <v>0</v>
      </c>
      <c r="X165" s="4">
        <v>0</v>
      </c>
      <c r="Y165" s="4">
        <v>2</v>
      </c>
      <c r="Z165" s="4">
        <v>0</v>
      </c>
      <c r="AA165" s="4">
        <v>0</v>
      </c>
      <c r="AB165" s="4">
        <v>0</v>
      </c>
      <c r="AC165" s="4">
        <v>4</v>
      </c>
      <c r="AD165" s="4">
        <v>6</v>
      </c>
      <c r="AE165" s="30">
        <v>3</v>
      </c>
      <c r="AF165" s="4">
        <v>0</v>
      </c>
      <c r="AG165" s="4">
        <v>6</v>
      </c>
      <c r="AH165" s="4">
        <v>7</v>
      </c>
      <c r="AI165" s="30">
        <v>3.5</v>
      </c>
      <c r="AJ165" s="4">
        <v>13530</v>
      </c>
      <c r="AK165" s="4">
        <v>209</v>
      </c>
      <c r="AL165" s="2"/>
      <c r="AM165">
        <v>4</v>
      </c>
    </row>
    <row r="166" spans="1:39" ht="15.25" customHeight="1" x14ac:dyDescent="0.2">
      <c r="A166" s="4" t="s">
        <v>1108</v>
      </c>
      <c r="B166" s="4" t="s">
        <v>1109</v>
      </c>
      <c r="C166" s="4" t="s">
        <v>58</v>
      </c>
      <c r="D166" s="4">
        <v>2</v>
      </c>
      <c r="E166" s="4">
        <v>2</v>
      </c>
      <c r="F166" s="30">
        <v>1</v>
      </c>
      <c r="G166" s="30">
        <v>-0.1</v>
      </c>
      <c r="H166" s="30">
        <v>0</v>
      </c>
      <c r="I166" s="30">
        <v>0.22</v>
      </c>
      <c r="J166" s="30">
        <v>0.4</v>
      </c>
      <c r="K166" s="30">
        <v>0.2</v>
      </c>
      <c r="L166" s="4">
        <v>0</v>
      </c>
      <c r="M166" s="30">
        <v>0</v>
      </c>
      <c r="N166" s="4">
        <v>0</v>
      </c>
      <c r="O166" s="4">
        <v>1</v>
      </c>
      <c r="P166" s="30">
        <v>0</v>
      </c>
      <c r="Q166" s="4">
        <v>1</v>
      </c>
      <c r="R166" s="4">
        <v>8</v>
      </c>
      <c r="S166" s="30">
        <v>12.5</v>
      </c>
      <c r="T166" s="4">
        <v>0</v>
      </c>
      <c r="U166" s="4">
        <v>0</v>
      </c>
      <c r="V166" s="4"/>
      <c r="W166" s="4">
        <v>0</v>
      </c>
      <c r="X166" s="4">
        <v>0</v>
      </c>
      <c r="Y166" s="4">
        <v>0</v>
      </c>
      <c r="Z166" s="4">
        <v>0</v>
      </c>
      <c r="AA166" s="4">
        <v>0</v>
      </c>
      <c r="AB166" s="4">
        <v>0</v>
      </c>
      <c r="AC166" s="4">
        <v>0</v>
      </c>
      <c r="AD166" s="4">
        <v>7</v>
      </c>
      <c r="AE166" s="30">
        <v>3.5</v>
      </c>
      <c r="AF166" s="4">
        <v>2</v>
      </c>
      <c r="AG166" s="4">
        <v>5</v>
      </c>
      <c r="AH166" s="4">
        <v>4</v>
      </c>
      <c r="AI166" s="30">
        <v>2</v>
      </c>
      <c r="AJ166" s="4">
        <v>15310</v>
      </c>
      <c r="AK166" s="4">
        <v>201</v>
      </c>
      <c r="AL166" s="2"/>
      <c r="AM166">
        <v>0</v>
      </c>
    </row>
    <row r="167" spans="1:39" ht="15.25" customHeight="1" x14ac:dyDescent="0.2">
      <c r="A167" s="4" t="s">
        <v>121</v>
      </c>
      <c r="B167" s="4" t="s">
        <v>1110</v>
      </c>
      <c r="C167" s="4" t="s">
        <v>58</v>
      </c>
      <c r="D167" s="4">
        <v>2</v>
      </c>
      <c r="E167" s="4">
        <v>2</v>
      </c>
      <c r="F167" s="30">
        <v>1</v>
      </c>
      <c r="G167" s="30">
        <v>-2.8</v>
      </c>
      <c r="H167" s="30">
        <v>-1.4</v>
      </c>
      <c r="I167" s="30">
        <v>0.33</v>
      </c>
      <c r="J167" s="30">
        <v>0.7</v>
      </c>
      <c r="K167" s="30">
        <v>0.35</v>
      </c>
      <c r="L167" s="4">
        <v>1</v>
      </c>
      <c r="M167" s="30">
        <v>0.5</v>
      </c>
      <c r="N167" s="4">
        <v>2</v>
      </c>
      <c r="O167" s="4">
        <v>6</v>
      </c>
      <c r="P167" s="30">
        <v>33.3333333333333</v>
      </c>
      <c r="Q167" s="4">
        <v>0</v>
      </c>
      <c r="R167" s="4">
        <v>0</v>
      </c>
      <c r="S167" s="4"/>
      <c r="T167" s="4">
        <v>0</v>
      </c>
      <c r="U167" s="4">
        <v>0</v>
      </c>
      <c r="V167" s="4"/>
      <c r="W167" s="4">
        <v>0</v>
      </c>
      <c r="X167" s="4">
        <v>0</v>
      </c>
      <c r="Y167" s="4">
        <v>0</v>
      </c>
      <c r="Z167" s="4">
        <v>0</v>
      </c>
      <c r="AA167" s="4">
        <v>0</v>
      </c>
      <c r="AB167" s="4">
        <v>0</v>
      </c>
      <c r="AC167" s="4">
        <v>1</v>
      </c>
      <c r="AD167" s="4">
        <v>1</v>
      </c>
      <c r="AE167" s="30">
        <v>0.5</v>
      </c>
      <c r="AF167" s="4">
        <v>1</v>
      </c>
      <c r="AG167" s="4">
        <v>0</v>
      </c>
      <c r="AH167" s="4">
        <v>4</v>
      </c>
      <c r="AI167" s="30">
        <v>2</v>
      </c>
      <c r="AJ167" s="4">
        <v>10900</v>
      </c>
      <c r="AK167" s="4">
        <v>222</v>
      </c>
      <c r="AL167" s="2"/>
      <c r="AM167">
        <v>0</v>
      </c>
    </row>
    <row r="168" spans="1:39" ht="15.25" customHeight="1" x14ac:dyDescent="0.2">
      <c r="A168" s="4" t="s">
        <v>224</v>
      </c>
      <c r="B168" s="4" t="s">
        <v>225</v>
      </c>
      <c r="C168" s="4" t="s">
        <v>58</v>
      </c>
      <c r="D168" s="4">
        <v>2</v>
      </c>
      <c r="E168" s="4">
        <v>13</v>
      </c>
      <c r="F168" s="30">
        <v>6.5</v>
      </c>
      <c r="G168" s="30">
        <v>5.8</v>
      </c>
      <c r="H168" s="30">
        <v>2.9</v>
      </c>
      <c r="I168" s="30">
        <v>0.68</v>
      </c>
      <c r="J168" s="30">
        <v>8.8000000000000007</v>
      </c>
      <c r="K168" s="30">
        <v>4.4000000000000004</v>
      </c>
      <c r="L168" s="4">
        <v>2</v>
      </c>
      <c r="M168" s="30">
        <v>1</v>
      </c>
      <c r="N168" s="4">
        <v>4</v>
      </c>
      <c r="O168" s="4">
        <v>6</v>
      </c>
      <c r="P168" s="30">
        <v>66.6666666666667</v>
      </c>
      <c r="Q168" s="4">
        <v>4</v>
      </c>
      <c r="R168" s="4">
        <v>11</v>
      </c>
      <c r="S168" s="30">
        <v>36.363636363636402</v>
      </c>
      <c r="T168" s="4">
        <v>1</v>
      </c>
      <c r="U168" s="4">
        <v>2</v>
      </c>
      <c r="V168" s="30">
        <v>50</v>
      </c>
      <c r="W168" s="4">
        <v>0</v>
      </c>
      <c r="X168" s="4">
        <v>0</v>
      </c>
      <c r="Y168" s="4">
        <v>0</v>
      </c>
      <c r="Z168" s="4">
        <v>0</v>
      </c>
      <c r="AA168" s="4">
        <v>0</v>
      </c>
      <c r="AB168" s="4">
        <v>0</v>
      </c>
      <c r="AC168" s="4">
        <v>2</v>
      </c>
      <c r="AD168" s="4">
        <v>4</v>
      </c>
      <c r="AE168" s="30">
        <v>2</v>
      </c>
      <c r="AF168" s="4">
        <v>1</v>
      </c>
      <c r="AG168" s="4">
        <v>3</v>
      </c>
      <c r="AH168" s="4">
        <v>5</v>
      </c>
      <c r="AI168" s="30">
        <v>2.5</v>
      </c>
      <c r="AJ168" s="4">
        <v>12670</v>
      </c>
      <c r="AK168" s="4">
        <v>213</v>
      </c>
      <c r="AL168" s="2"/>
      <c r="AM168">
        <v>1</v>
      </c>
    </row>
    <row r="169" spans="1:39" ht="15.25" customHeight="1" x14ac:dyDescent="0.2">
      <c r="A169" s="4" t="s">
        <v>1111</v>
      </c>
      <c r="B169" s="4" t="s">
        <v>1112</v>
      </c>
      <c r="C169" s="4" t="s">
        <v>969</v>
      </c>
      <c r="D169" s="4">
        <v>2</v>
      </c>
      <c r="E169" s="4">
        <v>10</v>
      </c>
      <c r="F169" s="30">
        <v>5</v>
      </c>
      <c r="G169" s="30">
        <v>4.7</v>
      </c>
      <c r="H169" s="30">
        <v>2.4</v>
      </c>
      <c r="I169" s="30">
        <v>0.42</v>
      </c>
      <c r="J169" s="30">
        <v>4.2</v>
      </c>
      <c r="K169" s="30">
        <v>2.1</v>
      </c>
      <c r="L169" s="4">
        <v>3</v>
      </c>
      <c r="M169" s="30">
        <v>1.5</v>
      </c>
      <c r="N169" s="4">
        <v>7</v>
      </c>
      <c r="O169" s="4">
        <v>12</v>
      </c>
      <c r="P169" s="30">
        <v>58.3333333333333</v>
      </c>
      <c r="Q169" s="4">
        <v>1</v>
      </c>
      <c r="R169" s="4">
        <v>10</v>
      </c>
      <c r="S169" s="30">
        <v>10</v>
      </c>
      <c r="T169" s="4">
        <v>1</v>
      </c>
      <c r="U169" s="4">
        <v>2</v>
      </c>
      <c r="V169" s="30">
        <v>50</v>
      </c>
      <c r="W169" s="4">
        <v>0</v>
      </c>
      <c r="X169" s="4">
        <v>1</v>
      </c>
      <c r="Y169" s="4">
        <v>0</v>
      </c>
      <c r="Z169" s="4">
        <v>0</v>
      </c>
      <c r="AA169" s="4">
        <v>0</v>
      </c>
      <c r="AB169" s="4">
        <v>0</v>
      </c>
      <c r="AC169" s="4">
        <v>2</v>
      </c>
      <c r="AD169" s="4">
        <v>7</v>
      </c>
      <c r="AE169" s="30">
        <v>3.5</v>
      </c>
      <c r="AF169" s="4">
        <v>2</v>
      </c>
      <c r="AG169" s="4">
        <v>5</v>
      </c>
      <c r="AH169" s="4">
        <v>4</v>
      </c>
      <c r="AI169" s="30">
        <v>2</v>
      </c>
      <c r="AJ169" s="4">
        <v>35067</v>
      </c>
      <c r="AK169" s="4">
        <v>145</v>
      </c>
      <c r="AL169" s="2"/>
      <c r="AM169">
        <v>4</v>
      </c>
    </row>
    <row r="170" spans="1:39" ht="15.25" customHeight="1" x14ac:dyDescent="0.2">
      <c r="A170" s="4" t="s">
        <v>1113</v>
      </c>
      <c r="B170" s="4" t="s">
        <v>1114</v>
      </c>
      <c r="C170" s="4" t="s">
        <v>969</v>
      </c>
      <c r="D170" s="4">
        <v>2</v>
      </c>
      <c r="E170" s="4">
        <v>2</v>
      </c>
      <c r="F170" s="30">
        <v>1</v>
      </c>
      <c r="G170" s="30">
        <v>3.8</v>
      </c>
      <c r="H170" s="30">
        <v>1.9</v>
      </c>
      <c r="I170" s="30">
        <v>0.4</v>
      </c>
      <c r="J170" s="30">
        <v>0.8</v>
      </c>
      <c r="K170" s="30">
        <v>0.4</v>
      </c>
      <c r="L170" s="4">
        <v>1</v>
      </c>
      <c r="M170" s="30">
        <v>0.5</v>
      </c>
      <c r="N170" s="4">
        <v>2</v>
      </c>
      <c r="O170" s="4">
        <v>4</v>
      </c>
      <c r="P170" s="30">
        <v>50</v>
      </c>
      <c r="Q170" s="4">
        <v>0</v>
      </c>
      <c r="R170" s="4">
        <v>1</v>
      </c>
      <c r="S170" s="30">
        <v>0</v>
      </c>
      <c r="T170" s="4">
        <v>0</v>
      </c>
      <c r="U170" s="4">
        <v>0</v>
      </c>
      <c r="V170" s="4"/>
      <c r="W170" s="4">
        <v>0</v>
      </c>
      <c r="X170" s="4">
        <v>0</v>
      </c>
      <c r="Y170" s="4">
        <v>1</v>
      </c>
      <c r="Z170" s="4">
        <v>0</v>
      </c>
      <c r="AA170" s="4">
        <v>0</v>
      </c>
      <c r="AB170" s="4">
        <v>0</v>
      </c>
      <c r="AC170" s="4">
        <v>0</v>
      </c>
      <c r="AD170" s="4">
        <v>6</v>
      </c>
      <c r="AE170" s="30">
        <v>3</v>
      </c>
      <c r="AF170" s="4">
        <v>3</v>
      </c>
      <c r="AG170" s="4">
        <v>3</v>
      </c>
      <c r="AH170" s="4">
        <v>1</v>
      </c>
      <c r="AI170" s="30">
        <v>0.5</v>
      </c>
      <c r="AJ170" s="4">
        <v>34500</v>
      </c>
      <c r="AK170" s="4">
        <v>147</v>
      </c>
      <c r="AL170" s="2"/>
      <c r="AM170">
        <v>3</v>
      </c>
    </row>
    <row r="171" spans="1:39" ht="15.25" customHeight="1" x14ac:dyDescent="0.2">
      <c r="A171" s="4" t="s">
        <v>1115</v>
      </c>
      <c r="B171" s="4" t="s">
        <v>1116</v>
      </c>
      <c r="C171" s="4" t="s">
        <v>969</v>
      </c>
      <c r="D171" s="4">
        <v>2</v>
      </c>
      <c r="E171" s="4">
        <v>8</v>
      </c>
      <c r="F171" s="30">
        <v>4</v>
      </c>
      <c r="G171" s="30">
        <v>6.9</v>
      </c>
      <c r="H171" s="30">
        <v>3.4</v>
      </c>
      <c r="I171" s="30">
        <v>0.42</v>
      </c>
      <c r="J171" s="30">
        <v>3.4</v>
      </c>
      <c r="K171" s="30">
        <v>1.7</v>
      </c>
      <c r="L171" s="4">
        <v>0</v>
      </c>
      <c r="M171" s="30">
        <v>0</v>
      </c>
      <c r="N171" s="4">
        <v>2</v>
      </c>
      <c r="O171" s="4">
        <v>4</v>
      </c>
      <c r="P171" s="30">
        <v>50</v>
      </c>
      <c r="Q171" s="4">
        <v>3</v>
      </c>
      <c r="R171" s="4">
        <v>15</v>
      </c>
      <c r="S171" s="30">
        <v>20</v>
      </c>
      <c r="T171" s="4">
        <v>0</v>
      </c>
      <c r="U171" s="4">
        <v>0</v>
      </c>
      <c r="V171" s="4"/>
      <c r="W171" s="4">
        <v>0</v>
      </c>
      <c r="X171" s="4">
        <v>0</v>
      </c>
      <c r="Y171" s="4">
        <v>0</v>
      </c>
      <c r="Z171" s="4">
        <v>1</v>
      </c>
      <c r="AA171" s="4">
        <v>0</v>
      </c>
      <c r="AB171" s="4">
        <v>0</v>
      </c>
      <c r="AC171" s="4">
        <v>0</v>
      </c>
      <c r="AD171" s="4">
        <v>9</v>
      </c>
      <c r="AE171" s="30">
        <v>4.5</v>
      </c>
      <c r="AF171" s="4">
        <v>4</v>
      </c>
      <c r="AG171" s="4">
        <v>5</v>
      </c>
      <c r="AH171" s="4">
        <v>1</v>
      </c>
      <c r="AI171" s="30">
        <v>0.5</v>
      </c>
      <c r="AJ171" s="4">
        <v>42291</v>
      </c>
      <c r="AK171" s="4">
        <v>129</v>
      </c>
      <c r="AL171" s="2"/>
      <c r="AM171">
        <v>2</v>
      </c>
    </row>
    <row r="172" spans="1:39" ht="15.25" customHeight="1" x14ac:dyDescent="0.2">
      <c r="A172" s="4" t="s">
        <v>1117</v>
      </c>
      <c r="B172" s="4" t="s">
        <v>1118</v>
      </c>
      <c r="C172" s="4" t="s">
        <v>969</v>
      </c>
      <c r="D172" s="4">
        <v>2</v>
      </c>
      <c r="E172" s="4">
        <v>10</v>
      </c>
      <c r="F172" s="30">
        <v>5</v>
      </c>
      <c r="G172" s="30">
        <v>7.1</v>
      </c>
      <c r="H172" s="30">
        <v>3.6</v>
      </c>
      <c r="I172" s="30">
        <v>0.56000000000000005</v>
      </c>
      <c r="J172" s="30">
        <v>5.6</v>
      </c>
      <c r="K172" s="30">
        <v>2.8</v>
      </c>
      <c r="L172" s="4">
        <v>2</v>
      </c>
      <c r="M172" s="30">
        <v>1</v>
      </c>
      <c r="N172" s="4">
        <v>7</v>
      </c>
      <c r="O172" s="4">
        <v>16</v>
      </c>
      <c r="P172" s="30">
        <v>43.75</v>
      </c>
      <c r="Q172" s="4">
        <v>1</v>
      </c>
      <c r="R172" s="4">
        <v>1</v>
      </c>
      <c r="S172" s="30">
        <v>100</v>
      </c>
      <c r="T172" s="4">
        <v>1</v>
      </c>
      <c r="U172" s="4">
        <v>1</v>
      </c>
      <c r="V172" s="30">
        <v>100</v>
      </c>
      <c r="W172" s="4">
        <v>0</v>
      </c>
      <c r="X172" s="4">
        <v>0</v>
      </c>
      <c r="Y172" s="4">
        <v>2</v>
      </c>
      <c r="Z172" s="4">
        <v>0</v>
      </c>
      <c r="AA172" s="4">
        <v>0</v>
      </c>
      <c r="AB172" s="4">
        <v>0</v>
      </c>
      <c r="AC172" s="4">
        <v>0</v>
      </c>
      <c r="AD172" s="4">
        <v>5</v>
      </c>
      <c r="AE172" s="30">
        <v>2.5</v>
      </c>
      <c r="AF172" s="4">
        <v>3</v>
      </c>
      <c r="AG172" s="4">
        <v>2</v>
      </c>
      <c r="AH172" s="4">
        <v>3</v>
      </c>
      <c r="AI172" s="30">
        <v>1.5</v>
      </c>
      <c r="AJ172" s="4">
        <v>29909</v>
      </c>
      <c r="AK172" s="4">
        <v>159</v>
      </c>
      <c r="AL172" s="2"/>
      <c r="AM172">
        <v>2</v>
      </c>
    </row>
    <row r="173" spans="1:39" ht="15.25" customHeight="1" x14ac:dyDescent="0.2">
      <c r="A173" s="4" t="s">
        <v>583</v>
      </c>
      <c r="B173" s="4" t="s">
        <v>584</v>
      </c>
      <c r="C173" s="4" t="s">
        <v>106</v>
      </c>
      <c r="D173" s="4">
        <v>2</v>
      </c>
      <c r="E173" s="4">
        <v>3</v>
      </c>
      <c r="F173" s="30">
        <v>1.5</v>
      </c>
      <c r="G173" s="30">
        <v>1.8</v>
      </c>
      <c r="H173" s="30">
        <v>0.9</v>
      </c>
      <c r="I173" s="30">
        <v>0.43</v>
      </c>
      <c r="J173" s="30">
        <v>1.3</v>
      </c>
      <c r="K173" s="30">
        <v>0.65</v>
      </c>
      <c r="L173" s="4">
        <v>0</v>
      </c>
      <c r="M173" s="30">
        <v>0</v>
      </c>
      <c r="N173" s="4">
        <v>3</v>
      </c>
      <c r="O173" s="4">
        <v>7</v>
      </c>
      <c r="P173" s="30">
        <v>42.857142857142897</v>
      </c>
      <c r="Q173" s="4">
        <v>0</v>
      </c>
      <c r="R173" s="4">
        <v>0</v>
      </c>
      <c r="S173" s="4"/>
      <c r="T173" s="4">
        <v>0</v>
      </c>
      <c r="U173" s="4">
        <v>0</v>
      </c>
      <c r="V173" s="4"/>
      <c r="W173" s="4">
        <v>0</v>
      </c>
      <c r="X173" s="4">
        <v>0</v>
      </c>
      <c r="Y173" s="4">
        <v>0</v>
      </c>
      <c r="Z173" s="4">
        <v>0</v>
      </c>
      <c r="AA173" s="4">
        <v>0</v>
      </c>
      <c r="AB173" s="4">
        <v>0</v>
      </c>
      <c r="AC173" s="4">
        <v>0</v>
      </c>
      <c r="AD173" s="4">
        <v>5</v>
      </c>
      <c r="AE173" s="30">
        <v>2.5</v>
      </c>
      <c r="AF173" s="4">
        <v>5</v>
      </c>
      <c r="AG173" s="4">
        <v>0</v>
      </c>
      <c r="AH173" s="4">
        <v>2</v>
      </c>
      <c r="AI173" s="30">
        <v>1</v>
      </c>
      <c r="AJ173" s="4">
        <v>13320</v>
      </c>
      <c r="AK173" s="4">
        <v>211</v>
      </c>
      <c r="AL173" s="2"/>
      <c r="AM173">
        <v>0</v>
      </c>
    </row>
    <row r="174" spans="1:39" ht="15.25" customHeight="1" x14ac:dyDescent="0.2">
      <c r="A174" s="4" t="s">
        <v>460</v>
      </c>
      <c r="B174" s="4" t="s">
        <v>490</v>
      </c>
      <c r="C174" s="4" t="s">
        <v>106</v>
      </c>
      <c r="D174" s="4">
        <v>2</v>
      </c>
      <c r="E174" s="4">
        <v>8</v>
      </c>
      <c r="F174" s="30">
        <v>4</v>
      </c>
      <c r="G174" s="30">
        <v>8.9</v>
      </c>
      <c r="H174" s="30">
        <v>4.4000000000000004</v>
      </c>
      <c r="I174" s="30">
        <v>0.67</v>
      </c>
      <c r="J174" s="30">
        <v>5.4</v>
      </c>
      <c r="K174" s="30">
        <v>2.7</v>
      </c>
      <c r="L174" s="4">
        <v>2</v>
      </c>
      <c r="M174" s="30">
        <v>1</v>
      </c>
      <c r="N174" s="4">
        <v>2</v>
      </c>
      <c r="O174" s="4">
        <v>5</v>
      </c>
      <c r="P174" s="30">
        <v>40</v>
      </c>
      <c r="Q174" s="4">
        <v>2</v>
      </c>
      <c r="R174" s="4">
        <v>5</v>
      </c>
      <c r="S174" s="30">
        <v>40</v>
      </c>
      <c r="T174" s="4">
        <v>2</v>
      </c>
      <c r="U174" s="4">
        <v>2</v>
      </c>
      <c r="V174" s="30">
        <v>100</v>
      </c>
      <c r="W174" s="4">
        <v>0</v>
      </c>
      <c r="X174" s="4">
        <v>0</v>
      </c>
      <c r="Y174" s="4">
        <v>2</v>
      </c>
      <c r="Z174" s="4">
        <v>1</v>
      </c>
      <c r="AA174" s="4">
        <v>0</v>
      </c>
      <c r="AB174" s="4">
        <v>0</v>
      </c>
      <c r="AC174" s="4">
        <v>0</v>
      </c>
      <c r="AD174" s="4">
        <v>7</v>
      </c>
      <c r="AE174" s="30">
        <v>3.5</v>
      </c>
      <c r="AF174" s="4">
        <v>1</v>
      </c>
      <c r="AG174" s="4">
        <v>6</v>
      </c>
      <c r="AH174" s="4">
        <v>2</v>
      </c>
      <c r="AI174" s="30">
        <v>1</v>
      </c>
      <c r="AJ174" s="4">
        <v>14220</v>
      </c>
      <c r="AK174" s="4">
        <v>205</v>
      </c>
      <c r="AL174" s="2"/>
      <c r="AM174">
        <v>4</v>
      </c>
    </row>
    <row r="175" spans="1:39" ht="15.25" customHeight="1" x14ac:dyDescent="0.2">
      <c r="A175" s="4" t="s">
        <v>593</v>
      </c>
      <c r="B175" s="4" t="s">
        <v>594</v>
      </c>
      <c r="C175" s="4" t="s">
        <v>106</v>
      </c>
      <c r="D175" s="4">
        <v>2</v>
      </c>
      <c r="E175" s="4">
        <v>1</v>
      </c>
      <c r="F175" s="30">
        <v>0.5</v>
      </c>
      <c r="G175" s="30">
        <v>2.6</v>
      </c>
      <c r="H175" s="30">
        <v>1.3</v>
      </c>
      <c r="I175" s="30">
        <v>0.11</v>
      </c>
      <c r="J175" s="30">
        <v>0.1</v>
      </c>
      <c r="K175" s="30">
        <v>0.05</v>
      </c>
      <c r="L175" s="4">
        <v>2</v>
      </c>
      <c r="M175" s="30">
        <v>1</v>
      </c>
      <c r="N175" s="4">
        <v>1</v>
      </c>
      <c r="O175" s="4">
        <v>4</v>
      </c>
      <c r="P175" s="30">
        <v>25</v>
      </c>
      <c r="Q175" s="4">
        <v>0</v>
      </c>
      <c r="R175" s="4">
        <v>5</v>
      </c>
      <c r="S175" s="30">
        <v>0</v>
      </c>
      <c r="T175" s="4">
        <v>0</v>
      </c>
      <c r="U175" s="4">
        <v>0</v>
      </c>
      <c r="V175" s="4"/>
      <c r="W175" s="4">
        <v>0</v>
      </c>
      <c r="X175" s="4">
        <v>0</v>
      </c>
      <c r="Y175" s="4">
        <v>1</v>
      </c>
      <c r="Z175" s="4">
        <v>0</v>
      </c>
      <c r="AA175" s="4">
        <v>0</v>
      </c>
      <c r="AB175" s="4">
        <v>0</v>
      </c>
      <c r="AC175" s="4">
        <v>1</v>
      </c>
      <c r="AD175" s="4">
        <v>5</v>
      </c>
      <c r="AE175" s="30">
        <v>2.5</v>
      </c>
      <c r="AF175" s="4">
        <v>1</v>
      </c>
      <c r="AG175" s="4">
        <v>4</v>
      </c>
      <c r="AH175" s="4">
        <v>1</v>
      </c>
      <c r="AI175" s="30">
        <v>0.5</v>
      </c>
      <c r="AJ175" s="4">
        <v>11430</v>
      </c>
      <c r="AK175" s="4">
        <v>219</v>
      </c>
      <c r="AL175" s="2"/>
      <c r="AM175">
        <v>5</v>
      </c>
    </row>
    <row r="176" spans="1:39" ht="15.25" customHeight="1" x14ac:dyDescent="0.2">
      <c r="A176" s="4" t="s">
        <v>1119</v>
      </c>
      <c r="B176" s="4" t="s">
        <v>1120</v>
      </c>
      <c r="C176" s="4" t="s">
        <v>106</v>
      </c>
      <c r="D176" s="4">
        <v>2</v>
      </c>
      <c r="E176" s="4">
        <v>13</v>
      </c>
      <c r="F176" s="30">
        <v>6.5</v>
      </c>
      <c r="G176" s="30">
        <v>9.5</v>
      </c>
      <c r="H176" s="30">
        <v>4.8</v>
      </c>
      <c r="I176" s="30">
        <v>0.54</v>
      </c>
      <c r="J176" s="30">
        <v>7</v>
      </c>
      <c r="K176" s="30">
        <v>3.5</v>
      </c>
      <c r="L176" s="4">
        <v>1</v>
      </c>
      <c r="M176" s="30">
        <v>0.5</v>
      </c>
      <c r="N176" s="4">
        <v>7</v>
      </c>
      <c r="O176" s="4">
        <v>17</v>
      </c>
      <c r="P176" s="30">
        <v>41.176470588235297</v>
      </c>
      <c r="Q176" s="4">
        <v>2</v>
      </c>
      <c r="R176" s="4">
        <v>5</v>
      </c>
      <c r="S176" s="30">
        <v>40</v>
      </c>
      <c r="T176" s="4">
        <v>2</v>
      </c>
      <c r="U176" s="4">
        <v>2</v>
      </c>
      <c r="V176" s="30">
        <v>100</v>
      </c>
      <c r="W176" s="4">
        <v>0</v>
      </c>
      <c r="X176" s="4">
        <v>1</v>
      </c>
      <c r="Y176" s="4">
        <v>0</v>
      </c>
      <c r="Z176" s="4">
        <v>0</v>
      </c>
      <c r="AA176" s="4">
        <v>0</v>
      </c>
      <c r="AB176" s="4">
        <v>0</v>
      </c>
      <c r="AC176" s="4">
        <v>0</v>
      </c>
      <c r="AD176" s="4">
        <v>13</v>
      </c>
      <c r="AE176" s="30">
        <v>6.5</v>
      </c>
      <c r="AF176" s="4">
        <v>0</v>
      </c>
      <c r="AG176" s="4">
        <v>13</v>
      </c>
      <c r="AH176" s="4">
        <v>5</v>
      </c>
      <c r="AI176" s="30">
        <v>2.5</v>
      </c>
      <c r="AJ176" s="4">
        <v>11070</v>
      </c>
      <c r="AK176" s="4">
        <v>221</v>
      </c>
      <c r="AL176" s="2"/>
      <c r="AM176">
        <v>0</v>
      </c>
    </row>
    <row r="177" spans="1:39" ht="15.25" customHeight="1" x14ac:dyDescent="0.2">
      <c r="A177" s="4" t="s">
        <v>764</v>
      </c>
      <c r="B177" s="4" t="s">
        <v>765</v>
      </c>
      <c r="C177" s="4" t="s">
        <v>47</v>
      </c>
      <c r="D177" s="4">
        <v>2</v>
      </c>
      <c r="E177" s="4">
        <v>11</v>
      </c>
      <c r="F177" s="30">
        <v>5.5</v>
      </c>
      <c r="G177" s="30">
        <v>6</v>
      </c>
      <c r="H177" s="30">
        <v>3</v>
      </c>
      <c r="I177" s="30">
        <v>0.73</v>
      </c>
      <c r="J177" s="30">
        <v>8</v>
      </c>
      <c r="K177" s="30">
        <v>4</v>
      </c>
      <c r="L177" s="4">
        <v>1</v>
      </c>
      <c r="M177" s="30">
        <v>0.5</v>
      </c>
      <c r="N177" s="4">
        <v>10</v>
      </c>
      <c r="O177" s="4">
        <v>14</v>
      </c>
      <c r="P177" s="30">
        <v>71.428571428571402</v>
      </c>
      <c r="Q177" s="4">
        <v>0</v>
      </c>
      <c r="R177" s="4">
        <v>0</v>
      </c>
      <c r="S177" s="4"/>
      <c r="T177" s="4">
        <v>1</v>
      </c>
      <c r="U177" s="4">
        <v>1</v>
      </c>
      <c r="V177" s="30">
        <v>100</v>
      </c>
      <c r="W177" s="4">
        <v>0</v>
      </c>
      <c r="X177" s="4">
        <v>0</v>
      </c>
      <c r="Y177" s="4">
        <v>1</v>
      </c>
      <c r="Z177" s="4">
        <v>1</v>
      </c>
      <c r="AA177" s="4">
        <v>0</v>
      </c>
      <c r="AB177" s="4">
        <v>0</v>
      </c>
      <c r="AC177" s="4">
        <v>0</v>
      </c>
      <c r="AD177" s="4">
        <v>8</v>
      </c>
      <c r="AE177" s="30">
        <v>4</v>
      </c>
      <c r="AF177" s="4">
        <v>3</v>
      </c>
      <c r="AG177" s="4">
        <v>5</v>
      </c>
      <c r="AH177" s="4">
        <v>7</v>
      </c>
      <c r="AI177" s="30">
        <v>3.5</v>
      </c>
      <c r="AJ177" s="4">
        <v>55070</v>
      </c>
      <c r="AK177" s="4">
        <v>105</v>
      </c>
      <c r="AL177" s="2"/>
      <c r="AM177">
        <v>2</v>
      </c>
    </row>
    <row r="178" spans="1:39" ht="15.25" customHeight="1" x14ac:dyDescent="0.2">
      <c r="A178" s="4" t="s">
        <v>383</v>
      </c>
      <c r="B178" s="4" t="s">
        <v>1121</v>
      </c>
      <c r="C178" s="4" t="s">
        <v>47</v>
      </c>
      <c r="D178" s="4">
        <v>2</v>
      </c>
      <c r="E178" s="4">
        <v>3</v>
      </c>
      <c r="F178" s="30">
        <v>1.5</v>
      </c>
      <c r="G178" s="30">
        <v>0.2</v>
      </c>
      <c r="H178" s="30">
        <v>0.1</v>
      </c>
      <c r="I178" s="30">
        <v>0.23</v>
      </c>
      <c r="J178" s="30">
        <v>0.7</v>
      </c>
      <c r="K178" s="30">
        <v>0.35</v>
      </c>
      <c r="L178" s="4">
        <v>0</v>
      </c>
      <c r="M178" s="30">
        <v>0</v>
      </c>
      <c r="N178" s="4">
        <v>1</v>
      </c>
      <c r="O178" s="4">
        <v>2</v>
      </c>
      <c r="P178" s="30">
        <v>50</v>
      </c>
      <c r="Q178" s="4">
        <v>1</v>
      </c>
      <c r="R178" s="4">
        <v>11</v>
      </c>
      <c r="S178" s="30">
        <v>9.0909090909090899</v>
      </c>
      <c r="T178" s="4">
        <v>0</v>
      </c>
      <c r="U178" s="4">
        <v>0</v>
      </c>
      <c r="V178" s="4"/>
      <c r="W178" s="4">
        <v>0</v>
      </c>
      <c r="X178" s="4">
        <v>0</v>
      </c>
      <c r="Y178" s="4">
        <v>0</v>
      </c>
      <c r="Z178" s="4">
        <v>0</v>
      </c>
      <c r="AA178" s="4">
        <v>0</v>
      </c>
      <c r="AB178" s="4">
        <v>0</v>
      </c>
      <c r="AC178" s="4">
        <v>0</v>
      </c>
      <c r="AD178" s="4">
        <v>3</v>
      </c>
      <c r="AE178" s="30">
        <v>1.5</v>
      </c>
      <c r="AF178" s="4">
        <v>0</v>
      </c>
      <c r="AG178" s="4">
        <v>3</v>
      </c>
      <c r="AH178" s="4">
        <v>2</v>
      </c>
      <c r="AI178" s="30">
        <v>1</v>
      </c>
      <c r="AJ178" s="4">
        <v>7290</v>
      </c>
      <c r="AK178" s="4">
        <v>231</v>
      </c>
      <c r="AL178" s="2"/>
      <c r="AM178">
        <v>0</v>
      </c>
    </row>
    <row r="179" spans="1:39" ht="15.25" customHeight="1" x14ac:dyDescent="0.2">
      <c r="A179" s="4" t="s">
        <v>1122</v>
      </c>
      <c r="B179" s="4" t="s">
        <v>1123</v>
      </c>
      <c r="C179" s="4" t="s">
        <v>47</v>
      </c>
      <c r="D179" s="4">
        <v>2</v>
      </c>
      <c r="E179" s="4">
        <v>5</v>
      </c>
      <c r="F179" s="30">
        <v>2.5</v>
      </c>
      <c r="G179" s="30">
        <v>3.4</v>
      </c>
      <c r="H179" s="30">
        <v>1.7</v>
      </c>
      <c r="I179" s="30">
        <v>0.28999999999999998</v>
      </c>
      <c r="J179" s="30">
        <v>1.4</v>
      </c>
      <c r="K179" s="30">
        <v>0.7</v>
      </c>
      <c r="L179" s="4">
        <v>4</v>
      </c>
      <c r="M179" s="30">
        <v>2</v>
      </c>
      <c r="N179" s="4">
        <v>4</v>
      </c>
      <c r="O179" s="4">
        <v>11</v>
      </c>
      <c r="P179" s="30">
        <v>36.363636363636402</v>
      </c>
      <c r="Q179" s="4">
        <v>0</v>
      </c>
      <c r="R179" s="4">
        <v>5</v>
      </c>
      <c r="S179" s="30">
        <v>0</v>
      </c>
      <c r="T179" s="4">
        <v>1</v>
      </c>
      <c r="U179" s="4">
        <v>1</v>
      </c>
      <c r="V179" s="30">
        <v>100</v>
      </c>
      <c r="W179" s="4">
        <v>0</v>
      </c>
      <c r="X179" s="4">
        <v>0</v>
      </c>
      <c r="Y179" s="4">
        <v>2</v>
      </c>
      <c r="Z179" s="4">
        <v>0</v>
      </c>
      <c r="AA179" s="4">
        <v>0</v>
      </c>
      <c r="AB179" s="4">
        <v>0</v>
      </c>
      <c r="AC179" s="4">
        <v>2</v>
      </c>
      <c r="AD179" s="4">
        <v>6</v>
      </c>
      <c r="AE179" s="30">
        <v>3</v>
      </c>
      <c r="AF179" s="4">
        <v>2</v>
      </c>
      <c r="AG179" s="4">
        <v>4</v>
      </c>
      <c r="AH179" s="4">
        <v>3</v>
      </c>
      <c r="AI179" s="30">
        <v>1.5</v>
      </c>
      <c r="AJ179" s="4">
        <v>15705</v>
      </c>
      <c r="AK179" s="4">
        <v>200</v>
      </c>
      <c r="AL179" s="2"/>
      <c r="AM179">
        <v>2</v>
      </c>
    </row>
    <row r="180" spans="1:39" ht="15.25" customHeight="1" x14ac:dyDescent="0.2">
      <c r="A180" s="4" t="s">
        <v>443</v>
      </c>
      <c r="B180" s="4" t="s">
        <v>402</v>
      </c>
      <c r="C180" s="4" t="s">
        <v>47</v>
      </c>
      <c r="D180" s="4">
        <v>2</v>
      </c>
      <c r="E180" s="4">
        <v>4</v>
      </c>
      <c r="F180" s="30">
        <v>2</v>
      </c>
      <c r="G180" s="30">
        <v>1.8</v>
      </c>
      <c r="H180" s="30">
        <v>0.9</v>
      </c>
      <c r="I180" s="30">
        <v>0.44</v>
      </c>
      <c r="J180" s="30">
        <v>1.8</v>
      </c>
      <c r="K180" s="30">
        <v>0.9</v>
      </c>
      <c r="L180" s="4">
        <v>3</v>
      </c>
      <c r="M180" s="30">
        <v>1.5</v>
      </c>
      <c r="N180" s="4">
        <v>2</v>
      </c>
      <c r="O180" s="4">
        <v>3</v>
      </c>
      <c r="P180" s="30">
        <v>66.6666666666667</v>
      </c>
      <c r="Q180" s="4">
        <v>1</v>
      </c>
      <c r="R180" s="4">
        <v>6</v>
      </c>
      <c r="S180" s="30">
        <v>16.6666666666667</v>
      </c>
      <c r="T180" s="4">
        <v>0</v>
      </c>
      <c r="U180" s="4">
        <v>0</v>
      </c>
      <c r="V180" s="4"/>
      <c r="W180" s="4">
        <v>0</v>
      </c>
      <c r="X180" s="4">
        <v>0</v>
      </c>
      <c r="Y180" s="4">
        <v>2</v>
      </c>
      <c r="Z180" s="4">
        <v>0</v>
      </c>
      <c r="AA180" s="4">
        <v>0</v>
      </c>
      <c r="AB180" s="4">
        <v>0</v>
      </c>
      <c r="AC180" s="4">
        <v>1</v>
      </c>
      <c r="AD180" s="4">
        <v>4</v>
      </c>
      <c r="AE180" s="30">
        <v>2</v>
      </c>
      <c r="AF180" s="4">
        <v>0</v>
      </c>
      <c r="AG180" s="4">
        <v>4</v>
      </c>
      <c r="AH180" s="4">
        <v>4</v>
      </c>
      <c r="AI180" s="30">
        <v>2</v>
      </c>
      <c r="AJ180" s="4">
        <v>18480</v>
      </c>
      <c r="AK180" s="4">
        <v>187</v>
      </c>
      <c r="AL180" s="2"/>
      <c r="AM180">
        <v>7</v>
      </c>
    </row>
    <row r="181" spans="1:39" ht="15.25" customHeight="1" x14ac:dyDescent="0.2">
      <c r="A181" s="4" t="s">
        <v>122</v>
      </c>
      <c r="B181" s="4" t="s">
        <v>1124</v>
      </c>
      <c r="C181" s="4" t="s">
        <v>970</v>
      </c>
      <c r="D181" s="4">
        <v>2</v>
      </c>
      <c r="E181" s="4">
        <v>10</v>
      </c>
      <c r="F181" s="30">
        <v>5</v>
      </c>
      <c r="G181" s="30">
        <v>13.1</v>
      </c>
      <c r="H181" s="30">
        <v>6.6</v>
      </c>
      <c r="I181" s="30">
        <v>0.56000000000000005</v>
      </c>
      <c r="J181" s="30">
        <v>5.6</v>
      </c>
      <c r="K181" s="30">
        <v>2.8</v>
      </c>
      <c r="L181" s="4">
        <v>2</v>
      </c>
      <c r="M181" s="30">
        <v>1</v>
      </c>
      <c r="N181" s="4">
        <v>4</v>
      </c>
      <c r="O181" s="4">
        <v>9</v>
      </c>
      <c r="P181" s="30">
        <v>44.4444444444444</v>
      </c>
      <c r="Q181" s="4">
        <v>3</v>
      </c>
      <c r="R181" s="4">
        <v>9</v>
      </c>
      <c r="S181" s="30">
        <v>33.3333333333333</v>
      </c>
      <c r="T181" s="4">
        <v>0</v>
      </c>
      <c r="U181" s="4">
        <v>0</v>
      </c>
      <c r="V181" s="4"/>
      <c r="W181" s="4">
        <v>0</v>
      </c>
      <c r="X181" s="4">
        <v>0</v>
      </c>
      <c r="Y181" s="4">
        <v>1</v>
      </c>
      <c r="Z181" s="4">
        <v>2</v>
      </c>
      <c r="AA181" s="4">
        <v>0</v>
      </c>
      <c r="AB181" s="4">
        <v>0</v>
      </c>
      <c r="AC181" s="4">
        <v>1</v>
      </c>
      <c r="AD181" s="4">
        <v>15</v>
      </c>
      <c r="AE181" s="30">
        <v>7.5</v>
      </c>
      <c r="AF181" s="4">
        <v>4</v>
      </c>
      <c r="AG181" s="4">
        <v>11</v>
      </c>
      <c r="AH181" s="4">
        <v>1</v>
      </c>
      <c r="AI181" s="30">
        <v>0.5</v>
      </c>
      <c r="AJ181" s="4">
        <v>27930</v>
      </c>
      <c r="AK181" s="4">
        <v>165</v>
      </c>
      <c r="AL181" s="2"/>
      <c r="AM181">
        <v>2</v>
      </c>
    </row>
    <row r="182" spans="1:39" ht="15.25" customHeight="1" x14ac:dyDescent="0.2">
      <c r="A182" s="4" t="s">
        <v>1125</v>
      </c>
      <c r="B182" s="4" t="s">
        <v>1126</v>
      </c>
      <c r="C182" s="4" t="s">
        <v>970</v>
      </c>
      <c r="D182" s="4">
        <v>2</v>
      </c>
      <c r="E182" s="4">
        <v>11</v>
      </c>
      <c r="F182" s="30">
        <v>5.5</v>
      </c>
      <c r="G182" s="30">
        <v>12</v>
      </c>
      <c r="H182" s="30">
        <v>6</v>
      </c>
      <c r="I182" s="30">
        <v>0.73</v>
      </c>
      <c r="J182" s="30">
        <v>8</v>
      </c>
      <c r="K182" s="30">
        <v>4</v>
      </c>
      <c r="L182" s="4">
        <v>2</v>
      </c>
      <c r="M182" s="30">
        <v>1</v>
      </c>
      <c r="N182" s="4">
        <v>5</v>
      </c>
      <c r="O182" s="4">
        <v>9</v>
      </c>
      <c r="P182" s="30">
        <v>55.5555555555556</v>
      </c>
      <c r="Q182" s="4">
        <v>3</v>
      </c>
      <c r="R182" s="4">
        <v>6</v>
      </c>
      <c r="S182" s="30">
        <v>50</v>
      </c>
      <c r="T182" s="4">
        <v>0</v>
      </c>
      <c r="U182" s="4">
        <v>0</v>
      </c>
      <c r="V182" s="4"/>
      <c r="W182" s="4">
        <v>0</v>
      </c>
      <c r="X182" s="4">
        <v>0</v>
      </c>
      <c r="Y182" s="4">
        <v>0</v>
      </c>
      <c r="Z182" s="4">
        <v>1</v>
      </c>
      <c r="AA182" s="4">
        <v>0</v>
      </c>
      <c r="AB182" s="4">
        <v>0</v>
      </c>
      <c r="AC182" s="4">
        <v>2</v>
      </c>
      <c r="AD182" s="4">
        <v>10</v>
      </c>
      <c r="AE182" s="30">
        <v>5</v>
      </c>
      <c r="AF182" s="4">
        <v>4</v>
      </c>
      <c r="AG182" s="4">
        <v>6</v>
      </c>
      <c r="AH182" s="4">
        <v>1</v>
      </c>
      <c r="AI182" s="30">
        <v>0.5</v>
      </c>
      <c r="AJ182" s="4">
        <v>27920</v>
      </c>
      <c r="AK182" s="4">
        <v>166</v>
      </c>
      <c r="AL182" s="2"/>
      <c r="AM182">
        <v>1</v>
      </c>
    </row>
    <row r="183" spans="1:39" ht="15.25" customHeight="1" x14ac:dyDescent="0.2">
      <c r="A183" s="4" t="s">
        <v>1097</v>
      </c>
      <c r="B183" s="4" t="s">
        <v>1127</v>
      </c>
      <c r="C183" s="4" t="s">
        <v>970</v>
      </c>
      <c r="D183" s="4">
        <v>2</v>
      </c>
      <c r="E183" s="4">
        <v>3</v>
      </c>
      <c r="F183" s="30">
        <v>1.5</v>
      </c>
      <c r="G183" s="30">
        <v>-1.5</v>
      </c>
      <c r="H183" s="30">
        <v>-0.8</v>
      </c>
      <c r="I183" s="30">
        <v>0.5</v>
      </c>
      <c r="J183" s="30">
        <v>1.5</v>
      </c>
      <c r="K183" s="30">
        <v>0.75</v>
      </c>
      <c r="L183" s="4">
        <v>0</v>
      </c>
      <c r="M183" s="30">
        <v>0</v>
      </c>
      <c r="N183" s="4">
        <v>1</v>
      </c>
      <c r="O183" s="4">
        <v>4</v>
      </c>
      <c r="P183" s="30">
        <v>25</v>
      </c>
      <c r="Q183" s="4">
        <v>1</v>
      </c>
      <c r="R183" s="4">
        <v>2</v>
      </c>
      <c r="S183" s="30">
        <v>50</v>
      </c>
      <c r="T183" s="4">
        <v>0</v>
      </c>
      <c r="U183" s="4">
        <v>0</v>
      </c>
      <c r="V183" s="4"/>
      <c r="W183" s="4">
        <v>0</v>
      </c>
      <c r="X183" s="4">
        <v>0</v>
      </c>
      <c r="Y183" s="4">
        <v>0</v>
      </c>
      <c r="Z183" s="4">
        <v>0</v>
      </c>
      <c r="AA183" s="4">
        <v>0</v>
      </c>
      <c r="AB183" s="4">
        <v>0</v>
      </c>
      <c r="AC183" s="4">
        <v>0</v>
      </c>
      <c r="AD183" s="4">
        <v>2</v>
      </c>
      <c r="AE183" s="30">
        <v>1</v>
      </c>
      <c r="AF183" s="4">
        <v>0</v>
      </c>
      <c r="AG183" s="4">
        <v>2</v>
      </c>
      <c r="AH183" s="4">
        <v>4</v>
      </c>
      <c r="AI183" s="30">
        <v>2</v>
      </c>
      <c r="AJ183" s="4">
        <v>21990</v>
      </c>
      <c r="AK183" s="4">
        <v>175</v>
      </c>
      <c r="AL183" s="2"/>
      <c r="AM183">
        <v>1</v>
      </c>
    </row>
    <row r="184" spans="1:39" ht="15.25" customHeight="1" x14ac:dyDescent="0.2">
      <c r="A184" s="4" t="s">
        <v>1128</v>
      </c>
      <c r="B184" s="4" t="s">
        <v>1129</v>
      </c>
      <c r="C184" s="4" t="s">
        <v>970</v>
      </c>
      <c r="D184" s="4">
        <v>2</v>
      </c>
      <c r="E184" s="4">
        <v>6</v>
      </c>
      <c r="F184" s="30">
        <v>3</v>
      </c>
      <c r="G184" s="30">
        <v>4.8</v>
      </c>
      <c r="H184" s="30">
        <v>2.4</v>
      </c>
      <c r="I184" s="30">
        <v>0.22</v>
      </c>
      <c r="J184" s="30">
        <v>1.3</v>
      </c>
      <c r="K184" s="30">
        <v>0.65</v>
      </c>
      <c r="L184" s="4">
        <v>2</v>
      </c>
      <c r="M184" s="30">
        <v>1</v>
      </c>
      <c r="N184" s="4">
        <v>4</v>
      </c>
      <c r="O184" s="4">
        <v>12</v>
      </c>
      <c r="P184" s="30">
        <v>33.3333333333333</v>
      </c>
      <c r="Q184" s="4">
        <v>1</v>
      </c>
      <c r="R184" s="4">
        <v>14</v>
      </c>
      <c r="S184" s="30">
        <v>7.1428571428571397</v>
      </c>
      <c r="T184" s="4">
        <v>0</v>
      </c>
      <c r="U184" s="4">
        <v>1</v>
      </c>
      <c r="V184" s="30">
        <v>0</v>
      </c>
      <c r="W184" s="4">
        <v>0</v>
      </c>
      <c r="X184" s="4">
        <v>0</v>
      </c>
      <c r="Y184" s="4">
        <v>2</v>
      </c>
      <c r="Z184" s="4">
        <v>0</v>
      </c>
      <c r="AA184" s="4">
        <v>0</v>
      </c>
      <c r="AB184" s="4">
        <v>0</v>
      </c>
      <c r="AC184" s="4">
        <v>0</v>
      </c>
      <c r="AD184" s="4">
        <v>5</v>
      </c>
      <c r="AE184" s="30">
        <v>2.5</v>
      </c>
      <c r="AF184" s="4">
        <v>2</v>
      </c>
      <c r="AG184" s="4">
        <v>3</v>
      </c>
      <c r="AH184" s="4">
        <v>1</v>
      </c>
      <c r="AI184" s="30">
        <v>0.5</v>
      </c>
      <c r="AJ184" s="4">
        <v>28263</v>
      </c>
      <c r="AK184" s="4">
        <v>164</v>
      </c>
      <c r="AL184" s="2"/>
      <c r="AM184">
        <v>2</v>
      </c>
    </row>
    <row r="185" spans="1:39" ht="15.25" customHeight="1" x14ac:dyDescent="0.2">
      <c r="A185" s="4" t="s">
        <v>1130</v>
      </c>
      <c r="B185" s="4" t="s">
        <v>1131</v>
      </c>
      <c r="C185" s="4" t="s">
        <v>971</v>
      </c>
      <c r="D185" s="4">
        <v>2</v>
      </c>
      <c r="E185" s="4">
        <v>10</v>
      </c>
      <c r="F185" s="30">
        <v>5</v>
      </c>
      <c r="G185" s="30">
        <v>3.6</v>
      </c>
      <c r="H185" s="30">
        <v>1.8</v>
      </c>
      <c r="I185" s="30">
        <v>0.56000000000000005</v>
      </c>
      <c r="J185" s="30">
        <v>5.6</v>
      </c>
      <c r="K185" s="30">
        <v>2.8</v>
      </c>
      <c r="L185" s="4">
        <v>0</v>
      </c>
      <c r="M185" s="30">
        <v>0</v>
      </c>
      <c r="N185" s="4">
        <v>10</v>
      </c>
      <c r="O185" s="4">
        <v>16</v>
      </c>
      <c r="P185" s="30">
        <v>62.5</v>
      </c>
      <c r="Q185" s="4">
        <v>0</v>
      </c>
      <c r="R185" s="4">
        <v>1</v>
      </c>
      <c r="S185" s="30">
        <v>0</v>
      </c>
      <c r="T185" s="4">
        <v>0</v>
      </c>
      <c r="U185" s="4">
        <v>1</v>
      </c>
      <c r="V185" s="30">
        <v>0</v>
      </c>
      <c r="W185" s="4">
        <v>0</v>
      </c>
      <c r="X185" s="4">
        <v>0</v>
      </c>
      <c r="Y185" s="4">
        <v>0</v>
      </c>
      <c r="Z185" s="4">
        <v>0</v>
      </c>
      <c r="AA185" s="4">
        <v>0</v>
      </c>
      <c r="AB185" s="4">
        <v>0</v>
      </c>
      <c r="AC185" s="4">
        <v>0</v>
      </c>
      <c r="AD185" s="4">
        <v>6</v>
      </c>
      <c r="AE185" s="30">
        <v>3</v>
      </c>
      <c r="AF185" s="4">
        <v>4</v>
      </c>
      <c r="AG185" s="4">
        <v>2</v>
      </c>
      <c r="AH185" s="4">
        <v>5</v>
      </c>
      <c r="AI185" s="30">
        <v>2.5</v>
      </c>
      <c r="AJ185" s="4">
        <v>23224</v>
      </c>
      <c r="AK185" s="4">
        <v>171</v>
      </c>
      <c r="AL185" s="2"/>
      <c r="AM185">
        <v>2</v>
      </c>
    </row>
    <row r="186" spans="1:39" ht="15.25" customHeight="1" x14ac:dyDescent="0.2">
      <c r="A186" s="4" t="s">
        <v>1132</v>
      </c>
      <c r="B186" s="4" t="s">
        <v>1133</v>
      </c>
      <c r="C186" s="4" t="s">
        <v>971</v>
      </c>
      <c r="D186" s="4">
        <v>2</v>
      </c>
      <c r="E186" s="4">
        <v>6</v>
      </c>
      <c r="F186" s="30">
        <v>3</v>
      </c>
      <c r="G186" s="30">
        <v>2.2999999999999998</v>
      </c>
      <c r="H186" s="30">
        <v>1.2</v>
      </c>
      <c r="I186" s="30">
        <v>0.55000000000000004</v>
      </c>
      <c r="J186" s="30">
        <v>3.3</v>
      </c>
      <c r="K186" s="30">
        <v>1.65</v>
      </c>
      <c r="L186" s="4">
        <v>1</v>
      </c>
      <c r="M186" s="30">
        <v>0.5</v>
      </c>
      <c r="N186" s="4">
        <v>2</v>
      </c>
      <c r="O186" s="4">
        <v>5</v>
      </c>
      <c r="P186" s="30">
        <v>40</v>
      </c>
      <c r="Q186" s="4">
        <v>2</v>
      </c>
      <c r="R186" s="4">
        <v>6</v>
      </c>
      <c r="S186" s="30">
        <v>33.3333333333333</v>
      </c>
      <c r="T186" s="4">
        <v>0</v>
      </c>
      <c r="U186" s="4">
        <v>0</v>
      </c>
      <c r="V186" s="4"/>
      <c r="W186" s="4">
        <v>0</v>
      </c>
      <c r="X186" s="4">
        <v>0</v>
      </c>
      <c r="Y186" s="4">
        <v>1</v>
      </c>
      <c r="Z186" s="4">
        <v>0</v>
      </c>
      <c r="AA186" s="4">
        <v>0</v>
      </c>
      <c r="AB186" s="4">
        <v>0</v>
      </c>
      <c r="AC186" s="4">
        <v>0</v>
      </c>
      <c r="AD186" s="4">
        <v>4</v>
      </c>
      <c r="AE186" s="30">
        <v>2</v>
      </c>
      <c r="AF186" s="4">
        <v>0</v>
      </c>
      <c r="AG186" s="4">
        <v>4</v>
      </c>
      <c r="AH186" s="4">
        <v>4</v>
      </c>
      <c r="AI186" s="30">
        <v>2</v>
      </c>
      <c r="AJ186" s="4">
        <v>14791</v>
      </c>
      <c r="AK186" s="4">
        <v>203</v>
      </c>
      <c r="AL186" s="2"/>
      <c r="AM186">
        <v>2</v>
      </c>
    </row>
    <row r="187" spans="1:39" ht="15.25" customHeight="1" x14ac:dyDescent="0.2">
      <c r="A187" s="4" t="s">
        <v>1134</v>
      </c>
      <c r="B187" s="4" t="s">
        <v>1133</v>
      </c>
      <c r="C187" s="4" t="s">
        <v>971</v>
      </c>
      <c r="D187" s="4">
        <v>2</v>
      </c>
      <c r="E187" s="4">
        <v>8</v>
      </c>
      <c r="F187" s="30">
        <v>4</v>
      </c>
      <c r="G187" s="30">
        <v>6.8</v>
      </c>
      <c r="H187" s="30">
        <v>3.4</v>
      </c>
      <c r="I187" s="30">
        <v>0.73</v>
      </c>
      <c r="J187" s="30">
        <v>5.8</v>
      </c>
      <c r="K187" s="30">
        <v>2.9</v>
      </c>
      <c r="L187" s="4">
        <v>4</v>
      </c>
      <c r="M187" s="30">
        <v>2</v>
      </c>
      <c r="N187" s="4">
        <v>2</v>
      </c>
      <c r="O187" s="4">
        <v>8</v>
      </c>
      <c r="P187" s="30">
        <v>25</v>
      </c>
      <c r="Q187" s="4">
        <v>3</v>
      </c>
      <c r="R187" s="4">
        <v>3</v>
      </c>
      <c r="S187" s="30">
        <v>100</v>
      </c>
      <c r="T187" s="4">
        <v>0</v>
      </c>
      <c r="U187" s="4">
        <v>0</v>
      </c>
      <c r="V187" s="4"/>
      <c r="W187" s="4">
        <v>0</v>
      </c>
      <c r="X187" s="4">
        <v>0</v>
      </c>
      <c r="Y187" s="4">
        <v>2</v>
      </c>
      <c r="Z187" s="4">
        <v>0</v>
      </c>
      <c r="AA187" s="4">
        <v>0</v>
      </c>
      <c r="AB187" s="4">
        <v>0</v>
      </c>
      <c r="AC187" s="4">
        <v>2</v>
      </c>
      <c r="AD187" s="4">
        <v>0</v>
      </c>
      <c r="AE187" s="30">
        <v>0</v>
      </c>
      <c r="AF187" s="4">
        <v>0</v>
      </c>
      <c r="AG187" s="4">
        <v>0</v>
      </c>
      <c r="AH187" s="4">
        <v>1</v>
      </c>
      <c r="AI187" s="30">
        <v>0.5</v>
      </c>
      <c r="AJ187" s="4">
        <v>17724</v>
      </c>
      <c r="AK187" s="4">
        <v>192</v>
      </c>
      <c r="AL187" s="2"/>
      <c r="AM187">
        <v>4</v>
      </c>
    </row>
    <row r="188" spans="1:39" ht="15.25" customHeight="1" x14ac:dyDescent="0.2">
      <c r="A188" s="4" t="s">
        <v>1135</v>
      </c>
      <c r="B188" s="4" t="s">
        <v>1136</v>
      </c>
      <c r="C188" s="4" t="s">
        <v>971</v>
      </c>
      <c r="D188" s="4">
        <v>2</v>
      </c>
      <c r="E188" s="4">
        <v>2</v>
      </c>
      <c r="F188" s="30">
        <v>1</v>
      </c>
      <c r="G188" s="30">
        <v>-1.8</v>
      </c>
      <c r="H188" s="30">
        <v>-0.9</v>
      </c>
      <c r="I188" s="30">
        <v>0.33</v>
      </c>
      <c r="J188" s="30">
        <v>0.7</v>
      </c>
      <c r="K188" s="30">
        <v>0.35</v>
      </c>
      <c r="L188" s="4">
        <v>1</v>
      </c>
      <c r="M188" s="30">
        <v>0.5</v>
      </c>
      <c r="N188" s="4">
        <v>2</v>
      </c>
      <c r="O188" s="4">
        <v>4</v>
      </c>
      <c r="P188" s="30">
        <v>50</v>
      </c>
      <c r="Q188" s="4">
        <v>0</v>
      </c>
      <c r="R188" s="4">
        <v>2</v>
      </c>
      <c r="S188" s="30">
        <v>0</v>
      </c>
      <c r="T188" s="4">
        <v>0</v>
      </c>
      <c r="U188" s="4">
        <v>0</v>
      </c>
      <c r="V188" s="4"/>
      <c r="W188" s="4">
        <v>0</v>
      </c>
      <c r="X188" s="4">
        <v>0</v>
      </c>
      <c r="Y188" s="4">
        <v>0</v>
      </c>
      <c r="Z188" s="4">
        <v>0</v>
      </c>
      <c r="AA188" s="4">
        <v>0</v>
      </c>
      <c r="AB188" s="4">
        <v>0</v>
      </c>
      <c r="AC188" s="4">
        <v>1</v>
      </c>
      <c r="AD188" s="4">
        <v>3</v>
      </c>
      <c r="AE188" s="30">
        <v>1.5</v>
      </c>
      <c r="AF188" s="4">
        <v>0</v>
      </c>
      <c r="AG188" s="4">
        <v>3</v>
      </c>
      <c r="AH188" s="4">
        <v>4</v>
      </c>
      <c r="AI188" s="30">
        <v>2</v>
      </c>
      <c r="AJ188" s="4">
        <v>16721</v>
      </c>
      <c r="AK188" s="4">
        <v>196</v>
      </c>
      <c r="AL188" s="2"/>
      <c r="AM188">
        <v>1</v>
      </c>
    </row>
    <row r="189" spans="1:39" ht="15.25" customHeight="1" x14ac:dyDescent="0.2">
      <c r="A189" s="4" t="s">
        <v>1137</v>
      </c>
      <c r="B189" s="4" t="s">
        <v>1138</v>
      </c>
      <c r="C189" s="4" t="s">
        <v>972</v>
      </c>
      <c r="D189" s="4">
        <v>4</v>
      </c>
      <c r="E189" s="4">
        <v>12</v>
      </c>
      <c r="F189" s="30">
        <v>3</v>
      </c>
      <c r="G189" s="30">
        <v>10.6</v>
      </c>
      <c r="H189" s="30">
        <v>2.6</v>
      </c>
      <c r="I189" s="30">
        <v>0.55000000000000004</v>
      </c>
      <c r="J189" s="30">
        <v>6.6</v>
      </c>
      <c r="K189" s="30">
        <v>1.65</v>
      </c>
      <c r="L189" s="4">
        <v>5</v>
      </c>
      <c r="M189" s="30">
        <v>1.25</v>
      </c>
      <c r="N189" s="4">
        <v>10</v>
      </c>
      <c r="O189" s="4">
        <v>19</v>
      </c>
      <c r="P189" s="30">
        <v>52.631578947368403</v>
      </c>
      <c r="Q189" s="4">
        <v>0</v>
      </c>
      <c r="R189" s="4">
        <v>0</v>
      </c>
      <c r="S189" s="4"/>
      <c r="T189" s="4">
        <v>2</v>
      </c>
      <c r="U189" s="4">
        <v>3</v>
      </c>
      <c r="V189" s="30">
        <v>66.6666666666667</v>
      </c>
      <c r="W189" s="4">
        <v>0</v>
      </c>
      <c r="X189" s="4">
        <v>1</v>
      </c>
      <c r="Y189" s="4">
        <v>2</v>
      </c>
      <c r="Z189" s="4">
        <v>0</v>
      </c>
      <c r="AA189" s="4">
        <v>0</v>
      </c>
      <c r="AB189" s="4">
        <v>0</v>
      </c>
      <c r="AC189" s="4">
        <v>2</v>
      </c>
      <c r="AD189" s="4">
        <v>16</v>
      </c>
      <c r="AE189" s="30">
        <v>4</v>
      </c>
      <c r="AF189" s="4">
        <v>6</v>
      </c>
      <c r="AG189" s="4">
        <v>10</v>
      </c>
      <c r="AH189" s="4">
        <v>7</v>
      </c>
      <c r="AI189" s="30">
        <v>1.75</v>
      </c>
      <c r="AJ189" s="4">
        <v>152340</v>
      </c>
      <c r="AK189" s="4">
        <v>43</v>
      </c>
      <c r="AL189" s="2"/>
      <c r="AM189">
        <v>4</v>
      </c>
    </row>
    <row r="190" spans="1:39" ht="15.25" customHeight="1" x14ac:dyDescent="0.2">
      <c r="A190" s="4" t="s">
        <v>1139</v>
      </c>
      <c r="B190" s="4" t="s">
        <v>1140</v>
      </c>
      <c r="C190" s="4" t="s">
        <v>972</v>
      </c>
      <c r="D190" s="4">
        <v>4</v>
      </c>
      <c r="E190" s="4">
        <v>23</v>
      </c>
      <c r="F190" s="30">
        <v>5.75</v>
      </c>
      <c r="G190" s="30">
        <v>20.100000000000001</v>
      </c>
      <c r="H190" s="30">
        <v>5</v>
      </c>
      <c r="I190" s="30">
        <v>0.44</v>
      </c>
      <c r="J190" s="30">
        <v>10.1</v>
      </c>
      <c r="K190" s="30">
        <v>2.5249999999999999</v>
      </c>
      <c r="L190" s="4">
        <v>7</v>
      </c>
      <c r="M190" s="30">
        <v>1.75</v>
      </c>
      <c r="N190" s="4">
        <v>6</v>
      </c>
      <c r="O190" s="4">
        <v>17</v>
      </c>
      <c r="P190" s="30">
        <v>35.294117647058798</v>
      </c>
      <c r="Q190" s="4">
        <v>7</v>
      </c>
      <c r="R190" s="4">
        <v>32</v>
      </c>
      <c r="S190" s="30">
        <v>21.875</v>
      </c>
      <c r="T190" s="4">
        <v>3</v>
      </c>
      <c r="U190" s="4">
        <v>3</v>
      </c>
      <c r="V190" s="30">
        <v>100</v>
      </c>
      <c r="W190" s="4">
        <v>0</v>
      </c>
      <c r="X190" s="4">
        <v>3</v>
      </c>
      <c r="Y190" s="4">
        <v>1</v>
      </c>
      <c r="Z190" s="4">
        <v>2</v>
      </c>
      <c r="AA190" s="4">
        <v>0</v>
      </c>
      <c r="AB190" s="4">
        <v>0</v>
      </c>
      <c r="AC190" s="4">
        <v>3</v>
      </c>
      <c r="AD190" s="4">
        <v>26</v>
      </c>
      <c r="AE190" s="30">
        <v>6.5</v>
      </c>
      <c r="AF190" s="4">
        <v>7</v>
      </c>
      <c r="AG190" s="4">
        <v>19</v>
      </c>
      <c r="AH190" s="4">
        <v>7</v>
      </c>
      <c r="AI190" s="30">
        <v>1.75</v>
      </c>
      <c r="AJ190" s="4">
        <v>159201</v>
      </c>
      <c r="AK190" s="4">
        <v>40</v>
      </c>
      <c r="AL190" s="2"/>
      <c r="AM190">
        <v>4</v>
      </c>
    </row>
    <row r="191" spans="1:39" ht="15.25" customHeight="1" x14ac:dyDescent="0.2">
      <c r="A191" s="4" t="s">
        <v>1141</v>
      </c>
      <c r="B191" s="4" t="s">
        <v>1142</v>
      </c>
      <c r="C191" s="4" t="s">
        <v>972</v>
      </c>
      <c r="D191" s="4">
        <v>4</v>
      </c>
      <c r="E191" s="4">
        <v>6</v>
      </c>
      <c r="F191" s="30">
        <v>1.5</v>
      </c>
      <c r="G191" s="30">
        <v>9.1</v>
      </c>
      <c r="H191" s="30">
        <v>2.2999999999999998</v>
      </c>
      <c r="I191" s="30">
        <v>0.6</v>
      </c>
      <c r="J191" s="30">
        <v>3.6</v>
      </c>
      <c r="K191" s="30">
        <v>0.9</v>
      </c>
      <c r="L191" s="4">
        <v>2</v>
      </c>
      <c r="M191" s="30">
        <v>0.5</v>
      </c>
      <c r="N191" s="4">
        <v>6</v>
      </c>
      <c r="O191" s="4">
        <v>10</v>
      </c>
      <c r="P191" s="30">
        <v>60</v>
      </c>
      <c r="Q191" s="4">
        <v>0</v>
      </c>
      <c r="R191" s="4">
        <v>0</v>
      </c>
      <c r="S191" s="4"/>
      <c r="T191" s="4">
        <v>0</v>
      </c>
      <c r="U191" s="4">
        <v>0</v>
      </c>
      <c r="V191" s="4"/>
      <c r="W191" s="4">
        <v>0</v>
      </c>
      <c r="X191" s="4">
        <v>1</v>
      </c>
      <c r="Y191" s="4">
        <v>1</v>
      </c>
      <c r="Z191" s="4">
        <v>0</v>
      </c>
      <c r="AA191" s="4">
        <v>0</v>
      </c>
      <c r="AB191" s="4">
        <v>0</v>
      </c>
      <c r="AC191" s="4">
        <v>0</v>
      </c>
      <c r="AD191" s="4">
        <v>7</v>
      </c>
      <c r="AE191" s="30">
        <v>1.75</v>
      </c>
      <c r="AF191" s="4">
        <v>4</v>
      </c>
      <c r="AG191" s="4">
        <v>3</v>
      </c>
      <c r="AH191" s="4">
        <v>0</v>
      </c>
      <c r="AI191" s="30">
        <v>0</v>
      </c>
      <c r="AJ191" s="4">
        <v>124479</v>
      </c>
      <c r="AK191" s="4">
        <v>59</v>
      </c>
      <c r="AL191" s="2"/>
      <c r="AM191">
        <v>3</v>
      </c>
    </row>
    <row r="192" spans="1:39" ht="15.25" customHeight="1" x14ac:dyDescent="0.2">
      <c r="A192" s="4" t="s">
        <v>1143</v>
      </c>
      <c r="B192" s="4" t="s">
        <v>1144</v>
      </c>
      <c r="C192" s="4" t="s">
        <v>972</v>
      </c>
      <c r="D192" s="4">
        <v>4</v>
      </c>
      <c r="E192" s="4">
        <v>15</v>
      </c>
      <c r="F192" s="30">
        <v>3.75</v>
      </c>
      <c r="G192" s="30">
        <v>12.8</v>
      </c>
      <c r="H192" s="30">
        <v>3.2</v>
      </c>
      <c r="I192" s="30">
        <v>0.32</v>
      </c>
      <c r="J192" s="30">
        <v>4.8</v>
      </c>
      <c r="K192" s="30">
        <v>1.2</v>
      </c>
      <c r="L192" s="4">
        <v>3</v>
      </c>
      <c r="M192" s="30">
        <v>0.75</v>
      </c>
      <c r="N192" s="4">
        <v>8</v>
      </c>
      <c r="O192" s="4">
        <v>30</v>
      </c>
      <c r="P192" s="30">
        <v>26.6666666666667</v>
      </c>
      <c r="Q192" s="4">
        <v>2</v>
      </c>
      <c r="R192" s="4">
        <v>14</v>
      </c>
      <c r="S192" s="30">
        <v>14.285714285714301</v>
      </c>
      <c r="T192" s="4">
        <v>3</v>
      </c>
      <c r="U192" s="4">
        <v>3</v>
      </c>
      <c r="V192" s="30">
        <v>100</v>
      </c>
      <c r="W192" s="4">
        <v>0</v>
      </c>
      <c r="X192" s="4">
        <v>1</v>
      </c>
      <c r="Y192" s="4">
        <v>2</v>
      </c>
      <c r="Z192" s="4">
        <v>1</v>
      </c>
      <c r="AA192" s="4">
        <v>0</v>
      </c>
      <c r="AB192" s="4">
        <v>0</v>
      </c>
      <c r="AC192" s="4">
        <v>0</v>
      </c>
      <c r="AD192" s="4">
        <v>22</v>
      </c>
      <c r="AE192" s="30">
        <v>5.5</v>
      </c>
      <c r="AF192" s="4">
        <v>10</v>
      </c>
      <c r="AG192" s="4">
        <v>12</v>
      </c>
      <c r="AH192" s="4">
        <v>6</v>
      </c>
      <c r="AI192" s="30">
        <v>1.5</v>
      </c>
      <c r="AJ192" s="4">
        <v>155427</v>
      </c>
      <c r="AK192" s="4">
        <v>42</v>
      </c>
      <c r="AL192" s="2"/>
      <c r="AM192">
        <v>3</v>
      </c>
    </row>
    <row r="193" spans="1:39" ht="15.25" customHeight="1" x14ac:dyDescent="0.2">
      <c r="A193" s="4" t="s">
        <v>111</v>
      </c>
      <c r="B193" s="4" t="s">
        <v>1145</v>
      </c>
      <c r="C193" s="4" t="s">
        <v>973</v>
      </c>
      <c r="D193" s="4">
        <v>3</v>
      </c>
      <c r="E193" s="4">
        <v>18</v>
      </c>
      <c r="F193" s="30">
        <v>6</v>
      </c>
      <c r="G193" s="30">
        <v>12</v>
      </c>
      <c r="H193" s="30">
        <v>4</v>
      </c>
      <c r="I193" s="30">
        <v>0.53</v>
      </c>
      <c r="J193" s="30">
        <v>9.5</v>
      </c>
      <c r="K193" s="30">
        <v>3.1666666666666701</v>
      </c>
      <c r="L193" s="4">
        <v>7</v>
      </c>
      <c r="M193" s="30">
        <v>2.3333333333333299</v>
      </c>
      <c r="N193" s="4">
        <v>7</v>
      </c>
      <c r="O193" s="4">
        <v>14</v>
      </c>
      <c r="P193" s="30">
        <v>50</v>
      </c>
      <c r="Q193" s="4">
        <v>4</v>
      </c>
      <c r="R193" s="4">
        <v>16</v>
      </c>
      <c r="S193" s="30">
        <v>25</v>
      </c>
      <c r="T193" s="4">
        <v>3</v>
      </c>
      <c r="U193" s="4">
        <v>4</v>
      </c>
      <c r="V193" s="30">
        <v>75</v>
      </c>
      <c r="W193" s="4">
        <v>0</v>
      </c>
      <c r="X193" s="4">
        <v>0</v>
      </c>
      <c r="Y193" s="4">
        <v>2</v>
      </c>
      <c r="Z193" s="4">
        <v>0</v>
      </c>
      <c r="AA193" s="4">
        <v>0</v>
      </c>
      <c r="AB193" s="4">
        <v>0</v>
      </c>
      <c r="AC193" s="4">
        <v>5</v>
      </c>
      <c r="AD193" s="4">
        <v>7</v>
      </c>
      <c r="AE193" s="30">
        <v>2.3333333333333299</v>
      </c>
      <c r="AF193" s="4">
        <v>3</v>
      </c>
      <c r="AG193" s="4">
        <v>4</v>
      </c>
      <c r="AH193" s="4">
        <v>3</v>
      </c>
      <c r="AI193" s="30">
        <v>1</v>
      </c>
      <c r="AJ193" s="4">
        <v>69166</v>
      </c>
      <c r="AK193" s="4">
        <v>84</v>
      </c>
      <c r="AL193" s="2"/>
      <c r="AM193">
        <v>3</v>
      </c>
    </row>
    <row r="194" spans="1:39" ht="15.25" customHeight="1" x14ac:dyDescent="0.2">
      <c r="A194" s="4" t="s">
        <v>308</v>
      </c>
      <c r="B194" s="4" t="s">
        <v>309</v>
      </c>
      <c r="C194" s="4" t="s">
        <v>973</v>
      </c>
      <c r="D194" s="4">
        <v>3</v>
      </c>
      <c r="E194" s="4">
        <v>18</v>
      </c>
      <c r="F194" s="30">
        <v>6</v>
      </c>
      <c r="G194" s="30">
        <v>14.6</v>
      </c>
      <c r="H194" s="30">
        <v>4.9000000000000004</v>
      </c>
      <c r="I194" s="30">
        <v>0.56000000000000005</v>
      </c>
      <c r="J194" s="30">
        <v>10.1</v>
      </c>
      <c r="K194" s="30">
        <v>3.3666666666666698</v>
      </c>
      <c r="L194" s="4">
        <v>4</v>
      </c>
      <c r="M194" s="30">
        <v>1.3333333333333299</v>
      </c>
      <c r="N194" s="4">
        <v>11</v>
      </c>
      <c r="O194" s="4">
        <v>20</v>
      </c>
      <c r="P194" s="30">
        <v>55</v>
      </c>
      <c r="Q194" s="4">
        <v>0</v>
      </c>
      <c r="R194" s="4">
        <v>2</v>
      </c>
      <c r="S194" s="30">
        <v>0</v>
      </c>
      <c r="T194" s="4">
        <v>7</v>
      </c>
      <c r="U194" s="4">
        <v>10</v>
      </c>
      <c r="V194" s="30">
        <v>70</v>
      </c>
      <c r="W194" s="4">
        <v>0</v>
      </c>
      <c r="X194" s="4">
        <v>3</v>
      </c>
      <c r="Y194" s="4">
        <v>0</v>
      </c>
      <c r="Z194" s="4">
        <v>0</v>
      </c>
      <c r="AA194" s="4">
        <v>0</v>
      </c>
      <c r="AB194" s="4">
        <v>0</v>
      </c>
      <c r="AC194" s="4">
        <v>1</v>
      </c>
      <c r="AD194" s="4">
        <v>11</v>
      </c>
      <c r="AE194" s="30">
        <v>3.6666666666666701</v>
      </c>
      <c r="AF194" s="4">
        <v>4</v>
      </c>
      <c r="AG194" s="4">
        <v>7</v>
      </c>
      <c r="AH194" s="4">
        <v>4</v>
      </c>
      <c r="AI194" s="30">
        <v>1.3333333333333299</v>
      </c>
      <c r="AJ194" s="4">
        <v>75570</v>
      </c>
      <c r="AK194" s="4">
        <v>82</v>
      </c>
      <c r="AL194" s="2"/>
      <c r="AM194">
        <v>1</v>
      </c>
    </row>
    <row r="195" spans="1:39" ht="15.25" customHeight="1" x14ac:dyDescent="0.2">
      <c r="A195" s="4" t="s">
        <v>443</v>
      </c>
      <c r="B195" s="4" t="s">
        <v>857</v>
      </c>
      <c r="C195" s="4" t="s">
        <v>973</v>
      </c>
      <c r="D195" s="4">
        <v>3</v>
      </c>
      <c r="E195" s="4">
        <v>5</v>
      </c>
      <c r="F195" s="30">
        <v>1.6666666666666701</v>
      </c>
      <c r="G195" s="30">
        <v>14.2</v>
      </c>
      <c r="H195" s="30">
        <v>4.7</v>
      </c>
      <c r="I195" s="30">
        <v>0.23</v>
      </c>
      <c r="J195" s="30">
        <v>1.2</v>
      </c>
      <c r="K195" s="30">
        <v>0.4</v>
      </c>
      <c r="L195" s="4">
        <v>8</v>
      </c>
      <c r="M195" s="30">
        <v>2.6666666666666701</v>
      </c>
      <c r="N195" s="4">
        <v>2</v>
      </c>
      <c r="O195" s="4">
        <v>14</v>
      </c>
      <c r="P195" s="30">
        <v>14.285714285714301</v>
      </c>
      <c r="Q195" s="4">
        <v>1</v>
      </c>
      <c r="R195" s="4">
        <v>7</v>
      </c>
      <c r="S195" s="30">
        <v>14.285714285714301</v>
      </c>
      <c r="T195" s="4">
        <v>1</v>
      </c>
      <c r="U195" s="4">
        <v>1</v>
      </c>
      <c r="V195" s="30">
        <v>100</v>
      </c>
      <c r="W195" s="4">
        <v>0</v>
      </c>
      <c r="X195" s="4">
        <v>0</v>
      </c>
      <c r="Y195" s="4">
        <v>6</v>
      </c>
      <c r="Z195" s="4">
        <v>0</v>
      </c>
      <c r="AA195" s="4">
        <v>0</v>
      </c>
      <c r="AB195" s="4">
        <v>0</v>
      </c>
      <c r="AC195" s="4">
        <v>2</v>
      </c>
      <c r="AD195" s="4">
        <v>22</v>
      </c>
      <c r="AE195" s="30">
        <v>7.3333333333333304</v>
      </c>
      <c r="AF195" s="4">
        <v>9</v>
      </c>
      <c r="AG195" s="4">
        <v>13</v>
      </c>
      <c r="AH195" s="4">
        <v>4</v>
      </c>
      <c r="AI195" s="30">
        <v>1.3333333333333299</v>
      </c>
      <c r="AJ195" s="4">
        <v>132030</v>
      </c>
      <c r="AK195" s="4">
        <v>54</v>
      </c>
      <c r="AL195" s="2"/>
      <c r="AM195">
        <v>12</v>
      </c>
    </row>
    <row r="196" spans="1:39" ht="15.25" customHeight="1" x14ac:dyDescent="0.2">
      <c r="A196" s="4" t="s">
        <v>668</v>
      </c>
      <c r="B196" s="4" t="s">
        <v>669</v>
      </c>
      <c r="C196" s="4" t="s">
        <v>973</v>
      </c>
      <c r="D196" s="4">
        <v>3</v>
      </c>
      <c r="E196" s="4">
        <v>7</v>
      </c>
      <c r="F196" s="30">
        <v>2.3333333333333299</v>
      </c>
      <c r="G196" s="30">
        <v>8.6999999999999993</v>
      </c>
      <c r="H196" s="30">
        <v>2.9</v>
      </c>
      <c r="I196" s="30">
        <v>0.39</v>
      </c>
      <c r="J196" s="30">
        <v>2.7</v>
      </c>
      <c r="K196" s="30">
        <v>0.9</v>
      </c>
      <c r="L196" s="4">
        <v>4</v>
      </c>
      <c r="M196" s="30">
        <v>1.3333333333333299</v>
      </c>
      <c r="N196" s="4">
        <v>7</v>
      </c>
      <c r="O196" s="4">
        <v>15</v>
      </c>
      <c r="P196" s="30">
        <v>46.6666666666667</v>
      </c>
      <c r="Q196" s="4">
        <v>0</v>
      </c>
      <c r="R196" s="4">
        <v>3</v>
      </c>
      <c r="S196" s="30">
        <v>0</v>
      </c>
      <c r="T196" s="4">
        <v>0</v>
      </c>
      <c r="U196" s="4">
        <v>0</v>
      </c>
      <c r="V196" s="4"/>
      <c r="W196" s="4">
        <v>2</v>
      </c>
      <c r="X196" s="4">
        <v>0</v>
      </c>
      <c r="Y196" s="4">
        <v>2</v>
      </c>
      <c r="Z196" s="4">
        <v>0</v>
      </c>
      <c r="AA196" s="4">
        <v>0</v>
      </c>
      <c r="AB196" s="4">
        <v>0</v>
      </c>
      <c r="AC196" s="4">
        <v>0</v>
      </c>
      <c r="AD196" s="4">
        <v>8</v>
      </c>
      <c r="AE196" s="30">
        <v>2.6666666666666701</v>
      </c>
      <c r="AF196" s="4">
        <v>1</v>
      </c>
      <c r="AG196" s="4">
        <v>7</v>
      </c>
      <c r="AH196" s="4">
        <v>0</v>
      </c>
      <c r="AI196" s="30">
        <v>0</v>
      </c>
      <c r="AJ196" s="4">
        <v>92486</v>
      </c>
      <c r="AK196" s="4">
        <v>76</v>
      </c>
      <c r="AL196" s="2"/>
      <c r="AM196">
        <v>3</v>
      </c>
    </row>
    <row r="197" spans="1:39" ht="15.25" customHeight="1" x14ac:dyDescent="0.2">
      <c r="A197" s="4" t="s">
        <v>1146</v>
      </c>
      <c r="B197" s="4" t="s">
        <v>1147</v>
      </c>
      <c r="C197" s="4" t="s">
        <v>974</v>
      </c>
      <c r="D197" s="4">
        <v>2</v>
      </c>
      <c r="E197" s="4">
        <v>2</v>
      </c>
      <c r="F197" s="30">
        <v>1</v>
      </c>
      <c r="G197" s="30">
        <v>1.8</v>
      </c>
      <c r="H197" s="30">
        <v>0.9</v>
      </c>
      <c r="I197" s="30">
        <v>0.4</v>
      </c>
      <c r="J197" s="30">
        <v>0.8</v>
      </c>
      <c r="K197" s="30">
        <v>0.4</v>
      </c>
      <c r="L197" s="4">
        <v>1</v>
      </c>
      <c r="M197" s="30">
        <v>0.5</v>
      </c>
      <c r="N197" s="4">
        <v>0</v>
      </c>
      <c r="O197" s="4">
        <v>2</v>
      </c>
      <c r="P197" s="30">
        <v>0</v>
      </c>
      <c r="Q197" s="4">
        <v>1</v>
      </c>
      <c r="R197" s="4">
        <v>3</v>
      </c>
      <c r="S197" s="30">
        <v>33.3333333333333</v>
      </c>
      <c r="T197" s="4">
        <v>0</v>
      </c>
      <c r="U197" s="4">
        <v>0</v>
      </c>
      <c r="V197" s="4"/>
      <c r="W197" s="4">
        <v>0</v>
      </c>
      <c r="X197" s="4">
        <v>1</v>
      </c>
      <c r="Y197" s="4">
        <v>0</v>
      </c>
      <c r="Z197" s="4">
        <v>0</v>
      </c>
      <c r="AA197" s="4">
        <v>0</v>
      </c>
      <c r="AB197" s="4">
        <v>0</v>
      </c>
      <c r="AC197" s="4">
        <v>0</v>
      </c>
      <c r="AD197" s="4">
        <v>2</v>
      </c>
      <c r="AE197" s="30">
        <v>1</v>
      </c>
      <c r="AF197" s="4">
        <v>0</v>
      </c>
      <c r="AG197" s="4">
        <v>2</v>
      </c>
      <c r="AH197" s="4">
        <v>1</v>
      </c>
      <c r="AI197" s="30">
        <v>0.5</v>
      </c>
      <c r="AJ197" s="4">
        <v>18900</v>
      </c>
      <c r="AK197" s="4">
        <v>183</v>
      </c>
      <c r="AL197" s="2"/>
      <c r="AM197">
        <v>0</v>
      </c>
    </row>
    <row r="198" spans="1:39" ht="15.25" customHeight="1" x14ac:dyDescent="0.2">
      <c r="A198" s="4" t="s">
        <v>1148</v>
      </c>
      <c r="B198" s="4" t="s">
        <v>1149</v>
      </c>
      <c r="C198" s="4" t="s">
        <v>974</v>
      </c>
      <c r="D198" s="4">
        <v>2</v>
      </c>
      <c r="E198" s="4">
        <v>5</v>
      </c>
      <c r="F198" s="30">
        <v>2.5</v>
      </c>
      <c r="G198" s="30">
        <v>7.2</v>
      </c>
      <c r="H198" s="30">
        <v>3.6</v>
      </c>
      <c r="I198" s="30">
        <v>0.45</v>
      </c>
      <c r="J198" s="30">
        <v>2.2000000000000002</v>
      </c>
      <c r="K198" s="30">
        <v>1.1000000000000001</v>
      </c>
      <c r="L198" s="4">
        <v>2</v>
      </c>
      <c r="M198" s="30">
        <v>1</v>
      </c>
      <c r="N198" s="4">
        <v>5</v>
      </c>
      <c r="O198" s="4">
        <v>8</v>
      </c>
      <c r="P198" s="30">
        <v>62.5</v>
      </c>
      <c r="Q198" s="4">
        <v>0</v>
      </c>
      <c r="R198" s="4">
        <v>3</v>
      </c>
      <c r="S198" s="30">
        <v>0</v>
      </c>
      <c r="T198" s="4">
        <v>0</v>
      </c>
      <c r="U198" s="4">
        <v>0</v>
      </c>
      <c r="V198" s="4"/>
      <c r="W198" s="4">
        <v>0</v>
      </c>
      <c r="X198" s="4">
        <v>2</v>
      </c>
      <c r="Y198" s="4">
        <v>0</v>
      </c>
      <c r="Z198" s="4">
        <v>0</v>
      </c>
      <c r="AA198" s="4">
        <v>0</v>
      </c>
      <c r="AB198" s="4">
        <v>0</v>
      </c>
      <c r="AC198" s="4">
        <v>0</v>
      </c>
      <c r="AD198" s="4">
        <v>10</v>
      </c>
      <c r="AE198" s="30">
        <v>5</v>
      </c>
      <c r="AF198" s="4">
        <v>5</v>
      </c>
      <c r="AG198" s="4">
        <v>5</v>
      </c>
      <c r="AH198" s="4">
        <v>2</v>
      </c>
      <c r="AI198" s="30">
        <v>1</v>
      </c>
      <c r="AJ198" s="4">
        <v>20610</v>
      </c>
      <c r="AK198" s="4">
        <v>179</v>
      </c>
      <c r="AL198" s="2"/>
      <c r="AM198">
        <v>0</v>
      </c>
    </row>
    <row r="199" spans="1:39" ht="15.25" customHeight="1" x14ac:dyDescent="0.2">
      <c r="A199" s="4" t="s">
        <v>844</v>
      </c>
      <c r="B199" s="4" t="s">
        <v>845</v>
      </c>
      <c r="C199" s="4" t="s">
        <v>974</v>
      </c>
      <c r="D199" s="4">
        <v>2</v>
      </c>
      <c r="E199" s="4">
        <v>3</v>
      </c>
      <c r="F199" s="30">
        <v>1.5</v>
      </c>
      <c r="G199" s="30">
        <v>-1.7</v>
      </c>
      <c r="H199" s="30">
        <v>-0.8</v>
      </c>
      <c r="I199" s="30">
        <v>0.27</v>
      </c>
      <c r="J199" s="30">
        <v>0.8</v>
      </c>
      <c r="K199" s="30">
        <v>0.4</v>
      </c>
      <c r="L199" s="4">
        <v>3</v>
      </c>
      <c r="M199" s="30">
        <v>1.5</v>
      </c>
      <c r="N199" s="4">
        <v>3</v>
      </c>
      <c r="O199" s="4">
        <v>5</v>
      </c>
      <c r="P199" s="30">
        <v>60</v>
      </c>
      <c r="Q199" s="4">
        <v>0</v>
      </c>
      <c r="R199" s="4">
        <v>6</v>
      </c>
      <c r="S199" s="30">
        <v>0</v>
      </c>
      <c r="T199" s="4">
        <v>0</v>
      </c>
      <c r="U199" s="4">
        <v>0</v>
      </c>
      <c r="V199" s="4"/>
      <c r="W199" s="4">
        <v>0</v>
      </c>
      <c r="X199" s="4">
        <v>0</v>
      </c>
      <c r="Y199" s="4">
        <v>0</v>
      </c>
      <c r="Z199" s="4">
        <v>0</v>
      </c>
      <c r="AA199" s="4">
        <v>0</v>
      </c>
      <c r="AB199" s="4">
        <v>0</v>
      </c>
      <c r="AC199" s="4">
        <v>3</v>
      </c>
      <c r="AD199" s="4">
        <v>3</v>
      </c>
      <c r="AE199" s="30">
        <v>1.5</v>
      </c>
      <c r="AF199" s="4">
        <v>1</v>
      </c>
      <c r="AG199" s="4">
        <v>2</v>
      </c>
      <c r="AH199" s="4">
        <v>4</v>
      </c>
      <c r="AI199" s="30">
        <v>2</v>
      </c>
      <c r="AJ199" s="4">
        <v>15765</v>
      </c>
      <c r="AK199" s="4">
        <v>198</v>
      </c>
      <c r="AL199" s="2"/>
      <c r="AM199">
        <v>1</v>
      </c>
    </row>
    <row r="200" spans="1:39" ht="15.25" customHeight="1" x14ac:dyDescent="0.2">
      <c r="A200" s="4" t="s">
        <v>842</v>
      </c>
      <c r="B200" s="4" t="s">
        <v>848</v>
      </c>
      <c r="C200" s="4" t="s">
        <v>974</v>
      </c>
      <c r="D200" s="4">
        <v>2</v>
      </c>
      <c r="E200" s="4">
        <v>7</v>
      </c>
      <c r="F200" s="30">
        <v>3.5</v>
      </c>
      <c r="G200" s="30">
        <v>-0.2</v>
      </c>
      <c r="H200" s="30">
        <v>-0.1</v>
      </c>
      <c r="I200" s="30">
        <v>0.47</v>
      </c>
      <c r="J200" s="30">
        <v>3.3</v>
      </c>
      <c r="K200" s="30">
        <v>1.65</v>
      </c>
      <c r="L200" s="4">
        <v>4</v>
      </c>
      <c r="M200" s="30">
        <v>2</v>
      </c>
      <c r="N200" s="4">
        <v>5</v>
      </c>
      <c r="O200" s="4">
        <v>7</v>
      </c>
      <c r="P200" s="30">
        <v>71.428571428571402</v>
      </c>
      <c r="Q200" s="4">
        <v>0</v>
      </c>
      <c r="R200" s="4">
        <v>6</v>
      </c>
      <c r="S200" s="30">
        <v>0</v>
      </c>
      <c r="T200" s="4">
        <v>2</v>
      </c>
      <c r="U200" s="4">
        <v>2</v>
      </c>
      <c r="V200" s="30">
        <v>100</v>
      </c>
      <c r="W200" s="4">
        <v>0</v>
      </c>
      <c r="X200" s="4">
        <v>0</v>
      </c>
      <c r="Y200" s="4">
        <v>1</v>
      </c>
      <c r="Z200" s="4">
        <v>0</v>
      </c>
      <c r="AA200" s="4">
        <v>0</v>
      </c>
      <c r="AB200" s="4">
        <v>0</v>
      </c>
      <c r="AC200" s="4">
        <v>3</v>
      </c>
      <c r="AD200" s="4">
        <v>3</v>
      </c>
      <c r="AE200" s="30">
        <v>1.5</v>
      </c>
      <c r="AF200" s="4">
        <v>1</v>
      </c>
      <c r="AG200" s="4">
        <v>2</v>
      </c>
      <c r="AH200" s="4">
        <v>6</v>
      </c>
      <c r="AI200" s="30">
        <v>3</v>
      </c>
      <c r="AJ200" s="4">
        <v>30810</v>
      </c>
      <c r="AK200" s="4">
        <v>156</v>
      </c>
      <c r="AL200" s="2"/>
      <c r="AM200">
        <v>1</v>
      </c>
    </row>
    <row r="201" spans="1:39" ht="15.25" customHeight="1" x14ac:dyDescent="0.2">
      <c r="A201" s="4" t="s">
        <v>1150</v>
      </c>
      <c r="B201" s="4" t="s">
        <v>1151</v>
      </c>
      <c r="C201" s="4" t="s">
        <v>975</v>
      </c>
      <c r="D201" s="4">
        <v>3</v>
      </c>
      <c r="E201" s="4">
        <v>12</v>
      </c>
      <c r="F201" s="30">
        <v>4</v>
      </c>
      <c r="G201" s="30">
        <v>10.3</v>
      </c>
      <c r="H201" s="30">
        <v>3.4</v>
      </c>
      <c r="I201" s="30">
        <v>0.44</v>
      </c>
      <c r="J201" s="30">
        <v>5.3</v>
      </c>
      <c r="K201" s="30">
        <v>1.7666666666666699</v>
      </c>
      <c r="L201" s="4">
        <v>3</v>
      </c>
      <c r="M201" s="30">
        <v>1</v>
      </c>
      <c r="N201" s="4">
        <v>9</v>
      </c>
      <c r="O201" s="4">
        <v>17</v>
      </c>
      <c r="P201" s="30">
        <v>52.941176470588204</v>
      </c>
      <c r="Q201" s="4">
        <v>1</v>
      </c>
      <c r="R201" s="4">
        <v>9</v>
      </c>
      <c r="S201" s="30">
        <v>11.1111111111111</v>
      </c>
      <c r="T201" s="4">
        <v>1</v>
      </c>
      <c r="U201" s="4">
        <v>1</v>
      </c>
      <c r="V201" s="30">
        <v>100</v>
      </c>
      <c r="W201" s="4">
        <v>0</v>
      </c>
      <c r="X201" s="4">
        <v>1</v>
      </c>
      <c r="Y201" s="4">
        <v>2</v>
      </c>
      <c r="Z201" s="4">
        <v>1</v>
      </c>
      <c r="AA201" s="4">
        <v>0</v>
      </c>
      <c r="AB201" s="4">
        <v>0</v>
      </c>
      <c r="AC201" s="4">
        <v>0</v>
      </c>
      <c r="AD201" s="4">
        <v>16</v>
      </c>
      <c r="AE201" s="30">
        <v>5.3333333333333304</v>
      </c>
      <c r="AF201" s="4">
        <v>4</v>
      </c>
      <c r="AG201" s="4">
        <v>12</v>
      </c>
      <c r="AH201" s="4">
        <v>6</v>
      </c>
      <c r="AI201" s="30">
        <v>2</v>
      </c>
      <c r="AJ201" s="4">
        <v>52662</v>
      </c>
      <c r="AK201" s="4">
        <v>110</v>
      </c>
      <c r="AL201" s="2"/>
      <c r="AM201">
        <v>4</v>
      </c>
    </row>
    <row r="202" spans="1:39" ht="15.25" customHeight="1" x14ac:dyDescent="0.2">
      <c r="A202" s="4" t="s">
        <v>1152</v>
      </c>
      <c r="B202" s="4" t="s">
        <v>1153</v>
      </c>
      <c r="C202" s="4" t="s">
        <v>975</v>
      </c>
      <c r="D202" s="4">
        <v>3</v>
      </c>
      <c r="E202" s="4">
        <v>21</v>
      </c>
      <c r="F202" s="30">
        <v>7</v>
      </c>
      <c r="G202" s="30">
        <v>9.6999999999999993</v>
      </c>
      <c r="H202" s="30">
        <v>3.2</v>
      </c>
      <c r="I202" s="30">
        <v>0.57999999999999996</v>
      </c>
      <c r="J202" s="30">
        <v>12.2</v>
      </c>
      <c r="K202" s="30">
        <v>4.06666666666667</v>
      </c>
      <c r="L202" s="4">
        <v>7</v>
      </c>
      <c r="M202" s="30">
        <v>2.3333333333333299</v>
      </c>
      <c r="N202" s="4">
        <v>6</v>
      </c>
      <c r="O202" s="4">
        <v>12</v>
      </c>
      <c r="P202" s="30">
        <v>50</v>
      </c>
      <c r="Q202" s="4">
        <v>7</v>
      </c>
      <c r="R202" s="4">
        <v>23</v>
      </c>
      <c r="S202" s="30">
        <v>30.434782608695699</v>
      </c>
      <c r="T202" s="4">
        <v>1</v>
      </c>
      <c r="U202" s="4">
        <v>1</v>
      </c>
      <c r="V202" s="30">
        <v>100</v>
      </c>
      <c r="W202" s="4">
        <v>0</v>
      </c>
      <c r="X202" s="4">
        <v>0</v>
      </c>
      <c r="Y202" s="4">
        <v>4</v>
      </c>
      <c r="Z202" s="4">
        <v>0</v>
      </c>
      <c r="AA202" s="4">
        <v>0</v>
      </c>
      <c r="AB202" s="4">
        <v>0</v>
      </c>
      <c r="AC202" s="4">
        <v>3</v>
      </c>
      <c r="AD202" s="4">
        <v>9</v>
      </c>
      <c r="AE202" s="30">
        <v>3</v>
      </c>
      <c r="AF202" s="4">
        <v>2</v>
      </c>
      <c r="AG202" s="4">
        <v>7</v>
      </c>
      <c r="AH202" s="4">
        <v>11</v>
      </c>
      <c r="AI202" s="30">
        <v>3.6666666666666701</v>
      </c>
      <c r="AJ202" s="4">
        <v>55664</v>
      </c>
      <c r="AK202" s="4">
        <v>101</v>
      </c>
      <c r="AL202" s="2"/>
      <c r="AM202">
        <v>8</v>
      </c>
    </row>
    <row r="203" spans="1:39" ht="15.25" customHeight="1" x14ac:dyDescent="0.2">
      <c r="A203" s="4" t="s">
        <v>1154</v>
      </c>
      <c r="B203" s="4" t="s">
        <v>1155</v>
      </c>
      <c r="C203" s="4" t="s">
        <v>975</v>
      </c>
      <c r="D203" s="4">
        <v>3</v>
      </c>
      <c r="E203" s="4">
        <v>11</v>
      </c>
      <c r="F203" s="30">
        <v>3.6666666666666701</v>
      </c>
      <c r="G203" s="30">
        <v>8.6999999999999993</v>
      </c>
      <c r="H203" s="30">
        <v>2.9</v>
      </c>
      <c r="I203" s="30">
        <v>0.61</v>
      </c>
      <c r="J203" s="30">
        <v>6.7</v>
      </c>
      <c r="K203" s="30">
        <v>2.2333333333333298</v>
      </c>
      <c r="L203" s="4">
        <v>2</v>
      </c>
      <c r="M203" s="30">
        <v>0.66666666666666696</v>
      </c>
      <c r="N203" s="4">
        <v>7</v>
      </c>
      <c r="O203" s="4">
        <v>13</v>
      </c>
      <c r="P203" s="30">
        <v>53.846153846153797</v>
      </c>
      <c r="Q203" s="4">
        <v>2</v>
      </c>
      <c r="R203" s="4">
        <v>5</v>
      </c>
      <c r="S203" s="30">
        <v>40</v>
      </c>
      <c r="T203" s="4">
        <v>0</v>
      </c>
      <c r="U203" s="4">
        <v>0</v>
      </c>
      <c r="V203" s="4"/>
      <c r="W203" s="4">
        <v>0</v>
      </c>
      <c r="X203" s="4">
        <v>0</v>
      </c>
      <c r="Y203" s="4">
        <v>1</v>
      </c>
      <c r="Z203" s="4">
        <v>1</v>
      </c>
      <c r="AA203" s="4">
        <v>0</v>
      </c>
      <c r="AB203" s="4">
        <v>0</v>
      </c>
      <c r="AC203" s="4">
        <v>1</v>
      </c>
      <c r="AD203" s="4">
        <v>12</v>
      </c>
      <c r="AE203" s="30">
        <v>4</v>
      </c>
      <c r="AF203" s="4">
        <v>7</v>
      </c>
      <c r="AG203" s="4">
        <v>5</v>
      </c>
      <c r="AH203" s="4">
        <v>5</v>
      </c>
      <c r="AI203" s="30">
        <v>1.6666666666666701</v>
      </c>
      <c r="AJ203" s="4">
        <v>54111</v>
      </c>
      <c r="AK203" s="4">
        <v>108</v>
      </c>
      <c r="AL203" s="2"/>
      <c r="AM203">
        <v>6</v>
      </c>
    </row>
    <row r="204" spans="1:39" ht="15.25" customHeight="1" x14ac:dyDescent="0.2">
      <c r="A204" s="4" t="s">
        <v>314</v>
      </c>
      <c r="B204" s="4" t="s">
        <v>1156</v>
      </c>
      <c r="C204" s="4" t="s">
        <v>975</v>
      </c>
      <c r="D204" s="4">
        <v>3</v>
      </c>
      <c r="E204" s="4">
        <v>3</v>
      </c>
      <c r="F204" s="30">
        <v>1</v>
      </c>
      <c r="G204" s="30">
        <v>4.7</v>
      </c>
      <c r="H204" s="30">
        <v>1.6</v>
      </c>
      <c r="I204" s="30">
        <v>0.23</v>
      </c>
      <c r="J204" s="30">
        <v>0.7</v>
      </c>
      <c r="K204" s="30">
        <v>0.233333333333333</v>
      </c>
      <c r="L204" s="4">
        <v>0</v>
      </c>
      <c r="M204" s="30">
        <v>0</v>
      </c>
      <c r="N204" s="4">
        <v>3</v>
      </c>
      <c r="O204" s="4">
        <v>8</v>
      </c>
      <c r="P204" s="30">
        <v>37.5</v>
      </c>
      <c r="Q204" s="4">
        <v>0</v>
      </c>
      <c r="R204" s="4">
        <v>4</v>
      </c>
      <c r="S204" s="30">
        <v>0</v>
      </c>
      <c r="T204" s="4">
        <v>0</v>
      </c>
      <c r="U204" s="4">
        <v>1</v>
      </c>
      <c r="V204" s="30">
        <v>0</v>
      </c>
      <c r="W204" s="4">
        <v>0</v>
      </c>
      <c r="X204" s="4">
        <v>0</v>
      </c>
      <c r="Y204" s="4">
        <v>0</v>
      </c>
      <c r="Z204" s="4">
        <v>0</v>
      </c>
      <c r="AA204" s="4">
        <v>0</v>
      </c>
      <c r="AB204" s="4">
        <v>0</v>
      </c>
      <c r="AC204" s="4">
        <v>0</v>
      </c>
      <c r="AD204" s="4">
        <v>8</v>
      </c>
      <c r="AE204" s="30">
        <v>2.6666666666666701</v>
      </c>
      <c r="AF204" s="4">
        <v>5</v>
      </c>
      <c r="AG204" s="4">
        <v>3</v>
      </c>
      <c r="AH204" s="4">
        <v>0</v>
      </c>
      <c r="AI204" s="30">
        <v>0</v>
      </c>
      <c r="AJ204" s="4">
        <v>66579</v>
      </c>
      <c r="AK204" s="4">
        <v>85</v>
      </c>
      <c r="AL204" s="2"/>
      <c r="AM204">
        <v>1</v>
      </c>
    </row>
    <row r="205" spans="1:39" ht="15.25" customHeight="1" x14ac:dyDescent="0.2">
      <c r="A205" s="4" t="s">
        <v>344</v>
      </c>
      <c r="B205" s="4" t="s">
        <v>1157</v>
      </c>
      <c r="C205" s="4" t="s">
        <v>73</v>
      </c>
      <c r="D205" s="4">
        <v>2</v>
      </c>
      <c r="E205" s="4">
        <v>1</v>
      </c>
      <c r="F205" s="30">
        <v>0.5</v>
      </c>
      <c r="G205" s="30">
        <v>-0.4</v>
      </c>
      <c r="H205" s="30">
        <v>-0.2</v>
      </c>
      <c r="I205" s="30">
        <v>0.11</v>
      </c>
      <c r="J205" s="30">
        <v>0.1</v>
      </c>
      <c r="K205" s="30">
        <v>0.05</v>
      </c>
      <c r="L205" s="4">
        <v>1</v>
      </c>
      <c r="M205" s="30">
        <v>0.5</v>
      </c>
      <c r="N205" s="4">
        <v>1</v>
      </c>
      <c r="O205" s="4">
        <v>2</v>
      </c>
      <c r="P205" s="30">
        <v>50</v>
      </c>
      <c r="Q205" s="4">
        <v>0</v>
      </c>
      <c r="R205" s="4">
        <v>7</v>
      </c>
      <c r="S205" s="30">
        <v>0</v>
      </c>
      <c r="T205" s="4">
        <v>0</v>
      </c>
      <c r="U205" s="4">
        <v>0</v>
      </c>
      <c r="V205" s="4"/>
      <c r="W205" s="4">
        <v>0</v>
      </c>
      <c r="X205" s="4">
        <v>0</v>
      </c>
      <c r="Y205" s="4">
        <v>0</v>
      </c>
      <c r="Z205" s="4">
        <v>0</v>
      </c>
      <c r="AA205" s="4">
        <v>0</v>
      </c>
      <c r="AB205" s="4">
        <v>0</v>
      </c>
      <c r="AC205" s="4">
        <v>1</v>
      </c>
      <c r="AD205" s="4">
        <v>3</v>
      </c>
      <c r="AE205" s="30">
        <v>1.5</v>
      </c>
      <c r="AF205" s="4">
        <v>1</v>
      </c>
      <c r="AG205" s="4">
        <v>2</v>
      </c>
      <c r="AH205" s="4">
        <v>2</v>
      </c>
      <c r="AI205" s="30">
        <v>1</v>
      </c>
      <c r="AJ205" s="4">
        <v>35273</v>
      </c>
      <c r="AK205" s="4">
        <v>144</v>
      </c>
      <c r="AL205" s="2"/>
      <c r="AM205">
        <v>4</v>
      </c>
    </row>
    <row r="206" spans="1:39" ht="15.25" customHeight="1" x14ac:dyDescent="0.2">
      <c r="A206" s="4" t="s">
        <v>699</v>
      </c>
      <c r="B206" s="4" t="s">
        <v>700</v>
      </c>
      <c r="C206" s="4" t="s">
        <v>73</v>
      </c>
      <c r="D206" s="4">
        <v>2</v>
      </c>
      <c r="E206" s="4">
        <v>11</v>
      </c>
      <c r="F206" s="30">
        <v>5.5</v>
      </c>
      <c r="G206" s="30">
        <v>15.1</v>
      </c>
      <c r="H206" s="30">
        <v>7.6</v>
      </c>
      <c r="I206" s="30">
        <v>0.92</v>
      </c>
      <c r="J206" s="30">
        <v>10.1</v>
      </c>
      <c r="K206" s="30">
        <v>5.05</v>
      </c>
      <c r="L206" s="4">
        <v>2</v>
      </c>
      <c r="M206" s="30">
        <v>1</v>
      </c>
      <c r="N206" s="4">
        <v>5</v>
      </c>
      <c r="O206" s="4">
        <v>7</v>
      </c>
      <c r="P206" s="30">
        <v>71.428571428571402</v>
      </c>
      <c r="Q206" s="4">
        <v>3</v>
      </c>
      <c r="R206" s="4">
        <v>5</v>
      </c>
      <c r="S206" s="30">
        <v>60</v>
      </c>
      <c r="T206" s="4">
        <v>0</v>
      </c>
      <c r="U206" s="4">
        <v>0</v>
      </c>
      <c r="V206" s="4"/>
      <c r="W206" s="4">
        <v>0</v>
      </c>
      <c r="X206" s="4">
        <v>0</v>
      </c>
      <c r="Y206" s="4">
        <v>2</v>
      </c>
      <c r="Z206" s="4">
        <v>0</v>
      </c>
      <c r="AA206" s="4">
        <v>0</v>
      </c>
      <c r="AB206" s="4">
        <v>0</v>
      </c>
      <c r="AC206" s="4">
        <v>0</v>
      </c>
      <c r="AD206" s="4">
        <v>10</v>
      </c>
      <c r="AE206" s="30">
        <v>5</v>
      </c>
      <c r="AF206" s="4">
        <v>2</v>
      </c>
      <c r="AG206" s="4">
        <v>8</v>
      </c>
      <c r="AH206" s="4">
        <v>2</v>
      </c>
      <c r="AI206" s="30">
        <v>1</v>
      </c>
      <c r="AJ206" s="4">
        <v>37483</v>
      </c>
      <c r="AK206" s="4">
        <v>139</v>
      </c>
      <c r="AL206" s="2"/>
      <c r="AM206">
        <v>6</v>
      </c>
    </row>
    <row r="207" spans="1:39" ht="15.25" customHeight="1" x14ac:dyDescent="0.2">
      <c r="A207" s="4" t="s">
        <v>344</v>
      </c>
      <c r="B207" s="4" t="s">
        <v>698</v>
      </c>
      <c r="C207" s="4" t="s">
        <v>73</v>
      </c>
      <c r="D207" s="4">
        <v>2</v>
      </c>
      <c r="E207" s="4">
        <v>19</v>
      </c>
      <c r="F207" s="30">
        <v>9.5</v>
      </c>
      <c r="G207" s="30">
        <v>11.1</v>
      </c>
      <c r="H207" s="30">
        <v>5.6</v>
      </c>
      <c r="I207" s="30">
        <v>0.48</v>
      </c>
      <c r="J207" s="30">
        <v>9.1</v>
      </c>
      <c r="K207" s="30">
        <v>4.55</v>
      </c>
      <c r="L207" s="4">
        <v>4</v>
      </c>
      <c r="M207" s="30">
        <v>2</v>
      </c>
      <c r="N207" s="4">
        <v>6</v>
      </c>
      <c r="O207" s="4">
        <v>15</v>
      </c>
      <c r="P207" s="30">
        <v>40</v>
      </c>
      <c r="Q207" s="4">
        <v>5</v>
      </c>
      <c r="R207" s="4">
        <v>21</v>
      </c>
      <c r="S207" s="30">
        <v>23.8095238095238</v>
      </c>
      <c r="T207" s="4">
        <v>3</v>
      </c>
      <c r="U207" s="4">
        <v>4</v>
      </c>
      <c r="V207" s="30">
        <v>75</v>
      </c>
      <c r="W207" s="4">
        <v>0</v>
      </c>
      <c r="X207" s="4">
        <v>1</v>
      </c>
      <c r="Y207" s="4">
        <v>1</v>
      </c>
      <c r="Z207" s="4">
        <v>1</v>
      </c>
      <c r="AA207" s="4">
        <v>0</v>
      </c>
      <c r="AB207" s="4">
        <v>0</v>
      </c>
      <c r="AC207" s="4">
        <v>2</v>
      </c>
      <c r="AD207" s="4">
        <v>6</v>
      </c>
      <c r="AE207" s="30">
        <v>3</v>
      </c>
      <c r="AF207" s="4">
        <v>3</v>
      </c>
      <c r="AG207" s="4">
        <v>3</v>
      </c>
      <c r="AH207" s="4">
        <v>3</v>
      </c>
      <c r="AI207" s="30">
        <v>1.5</v>
      </c>
      <c r="AJ207" s="4">
        <v>45494</v>
      </c>
      <c r="AK207" s="4">
        <v>122</v>
      </c>
      <c r="AL207" s="2"/>
      <c r="AM207">
        <v>2</v>
      </c>
    </row>
    <row r="208" spans="1:39" ht="15.25" customHeight="1" x14ac:dyDescent="0.2">
      <c r="A208" s="4" t="s">
        <v>746</v>
      </c>
      <c r="B208" s="4" t="s">
        <v>700</v>
      </c>
      <c r="C208" s="4" t="s">
        <v>73</v>
      </c>
      <c r="D208" s="4">
        <v>2</v>
      </c>
      <c r="E208" s="4">
        <v>3</v>
      </c>
      <c r="F208" s="30">
        <v>1.5</v>
      </c>
      <c r="G208" s="30">
        <v>1.3</v>
      </c>
      <c r="H208" s="30">
        <v>0.6</v>
      </c>
      <c r="I208" s="30">
        <v>0.6</v>
      </c>
      <c r="J208" s="30">
        <v>1.8</v>
      </c>
      <c r="K208" s="30">
        <v>0.9</v>
      </c>
      <c r="L208" s="4">
        <v>2</v>
      </c>
      <c r="M208" s="30">
        <v>1</v>
      </c>
      <c r="N208" s="4">
        <v>3</v>
      </c>
      <c r="O208" s="4">
        <v>3</v>
      </c>
      <c r="P208" s="30">
        <v>100</v>
      </c>
      <c r="Q208" s="4">
        <v>0</v>
      </c>
      <c r="R208" s="4">
        <v>2</v>
      </c>
      <c r="S208" s="30">
        <v>0</v>
      </c>
      <c r="T208" s="4">
        <v>0</v>
      </c>
      <c r="U208" s="4">
        <v>0</v>
      </c>
      <c r="V208" s="4"/>
      <c r="W208" s="4">
        <v>0</v>
      </c>
      <c r="X208" s="4">
        <v>0</v>
      </c>
      <c r="Y208" s="4">
        <v>2</v>
      </c>
      <c r="Z208" s="4">
        <v>0</v>
      </c>
      <c r="AA208" s="4">
        <v>0</v>
      </c>
      <c r="AB208" s="4">
        <v>0</v>
      </c>
      <c r="AC208" s="4">
        <v>0</v>
      </c>
      <c r="AD208" s="4">
        <v>5</v>
      </c>
      <c r="AE208" s="30">
        <v>2.5</v>
      </c>
      <c r="AF208" s="4">
        <v>2</v>
      </c>
      <c r="AG208" s="4">
        <v>3</v>
      </c>
      <c r="AH208" s="4">
        <v>5</v>
      </c>
      <c r="AI208" s="30">
        <v>2.5</v>
      </c>
      <c r="AJ208" s="4">
        <v>35816</v>
      </c>
      <c r="AK208" s="4">
        <v>142</v>
      </c>
      <c r="AL208" s="2"/>
      <c r="AM208">
        <v>2</v>
      </c>
    </row>
    <row r="209" spans="1:39" ht="15.25" customHeight="1" x14ac:dyDescent="0.2">
      <c r="A209" s="4" t="s">
        <v>312</v>
      </c>
      <c r="B209" s="4" t="s">
        <v>311</v>
      </c>
      <c r="C209" s="4" t="s">
        <v>69</v>
      </c>
      <c r="D209" s="4">
        <v>2</v>
      </c>
      <c r="E209" s="4">
        <v>7</v>
      </c>
      <c r="F209" s="30">
        <v>3.5</v>
      </c>
      <c r="G209" s="30">
        <v>3.3</v>
      </c>
      <c r="H209" s="30">
        <v>1.6</v>
      </c>
      <c r="I209" s="30">
        <v>0.33</v>
      </c>
      <c r="J209" s="30">
        <v>2.2999999999999998</v>
      </c>
      <c r="K209" s="30">
        <v>1.1499999999999999</v>
      </c>
      <c r="L209" s="4">
        <v>2</v>
      </c>
      <c r="M209" s="30">
        <v>1</v>
      </c>
      <c r="N209" s="4">
        <v>3</v>
      </c>
      <c r="O209" s="4">
        <v>7</v>
      </c>
      <c r="P209" s="30">
        <v>42.857142857142897</v>
      </c>
      <c r="Q209" s="4">
        <v>2</v>
      </c>
      <c r="R209" s="4">
        <v>14</v>
      </c>
      <c r="S209" s="30">
        <v>14.285714285714301</v>
      </c>
      <c r="T209" s="4">
        <v>0</v>
      </c>
      <c r="U209" s="4">
        <v>0</v>
      </c>
      <c r="V209" s="4"/>
      <c r="W209" s="4">
        <v>0</v>
      </c>
      <c r="X209" s="4">
        <v>0</v>
      </c>
      <c r="Y209" s="4">
        <v>0</v>
      </c>
      <c r="Z209" s="4">
        <v>0</v>
      </c>
      <c r="AA209" s="4">
        <v>0</v>
      </c>
      <c r="AB209" s="4">
        <v>0</v>
      </c>
      <c r="AC209" s="4">
        <v>2</v>
      </c>
      <c r="AD209" s="4">
        <v>8</v>
      </c>
      <c r="AE209" s="30">
        <v>4</v>
      </c>
      <c r="AF209" s="4">
        <v>1</v>
      </c>
      <c r="AG209" s="4">
        <v>7</v>
      </c>
      <c r="AH209" s="4">
        <v>3</v>
      </c>
      <c r="AI209" s="30">
        <v>1.5</v>
      </c>
      <c r="AJ209" s="4">
        <v>54206</v>
      </c>
      <c r="AK209" s="4">
        <v>106</v>
      </c>
      <c r="AL209" s="2"/>
      <c r="AM209">
        <v>2</v>
      </c>
    </row>
    <row r="210" spans="1:39" ht="15.25" customHeight="1" x14ac:dyDescent="0.2">
      <c r="A210" s="4" t="s">
        <v>1158</v>
      </c>
      <c r="B210" s="4" t="s">
        <v>1159</v>
      </c>
      <c r="C210" s="4" t="s">
        <v>69</v>
      </c>
      <c r="D210" s="4">
        <v>2</v>
      </c>
      <c r="E210" s="4">
        <v>10</v>
      </c>
      <c r="F210" s="30">
        <v>5</v>
      </c>
      <c r="G210" s="30">
        <v>7.7</v>
      </c>
      <c r="H210" s="30">
        <v>3.8</v>
      </c>
      <c r="I210" s="30">
        <v>0.62</v>
      </c>
      <c r="J210" s="30">
        <v>6.2</v>
      </c>
      <c r="K210" s="30">
        <v>3.1</v>
      </c>
      <c r="L210" s="4">
        <v>3</v>
      </c>
      <c r="M210" s="30">
        <v>1.5</v>
      </c>
      <c r="N210" s="4">
        <v>2</v>
      </c>
      <c r="O210" s="4">
        <v>5</v>
      </c>
      <c r="P210" s="30">
        <v>40</v>
      </c>
      <c r="Q210" s="4">
        <v>3</v>
      </c>
      <c r="R210" s="4">
        <v>9</v>
      </c>
      <c r="S210" s="30">
        <v>33.3333333333333</v>
      </c>
      <c r="T210" s="4">
        <v>2</v>
      </c>
      <c r="U210" s="4">
        <v>2</v>
      </c>
      <c r="V210" s="30">
        <v>100</v>
      </c>
      <c r="W210" s="4">
        <v>0</v>
      </c>
      <c r="X210" s="4">
        <v>0</v>
      </c>
      <c r="Y210" s="4">
        <v>1</v>
      </c>
      <c r="Z210" s="4">
        <v>0</v>
      </c>
      <c r="AA210" s="4">
        <v>0</v>
      </c>
      <c r="AB210" s="4">
        <v>0</v>
      </c>
      <c r="AC210" s="4">
        <v>2</v>
      </c>
      <c r="AD210" s="4">
        <v>7</v>
      </c>
      <c r="AE210" s="30">
        <v>3.5</v>
      </c>
      <c r="AF210" s="4">
        <v>3</v>
      </c>
      <c r="AG210" s="4">
        <v>4</v>
      </c>
      <c r="AH210" s="4">
        <v>3</v>
      </c>
      <c r="AI210" s="30">
        <v>1.5</v>
      </c>
      <c r="AJ210" s="4">
        <v>54112</v>
      </c>
      <c r="AK210" s="4">
        <v>107</v>
      </c>
      <c r="AL210" s="2"/>
      <c r="AM210">
        <v>2</v>
      </c>
    </row>
    <row r="211" spans="1:39" ht="15.25" customHeight="1" x14ac:dyDescent="0.2">
      <c r="A211" s="4" t="s">
        <v>1160</v>
      </c>
      <c r="B211" s="4" t="s">
        <v>1161</v>
      </c>
      <c r="C211" s="4" t="s">
        <v>69</v>
      </c>
      <c r="D211" s="4">
        <v>2</v>
      </c>
      <c r="E211" s="4">
        <v>8</v>
      </c>
      <c r="F211" s="30">
        <v>4</v>
      </c>
      <c r="G211" s="30">
        <v>7.5</v>
      </c>
      <c r="H211" s="30">
        <v>3.8</v>
      </c>
      <c r="I211" s="30">
        <v>0.5</v>
      </c>
      <c r="J211" s="30">
        <v>4</v>
      </c>
      <c r="K211" s="30">
        <v>2</v>
      </c>
      <c r="L211" s="4">
        <v>3</v>
      </c>
      <c r="M211" s="30">
        <v>1.5</v>
      </c>
      <c r="N211" s="4">
        <v>3</v>
      </c>
      <c r="O211" s="4">
        <v>9</v>
      </c>
      <c r="P211" s="30">
        <v>33.3333333333333</v>
      </c>
      <c r="Q211" s="4">
        <v>2</v>
      </c>
      <c r="R211" s="4">
        <v>6</v>
      </c>
      <c r="S211" s="30">
        <v>33.3333333333333</v>
      </c>
      <c r="T211" s="4">
        <v>1</v>
      </c>
      <c r="U211" s="4">
        <v>1</v>
      </c>
      <c r="V211" s="30">
        <v>100</v>
      </c>
      <c r="W211" s="4">
        <v>0</v>
      </c>
      <c r="X211" s="4">
        <v>0</v>
      </c>
      <c r="Y211" s="4">
        <v>1</v>
      </c>
      <c r="Z211" s="4">
        <v>0</v>
      </c>
      <c r="AA211" s="4">
        <v>0</v>
      </c>
      <c r="AB211" s="4">
        <v>0</v>
      </c>
      <c r="AC211" s="4">
        <v>2</v>
      </c>
      <c r="AD211" s="4">
        <v>11</v>
      </c>
      <c r="AE211" s="30">
        <v>5.5</v>
      </c>
      <c r="AF211" s="4">
        <v>7</v>
      </c>
      <c r="AG211" s="4">
        <v>4</v>
      </c>
      <c r="AH211" s="4">
        <v>3</v>
      </c>
      <c r="AI211" s="30">
        <v>1.5</v>
      </c>
      <c r="AJ211" s="4">
        <v>53190</v>
      </c>
      <c r="AK211" s="4">
        <v>109</v>
      </c>
      <c r="AL211" s="2"/>
      <c r="AM211">
        <v>2</v>
      </c>
    </row>
    <row r="212" spans="1:39" ht="15.25" customHeight="1" x14ac:dyDescent="0.2">
      <c r="A212" s="4" t="s">
        <v>1162</v>
      </c>
      <c r="B212" s="4" t="s">
        <v>1163</v>
      </c>
      <c r="C212" s="4" t="s">
        <v>69</v>
      </c>
      <c r="D212" s="4">
        <v>2</v>
      </c>
      <c r="E212" s="4">
        <v>4</v>
      </c>
      <c r="F212" s="30">
        <v>2</v>
      </c>
      <c r="G212" s="30">
        <v>3.7</v>
      </c>
      <c r="H212" s="30">
        <v>1.8</v>
      </c>
      <c r="I212" s="30">
        <v>0.67</v>
      </c>
      <c r="J212" s="30">
        <v>2.7</v>
      </c>
      <c r="K212" s="30">
        <v>1.35</v>
      </c>
      <c r="L212" s="4">
        <v>1</v>
      </c>
      <c r="M212" s="30">
        <v>0.5</v>
      </c>
      <c r="N212" s="4">
        <v>4</v>
      </c>
      <c r="O212" s="4">
        <v>6</v>
      </c>
      <c r="P212" s="30">
        <v>66.6666666666667</v>
      </c>
      <c r="Q212" s="4">
        <v>0</v>
      </c>
      <c r="R212" s="4">
        <v>0</v>
      </c>
      <c r="S212" s="4"/>
      <c r="T212" s="4">
        <v>0</v>
      </c>
      <c r="U212" s="4">
        <v>0</v>
      </c>
      <c r="V212" s="4"/>
      <c r="W212" s="4">
        <v>0</v>
      </c>
      <c r="X212" s="4">
        <v>1</v>
      </c>
      <c r="Y212" s="4">
        <v>0</v>
      </c>
      <c r="Z212" s="4">
        <v>0</v>
      </c>
      <c r="AA212" s="4">
        <v>0</v>
      </c>
      <c r="AB212" s="4">
        <v>0</v>
      </c>
      <c r="AC212" s="4">
        <v>0</v>
      </c>
      <c r="AD212" s="4">
        <v>2</v>
      </c>
      <c r="AE212" s="30">
        <v>1</v>
      </c>
      <c r="AF212" s="4">
        <v>1</v>
      </c>
      <c r="AG212" s="4">
        <v>1</v>
      </c>
      <c r="AH212" s="4">
        <v>1</v>
      </c>
      <c r="AI212" s="30">
        <v>0.5</v>
      </c>
      <c r="AJ212" s="4">
        <v>8640</v>
      </c>
      <c r="AK212" s="4">
        <v>230</v>
      </c>
      <c r="AL212" s="2"/>
      <c r="AM212">
        <v>2</v>
      </c>
    </row>
    <row r="213" spans="1:39" ht="15.25" customHeight="1" x14ac:dyDescent="0.2">
      <c r="A213" s="4" t="s">
        <v>367</v>
      </c>
      <c r="B213" s="4" t="s">
        <v>1164</v>
      </c>
      <c r="C213" s="4" t="s">
        <v>976</v>
      </c>
      <c r="D213" s="4">
        <v>2</v>
      </c>
      <c r="E213" s="4">
        <v>12</v>
      </c>
      <c r="F213" s="30">
        <v>6</v>
      </c>
      <c r="G213" s="30">
        <v>4.5</v>
      </c>
      <c r="H213" s="30">
        <v>2.2000000000000002</v>
      </c>
      <c r="I213" s="30">
        <v>0.71</v>
      </c>
      <c r="J213" s="30">
        <v>8.5</v>
      </c>
      <c r="K213" s="30">
        <v>4.25</v>
      </c>
      <c r="L213" s="4">
        <v>0</v>
      </c>
      <c r="M213" s="30">
        <v>0</v>
      </c>
      <c r="N213" s="4">
        <v>5</v>
      </c>
      <c r="O213" s="4">
        <v>10</v>
      </c>
      <c r="P213" s="30">
        <v>50</v>
      </c>
      <c r="Q213" s="4">
        <v>2</v>
      </c>
      <c r="R213" s="4">
        <v>4</v>
      </c>
      <c r="S213" s="30">
        <v>50</v>
      </c>
      <c r="T213" s="4">
        <v>3</v>
      </c>
      <c r="U213" s="4">
        <v>3</v>
      </c>
      <c r="V213" s="30">
        <v>100</v>
      </c>
      <c r="W213" s="4">
        <v>0</v>
      </c>
      <c r="X213" s="4">
        <v>0</v>
      </c>
      <c r="Y213" s="4">
        <v>0</v>
      </c>
      <c r="Z213" s="4">
        <v>0</v>
      </c>
      <c r="AA213" s="4">
        <v>0</v>
      </c>
      <c r="AB213" s="4">
        <v>0</v>
      </c>
      <c r="AC213" s="4">
        <v>0</v>
      </c>
      <c r="AD213" s="4">
        <v>0</v>
      </c>
      <c r="AE213" s="30">
        <v>0</v>
      </c>
      <c r="AF213" s="4">
        <v>0</v>
      </c>
      <c r="AG213" s="4">
        <v>0</v>
      </c>
      <c r="AH213" s="4">
        <v>4</v>
      </c>
      <c r="AI213" s="30">
        <v>2</v>
      </c>
      <c r="AJ213" s="4">
        <v>55170</v>
      </c>
      <c r="AK213" s="4">
        <v>104</v>
      </c>
      <c r="AL213" s="2"/>
      <c r="AM213">
        <v>1</v>
      </c>
    </row>
    <row r="214" spans="1:39" ht="15.25" customHeight="1" x14ac:dyDescent="0.2">
      <c r="A214" s="4" t="s">
        <v>980</v>
      </c>
      <c r="B214" s="4" t="s">
        <v>1165</v>
      </c>
      <c r="C214" s="4" t="s">
        <v>976</v>
      </c>
      <c r="D214" s="4">
        <v>2</v>
      </c>
      <c r="E214" s="4">
        <v>2</v>
      </c>
      <c r="F214" s="30">
        <v>1</v>
      </c>
      <c r="G214" s="30">
        <v>4.9000000000000004</v>
      </c>
      <c r="H214" s="30">
        <v>2.4</v>
      </c>
      <c r="I214" s="30">
        <v>0.22</v>
      </c>
      <c r="J214" s="30">
        <v>0.4</v>
      </c>
      <c r="K214" s="30">
        <v>0.2</v>
      </c>
      <c r="L214" s="4">
        <v>3</v>
      </c>
      <c r="M214" s="30">
        <v>1.5</v>
      </c>
      <c r="N214" s="4">
        <v>0</v>
      </c>
      <c r="O214" s="4">
        <v>3</v>
      </c>
      <c r="P214" s="30">
        <v>0</v>
      </c>
      <c r="Q214" s="4">
        <v>1</v>
      </c>
      <c r="R214" s="4">
        <v>6</v>
      </c>
      <c r="S214" s="30">
        <v>16.6666666666667</v>
      </c>
      <c r="T214" s="4">
        <v>0</v>
      </c>
      <c r="U214" s="4">
        <v>0</v>
      </c>
      <c r="V214" s="4"/>
      <c r="W214" s="4">
        <v>0</v>
      </c>
      <c r="X214" s="4">
        <v>1</v>
      </c>
      <c r="Y214" s="4">
        <v>2</v>
      </c>
      <c r="Z214" s="4">
        <v>0</v>
      </c>
      <c r="AA214" s="4">
        <v>0</v>
      </c>
      <c r="AB214" s="4">
        <v>0</v>
      </c>
      <c r="AC214" s="4">
        <v>0</v>
      </c>
      <c r="AD214" s="4">
        <v>5</v>
      </c>
      <c r="AE214" s="30">
        <v>2.5</v>
      </c>
      <c r="AF214" s="4">
        <v>3</v>
      </c>
      <c r="AG214" s="4">
        <v>2</v>
      </c>
      <c r="AH214" s="4">
        <v>1</v>
      </c>
      <c r="AI214" s="30">
        <v>0.5</v>
      </c>
      <c r="AJ214" s="4">
        <v>49920</v>
      </c>
      <c r="AK214" s="4">
        <v>115</v>
      </c>
      <c r="AL214" s="2"/>
      <c r="AM214">
        <v>4</v>
      </c>
    </row>
    <row r="215" spans="1:39" ht="15.25" customHeight="1" x14ac:dyDescent="0.2">
      <c r="A215" s="4" t="s">
        <v>821</v>
      </c>
      <c r="B215" s="4" t="s">
        <v>1166</v>
      </c>
      <c r="C215" s="4" t="s">
        <v>976</v>
      </c>
      <c r="D215" s="4">
        <v>2</v>
      </c>
      <c r="E215" s="4">
        <v>9</v>
      </c>
      <c r="F215" s="30">
        <v>4.5</v>
      </c>
      <c r="G215" s="30">
        <v>12.3</v>
      </c>
      <c r="H215" s="30">
        <v>6.2</v>
      </c>
      <c r="I215" s="30">
        <v>0.53</v>
      </c>
      <c r="J215" s="30">
        <v>4.8</v>
      </c>
      <c r="K215" s="30">
        <v>2.4</v>
      </c>
      <c r="L215" s="4">
        <v>4</v>
      </c>
      <c r="M215" s="30">
        <v>2</v>
      </c>
      <c r="N215" s="4">
        <v>8</v>
      </c>
      <c r="O215" s="4">
        <v>14</v>
      </c>
      <c r="P215" s="30">
        <v>57.142857142857103</v>
      </c>
      <c r="Q215" s="4">
        <v>0</v>
      </c>
      <c r="R215" s="4">
        <v>1</v>
      </c>
      <c r="S215" s="30">
        <v>0</v>
      </c>
      <c r="T215" s="4">
        <v>1</v>
      </c>
      <c r="U215" s="4">
        <v>2</v>
      </c>
      <c r="V215" s="30">
        <v>50</v>
      </c>
      <c r="W215" s="4">
        <v>0</v>
      </c>
      <c r="X215" s="4">
        <v>2</v>
      </c>
      <c r="Y215" s="4">
        <v>1</v>
      </c>
      <c r="Z215" s="4">
        <v>1</v>
      </c>
      <c r="AA215" s="4">
        <v>0</v>
      </c>
      <c r="AB215" s="4">
        <v>0</v>
      </c>
      <c r="AC215" s="4">
        <v>1</v>
      </c>
      <c r="AD215" s="4">
        <v>15</v>
      </c>
      <c r="AE215" s="30">
        <v>7.5</v>
      </c>
      <c r="AF215" s="4">
        <v>5</v>
      </c>
      <c r="AG215" s="4">
        <v>10</v>
      </c>
      <c r="AH215" s="4">
        <v>3</v>
      </c>
      <c r="AI215" s="30">
        <v>1.5</v>
      </c>
      <c r="AJ215" s="4">
        <v>57060</v>
      </c>
      <c r="AK215" s="4">
        <v>96</v>
      </c>
      <c r="AL215" s="2"/>
      <c r="AM215">
        <v>5</v>
      </c>
    </row>
    <row r="216" spans="1:39" ht="15.25" customHeight="1" x14ac:dyDescent="0.2">
      <c r="A216" s="4" t="s">
        <v>1167</v>
      </c>
      <c r="B216" s="4" t="s">
        <v>1168</v>
      </c>
      <c r="C216" s="4" t="s">
        <v>976</v>
      </c>
      <c r="D216" s="4">
        <v>2</v>
      </c>
      <c r="E216" s="4">
        <v>9</v>
      </c>
      <c r="F216" s="30">
        <v>4.5</v>
      </c>
      <c r="G216" s="30">
        <v>2.5</v>
      </c>
      <c r="H216" s="30">
        <v>1.2</v>
      </c>
      <c r="I216" s="30">
        <v>0.5</v>
      </c>
      <c r="J216" s="30">
        <v>4.5</v>
      </c>
      <c r="K216" s="30">
        <v>2.25</v>
      </c>
      <c r="L216" s="4">
        <v>4</v>
      </c>
      <c r="M216" s="30">
        <v>2</v>
      </c>
      <c r="N216" s="4">
        <v>3</v>
      </c>
      <c r="O216" s="4">
        <v>9</v>
      </c>
      <c r="P216" s="30">
        <v>33.3333333333333</v>
      </c>
      <c r="Q216" s="4">
        <v>3</v>
      </c>
      <c r="R216" s="4">
        <v>9</v>
      </c>
      <c r="S216" s="30">
        <v>33.3333333333333</v>
      </c>
      <c r="T216" s="4">
        <v>0</v>
      </c>
      <c r="U216" s="4">
        <v>0</v>
      </c>
      <c r="V216" s="4"/>
      <c r="W216" s="4">
        <v>0</v>
      </c>
      <c r="X216" s="4">
        <v>0</v>
      </c>
      <c r="Y216" s="4">
        <v>2</v>
      </c>
      <c r="Z216" s="4">
        <v>1</v>
      </c>
      <c r="AA216" s="4">
        <v>0</v>
      </c>
      <c r="AB216" s="4">
        <v>0</v>
      </c>
      <c r="AC216" s="4">
        <v>2</v>
      </c>
      <c r="AD216" s="4">
        <v>8</v>
      </c>
      <c r="AE216" s="30">
        <v>4</v>
      </c>
      <c r="AF216" s="4">
        <v>4</v>
      </c>
      <c r="AG216" s="4">
        <v>4</v>
      </c>
      <c r="AH216" s="4">
        <v>8</v>
      </c>
      <c r="AI216" s="30">
        <v>4</v>
      </c>
      <c r="AJ216" s="4">
        <v>51670</v>
      </c>
      <c r="AK216" s="4">
        <v>113</v>
      </c>
      <c r="AL216" s="2"/>
      <c r="AM216">
        <v>4</v>
      </c>
    </row>
    <row r="217" spans="1:39" ht="15.25" customHeight="1" x14ac:dyDescent="0.2">
      <c r="A217" s="4" t="s">
        <v>1169</v>
      </c>
      <c r="B217" s="4" t="s">
        <v>1170</v>
      </c>
      <c r="C217" s="4" t="s">
        <v>977</v>
      </c>
      <c r="D217" s="4">
        <v>2</v>
      </c>
      <c r="E217" s="4">
        <v>2</v>
      </c>
      <c r="F217" s="30">
        <v>1</v>
      </c>
      <c r="G217" s="30">
        <v>2.5</v>
      </c>
      <c r="H217" s="30">
        <v>1.2</v>
      </c>
      <c r="I217" s="30">
        <v>0.25</v>
      </c>
      <c r="J217" s="30">
        <v>0.5</v>
      </c>
      <c r="K217" s="30">
        <v>0.25</v>
      </c>
      <c r="L217" s="4">
        <v>2</v>
      </c>
      <c r="M217" s="30">
        <v>1</v>
      </c>
      <c r="N217" s="4">
        <v>2</v>
      </c>
      <c r="O217" s="4">
        <v>6</v>
      </c>
      <c r="P217" s="30">
        <v>33.3333333333333</v>
      </c>
      <c r="Q217" s="4">
        <v>0</v>
      </c>
      <c r="R217" s="4">
        <v>0</v>
      </c>
      <c r="S217" s="4"/>
      <c r="T217" s="4">
        <v>0</v>
      </c>
      <c r="U217" s="4">
        <v>2</v>
      </c>
      <c r="V217" s="30">
        <v>0</v>
      </c>
      <c r="W217" s="4">
        <v>0</v>
      </c>
      <c r="X217" s="4">
        <v>1</v>
      </c>
      <c r="Y217" s="4">
        <v>0</v>
      </c>
      <c r="Z217" s="4">
        <v>0</v>
      </c>
      <c r="AA217" s="4">
        <v>0</v>
      </c>
      <c r="AB217" s="4">
        <v>0</v>
      </c>
      <c r="AC217" s="4">
        <v>1</v>
      </c>
      <c r="AD217" s="4">
        <v>8</v>
      </c>
      <c r="AE217" s="30">
        <v>4</v>
      </c>
      <c r="AF217" s="4">
        <v>4</v>
      </c>
      <c r="AG217" s="4">
        <v>4</v>
      </c>
      <c r="AH217" s="4">
        <v>3</v>
      </c>
      <c r="AI217" s="30">
        <v>1.5</v>
      </c>
      <c r="AJ217" s="4">
        <v>21810</v>
      </c>
      <c r="AK217" s="4">
        <v>176</v>
      </c>
      <c r="AL217" s="2"/>
      <c r="AM217">
        <v>0</v>
      </c>
    </row>
    <row r="218" spans="1:39" ht="15.25" customHeight="1" x14ac:dyDescent="0.2">
      <c r="A218" s="4" t="s">
        <v>1171</v>
      </c>
      <c r="B218" s="4" t="s">
        <v>1172</v>
      </c>
      <c r="C218" s="4" t="s">
        <v>977</v>
      </c>
      <c r="D218" s="4">
        <v>2</v>
      </c>
      <c r="E218" s="4">
        <v>10</v>
      </c>
      <c r="F218" s="30">
        <v>5</v>
      </c>
      <c r="G218" s="30">
        <v>10.8</v>
      </c>
      <c r="H218" s="30">
        <v>5.4</v>
      </c>
      <c r="I218" s="30">
        <v>0.48</v>
      </c>
      <c r="J218" s="30">
        <v>4.8</v>
      </c>
      <c r="K218" s="30">
        <v>2.4</v>
      </c>
      <c r="L218" s="4">
        <v>5</v>
      </c>
      <c r="M218" s="30">
        <v>2.5</v>
      </c>
      <c r="N218" s="4">
        <v>7</v>
      </c>
      <c r="O218" s="4">
        <v>14</v>
      </c>
      <c r="P218" s="30">
        <v>50</v>
      </c>
      <c r="Q218" s="4">
        <v>1</v>
      </c>
      <c r="R218" s="4">
        <v>5</v>
      </c>
      <c r="S218" s="30">
        <v>20</v>
      </c>
      <c r="T218" s="4">
        <v>1</v>
      </c>
      <c r="U218" s="4">
        <v>2</v>
      </c>
      <c r="V218" s="30">
        <v>50</v>
      </c>
      <c r="W218" s="4">
        <v>1</v>
      </c>
      <c r="X218" s="4">
        <v>3</v>
      </c>
      <c r="Y218" s="4">
        <v>0</v>
      </c>
      <c r="Z218" s="4">
        <v>1</v>
      </c>
      <c r="AA218" s="4">
        <v>0</v>
      </c>
      <c r="AB218" s="4">
        <v>0</v>
      </c>
      <c r="AC218" s="4">
        <v>1</v>
      </c>
      <c r="AD218" s="4">
        <v>18</v>
      </c>
      <c r="AE218" s="30">
        <v>9</v>
      </c>
      <c r="AF218" s="4">
        <v>3</v>
      </c>
      <c r="AG218" s="4">
        <v>15</v>
      </c>
      <c r="AH218" s="4">
        <v>6</v>
      </c>
      <c r="AI218" s="30">
        <v>3</v>
      </c>
      <c r="AJ218" s="4">
        <v>23670</v>
      </c>
      <c r="AK218" s="4">
        <v>170</v>
      </c>
      <c r="AL218" s="2"/>
      <c r="AM218">
        <v>3</v>
      </c>
    </row>
    <row r="219" spans="1:39" ht="15.25" customHeight="1" x14ac:dyDescent="0.2">
      <c r="A219" s="4" t="s">
        <v>321</v>
      </c>
      <c r="B219" s="4" t="s">
        <v>1173</v>
      </c>
      <c r="C219" s="4" t="s">
        <v>977</v>
      </c>
      <c r="D219" s="4">
        <v>2</v>
      </c>
      <c r="E219" s="4">
        <v>13</v>
      </c>
      <c r="F219" s="30">
        <v>6.5</v>
      </c>
      <c r="G219" s="30">
        <v>4.2</v>
      </c>
      <c r="H219" s="30">
        <v>2.1</v>
      </c>
      <c r="I219" s="30">
        <v>0.59</v>
      </c>
      <c r="J219" s="30">
        <v>7.7</v>
      </c>
      <c r="K219" s="30">
        <v>3.85</v>
      </c>
      <c r="L219" s="4">
        <v>0</v>
      </c>
      <c r="M219" s="30">
        <v>0</v>
      </c>
      <c r="N219" s="4">
        <v>0</v>
      </c>
      <c r="O219" s="4">
        <v>5</v>
      </c>
      <c r="P219" s="30">
        <v>0</v>
      </c>
      <c r="Q219" s="4">
        <v>5</v>
      </c>
      <c r="R219" s="4">
        <v>13</v>
      </c>
      <c r="S219" s="30">
        <v>38.461538461538503</v>
      </c>
      <c r="T219" s="4">
        <v>3</v>
      </c>
      <c r="U219" s="4">
        <v>4</v>
      </c>
      <c r="V219" s="30">
        <v>75</v>
      </c>
      <c r="W219" s="4">
        <v>0</v>
      </c>
      <c r="X219" s="4">
        <v>0</v>
      </c>
      <c r="Y219" s="4">
        <v>0</v>
      </c>
      <c r="Z219" s="4">
        <v>0</v>
      </c>
      <c r="AA219" s="4">
        <v>0</v>
      </c>
      <c r="AB219" s="4">
        <v>0</v>
      </c>
      <c r="AC219" s="4">
        <v>0</v>
      </c>
      <c r="AD219" s="4">
        <v>3</v>
      </c>
      <c r="AE219" s="30">
        <v>1.5</v>
      </c>
      <c r="AF219" s="4">
        <v>0</v>
      </c>
      <c r="AG219" s="4">
        <v>3</v>
      </c>
      <c r="AH219" s="4">
        <v>5</v>
      </c>
      <c r="AI219" s="30">
        <v>2.5</v>
      </c>
      <c r="AJ219" s="4">
        <v>23880</v>
      </c>
      <c r="AK219" s="4">
        <v>168</v>
      </c>
      <c r="AL219" s="2"/>
      <c r="AM219">
        <v>1</v>
      </c>
    </row>
    <row r="220" spans="1:39" ht="15.25" customHeight="1" x14ac:dyDescent="0.2">
      <c r="A220" s="4" t="s">
        <v>1174</v>
      </c>
      <c r="B220" s="4" t="s">
        <v>1175</v>
      </c>
      <c r="C220" s="4" t="s">
        <v>977</v>
      </c>
      <c r="D220" s="4">
        <v>2</v>
      </c>
      <c r="E220" s="4">
        <v>0</v>
      </c>
      <c r="F220" s="30">
        <v>0</v>
      </c>
      <c r="G220" s="30">
        <v>1</v>
      </c>
      <c r="H220" s="30">
        <v>0.5</v>
      </c>
      <c r="I220" s="30">
        <v>0</v>
      </c>
      <c r="J220" s="30">
        <v>0</v>
      </c>
      <c r="K220" s="30">
        <v>0</v>
      </c>
      <c r="L220" s="4">
        <v>0</v>
      </c>
      <c r="M220" s="30">
        <v>0</v>
      </c>
      <c r="N220" s="4">
        <v>0</v>
      </c>
      <c r="O220" s="4">
        <v>2</v>
      </c>
      <c r="P220" s="30">
        <v>0</v>
      </c>
      <c r="Q220" s="4">
        <v>0</v>
      </c>
      <c r="R220" s="4">
        <v>2</v>
      </c>
      <c r="S220" s="30">
        <v>0</v>
      </c>
      <c r="T220" s="4">
        <v>0</v>
      </c>
      <c r="U220" s="4">
        <v>0</v>
      </c>
      <c r="V220" s="4"/>
      <c r="W220" s="4">
        <v>0</v>
      </c>
      <c r="X220" s="4">
        <v>0</v>
      </c>
      <c r="Y220" s="4">
        <v>0</v>
      </c>
      <c r="Z220" s="4">
        <v>0</v>
      </c>
      <c r="AA220" s="4">
        <v>0</v>
      </c>
      <c r="AB220" s="4">
        <v>0</v>
      </c>
      <c r="AC220" s="4">
        <v>0</v>
      </c>
      <c r="AD220" s="4">
        <v>4</v>
      </c>
      <c r="AE220" s="30">
        <v>2</v>
      </c>
      <c r="AF220" s="4">
        <v>1</v>
      </c>
      <c r="AG220" s="4">
        <v>3</v>
      </c>
      <c r="AH220" s="4">
        <v>1</v>
      </c>
      <c r="AI220" s="30">
        <v>0.5</v>
      </c>
      <c r="AJ220" s="4">
        <v>19620</v>
      </c>
      <c r="AK220" s="4">
        <v>181</v>
      </c>
      <c r="AL220" s="2"/>
      <c r="AM220">
        <v>0</v>
      </c>
    </row>
    <row r="221" spans="1:39" ht="15.25" customHeight="1" x14ac:dyDescent="0.2">
      <c r="A221" s="4" t="s">
        <v>1176</v>
      </c>
      <c r="B221" s="4" t="s">
        <v>1177</v>
      </c>
      <c r="C221" s="4" t="s">
        <v>85</v>
      </c>
      <c r="D221" s="4">
        <v>2</v>
      </c>
      <c r="E221" s="4">
        <v>4</v>
      </c>
      <c r="F221" s="30">
        <v>2</v>
      </c>
      <c r="G221" s="30">
        <v>3.7</v>
      </c>
      <c r="H221" s="30">
        <v>1.8</v>
      </c>
      <c r="I221" s="30">
        <v>0.28999999999999998</v>
      </c>
      <c r="J221" s="30">
        <v>1.2</v>
      </c>
      <c r="K221" s="30">
        <v>0.6</v>
      </c>
      <c r="L221" s="4">
        <v>2</v>
      </c>
      <c r="M221" s="30">
        <v>1</v>
      </c>
      <c r="N221" s="4">
        <v>4</v>
      </c>
      <c r="O221" s="4">
        <v>11</v>
      </c>
      <c r="P221" s="30">
        <v>36.363636363636402</v>
      </c>
      <c r="Q221" s="4">
        <v>0</v>
      </c>
      <c r="R221" s="4">
        <v>3</v>
      </c>
      <c r="S221" s="30">
        <v>0</v>
      </c>
      <c r="T221" s="4">
        <v>0</v>
      </c>
      <c r="U221" s="4">
        <v>0</v>
      </c>
      <c r="V221" s="4"/>
      <c r="W221" s="4">
        <v>0</v>
      </c>
      <c r="X221" s="4">
        <v>2</v>
      </c>
      <c r="Y221" s="4">
        <v>0</v>
      </c>
      <c r="Z221" s="4">
        <v>0</v>
      </c>
      <c r="AA221" s="4">
        <v>0</v>
      </c>
      <c r="AB221" s="4">
        <v>0</v>
      </c>
      <c r="AC221" s="4">
        <v>0</v>
      </c>
      <c r="AD221" s="4">
        <v>9</v>
      </c>
      <c r="AE221" s="30">
        <v>4.5</v>
      </c>
      <c r="AF221" s="4">
        <v>4</v>
      </c>
      <c r="AG221" s="4">
        <v>5</v>
      </c>
      <c r="AH221" s="4">
        <v>4</v>
      </c>
      <c r="AI221" s="30">
        <v>2</v>
      </c>
      <c r="AJ221" s="4">
        <v>34410</v>
      </c>
      <c r="AK221" s="4">
        <v>148</v>
      </c>
      <c r="AL221" s="2"/>
      <c r="AM221">
        <v>2</v>
      </c>
    </row>
    <row r="222" spans="1:39" ht="15.25" customHeight="1" x14ac:dyDescent="0.2">
      <c r="A222" s="4" t="s">
        <v>344</v>
      </c>
      <c r="B222" s="4" t="s">
        <v>871</v>
      </c>
      <c r="C222" s="4" t="s">
        <v>629</v>
      </c>
      <c r="D222" s="4">
        <v>2</v>
      </c>
      <c r="E222" s="4">
        <v>9</v>
      </c>
      <c r="F222" s="30">
        <v>4.5</v>
      </c>
      <c r="G222" s="30">
        <v>6.4</v>
      </c>
      <c r="H222" s="30">
        <v>3.2</v>
      </c>
      <c r="I222" s="30">
        <v>0.6</v>
      </c>
      <c r="J222" s="30">
        <v>5.4</v>
      </c>
      <c r="K222" s="30">
        <v>2.7</v>
      </c>
      <c r="L222" s="4">
        <v>0</v>
      </c>
      <c r="M222" s="30">
        <v>0</v>
      </c>
      <c r="N222" s="4">
        <v>3</v>
      </c>
      <c r="O222" s="4">
        <v>7</v>
      </c>
      <c r="P222" s="30">
        <v>42.857142857142897</v>
      </c>
      <c r="Q222" s="4">
        <v>3</v>
      </c>
      <c r="R222" s="4">
        <v>7</v>
      </c>
      <c r="S222" s="30">
        <v>42.857142857142897</v>
      </c>
      <c r="T222" s="4">
        <v>0</v>
      </c>
      <c r="U222" s="4">
        <v>1</v>
      </c>
      <c r="V222" s="30">
        <v>0</v>
      </c>
      <c r="W222" s="4">
        <v>0</v>
      </c>
      <c r="X222" s="4">
        <v>0</v>
      </c>
      <c r="Y222" s="4">
        <v>0</v>
      </c>
      <c r="Z222" s="4">
        <v>0</v>
      </c>
      <c r="AA222" s="4">
        <v>0</v>
      </c>
      <c r="AB222" s="4">
        <v>0</v>
      </c>
      <c r="AC222" s="4">
        <v>0</v>
      </c>
      <c r="AD222" s="4">
        <v>8</v>
      </c>
      <c r="AE222" s="30">
        <v>4</v>
      </c>
      <c r="AF222" s="4">
        <v>4</v>
      </c>
      <c r="AG222" s="4">
        <v>4</v>
      </c>
      <c r="AH222" s="4">
        <v>3</v>
      </c>
      <c r="AI222" s="30">
        <v>1.5</v>
      </c>
      <c r="AJ222" s="4">
        <v>51576</v>
      </c>
      <c r="AK222" s="4">
        <v>114</v>
      </c>
      <c r="AL222" s="2"/>
      <c r="AM222">
        <v>2</v>
      </c>
    </row>
    <row r="223" spans="1:39" s="1" customFormat="1" ht="15.25" customHeight="1" x14ac:dyDescent="0.2">
      <c r="A223" s="8"/>
      <c r="B223" s="8"/>
      <c r="C223" s="8"/>
      <c r="D223" s="36">
        <v>1203</v>
      </c>
      <c r="E223" s="36">
        <v>5038</v>
      </c>
      <c r="F223" s="9">
        <f>E223/$D223</f>
        <v>4.1878636741479633</v>
      </c>
      <c r="G223" s="11">
        <f>SUM(G2:G222)</f>
        <v>4603.2000000000035</v>
      </c>
      <c r="H223" s="9">
        <f>G223/$D223</f>
        <v>3.8264339152119731</v>
      </c>
      <c r="I223" s="9">
        <f>E223/(O223+R223+U223)</f>
        <v>0.53160282789912416</v>
      </c>
      <c r="J223" s="11">
        <f>SUM(J2:J222)</f>
        <v>2818.2000000000003</v>
      </c>
      <c r="K223" s="9">
        <f>J223/$D223</f>
        <v>2.342643391521197</v>
      </c>
      <c r="L223" s="36">
        <v>1780</v>
      </c>
      <c r="M223" s="9">
        <f>L223/$D223</f>
        <v>1.4796342477140483</v>
      </c>
      <c r="N223" s="36">
        <v>2463</v>
      </c>
      <c r="O223" s="36">
        <v>4600</v>
      </c>
      <c r="P223" s="10">
        <f>N223/O223</f>
        <v>0.5354347826086957</v>
      </c>
      <c r="Q223" s="36">
        <v>1001</v>
      </c>
      <c r="R223" s="36">
        <v>3944</v>
      </c>
      <c r="S223" s="10">
        <f>Q223/R223</f>
        <v>0.2538032454361055</v>
      </c>
      <c r="T223" s="36">
        <v>573</v>
      </c>
      <c r="U223" s="36">
        <v>933</v>
      </c>
      <c r="V223" s="10">
        <f>T223/U223</f>
        <v>0.61414790996784563</v>
      </c>
      <c r="W223" s="36">
        <v>82</v>
      </c>
      <c r="X223" s="36">
        <v>289</v>
      </c>
      <c r="Y223" s="36">
        <v>752</v>
      </c>
      <c r="Z223" s="36">
        <v>174</v>
      </c>
      <c r="AA223" s="36">
        <v>17</v>
      </c>
      <c r="AB223" s="36">
        <v>21</v>
      </c>
      <c r="AC223" s="36">
        <v>636</v>
      </c>
      <c r="AD223" s="36">
        <v>4370</v>
      </c>
      <c r="AE223" s="9">
        <f>AD223/$D223</f>
        <v>3.632585203657523</v>
      </c>
      <c r="AF223" s="36">
        <v>1534</v>
      </c>
      <c r="AG223" s="36">
        <v>2836</v>
      </c>
      <c r="AH223" s="36">
        <v>1462</v>
      </c>
      <c r="AI223" s="9">
        <f>AH223/$D223</f>
        <v>1.2152950955943476</v>
      </c>
      <c r="AJ223" s="9"/>
      <c r="AK223" s="9"/>
      <c r="AL223" s="9"/>
      <c r="AM223" s="37">
        <v>1754</v>
      </c>
    </row>
    <row r="224" spans="1:39" ht="15" customHeight="1" x14ac:dyDescent="0.2"/>
  </sheetData>
  <pageMargins left="0.75" right="0.75" top="0.75" bottom="0.5" header="0.5" footer="0.7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54"/>
  <sheetViews>
    <sheetView topLeftCell="O10" workbookViewId="0">
      <selection activeCell="AY12" sqref="AY12"/>
    </sheetView>
  </sheetViews>
  <sheetFormatPr baseColWidth="10" defaultColWidth="8.83203125" defaultRowHeight="15" x14ac:dyDescent="0.2"/>
  <cols>
    <col min="1" max="1" width="13" customWidth="1"/>
    <col min="2" max="2" width="4.33203125" customWidth="1"/>
    <col min="3" max="4" width="5"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6.16406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6" width="9.1640625" customWidth="1"/>
  </cols>
  <sheetData>
    <row r="1" spans="1:47" ht="15.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5" t="s">
        <v>1717</v>
      </c>
      <c r="AS1" s="5" t="s">
        <v>1718</v>
      </c>
      <c r="AT1" s="5" t="s">
        <v>1724</v>
      </c>
      <c r="AU1" s="5" t="s">
        <v>1725</v>
      </c>
    </row>
    <row r="2" spans="1:47" ht="15.25" customHeight="1" x14ac:dyDescent="0.2">
      <c r="A2" t="s">
        <v>606</v>
      </c>
      <c r="B2">
        <v>40</v>
      </c>
      <c r="C2">
        <v>34</v>
      </c>
      <c r="D2">
        <v>6</v>
      </c>
      <c r="E2" s="2">
        <v>0.85</v>
      </c>
      <c r="F2">
        <v>783</v>
      </c>
      <c r="G2" s="2">
        <v>19.574999999999999</v>
      </c>
      <c r="H2" s="2">
        <v>0.6</v>
      </c>
      <c r="I2" s="2">
        <v>469.8</v>
      </c>
      <c r="J2" s="2">
        <v>11.744999999999999</v>
      </c>
      <c r="K2">
        <v>22</v>
      </c>
      <c r="L2">
        <v>336</v>
      </c>
      <c r="M2" s="2">
        <v>8.4</v>
      </c>
      <c r="N2">
        <v>414</v>
      </c>
      <c r="O2">
        <v>618</v>
      </c>
      <c r="P2" s="2">
        <v>66.990291262135898</v>
      </c>
      <c r="Q2">
        <v>136</v>
      </c>
      <c r="R2">
        <v>524</v>
      </c>
      <c r="S2" s="2">
        <v>25.9541984732824</v>
      </c>
      <c r="T2">
        <v>97</v>
      </c>
      <c r="U2">
        <v>160</v>
      </c>
      <c r="V2" s="2">
        <v>60.625</v>
      </c>
      <c r="W2">
        <v>43</v>
      </c>
      <c r="X2">
        <v>9</v>
      </c>
      <c r="Y2">
        <v>48</v>
      </c>
      <c r="Z2">
        <v>166</v>
      </c>
      <c r="AA2">
        <v>29</v>
      </c>
      <c r="AB2">
        <v>4</v>
      </c>
      <c r="AC2">
        <v>3</v>
      </c>
      <c r="AD2">
        <v>110</v>
      </c>
      <c r="AE2">
        <v>712</v>
      </c>
      <c r="AF2" s="2">
        <v>17.8</v>
      </c>
      <c r="AG2">
        <v>259</v>
      </c>
      <c r="AH2">
        <v>453</v>
      </c>
      <c r="AI2">
        <v>215</v>
      </c>
      <c r="AJ2" s="2">
        <v>5.375</v>
      </c>
      <c r="AK2" s="2">
        <v>14.425000000000001</v>
      </c>
      <c r="AL2">
        <v>250</v>
      </c>
      <c r="AM2" s="2">
        <v>6.25</v>
      </c>
      <c r="AN2">
        <v>280</v>
      </c>
      <c r="AO2" s="2">
        <v>7</v>
      </c>
      <c r="AP2" s="2">
        <v>36.85</v>
      </c>
      <c r="AQ2" s="2">
        <v>0.45884413309982502</v>
      </c>
      <c r="AR2" s="4">
        <v>682</v>
      </c>
      <c r="AS2" s="4">
        <v>101</v>
      </c>
      <c r="AT2" s="4">
        <v>2452608</v>
      </c>
      <c r="AU2" s="4">
        <v>1</v>
      </c>
    </row>
    <row r="3" spans="1:47" ht="15.25" customHeight="1" x14ac:dyDescent="0.2">
      <c r="A3" t="s">
        <v>1178</v>
      </c>
      <c r="B3">
        <v>9</v>
      </c>
      <c r="C3">
        <v>3</v>
      </c>
      <c r="D3">
        <v>6</v>
      </c>
      <c r="E3" s="2">
        <v>0.33333333333333298</v>
      </c>
      <c r="F3">
        <v>143</v>
      </c>
      <c r="G3" s="2">
        <v>15.8888888888889</v>
      </c>
      <c r="H3" s="2">
        <v>0.49</v>
      </c>
      <c r="I3" s="2">
        <v>70.099999999999994</v>
      </c>
      <c r="J3" s="2">
        <v>7.7888888888888896</v>
      </c>
      <c r="K3">
        <v>2</v>
      </c>
      <c r="L3">
        <v>42</v>
      </c>
      <c r="M3" s="2">
        <v>4.6666666666666696</v>
      </c>
      <c r="N3">
        <v>54</v>
      </c>
      <c r="O3">
        <v>119</v>
      </c>
      <c r="P3" s="2">
        <v>45.378151260504197</v>
      </c>
      <c r="Q3">
        <v>35</v>
      </c>
      <c r="R3">
        <v>140</v>
      </c>
      <c r="S3" s="2">
        <v>25</v>
      </c>
      <c r="T3">
        <v>19</v>
      </c>
      <c r="U3">
        <v>31</v>
      </c>
      <c r="V3" s="2">
        <v>61.290322580645203</v>
      </c>
      <c r="W3">
        <v>9</v>
      </c>
      <c r="X3">
        <v>0</v>
      </c>
      <c r="Y3">
        <v>6</v>
      </c>
      <c r="Z3">
        <v>21</v>
      </c>
      <c r="AA3">
        <v>2</v>
      </c>
      <c r="AB3">
        <v>0</v>
      </c>
      <c r="AC3">
        <v>0</v>
      </c>
      <c r="AD3">
        <v>15</v>
      </c>
      <c r="AE3">
        <v>161</v>
      </c>
      <c r="AF3" s="2">
        <v>17.8888888888889</v>
      </c>
      <c r="AG3">
        <v>51</v>
      </c>
      <c r="AH3">
        <v>110</v>
      </c>
      <c r="AI3">
        <v>64</v>
      </c>
      <c r="AJ3" s="2">
        <v>7.1111111111111098</v>
      </c>
      <c r="AK3" s="2">
        <v>16.7777777777778</v>
      </c>
      <c r="AL3">
        <v>63</v>
      </c>
      <c r="AM3" s="2">
        <v>7</v>
      </c>
      <c r="AN3">
        <v>60</v>
      </c>
      <c r="AO3" s="2">
        <v>6.6666666666666696</v>
      </c>
      <c r="AP3" s="2">
        <v>38.3333333333333</v>
      </c>
      <c r="AQ3" s="2">
        <v>0.54054054054054101</v>
      </c>
      <c r="AR3" s="4">
        <v>54</v>
      </c>
      <c r="AS3" s="4">
        <v>89</v>
      </c>
      <c r="AT3" s="4">
        <v>936094</v>
      </c>
      <c r="AU3" s="4">
        <v>13</v>
      </c>
    </row>
    <row r="4" spans="1:47" ht="15.25" customHeight="1" x14ac:dyDescent="0.2">
      <c r="A4" t="s">
        <v>1179</v>
      </c>
      <c r="B4">
        <v>30</v>
      </c>
      <c r="C4">
        <v>30</v>
      </c>
      <c r="D4">
        <v>0</v>
      </c>
      <c r="E4" s="2">
        <v>1</v>
      </c>
      <c r="F4">
        <v>620</v>
      </c>
      <c r="G4" s="2">
        <v>20.6666666666667</v>
      </c>
      <c r="H4" s="2">
        <v>0.64</v>
      </c>
      <c r="I4" s="2">
        <v>396.8</v>
      </c>
      <c r="J4" s="2">
        <v>13.2266666666667</v>
      </c>
      <c r="K4">
        <v>25</v>
      </c>
      <c r="L4">
        <v>264</v>
      </c>
      <c r="M4" s="2">
        <v>8.8000000000000007</v>
      </c>
      <c r="N4">
        <v>317</v>
      </c>
      <c r="O4">
        <v>495</v>
      </c>
      <c r="P4" s="2">
        <v>64.040404040403999</v>
      </c>
      <c r="Q4">
        <v>91</v>
      </c>
      <c r="R4">
        <v>307</v>
      </c>
      <c r="S4" s="2">
        <v>29.641693811074902</v>
      </c>
      <c r="T4">
        <v>121</v>
      </c>
      <c r="U4">
        <v>168</v>
      </c>
      <c r="V4" s="2">
        <v>72.023809523809504</v>
      </c>
      <c r="W4">
        <v>52</v>
      </c>
      <c r="X4">
        <v>1</v>
      </c>
      <c r="Y4">
        <v>43</v>
      </c>
      <c r="Z4">
        <v>148</v>
      </c>
      <c r="AA4">
        <v>20</v>
      </c>
      <c r="AB4">
        <v>2</v>
      </c>
      <c r="AC4">
        <v>2</v>
      </c>
      <c r="AD4">
        <v>70</v>
      </c>
      <c r="AE4">
        <v>456</v>
      </c>
      <c r="AF4" s="2">
        <v>15.2</v>
      </c>
      <c r="AG4">
        <v>143</v>
      </c>
      <c r="AH4">
        <v>313</v>
      </c>
      <c r="AI4">
        <v>140</v>
      </c>
      <c r="AJ4" s="2">
        <v>4.6666666666666696</v>
      </c>
      <c r="AK4" s="2">
        <v>14.1</v>
      </c>
      <c r="AL4">
        <v>196</v>
      </c>
      <c r="AM4" s="2">
        <v>6.5333333333333297</v>
      </c>
      <c r="AN4">
        <v>227</v>
      </c>
      <c r="AO4" s="2">
        <v>7.56666666666667</v>
      </c>
      <c r="AP4" s="2">
        <v>35.266666666666701</v>
      </c>
      <c r="AQ4" s="2">
        <v>0.38279301745635902</v>
      </c>
      <c r="AR4" s="4">
        <v>620</v>
      </c>
      <c r="AS4" s="4">
        <v>0</v>
      </c>
      <c r="AT4" s="4">
        <v>2383107</v>
      </c>
      <c r="AU4" s="4">
        <v>2</v>
      </c>
    </row>
    <row r="5" spans="1:47" ht="15.25" customHeight="1" x14ac:dyDescent="0.2">
      <c r="A5" t="s">
        <v>63</v>
      </c>
      <c r="B5">
        <v>8</v>
      </c>
      <c r="C5">
        <v>2</v>
      </c>
      <c r="D5">
        <v>6</v>
      </c>
      <c r="E5" s="2">
        <v>0.25</v>
      </c>
      <c r="F5">
        <v>129</v>
      </c>
      <c r="G5" s="2">
        <v>16.125</v>
      </c>
      <c r="H5" s="2">
        <v>0.52</v>
      </c>
      <c r="I5" s="2">
        <v>67.099999999999994</v>
      </c>
      <c r="J5" s="2">
        <v>8.3874999999999993</v>
      </c>
      <c r="K5">
        <v>2</v>
      </c>
      <c r="L5">
        <v>41</v>
      </c>
      <c r="M5" s="2">
        <v>5.125</v>
      </c>
      <c r="N5">
        <v>63</v>
      </c>
      <c r="O5">
        <v>115</v>
      </c>
      <c r="P5" s="2">
        <v>54.7826086956522</v>
      </c>
      <c r="Q5">
        <v>28</v>
      </c>
      <c r="R5">
        <v>110</v>
      </c>
      <c r="S5" s="2">
        <v>25.454545454545499</v>
      </c>
      <c r="T5">
        <v>10</v>
      </c>
      <c r="U5">
        <v>24</v>
      </c>
      <c r="V5" s="2">
        <v>41.6666666666667</v>
      </c>
      <c r="W5">
        <v>7</v>
      </c>
      <c r="X5">
        <v>2</v>
      </c>
      <c r="Y5">
        <v>12</v>
      </c>
      <c r="Z5">
        <v>12</v>
      </c>
      <c r="AA5">
        <v>3</v>
      </c>
      <c r="AB5">
        <v>0</v>
      </c>
      <c r="AC5">
        <v>0</v>
      </c>
      <c r="AD5">
        <v>15</v>
      </c>
      <c r="AE5">
        <v>135</v>
      </c>
      <c r="AF5" s="2">
        <v>16.875</v>
      </c>
      <c r="AG5">
        <v>56</v>
      </c>
      <c r="AH5">
        <v>79</v>
      </c>
      <c r="AI5">
        <v>55</v>
      </c>
      <c r="AJ5" s="2">
        <v>6.875</v>
      </c>
      <c r="AK5" s="2">
        <v>18.375</v>
      </c>
      <c r="AL5">
        <v>58</v>
      </c>
      <c r="AM5" s="2">
        <v>7.25</v>
      </c>
      <c r="AN5">
        <v>50</v>
      </c>
      <c r="AO5" s="2">
        <v>6.25</v>
      </c>
      <c r="AP5" s="2">
        <v>37.125</v>
      </c>
      <c r="AQ5" s="2">
        <v>0.48888888888888898</v>
      </c>
      <c r="AR5" s="4">
        <v>43</v>
      </c>
      <c r="AS5" s="4">
        <v>86</v>
      </c>
      <c r="AT5" s="4">
        <v>756964</v>
      </c>
      <c r="AU5" s="4">
        <v>15</v>
      </c>
    </row>
    <row r="6" spans="1:47" ht="15.25" customHeight="1" x14ac:dyDescent="0.2">
      <c r="A6" t="s">
        <v>958</v>
      </c>
      <c r="B6">
        <v>25</v>
      </c>
      <c r="C6">
        <v>17</v>
      </c>
      <c r="D6">
        <v>8</v>
      </c>
      <c r="E6" s="2">
        <v>0.68</v>
      </c>
      <c r="F6">
        <v>450</v>
      </c>
      <c r="G6" s="2">
        <v>18</v>
      </c>
      <c r="H6" s="2">
        <v>0.52</v>
      </c>
      <c r="I6" s="2">
        <v>234</v>
      </c>
      <c r="J6" s="2">
        <v>9.36</v>
      </c>
      <c r="K6">
        <v>10</v>
      </c>
      <c r="L6">
        <v>206</v>
      </c>
      <c r="M6" s="2">
        <v>8.24</v>
      </c>
      <c r="N6">
        <v>233</v>
      </c>
      <c r="O6">
        <v>402</v>
      </c>
      <c r="P6" s="2">
        <v>57.960199004975102</v>
      </c>
      <c r="Q6">
        <v>86</v>
      </c>
      <c r="R6">
        <v>399</v>
      </c>
      <c r="S6" s="2">
        <v>21.5538847117794</v>
      </c>
      <c r="T6">
        <v>45</v>
      </c>
      <c r="U6">
        <v>72</v>
      </c>
      <c r="V6" s="2">
        <v>62.5</v>
      </c>
      <c r="W6">
        <v>23</v>
      </c>
      <c r="X6">
        <v>13</v>
      </c>
      <c r="Y6">
        <v>28</v>
      </c>
      <c r="Z6">
        <v>85</v>
      </c>
      <c r="AA6">
        <v>18</v>
      </c>
      <c r="AB6">
        <v>2</v>
      </c>
      <c r="AC6">
        <v>1</v>
      </c>
      <c r="AD6">
        <v>79</v>
      </c>
      <c r="AE6">
        <v>527</v>
      </c>
      <c r="AF6" s="2">
        <v>21.08</v>
      </c>
      <c r="AG6">
        <v>221</v>
      </c>
      <c r="AH6">
        <v>306</v>
      </c>
      <c r="AI6">
        <v>142</v>
      </c>
      <c r="AJ6" s="2">
        <v>5.68</v>
      </c>
      <c r="AK6" s="2">
        <v>16.16</v>
      </c>
      <c r="AL6">
        <v>159</v>
      </c>
      <c r="AM6" s="2">
        <v>6.36</v>
      </c>
      <c r="AN6">
        <v>149</v>
      </c>
      <c r="AO6" s="2">
        <v>5.96</v>
      </c>
      <c r="AP6" s="2">
        <v>39.68</v>
      </c>
      <c r="AQ6" s="2">
        <v>0.49812734082396998</v>
      </c>
      <c r="AR6" s="4">
        <v>339</v>
      </c>
      <c r="AS6" s="4">
        <v>111</v>
      </c>
      <c r="AT6" s="4">
        <v>2064960</v>
      </c>
      <c r="AU6" s="4">
        <v>3</v>
      </c>
    </row>
    <row r="7" spans="1:47" ht="15.25" customHeight="1" x14ac:dyDescent="0.2">
      <c r="A7" t="s">
        <v>70</v>
      </c>
      <c r="B7">
        <v>8</v>
      </c>
      <c r="C7">
        <v>2</v>
      </c>
      <c r="D7">
        <v>6</v>
      </c>
      <c r="E7" s="2">
        <v>0.25</v>
      </c>
      <c r="F7">
        <v>143</v>
      </c>
      <c r="G7" s="2">
        <v>17.875</v>
      </c>
      <c r="H7" s="2">
        <v>0.52</v>
      </c>
      <c r="I7" s="2">
        <v>74.400000000000006</v>
      </c>
      <c r="J7" s="2">
        <v>9.3000000000000007</v>
      </c>
      <c r="K7">
        <v>1</v>
      </c>
      <c r="L7">
        <v>74</v>
      </c>
      <c r="M7" s="2">
        <v>9.25</v>
      </c>
      <c r="N7">
        <v>87</v>
      </c>
      <c r="O7">
        <v>153</v>
      </c>
      <c r="P7" s="2">
        <v>56.862745098039198</v>
      </c>
      <c r="Q7">
        <v>22</v>
      </c>
      <c r="R7">
        <v>102</v>
      </c>
      <c r="S7" s="2">
        <v>21.568627450980401</v>
      </c>
      <c r="T7">
        <v>12</v>
      </c>
      <c r="U7">
        <v>18</v>
      </c>
      <c r="V7" s="2">
        <v>66.6666666666667</v>
      </c>
      <c r="W7">
        <v>5</v>
      </c>
      <c r="X7">
        <v>0</v>
      </c>
      <c r="Y7">
        <v>5</v>
      </c>
      <c r="Z7">
        <v>36</v>
      </c>
      <c r="AA7">
        <v>2</v>
      </c>
      <c r="AB7">
        <v>1</v>
      </c>
      <c r="AC7">
        <v>0</v>
      </c>
      <c r="AD7">
        <v>33</v>
      </c>
      <c r="AE7">
        <v>134</v>
      </c>
      <c r="AF7" s="2">
        <v>16.75</v>
      </c>
      <c r="AG7">
        <v>43</v>
      </c>
      <c r="AH7">
        <v>91</v>
      </c>
      <c r="AI7">
        <v>39</v>
      </c>
      <c r="AJ7" s="2">
        <v>4.875</v>
      </c>
      <c r="AK7" s="2">
        <v>18.875</v>
      </c>
      <c r="AL7">
        <v>55</v>
      </c>
      <c r="AM7" s="2">
        <v>6.875</v>
      </c>
      <c r="AN7">
        <v>49</v>
      </c>
      <c r="AO7" s="2">
        <v>6.125</v>
      </c>
      <c r="AP7" s="2">
        <v>38.375</v>
      </c>
      <c r="AQ7" s="2">
        <v>0.4</v>
      </c>
      <c r="AR7" s="4">
        <v>40</v>
      </c>
      <c r="AS7" s="4">
        <v>103</v>
      </c>
      <c r="AT7" s="4">
        <v>1136604</v>
      </c>
      <c r="AU7" s="4">
        <v>10</v>
      </c>
    </row>
    <row r="8" spans="1:47" ht="15.25" customHeight="1" x14ac:dyDescent="0.2">
      <c r="A8" t="s">
        <v>72</v>
      </c>
      <c r="B8">
        <v>22</v>
      </c>
      <c r="C8">
        <v>14</v>
      </c>
      <c r="D8">
        <v>8</v>
      </c>
      <c r="E8" s="2">
        <v>0.63636363636363602</v>
      </c>
      <c r="F8">
        <v>374</v>
      </c>
      <c r="G8" s="2">
        <v>17</v>
      </c>
      <c r="H8" s="2">
        <v>0.54</v>
      </c>
      <c r="I8" s="2">
        <v>202</v>
      </c>
      <c r="J8" s="2">
        <v>9.1818181818181799</v>
      </c>
      <c r="K8">
        <v>6</v>
      </c>
      <c r="L8">
        <v>166</v>
      </c>
      <c r="M8" s="2">
        <v>7.5454545454545503</v>
      </c>
      <c r="N8">
        <v>210</v>
      </c>
      <c r="O8">
        <v>369</v>
      </c>
      <c r="P8" s="2">
        <v>56.910569105691103</v>
      </c>
      <c r="Q8">
        <v>65</v>
      </c>
      <c r="R8">
        <v>261</v>
      </c>
      <c r="S8" s="2">
        <v>24.904214559387</v>
      </c>
      <c r="T8">
        <v>34</v>
      </c>
      <c r="U8">
        <v>61</v>
      </c>
      <c r="V8" s="2">
        <v>55.737704918032797</v>
      </c>
      <c r="W8">
        <v>14</v>
      </c>
      <c r="X8">
        <v>14</v>
      </c>
      <c r="Y8">
        <v>14</v>
      </c>
      <c r="Z8">
        <v>97</v>
      </c>
      <c r="AA8">
        <v>8</v>
      </c>
      <c r="AB8">
        <v>3</v>
      </c>
      <c r="AC8">
        <v>1</v>
      </c>
      <c r="AD8">
        <v>40</v>
      </c>
      <c r="AE8">
        <v>386</v>
      </c>
      <c r="AF8" s="2">
        <v>17.545454545454501</v>
      </c>
      <c r="AG8">
        <v>131</v>
      </c>
      <c r="AH8">
        <v>255</v>
      </c>
      <c r="AI8">
        <v>111</v>
      </c>
      <c r="AJ8" s="2">
        <v>5.0454545454545503</v>
      </c>
      <c r="AK8" s="2">
        <v>15.5</v>
      </c>
      <c r="AL8">
        <v>160</v>
      </c>
      <c r="AM8" s="2">
        <v>7.2727272727272698</v>
      </c>
      <c r="AN8">
        <v>143</v>
      </c>
      <c r="AO8" s="2">
        <v>6.5</v>
      </c>
      <c r="AP8" s="2">
        <v>35.818181818181799</v>
      </c>
      <c r="AQ8" s="2">
        <v>0.41428571428571398</v>
      </c>
      <c r="AR8" s="4">
        <v>267</v>
      </c>
      <c r="AS8" s="4">
        <v>107</v>
      </c>
      <c r="AT8" s="4">
        <v>1735044</v>
      </c>
      <c r="AU8" s="4">
        <v>4</v>
      </c>
    </row>
    <row r="9" spans="1:47" ht="15.25" customHeight="1" x14ac:dyDescent="0.2">
      <c r="A9" t="s">
        <v>629</v>
      </c>
      <c r="B9">
        <v>15</v>
      </c>
      <c r="C9">
        <v>5</v>
      </c>
      <c r="D9">
        <v>10</v>
      </c>
      <c r="E9" s="2">
        <v>0.33333333333333298</v>
      </c>
      <c r="F9">
        <v>232</v>
      </c>
      <c r="G9" s="2">
        <v>15.466666666666701</v>
      </c>
      <c r="H9" s="2">
        <v>0.49</v>
      </c>
      <c r="I9" s="2">
        <v>113.7</v>
      </c>
      <c r="J9" s="2">
        <v>7.58</v>
      </c>
      <c r="K9">
        <v>3</v>
      </c>
      <c r="L9">
        <v>87</v>
      </c>
      <c r="M9" s="2">
        <v>5.8</v>
      </c>
      <c r="N9">
        <v>120</v>
      </c>
      <c r="O9">
        <v>210</v>
      </c>
      <c r="P9" s="2">
        <v>57.142857142857103</v>
      </c>
      <c r="Q9">
        <v>45</v>
      </c>
      <c r="R9">
        <v>218</v>
      </c>
      <c r="S9" s="2">
        <v>20.642201834862401</v>
      </c>
      <c r="T9">
        <v>22</v>
      </c>
      <c r="U9">
        <v>42</v>
      </c>
      <c r="V9" s="2">
        <v>52.380952380952401</v>
      </c>
      <c r="W9">
        <v>10</v>
      </c>
      <c r="X9">
        <v>5</v>
      </c>
      <c r="Y9">
        <v>15</v>
      </c>
      <c r="Z9">
        <v>41</v>
      </c>
      <c r="AA9">
        <v>5</v>
      </c>
      <c r="AB9">
        <v>1</v>
      </c>
      <c r="AC9">
        <v>2</v>
      </c>
      <c r="AD9">
        <v>24</v>
      </c>
      <c r="AE9">
        <v>269</v>
      </c>
      <c r="AF9" s="2">
        <v>17.933333333333302</v>
      </c>
      <c r="AG9">
        <v>97</v>
      </c>
      <c r="AH9">
        <v>172</v>
      </c>
      <c r="AI9">
        <v>109</v>
      </c>
      <c r="AJ9" s="2">
        <v>7.2666666666666702</v>
      </c>
      <c r="AK9" s="2">
        <v>18.533333333333299</v>
      </c>
      <c r="AL9">
        <v>108</v>
      </c>
      <c r="AM9" s="2">
        <v>7.2</v>
      </c>
      <c r="AN9">
        <v>99</v>
      </c>
      <c r="AO9" s="2">
        <v>6.6</v>
      </c>
      <c r="AP9" s="2">
        <v>37.933333333333302</v>
      </c>
      <c r="AQ9" s="2">
        <v>0.50934579439252303</v>
      </c>
      <c r="AR9" s="4">
        <v>98</v>
      </c>
      <c r="AS9" s="4">
        <v>134</v>
      </c>
      <c r="AT9" s="4">
        <v>1136790</v>
      </c>
      <c r="AU9" s="4">
        <v>9</v>
      </c>
    </row>
    <row r="10" spans="1:47" ht="15.25" customHeight="1" x14ac:dyDescent="0.2">
      <c r="A10" t="s">
        <v>1180</v>
      </c>
      <c r="B10">
        <v>12</v>
      </c>
      <c r="C10">
        <v>4</v>
      </c>
      <c r="D10">
        <v>8</v>
      </c>
      <c r="E10" s="2">
        <v>0.33333333333333298</v>
      </c>
      <c r="F10">
        <v>207</v>
      </c>
      <c r="G10" s="2">
        <v>17.25</v>
      </c>
      <c r="H10" s="2">
        <v>0.54</v>
      </c>
      <c r="I10" s="2">
        <v>111.8</v>
      </c>
      <c r="J10" s="2">
        <v>9.31666666666667</v>
      </c>
      <c r="K10">
        <v>3</v>
      </c>
      <c r="L10">
        <v>73</v>
      </c>
      <c r="M10" s="2">
        <v>6.0833333333333304</v>
      </c>
      <c r="N10">
        <v>103</v>
      </c>
      <c r="O10">
        <v>196</v>
      </c>
      <c r="P10" s="2">
        <v>52.551020408163303</v>
      </c>
      <c r="Q10">
        <v>34</v>
      </c>
      <c r="R10">
        <v>133</v>
      </c>
      <c r="S10" s="2">
        <v>25.563909774436102</v>
      </c>
      <c r="T10">
        <v>36</v>
      </c>
      <c r="U10">
        <v>55</v>
      </c>
      <c r="V10" s="2">
        <v>65.454545454545496</v>
      </c>
      <c r="W10">
        <v>18</v>
      </c>
      <c r="X10">
        <v>2</v>
      </c>
      <c r="Y10">
        <v>6</v>
      </c>
      <c r="Z10">
        <v>30</v>
      </c>
      <c r="AA10">
        <v>5</v>
      </c>
      <c r="AB10">
        <v>1</v>
      </c>
      <c r="AC10">
        <v>0</v>
      </c>
      <c r="AD10">
        <v>35</v>
      </c>
      <c r="AE10">
        <v>207</v>
      </c>
      <c r="AF10" s="2">
        <v>17.25</v>
      </c>
      <c r="AG10">
        <v>67</v>
      </c>
      <c r="AH10">
        <v>140</v>
      </c>
      <c r="AI10">
        <v>74</v>
      </c>
      <c r="AJ10" s="2">
        <v>6.1666666666666696</v>
      </c>
      <c r="AK10" s="2">
        <v>18.6666666666667</v>
      </c>
      <c r="AL10">
        <v>92</v>
      </c>
      <c r="AM10" s="2">
        <v>7.6666666666666696</v>
      </c>
      <c r="AN10">
        <v>92</v>
      </c>
      <c r="AO10" s="2">
        <v>7.6666666666666696</v>
      </c>
      <c r="AP10" s="2">
        <v>36.6666666666667</v>
      </c>
      <c r="AQ10" s="2">
        <v>0.40425531914893598</v>
      </c>
      <c r="AR10" s="4">
        <v>83</v>
      </c>
      <c r="AS10" s="4">
        <v>124</v>
      </c>
      <c r="AT10" s="4">
        <v>597743</v>
      </c>
      <c r="AU10" s="4">
        <v>20</v>
      </c>
    </row>
    <row r="11" spans="1:47" ht="15.25" customHeight="1" x14ac:dyDescent="0.2">
      <c r="A11" t="s">
        <v>1181</v>
      </c>
      <c r="B11">
        <v>4</v>
      </c>
      <c r="C11">
        <v>0</v>
      </c>
      <c r="D11">
        <v>4</v>
      </c>
      <c r="E11" s="2">
        <v>0</v>
      </c>
      <c r="F11">
        <v>53</v>
      </c>
      <c r="G11" s="2">
        <v>13.25</v>
      </c>
      <c r="H11" s="2">
        <v>0.5</v>
      </c>
      <c r="I11" s="2">
        <v>26.5</v>
      </c>
      <c r="J11" s="2">
        <v>6.625</v>
      </c>
      <c r="K11">
        <v>0</v>
      </c>
      <c r="L11">
        <v>20</v>
      </c>
      <c r="M11" s="2">
        <v>5</v>
      </c>
      <c r="N11">
        <v>27</v>
      </c>
      <c r="O11">
        <v>55</v>
      </c>
      <c r="P11" s="2">
        <v>49.090909090909101</v>
      </c>
      <c r="Q11">
        <v>12</v>
      </c>
      <c r="R11">
        <v>48</v>
      </c>
      <c r="S11" s="2">
        <v>25</v>
      </c>
      <c r="T11">
        <v>2</v>
      </c>
      <c r="U11">
        <v>3</v>
      </c>
      <c r="V11" s="2">
        <v>66.6666666666667</v>
      </c>
      <c r="W11">
        <v>1</v>
      </c>
      <c r="X11">
        <v>0</v>
      </c>
      <c r="Y11">
        <v>4</v>
      </c>
      <c r="Z11">
        <v>11</v>
      </c>
      <c r="AA11">
        <v>0</v>
      </c>
      <c r="AB11">
        <v>0</v>
      </c>
      <c r="AC11">
        <v>0</v>
      </c>
      <c r="AD11">
        <v>5</v>
      </c>
      <c r="AE11">
        <v>57</v>
      </c>
      <c r="AF11" s="2">
        <v>14.25</v>
      </c>
      <c r="AG11">
        <v>21</v>
      </c>
      <c r="AH11">
        <v>36</v>
      </c>
      <c r="AI11">
        <v>36</v>
      </c>
      <c r="AJ11" s="2">
        <v>9</v>
      </c>
      <c r="AK11" s="2">
        <v>21.25</v>
      </c>
      <c r="AL11">
        <v>32</v>
      </c>
      <c r="AM11" s="2">
        <v>8</v>
      </c>
      <c r="AN11">
        <v>12</v>
      </c>
      <c r="AO11" s="2">
        <v>3</v>
      </c>
      <c r="AP11" s="2">
        <v>35.25</v>
      </c>
      <c r="AQ11" s="2">
        <v>0.466019417475728</v>
      </c>
      <c r="AR11" s="4">
        <v>0</v>
      </c>
      <c r="AS11" s="4">
        <v>53</v>
      </c>
      <c r="AT11" s="4">
        <v>334056</v>
      </c>
      <c r="AU11" s="4">
        <v>25</v>
      </c>
    </row>
    <row r="12" spans="1:47" ht="15.25" customHeight="1" x14ac:dyDescent="0.2">
      <c r="A12" t="s">
        <v>608</v>
      </c>
      <c r="B12">
        <v>24</v>
      </c>
      <c r="C12">
        <v>13</v>
      </c>
      <c r="D12">
        <v>11</v>
      </c>
      <c r="E12" s="2">
        <v>0.54166666666666696</v>
      </c>
      <c r="F12">
        <v>428</v>
      </c>
      <c r="G12" s="2">
        <v>17.8333333333333</v>
      </c>
      <c r="H12" s="2">
        <v>0.54</v>
      </c>
      <c r="I12" s="2">
        <v>231.1</v>
      </c>
      <c r="J12" s="2">
        <v>9.62916666666667</v>
      </c>
      <c r="K12">
        <v>7</v>
      </c>
      <c r="L12">
        <v>169</v>
      </c>
      <c r="M12" s="2">
        <v>7.0416666666666696</v>
      </c>
      <c r="N12">
        <v>233</v>
      </c>
      <c r="O12">
        <v>386</v>
      </c>
      <c r="P12" s="2">
        <v>60.3626943005181</v>
      </c>
      <c r="Q12">
        <v>76</v>
      </c>
      <c r="R12">
        <v>314</v>
      </c>
      <c r="S12" s="2">
        <v>24.203821656051002</v>
      </c>
      <c r="T12">
        <v>43</v>
      </c>
      <c r="U12">
        <v>86</v>
      </c>
      <c r="V12" s="2">
        <v>50</v>
      </c>
      <c r="W12">
        <v>27</v>
      </c>
      <c r="X12">
        <v>4</v>
      </c>
      <c r="Y12">
        <v>21</v>
      </c>
      <c r="Z12">
        <v>100</v>
      </c>
      <c r="AA12">
        <v>15</v>
      </c>
      <c r="AB12">
        <v>1</v>
      </c>
      <c r="AC12">
        <v>0</v>
      </c>
      <c r="AD12">
        <v>44</v>
      </c>
      <c r="AE12">
        <v>421</v>
      </c>
      <c r="AF12" s="2">
        <v>17.5416666666667</v>
      </c>
      <c r="AG12">
        <v>152</v>
      </c>
      <c r="AH12">
        <v>269</v>
      </c>
      <c r="AI12">
        <v>119</v>
      </c>
      <c r="AJ12" s="2">
        <v>4.9583333333333304</v>
      </c>
      <c r="AK12" s="2">
        <v>17.125</v>
      </c>
      <c r="AL12">
        <v>142</v>
      </c>
      <c r="AM12" s="2">
        <v>5.9166666666666696</v>
      </c>
      <c r="AN12">
        <v>165</v>
      </c>
      <c r="AO12" s="2">
        <v>6.875</v>
      </c>
      <c r="AP12" s="2">
        <v>36.5833333333333</v>
      </c>
      <c r="AQ12" s="2">
        <v>0.44857142857142901</v>
      </c>
      <c r="AR12" s="4">
        <v>261</v>
      </c>
      <c r="AS12" s="4">
        <v>167</v>
      </c>
      <c r="AT12" s="4">
        <v>1519713</v>
      </c>
      <c r="AU12" s="4">
        <v>5</v>
      </c>
    </row>
    <row r="13" spans="1:47" ht="15.25" customHeight="1" x14ac:dyDescent="0.2">
      <c r="A13" t="s">
        <v>76</v>
      </c>
      <c r="B13">
        <v>17</v>
      </c>
      <c r="C13">
        <v>11</v>
      </c>
      <c r="D13">
        <v>6</v>
      </c>
      <c r="E13" s="2">
        <v>0.64705882352941202</v>
      </c>
      <c r="F13">
        <v>267</v>
      </c>
      <c r="G13" s="2">
        <v>15.705882352941201</v>
      </c>
      <c r="H13" s="2">
        <v>0.51</v>
      </c>
      <c r="I13" s="2">
        <v>136.19999999999999</v>
      </c>
      <c r="J13" s="2">
        <v>8.0117647058823493</v>
      </c>
      <c r="K13">
        <v>1</v>
      </c>
      <c r="L13">
        <v>136</v>
      </c>
      <c r="M13" s="2">
        <v>8</v>
      </c>
      <c r="N13">
        <v>151</v>
      </c>
      <c r="O13">
        <v>263</v>
      </c>
      <c r="P13" s="2">
        <v>57.414448669201498</v>
      </c>
      <c r="Q13">
        <v>40</v>
      </c>
      <c r="R13">
        <v>191</v>
      </c>
      <c r="S13" s="2">
        <v>20.9424083769634</v>
      </c>
      <c r="T13">
        <v>36</v>
      </c>
      <c r="U13">
        <v>68</v>
      </c>
      <c r="V13" s="2">
        <v>52.941176470588204</v>
      </c>
      <c r="W13">
        <v>17</v>
      </c>
      <c r="X13">
        <v>4</v>
      </c>
      <c r="Y13">
        <v>21</v>
      </c>
      <c r="Z13">
        <v>59</v>
      </c>
      <c r="AA13">
        <v>5</v>
      </c>
      <c r="AB13">
        <v>2</v>
      </c>
      <c r="AC13">
        <v>2</v>
      </c>
      <c r="AD13">
        <v>50</v>
      </c>
      <c r="AE13">
        <v>292</v>
      </c>
      <c r="AF13" s="2">
        <v>17.176470588235301</v>
      </c>
      <c r="AG13">
        <v>85</v>
      </c>
      <c r="AH13">
        <v>207</v>
      </c>
      <c r="AI13">
        <v>112</v>
      </c>
      <c r="AJ13" s="2">
        <v>6.5882352941176503</v>
      </c>
      <c r="AK13" s="2">
        <v>15.235294117647101</v>
      </c>
      <c r="AL13">
        <v>116</v>
      </c>
      <c r="AM13" s="2">
        <v>6.8235294117647101</v>
      </c>
      <c r="AN13">
        <v>123</v>
      </c>
      <c r="AO13" s="2">
        <v>7.2352941176470598</v>
      </c>
      <c r="AP13" s="2">
        <v>36.294117647058798</v>
      </c>
      <c r="AQ13" s="2">
        <v>0.42070484581497802</v>
      </c>
      <c r="AR13" s="4">
        <v>191</v>
      </c>
      <c r="AS13" s="4">
        <v>76</v>
      </c>
      <c r="AT13" s="4">
        <v>1166772</v>
      </c>
      <c r="AU13" s="4">
        <v>7</v>
      </c>
    </row>
    <row r="14" spans="1:47" ht="15.25" customHeight="1" x14ac:dyDescent="0.2">
      <c r="A14" t="s">
        <v>53</v>
      </c>
      <c r="B14">
        <v>13</v>
      </c>
      <c r="C14">
        <v>7</v>
      </c>
      <c r="D14">
        <v>6</v>
      </c>
      <c r="E14" s="2">
        <v>0.53846153846153799</v>
      </c>
      <c r="F14">
        <v>231</v>
      </c>
      <c r="G14" s="2">
        <v>17.769230769230798</v>
      </c>
      <c r="H14" s="2">
        <v>0.55000000000000004</v>
      </c>
      <c r="I14" s="2">
        <v>127</v>
      </c>
      <c r="J14" s="2">
        <v>9.7692307692307701</v>
      </c>
      <c r="K14">
        <v>4</v>
      </c>
      <c r="L14">
        <v>90</v>
      </c>
      <c r="M14" s="2">
        <v>6.9230769230769198</v>
      </c>
      <c r="N14">
        <v>102</v>
      </c>
      <c r="O14">
        <v>188</v>
      </c>
      <c r="P14" s="2">
        <v>54.255319148936202</v>
      </c>
      <c r="Q14">
        <v>57</v>
      </c>
      <c r="R14">
        <v>201</v>
      </c>
      <c r="S14" s="2">
        <v>28.358208955223901</v>
      </c>
      <c r="T14">
        <v>15</v>
      </c>
      <c r="U14">
        <v>28</v>
      </c>
      <c r="V14" s="2">
        <v>53.571428571428598</v>
      </c>
      <c r="W14">
        <v>7</v>
      </c>
      <c r="X14">
        <v>11</v>
      </c>
      <c r="Y14">
        <v>21</v>
      </c>
      <c r="Z14">
        <v>38</v>
      </c>
      <c r="AA14">
        <v>4</v>
      </c>
      <c r="AB14">
        <v>0</v>
      </c>
      <c r="AC14">
        <v>1</v>
      </c>
      <c r="AD14">
        <v>19</v>
      </c>
      <c r="AE14">
        <v>216</v>
      </c>
      <c r="AF14" s="2">
        <v>16.615384615384599</v>
      </c>
      <c r="AG14">
        <v>88</v>
      </c>
      <c r="AH14">
        <v>128</v>
      </c>
      <c r="AI14">
        <v>65</v>
      </c>
      <c r="AJ14" s="2">
        <v>5</v>
      </c>
      <c r="AK14" s="2">
        <v>16.384615384615401</v>
      </c>
      <c r="AL14">
        <v>76</v>
      </c>
      <c r="AM14" s="2">
        <v>5.8461538461538503</v>
      </c>
      <c r="AN14">
        <v>71</v>
      </c>
      <c r="AO14" s="2">
        <v>5.4615384615384599</v>
      </c>
      <c r="AP14" s="2">
        <v>36.538461538461497</v>
      </c>
      <c r="AQ14" s="2">
        <v>0.51670951156812295</v>
      </c>
      <c r="AR14" s="4">
        <v>136</v>
      </c>
      <c r="AS14" s="4">
        <v>95</v>
      </c>
      <c r="AT14" s="4">
        <v>1157856</v>
      </c>
      <c r="AU14" s="4">
        <v>8</v>
      </c>
    </row>
    <row r="15" spans="1:47" ht="15.25" customHeight="1" x14ac:dyDescent="0.2">
      <c r="A15" t="s">
        <v>961</v>
      </c>
      <c r="B15">
        <v>16</v>
      </c>
      <c r="C15">
        <v>8</v>
      </c>
      <c r="D15">
        <v>8</v>
      </c>
      <c r="E15" s="2">
        <v>0.5</v>
      </c>
      <c r="F15">
        <v>290</v>
      </c>
      <c r="G15" s="2">
        <v>18.125</v>
      </c>
      <c r="H15" s="2">
        <v>0.54</v>
      </c>
      <c r="I15" s="2">
        <v>156.6</v>
      </c>
      <c r="J15" s="2">
        <v>9.7874999999999996</v>
      </c>
      <c r="K15">
        <v>6</v>
      </c>
      <c r="L15">
        <v>117</v>
      </c>
      <c r="M15" s="2">
        <v>7.3125</v>
      </c>
      <c r="N15">
        <v>126</v>
      </c>
      <c r="O15">
        <v>241</v>
      </c>
      <c r="P15" s="2">
        <v>52.282157676348596</v>
      </c>
      <c r="Q15">
        <v>64</v>
      </c>
      <c r="R15">
        <v>230</v>
      </c>
      <c r="S15" s="2">
        <v>27.826086956521699</v>
      </c>
      <c r="T15">
        <v>36</v>
      </c>
      <c r="U15">
        <v>66</v>
      </c>
      <c r="V15" s="2">
        <v>54.545454545454497</v>
      </c>
      <c r="W15">
        <v>20</v>
      </c>
      <c r="X15">
        <v>14</v>
      </c>
      <c r="Y15">
        <v>23</v>
      </c>
      <c r="Z15">
        <v>35</v>
      </c>
      <c r="AA15">
        <v>8</v>
      </c>
      <c r="AB15">
        <v>2</v>
      </c>
      <c r="AC15">
        <v>0</v>
      </c>
      <c r="AD15">
        <v>45</v>
      </c>
      <c r="AE15">
        <v>289</v>
      </c>
      <c r="AF15" s="2">
        <v>18.0625</v>
      </c>
      <c r="AG15">
        <v>111</v>
      </c>
      <c r="AH15">
        <v>178</v>
      </c>
      <c r="AI15">
        <v>86</v>
      </c>
      <c r="AJ15" s="2">
        <v>5.375</v>
      </c>
      <c r="AK15" s="2">
        <v>16.125</v>
      </c>
      <c r="AL15">
        <v>89</v>
      </c>
      <c r="AM15" s="2">
        <v>5.5625</v>
      </c>
      <c r="AN15">
        <v>112</v>
      </c>
      <c r="AO15" s="2">
        <v>7</v>
      </c>
      <c r="AP15" s="2">
        <v>37.6875</v>
      </c>
      <c r="AQ15" s="2">
        <v>0.48832271762208102</v>
      </c>
      <c r="AR15" s="4">
        <v>168</v>
      </c>
      <c r="AS15" s="4">
        <v>122</v>
      </c>
      <c r="AT15" s="4">
        <v>1234716</v>
      </c>
      <c r="AU15" s="4">
        <v>6</v>
      </c>
    </row>
    <row r="16" spans="1:47" ht="15.25" customHeight="1" x14ac:dyDescent="0.2">
      <c r="A16" t="s">
        <v>1182</v>
      </c>
      <c r="B16">
        <v>6</v>
      </c>
      <c r="C16">
        <v>2</v>
      </c>
      <c r="D16">
        <v>4</v>
      </c>
      <c r="E16" s="2">
        <v>0.33333333333333298</v>
      </c>
      <c r="F16">
        <v>100</v>
      </c>
      <c r="G16" s="2">
        <v>16.6666666666667</v>
      </c>
      <c r="H16" s="2">
        <v>0.56000000000000005</v>
      </c>
      <c r="I16" s="2">
        <v>56</v>
      </c>
      <c r="J16" s="2">
        <v>9.3333333333333304</v>
      </c>
      <c r="K16">
        <v>2</v>
      </c>
      <c r="L16">
        <v>43</v>
      </c>
      <c r="M16" s="2">
        <v>7.1666666666666696</v>
      </c>
      <c r="N16">
        <v>55</v>
      </c>
      <c r="O16">
        <v>99</v>
      </c>
      <c r="P16" s="2">
        <v>55.5555555555556</v>
      </c>
      <c r="Q16">
        <v>17</v>
      </c>
      <c r="R16">
        <v>67</v>
      </c>
      <c r="S16" s="2">
        <v>25.373134328358201</v>
      </c>
      <c r="T16">
        <v>11</v>
      </c>
      <c r="U16">
        <v>14</v>
      </c>
      <c r="V16" s="2">
        <v>78.571428571428598</v>
      </c>
      <c r="W16">
        <v>2</v>
      </c>
      <c r="X16">
        <v>2</v>
      </c>
      <c r="Y16">
        <v>10</v>
      </c>
      <c r="Z16">
        <v>16</v>
      </c>
      <c r="AA16">
        <v>3</v>
      </c>
      <c r="AB16">
        <v>1</v>
      </c>
      <c r="AC16">
        <v>0</v>
      </c>
      <c r="AD16">
        <v>15</v>
      </c>
      <c r="AE16">
        <v>92</v>
      </c>
      <c r="AF16" s="2">
        <v>15.3333333333333</v>
      </c>
      <c r="AG16">
        <v>40</v>
      </c>
      <c r="AH16">
        <v>52</v>
      </c>
      <c r="AI16">
        <v>30</v>
      </c>
      <c r="AJ16" s="2">
        <v>5</v>
      </c>
      <c r="AK16" s="2">
        <v>19.1666666666667</v>
      </c>
      <c r="AL16">
        <v>32</v>
      </c>
      <c r="AM16" s="2">
        <v>5.3333333333333304</v>
      </c>
      <c r="AN16">
        <v>30</v>
      </c>
      <c r="AO16" s="2">
        <v>5</v>
      </c>
      <c r="AP16" s="2">
        <v>34.6666666666667</v>
      </c>
      <c r="AQ16" s="2">
        <v>0.40361445783132499</v>
      </c>
      <c r="AR16" s="4">
        <v>43</v>
      </c>
      <c r="AS16" s="4">
        <v>57</v>
      </c>
      <c r="AT16" s="4">
        <v>604074</v>
      </c>
      <c r="AU16" s="4">
        <v>19</v>
      </c>
    </row>
    <row r="17" spans="1:47" ht="15.25" customHeight="1" x14ac:dyDescent="0.2">
      <c r="A17" t="s">
        <v>972</v>
      </c>
      <c r="B17">
        <v>5</v>
      </c>
      <c r="C17">
        <v>1</v>
      </c>
      <c r="D17">
        <v>4</v>
      </c>
      <c r="E17" s="2">
        <v>0.2</v>
      </c>
      <c r="F17">
        <v>84</v>
      </c>
      <c r="G17" s="2">
        <v>16.8</v>
      </c>
      <c r="H17" s="2">
        <v>0.5</v>
      </c>
      <c r="I17" s="2">
        <v>42</v>
      </c>
      <c r="J17" s="2">
        <v>8.4</v>
      </c>
      <c r="K17">
        <v>1</v>
      </c>
      <c r="L17">
        <v>22</v>
      </c>
      <c r="M17" s="2">
        <v>4.4000000000000004</v>
      </c>
      <c r="N17">
        <v>40</v>
      </c>
      <c r="O17">
        <v>81</v>
      </c>
      <c r="P17" s="2">
        <v>49.382716049382701</v>
      </c>
      <c r="Q17">
        <v>18</v>
      </c>
      <c r="R17">
        <v>68</v>
      </c>
      <c r="S17" s="2">
        <v>26.470588235294102</v>
      </c>
      <c r="T17">
        <v>8</v>
      </c>
      <c r="U17">
        <v>19</v>
      </c>
      <c r="V17" s="2">
        <v>42.105263157894697</v>
      </c>
      <c r="W17">
        <v>5</v>
      </c>
      <c r="X17">
        <v>0</v>
      </c>
      <c r="Y17">
        <v>11</v>
      </c>
      <c r="Z17">
        <v>6</v>
      </c>
      <c r="AA17">
        <v>1</v>
      </c>
      <c r="AB17">
        <v>0</v>
      </c>
      <c r="AC17">
        <v>0</v>
      </c>
      <c r="AD17">
        <v>5</v>
      </c>
      <c r="AE17">
        <v>82</v>
      </c>
      <c r="AF17" s="2">
        <v>16.399999999999999</v>
      </c>
      <c r="AG17">
        <v>32</v>
      </c>
      <c r="AH17">
        <v>50</v>
      </c>
      <c r="AI17">
        <v>23</v>
      </c>
      <c r="AJ17" s="2">
        <v>4.5999999999999996</v>
      </c>
      <c r="AK17" s="2">
        <v>17.8</v>
      </c>
      <c r="AL17">
        <v>30</v>
      </c>
      <c r="AM17" s="2">
        <v>6</v>
      </c>
      <c r="AN17">
        <v>29</v>
      </c>
      <c r="AO17" s="2">
        <v>5.8</v>
      </c>
      <c r="AP17" s="2">
        <v>37.200000000000003</v>
      </c>
      <c r="AQ17" s="2">
        <v>0.456375838926175</v>
      </c>
      <c r="AR17" s="4">
        <v>22</v>
      </c>
      <c r="AS17" s="4">
        <v>62</v>
      </c>
      <c r="AT17" s="4">
        <v>730078</v>
      </c>
      <c r="AU17" s="4">
        <v>16</v>
      </c>
    </row>
    <row r="18" spans="1:47" ht="15.25" customHeight="1" x14ac:dyDescent="0.2">
      <c r="A18" t="s">
        <v>1183</v>
      </c>
      <c r="B18">
        <v>5</v>
      </c>
      <c r="C18">
        <v>2</v>
      </c>
      <c r="D18">
        <v>3</v>
      </c>
      <c r="E18" s="2">
        <v>0.4</v>
      </c>
      <c r="F18">
        <v>92</v>
      </c>
      <c r="G18" s="2">
        <v>18.399999999999999</v>
      </c>
      <c r="H18" s="2">
        <v>0.56999999999999995</v>
      </c>
      <c r="I18" s="2">
        <v>52.4</v>
      </c>
      <c r="J18" s="2">
        <v>10.48</v>
      </c>
      <c r="K18">
        <v>2</v>
      </c>
      <c r="L18">
        <v>28</v>
      </c>
      <c r="M18" s="2">
        <v>5.6</v>
      </c>
      <c r="N18">
        <v>36</v>
      </c>
      <c r="O18">
        <v>65</v>
      </c>
      <c r="P18" s="2">
        <v>55.384615384615401</v>
      </c>
      <c r="Q18">
        <v>23</v>
      </c>
      <c r="R18">
        <v>79</v>
      </c>
      <c r="S18" s="2">
        <v>29.1139240506329</v>
      </c>
      <c r="T18">
        <v>10</v>
      </c>
      <c r="U18">
        <v>16</v>
      </c>
      <c r="V18" s="2">
        <v>62.5</v>
      </c>
      <c r="W18">
        <v>4</v>
      </c>
      <c r="X18">
        <v>0</v>
      </c>
      <c r="Y18">
        <v>7</v>
      </c>
      <c r="Z18">
        <v>13</v>
      </c>
      <c r="AA18">
        <v>1</v>
      </c>
      <c r="AB18">
        <v>0</v>
      </c>
      <c r="AC18">
        <v>0</v>
      </c>
      <c r="AD18">
        <v>8</v>
      </c>
      <c r="AE18">
        <v>80</v>
      </c>
      <c r="AF18" s="2">
        <v>16</v>
      </c>
      <c r="AG18">
        <v>30</v>
      </c>
      <c r="AH18">
        <v>50</v>
      </c>
      <c r="AI18">
        <v>21</v>
      </c>
      <c r="AJ18" s="2">
        <v>4.2</v>
      </c>
      <c r="AK18" s="2">
        <v>18.2</v>
      </c>
      <c r="AL18">
        <v>38</v>
      </c>
      <c r="AM18" s="2">
        <v>7.6</v>
      </c>
      <c r="AN18">
        <v>25</v>
      </c>
      <c r="AO18" s="2">
        <v>5</v>
      </c>
      <c r="AP18" s="2">
        <v>35.4</v>
      </c>
      <c r="AQ18" s="2">
        <v>0.54861111111111105</v>
      </c>
      <c r="AR18" s="4">
        <v>43</v>
      </c>
      <c r="AS18" s="4">
        <v>49</v>
      </c>
      <c r="AT18" s="4">
        <v>863034</v>
      </c>
      <c r="AU18" s="4">
        <v>14</v>
      </c>
    </row>
    <row r="19" spans="1:47" ht="15.25" customHeight="1" x14ac:dyDescent="0.2">
      <c r="A19" t="s">
        <v>85</v>
      </c>
      <c r="B19">
        <v>12</v>
      </c>
      <c r="C19">
        <v>6</v>
      </c>
      <c r="D19">
        <v>6</v>
      </c>
      <c r="E19" s="2">
        <v>0.5</v>
      </c>
      <c r="F19">
        <v>208</v>
      </c>
      <c r="G19" s="2">
        <v>17.3333333333333</v>
      </c>
      <c r="H19" s="2">
        <v>0.55000000000000004</v>
      </c>
      <c r="I19" s="2">
        <v>114.4</v>
      </c>
      <c r="J19" s="2">
        <v>9.5333333333333297</v>
      </c>
      <c r="K19">
        <v>3</v>
      </c>
      <c r="L19">
        <v>68</v>
      </c>
      <c r="M19" s="2">
        <v>5.6666666666666696</v>
      </c>
      <c r="N19">
        <v>93</v>
      </c>
      <c r="O19">
        <v>190</v>
      </c>
      <c r="P19" s="2">
        <v>48.947368421052602</v>
      </c>
      <c r="Q19">
        <v>47</v>
      </c>
      <c r="R19">
        <v>151</v>
      </c>
      <c r="S19" s="2">
        <v>31.125827814569501</v>
      </c>
      <c r="T19">
        <v>21</v>
      </c>
      <c r="U19">
        <v>37</v>
      </c>
      <c r="V19" s="2">
        <v>56.756756756756801</v>
      </c>
      <c r="W19">
        <v>12</v>
      </c>
      <c r="X19">
        <v>10</v>
      </c>
      <c r="Y19">
        <v>10</v>
      </c>
      <c r="Z19">
        <v>27</v>
      </c>
      <c r="AA19">
        <v>4</v>
      </c>
      <c r="AB19">
        <v>0</v>
      </c>
      <c r="AC19">
        <v>0</v>
      </c>
      <c r="AD19">
        <v>21</v>
      </c>
      <c r="AE19">
        <v>228</v>
      </c>
      <c r="AF19" s="2">
        <v>19</v>
      </c>
      <c r="AG19">
        <v>91</v>
      </c>
      <c r="AH19">
        <v>137</v>
      </c>
      <c r="AI19">
        <v>60</v>
      </c>
      <c r="AJ19" s="2">
        <v>5</v>
      </c>
      <c r="AK19" s="2">
        <v>15.5833333333333</v>
      </c>
      <c r="AL19">
        <v>61</v>
      </c>
      <c r="AM19" s="2">
        <v>5.0833333333333304</v>
      </c>
      <c r="AN19">
        <v>78</v>
      </c>
      <c r="AO19" s="2">
        <v>6.5</v>
      </c>
      <c r="AP19" s="2">
        <v>35.5</v>
      </c>
      <c r="AQ19" s="2">
        <v>0.442815249266862</v>
      </c>
      <c r="AR19" s="4">
        <v>118</v>
      </c>
      <c r="AS19" s="4">
        <v>90</v>
      </c>
      <c r="AT19" s="4">
        <v>1118544</v>
      </c>
      <c r="AU19" s="4">
        <v>11</v>
      </c>
    </row>
    <row r="20" spans="1:47" ht="15.25" customHeight="1" x14ac:dyDescent="0.2">
      <c r="A20" t="s">
        <v>1184</v>
      </c>
      <c r="B20">
        <v>5</v>
      </c>
      <c r="C20">
        <v>1</v>
      </c>
      <c r="D20">
        <v>4</v>
      </c>
      <c r="E20" s="2">
        <v>0.2</v>
      </c>
      <c r="F20">
        <v>68</v>
      </c>
      <c r="G20" s="2">
        <v>13.6</v>
      </c>
      <c r="H20" s="2">
        <v>0.56000000000000005</v>
      </c>
      <c r="I20" s="2">
        <v>38.1</v>
      </c>
      <c r="J20" s="2">
        <v>7.62</v>
      </c>
      <c r="K20">
        <v>1</v>
      </c>
      <c r="L20">
        <v>32</v>
      </c>
      <c r="M20" s="2">
        <v>6.4</v>
      </c>
      <c r="N20">
        <v>36</v>
      </c>
      <c r="O20">
        <v>54</v>
      </c>
      <c r="P20" s="2">
        <v>66.6666666666667</v>
      </c>
      <c r="Q20">
        <v>15</v>
      </c>
      <c r="R20">
        <v>64</v>
      </c>
      <c r="S20" s="2">
        <v>23.4375</v>
      </c>
      <c r="T20">
        <v>2</v>
      </c>
      <c r="U20">
        <v>3</v>
      </c>
      <c r="V20" s="2">
        <v>66.6666666666667</v>
      </c>
      <c r="W20">
        <v>0</v>
      </c>
      <c r="X20">
        <v>1</v>
      </c>
      <c r="Y20">
        <v>2</v>
      </c>
      <c r="Z20">
        <v>7</v>
      </c>
      <c r="AA20">
        <v>0</v>
      </c>
      <c r="AB20">
        <v>0</v>
      </c>
      <c r="AC20">
        <v>0</v>
      </c>
      <c r="AD20">
        <v>22</v>
      </c>
      <c r="AE20">
        <v>45</v>
      </c>
      <c r="AF20" s="2">
        <v>9</v>
      </c>
      <c r="AG20">
        <v>10</v>
      </c>
      <c r="AH20">
        <v>35</v>
      </c>
      <c r="AI20">
        <v>29</v>
      </c>
      <c r="AJ20" s="2">
        <v>5.8</v>
      </c>
      <c r="AK20" s="2">
        <v>18.8</v>
      </c>
      <c r="AL20">
        <v>25</v>
      </c>
      <c r="AM20" s="2">
        <v>5</v>
      </c>
      <c r="AN20">
        <v>18</v>
      </c>
      <c r="AO20" s="2">
        <v>3.6</v>
      </c>
      <c r="AP20" s="2">
        <v>30</v>
      </c>
      <c r="AQ20" s="2">
        <v>0.54237288135593198</v>
      </c>
      <c r="AR20" s="4">
        <v>21</v>
      </c>
      <c r="AS20" s="4">
        <v>47</v>
      </c>
      <c r="AT20" s="4">
        <v>276070</v>
      </c>
      <c r="AU20" s="4">
        <v>31</v>
      </c>
    </row>
    <row r="21" spans="1:47" ht="15.25" customHeight="1" x14ac:dyDescent="0.2">
      <c r="A21" t="s">
        <v>1185</v>
      </c>
      <c r="B21">
        <v>2</v>
      </c>
      <c r="C21">
        <v>0</v>
      </c>
      <c r="D21">
        <v>2</v>
      </c>
      <c r="E21" s="2">
        <v>0</v>
      </c>
      <c r="F21">
        <v>23</v>
      </c>
      <c r="G21" s="2">
        <v>11.5</v>
      </c>
      <c r="H21" s="2">
        <v>0.43</v>
      </c>
      <c r="I21" s="2">
        <v>9.9</v>
      </c>
      <c r="J21" s="2">
        <v>4.95</v>
      </c>
      <c r="K21">
        <v>0</v>
      </c>
      <c r="L21">
        <v>11</v>
      </c>
      <c r="M21" s="2">
        <v>5.5</v>
      </c>
      <c r="N21">
        <v>11</v>
      </c>
      <c r="O21">
        <v>31</v>
      </c>
      <c r="P21" s="2">
        <v>35.4838709677419</v>
      </c>
      <c r="Q21">
        <v>4</v>
      </c>
      <c r="R21">
        <v>14</v>
      </c>
      <c r="S21" s="2">
        <v>28.571428571428601</v>
      </c>
      <c r="T21">
        <v>4</v>
      </c>
      <c r="U21">
        <v>9</v>
      </c>
      <c r="V21" s="2">
        <v>44.4444444444444</v>
      </c>
      <c r="W21">
        <v>1</v>
      </c>
      <c r="X21">
        <v>0</v>
      </c>
      <c r="Y21">
        <v>2</v>
      </c>
      <c r="Z21">
        <v>0</v>
      </c>
      <c r="AA21">
        <v>0</v>
      </c>
      <c r="AB21">
        <v>0</v>
      </c>
      <c r="AC21">
        <v>0</v>
      </c>
      <c r="AD21">
        <v>9</v>
      </c>
      <c r="AE21">
        <v>27</v>
      </c>
      <c r="AF21" s="2">
        <v>13.5</v>
      </c>
      <c r="AG21">
        <v>4</v>
      </c>
      <c r="AH21">
        <v>23</v>
      </c>
      <c r="AI21">
        <v>7</v>
      </c>
      <c r="AJ21" s="2">
        <v>3.5</v>
      </c>
      <c r="AK21" s="2">
        <v>20.5</v>
      </c>
      <c r="AL21">
        <v>11</v>
      </c>
      <c r="AM21" s="2">
        <v>5.5</v>
      </c>
      <c r="AN21">
        <v>12</v>
      </c>
      <c r="AO21" s="2">
        <v>6</v>
      </c>
      <c r="AP21" s="2">
        <v>30</v>
      </c>
      <c r="AQ21" s="2">
        <v>0.31111111111111101</v>
      </c>
      <c r="AR21" s="4">
        <v>0</v>
      </c>
      <c r="AS21" s="4">
        <v>23</v>
      </c>
      <c r="AT21" s="4">
        <v>112990</v>
      </c>
      <c r="AU21" s="4">
        <v>43</v>
      </c>
    </row>
    <row r="22" spans="1:47" ht="15.25" customHeight="1" x14ac:dyDescent="0.2">
      <c r="A22" t="s">
        <v>80</v>
      </c>
      <c r="B22">
        <v>4</v>
      </c>
      <c r="C22">
        <v>2</v>
      </c>
      <c r="D22">
        <v>2</v>
      </c>
      <c r="E22" s="2">
        <v>0.5</v>
      </c>
      <c r="F22">
        <v>49</v>
      </c>
      <c r="G22" s="2">
        <v>12.25</v>
      </c>
      <c r="H22" s="2">
        <v>0.48</v>
      </c>
      <c r="I22" s="2">
        <v>23.5</v>
      </c>
      <c r="J22" s="2">
        <v>5.875</v>
      </c>
      <c r="K22">
        <v>1</v>
      </c>
      <c r="L22">
        <v>26</v>
      </c>
      <c r="M22" s="2">
        <v>6.5</v>
      </c>
      <c r="N22">
        <v>28</v>
      </c>
      <c r="O22">
        <v>53</v>
      </c>
      <c r="P22" s="2">
        <v>52.830188679245303</v>
      </c>
      <c r="Q22">
        <v>9</v>
      </c>
      <c r="R22">
        <v>44</v>
      </c>
      <c r="S22" s="2">
        <v>20.454545454545499</v>
      </c>
      <c r="T22">
        <v>3</v>
      </c>
      <c r="U22">
        <v>6</v>
      </c>
      <c r="V22" s="2">
        <v>50</v>
      </c>
      <c r="W22">
        <v>1</v>
      </c>
      <c r="X22">
        <v>2</v>
      </c>
      <c r="Y22">
        <v>2</v>
      </c>
      <c r="Z22">
        <v>10</v>
      </c>
      <c r="AA22">
        <v>0</v>
      </c>
      <c r="AB22">
        <v>0</v>
      </c>
      <c r="AC22">
        <v>0</v>
      </c>
      <c r="AD22">
        <v>12</v>
      </c>
      <c r="AE22">
        <v>40</v>
      </c>
      <c r="AF22" s="2">
        <v>10</v>
      </c>
      <c r="AG22">
        <v>13</v>
      </c>
      <c r="AH22">
        <v>27</v>
      </c>
      <c r="AI22">
        <v>20</v>
      </c>
      <c r="AJ22" s="2">
        <v>5</v>
      </c>
      <c r="AK22" s="2">
        <v>17</v>
      </c>
      <c r="AL22">
        <v>25</v>
      </c>
      <c r="AM22" s="2">
        <v>6.25</v>
      </c>
      <c r="AN22">
        <v>17</v>
      </c>
      <c r="AO22" s="2">
        <v>4.25</v>
      </c>
      <c r="AP22" s="2">
        <v>30.5</v>
      </c>
      <c r="AQ22" s="2">
        <v>0.45360824742268002</v>
      </c>
      <c r="AR22" s="4">
        <v>34</v>
      </c>
      <c r="AS22" s="4">
        <v>15</v>
      </c>
      <c r="AT22" s="4">
        <v>485274</v>
      </c>
      <c r="AU22" s="4">
        <v>21</v>
      </c>
    </row>
    <row r="23" spans="1:47" ht="15.25" customHeight="1" x14ac:dyDescent="0.2">
      <c r="A23" t="s">
        <v>607</v>
      </c>
      <c r="B23">
        <v>2</v>
      </c>
      <c r="C23">
        <v>0</v>
      </c>
      <c r="D23">
        <v>2</v>
      </c>
      <c r="E23" s="2">
        <v>0</v>
      </c>
      <c r="F23">
        <v>27</v>
      </c>
      <c r="G23" s="2">
        <v>13.5</v>
      </c>
      <c r="H23" s="2">
        <v>0.4</v>
      </c>
      <c r="I23" s="2">
        <v>10.8</v>
      </c>
      <c r="J23" s="2">
        <v>5.4</v>
      </c>
      <c r="K23">
        <v>0</v>
      </c>
      <c r="L23">
        <v>10</v>
      </c>
      <c r="M23" s="2">
        <v>5</v>
      </c>
      <c r="N23">
        <v>17</v>
      </c>
      <c r="O23">
        <v>39</v>
      </c>
      <c r="P23" s="2">
        <v>43.589743589743598</v>
      </c>
      <c r="Q23">
        <v>3</v>
      </c>
      <c r="R23">
        <v>25</v>
      </c>
      <c r="S23" s="2">
        <v>12</v>
      </c>
      <c r="T23">
        <v>4</v>
      </c>
      <c r="U23">
        <v>4</v>
      </c>
      <c r="V23" s="2">
        <v>100</v>
      </c>
      <c r="W23">
        <v>0</v>
      </c>
      <c r="X23">
        <v>0</v>
      </c>
      <c r="Y23">
        <v>3</v>
      </c>
      <c r="Z23">
        <v>7</v>
      </c>
      <c r="AA23">
        <v>0</v>
      </c>
      <c r="AB23">
        <v>0</v>
      </c>
      <c r="AC23">
        <v>0</v>
      </c>
      <c r="AD23">
        <v>0</v>
      </c>
      <c r="AE23">
        <v>45</v>
      </c>
      <c r="AF23" s="2">
        <v>22.5</v>
      </c>
      <c r="AG23">
        <v>16</v>
      </c>
      <c r="AH23">
        <v>29</v>
      </c>
      <c r="AI23">
        <v>16</v>
      </c>
      <c r="AJ23" s="2">
        <v>8</v>
      </c>
      <c r="AK23" s="2">
        <v>17</v>
      </c>
      <c r="AL23">
        <v>15</v>
      </c>
      <c r="AM23" s="2">
        <v>7.5</v>
      </c>
      <c r="AN23">
        <v>9</v>
      </c>
      <c r="AO23" s="2">
        <v>4.5</v>
      </c>
      <c r="AP23" s="2">
        <v>42</v>
      </c>
      <c r="AQ23" s="2">
        <v>0.390625</v>
      </c>
      <c r="AR23" s="4">
        <v>0</v>
      </c>
      <c r="AS23" s="4">
        <v>27</v>
      </c>
      <c r="AT23" s="4">
        <v>452706</v>
      </c>
      <c r="AU23" s="4">
        <v>23</v>
      </c>
    </row>
    <row r="24" spans="1:47" ht="15.25" customHeight="1" x14ac:dyDescent="0.2">
      <c r="A24" t="s">
        <v>1186</v>
      </c>
      <c r="B24">
        <v>6</v>
      </c>
      <c r="C24">
        <v>2</v>
      </c>
      <c r="D24">
        <v>4</v>
      </c>
      <c r="E24" s="2">
        <v>0.33333333333333298</v>
      </c>
      <c r="F24">
        <v>86</v>
      </c>
      <c r="G24" s="2">
        <v>14.3333333333333</v>
      </c>
      <c r="H24" s="2">
        <v>0.46</v>
      </c>
      <c r="I24" s="2">
        <v>39.6</v>
      </c>
      <c r="J24" s="2">
        <v>6.6</v>
      </c>
      <c r="K24">
        <v>1</v>
      </c>
      <c r="L24">
        <v>29</v>
      </c>
      <c r="M24" s="2">
        <v>4.8333333333333304</v>
      </c>
      <c r="N24">
        <v>33</v>
      </c>
      <c r="O24">
        <v>72</v>
      </c>
      <c r="P24" s="2">
        <v>45.8333333333333</v>
      </c>
      <c r="Q24">
        <v>19</v>
      </c>
      <c r="R24">
        <v>88</v>
      </c>
      <c r="S24" s="2">
        <v>21.590909090909101</v>
      </c>
      <c r="T24">
        <v>15</v>
      </c>
      <c r="U24">
        <v>27</v>
      </c>
      <c r="V24" s="2">
        <v>55.5555555555556</v>
      </c>
      <c r="W24">
        <v>9</v>
      </c>
      <c r="X24">
        <v>0</v>
      </c>
      <c r="Y24">
        <v>8</v>
      </c>
      <c r="Z24">
        <v>10</v>
      </c>
      <c r="AA24">
        <v>1</v>
      </c>
      <c r="AB24">
        <v>0</v>
      </c>
      <c r="AC24">
        <v>0</v>
      </c>
      <c r="AD24">
        <v>11</v>
      </c>
      <c r="AE24">
        <v>79</v>
      </c>
      <c r="AF24" s="2">
        <v>13.1666666666667</v>
      </c>
      <c r="AG24">
        <v>25</v>
      </c>
      <c r="AH24">
        <v>54</v>
      </c>
      <c r="AI24">
        <v>29</v>
      </c>
      <c r="AJ24" s="2">
        <v>4.8333333333333304</v>
      </c>
      <c r="AK24" s="2">
        <v>18.6666666666667</v>
      </c>
      <c r="AL24">
        <v>36</v>
      </c>
      <c r="AM24" s="2">
        <v>6</v>
      </c>
      <c r="AN24">
        <v>36</v>
      </c>
      <c r="AO24" s="2">
        <v>6</v>
      </c>
      <c r="AP24" s="2">
        <v>34.5</v>
      </c>
      <c r="AQ24" s="2">
        <v>0.55000000000000004</v>
      </c>
      <c r="AR24" s="4">
        <v>39</v>
      </c>
      <c r="AS24" s="4">
        <v>47</v>
      </c>
      <c r="AT24" s="4">
        <v>623846</v>
      </c>
      <c r="AU24" s="4">
        <v>18</v>
      </c>
    </row>
    <row r="25" spans="1:47" ht="15.25" customHeight="1" x14ac:dyDescent="0.2">
      <c r="A25" t="s">
        <v>1187</v>
      </c>
      <c r="B25">
        <v>12</v>
      </c>
      <c r="C25">
        <v>4</v>
      </c>
      <c r="D25">
        <v>8</v>
      </c>
      <c r="E25" s="2">
        <v>0.33333333333333298</v>
      </c>
      <c r="F25">
        <v>202</v>
      </c>
      <c r="G25" s="2">
        <v>16.8333333333333</v>
      </c>
      <c r="H25" s="2">
        <v>0.52</v>
      </c>
      <c r="I25" s="2">
        <v>105</v>
      </c>
      <c r="J25" s="2">
        <v>8.75</v>
      </c>
      <c r="K25">
        <v>2</v>
      </c>
      <c r="L25">
        <v>72</v>
      </c>
      <c r="M25" s="2">
        <v>6</v>
      </c>
      <c r="N25">
        <v>94</v>
      </c>
      <c r="O25">
        <v>180</v>
      </c>
      <c r="P25" s="2">
        <v>52.2222222222222</v>
      </c>
      <c r="Q25">
        <v>37</v>
      </c>
      <c r="R25">
        <v>159</v>
      </c>
      <c r="S25" s="2">
        <v>23.2704402515723</v>
      </c>
      <c r="T25">
        <v>34</v>
      </c>
      <c r="U25">
        <v>50</v>
      </c>
      <c r="V25" s="2">
        <v>68</v>
      </c>
      <c r="W25">
        <v>15</v>
      </c>
      <c r="X25">
        <v>6</v>
      </c>
      <c r="Y25">
        <v>10</v>
      </c>
      <c r="Z25">
        <v>20</v>
      </c>
      <c r="AA25">
        <v>5</v>
      </c>
      <c r="AB25">
        <v>0</v>
      </c>
      <c r="AC25">
        <v>1</v>
      </c>
      <c r="AD25">
        <v>35</v>
      </c>
      <c r="AE25">
        <v>199</v>
      </c>
      <c r="AF25" s="2">
        <v>16.5833333333333</v>
      </c>
      <c r="AG25">
        <v>51</v>
      </c>
      <c r="AH25">
        <v>148</v>
      </c>
      <c r="AI25">
        <v>73</v>
      </c>
      <c r="AJ25" s="2">
        <v>6.0833333333333304</v>
      </c>
      <c r="AK25" s="2">
        <v>18.1666666666667</v>
      </c>
      <c r="AL25">
        <v>86</v>
      </c>
      <c r="AM25" s="2">
        <v>7.1666666666666696</v>
      </c>
      <c r="AN25">
        <v>88</v>
      </c>
      <c r="AO25" s="2">
        <v>7.3333333333333304</v>
      </c>
      <c r="AP25" s="2">
        <v>37.25</v>
      </c>
      <c r="AQ25" s="2">
        <v>0.46902654867256599</v>
      </c>
      <c r="AR25" s="4">
        <v>79</v>
      </c>
      <c r="AS25" s="4">
        <v>123</v>
      </c>
      <c r="AT25" s="4">
        <v>957564</v>
      </c>
      <c r="AU25" s="4">
        <v>12</v>
      </c>
    </row>
    <row r="26" spans="1:47" ht="15.25" customHeight="1" x14ac:dyDescent="0.2">
      <c r="A26" t="s">
        <v>1188</v>
      </c>
      <c r="B26">
        <v>5</v>
      </c>
      <c r="C26">
        <v>2</v>
      </c>
      <c r="D26">
        <v>3</v>
      </c>
      <c r="E26" s="2">
        <v>0.4</v>
      </c>
      <c r="F26">
        <v>77</v>
      </c>
      <c r="G26" s="2">
        <v>15.4</v>
      </c>
      <c r="H26" s="2">
        <v>0.48</v>
      </c>
      <c r="I26" s="2">
        <v>37</v>
      </c>
      <c r="J26" s="2">
        <v>7.4</v>
      </c>
      <c r="K26">
        <v>1</v>
      </c>
      <c r="L26">
        <v>33</v>
      </c>
      <c r="M26" s="2">
        <v>6.6</v>
      </c>
      <c r="N26">
        <v>40</v>
      </c>
      <c r="O26">
        <v>68</v>
      </c>
      <c r="P26" s="2">
        <v>58.823529411764703</v>
      </c>
      <c r="Q26">
        <v>14</v>
      </c>
      <c r="R26">
        <v>78</v>
      </c>
      <c r="S26" s="2">
        <v>17.948717948717899</v>
      </c>
      <c r="T26">
        <v>9</v>
      </c>
      <c r="U26">
        <v>13</v>
      </c>
      <c r="V26" s="2">
        <v>69.230769230769198</v>
      </c>
      <c r="W26">
        <v>5</v>
      </c>
      <c r="X26">
        <v>1</v>
      </c>
      <c r="Y26">
        <v>5</v>
      </c>
      <c r="Z26">
        <v>12</v>
      </c>
      <c r="AA26">
        <v>1</v>
      </c>
      <c r="AB26">
        <v>0</v>
      </c>
      <c r="AC26">
        <v>2</v>
      </c>
      <c r="AD26">
        <v>13</v>
      </c>
      <c r="AE26">
        <v>77</v>
      </c>
      <c r="AF26" s="2">
        <v>15.4</v>
      </c>
      <c r="AG26">
        <v>26</v>
      </c>
      <c r="AH26">
        <v>51</v>
      </c>
      <c r="AI26">
        <v>22</v>
      </c>
      <c r="AJ26" s="2">
        <v>4.4000000000000004</v>
      </c>
      <c r="AK26" s="2">
        <v>18.399999999999999</v>
      </c>
      <c r="AL26">
        <v>34</v>
      </c>
      <c r="AM26" s="2">
        <v>6.8</v>
      </c>
      <c r="AN26">
        <v>34</v>
      </c>
      <c r="AO26" s="2">
        <v>6.8</v>
      </c>
      <c r="AP26" s="2">
        <v>35.200000000000003</v>
      </c>
      <c r="AQ26" s="2">
        <v>0.534246575342466</v>
      </c>
      <c r="AR26" s="4">
        <v>38</v>
      </c>
      <c r="AS26" s="4">
        <v>39</v>
      </c>
      <c r="AT26" s="4">
        <v>464934</v>
      </c>
      <c r="AU26" s="4">
        <v>22</v>
      </c>
    </row>
    <row r="27" spans="1:47" ht="15.25" customHeight="1" x14ac:dyDescent="0.2">
      <c r="A27" t="s">
        <v>81</v>
      </c>
      <c r="B27">
        <v>7</v>
      </c>
      <c r="C27">
        <v>4</v>
      </c>
      <c r="D27">
        <v>3</v>
      </c>
      <c r="E27" s="2">
        <v>0.57142857142857095</v>
      </c>
      <c r="F27">
        <v>137</v>
      </c>
      <c r="G27" s="2">
        <v>19.571428571428601</v>
      </c>
      <c r="H27" s="2">
        <v>0.56000000000000005</v>
      </c>
      <c r="I27" s="2">
        <v>76.7</v>
      </c>
      <c r="J27" s="2">
        <v>10.9571428571429</v>
      </c>
      <c r="K27">
        <v>4</v>
      </c>
      <c r="L27">
        <v>58</v>
      </c>
      <c r="M27" s="2">
        <v>8.28571428571429</v>
      </c>
      <c r="N27">
        <v>76</v>
      </c>
      <c r="O27">
        <v>149</v>
      </c>
      <c r="P27" s="2">
        <v>51.006711409395997</v>
      </c>
      <c r="Q27">
        <v>21</v>
      </c>
      <c r="R27">
        <v>73</v>
      </c>
      <c r="S27" s="2">
        <v>28.7671232876712</v>
      </c>
      <c r="T27">
        <v>19</v>
      </c>
      <c r="U27">
        <v>24</v>
      </c>
      <c r="V27" s="2">
        <v>79.1666666666667</v>
      </c>
      <c r="W27">
        <v>7</v>
      </c>
      <c r="X27">
        <v>4</v>
      </c>
      <c r="Y27">
        <v>11</v>
      </c>
      <c r="Z27">
        <v>22</v>
      </c>
      <c r="AA27">
        <v>4</v>
      </c>
      <c r="AB27">
        <v>0</v>
      </c>
      <c r="AC27">
        <v>0</v>
      </c>
      <c r="AD27">
        <v>21</v>
      </c>
      <c r="AE27">
        <v>138</v>
      </c>
      <c r="AF27" s="2">
        <v>19.714285714285701</v>
      </c>
      <c r="AG27">
        <v>60</v>
      </c>
      <c r="AH27">
        <v>78</v>
      </c>
      <c r="AI27">
        <v>23</v>
      </c>
      <c r="AJ27" s="2">
        <v>3.28571428571429</v>
      </c>
      <c r="AK27" s="2">
        <v>17.428571428571399</v>
      </c>
      <c r="AL27">
        <v>40</v>
      </c>
      <c r="AM27" s="2">
        <v>5.71428571428571</v>
      </c>
      <c r="AN27">
        <v>42</v>
      </c>
      <c r="AO27" s="2">
        <v>6</v>
      </c>
      <c r="AP27" s="2">
        <v>37.428571428571402</v>
      </c>
      <c r="AQ27" s="2">
        <v>0.32882882882882902</v>
      </c>
      <c r="AR27" s="4">
        <v>84</v>
      </c>
      <c r="AS27" s="4">
        <v>53</v>
      </c>
      <c r="AT27" s="4">
        <v>696114</v>
      </c>
      <c r="AU27" s="4">
        <v>17</v>
      </c>
    </row>
    <row r="28" spans="1:47" ht="15.25" customHeight="1" x14ac:dyDescent="0.2">
      <c r="A28" t="s">
        <v>1189</v>
      </c>
      <c r="B28">
        <v>5</v>
      </c>
      <c r="C28">
        <v>3</v>
      </c>
      <c r="D28">
        <v>2</v>
      </c>
      <c r="E28" s="2">
        <v>0.6</v>
      </c>
      <c r="F28">
        <v>96</v>
      </c>
      <c r="G28" s="2">
        <v>19.2</v>
      </c>
      <c r="H28" s="2">
        <v>0.61</v>
      </c>
      <c r="I28" s="2">
        <v>58.6</v>
      </c>
      <c r="J28" s="2">
        <v>11.72</v>
      </c>
      <c r="K28">
        <v>2</v>
      </c>
      <c r="L28">
        <v>30</v>
      </c>
      <c r="M28" s="2">
        <v>6</v>
      </c>
      <c r="N28">
        <v>42</v>
      </c>
      <c r="O28">
        <v>75</v>
      </c>
      <c r="P28" s="2">
        <v>56</v>
      </c>
      <c r="Q28">
        <v>21</v>
      </c>
      <c r="R28">
        <v>66</v>
      </c>
      <c r="S28" s="2">
        <v>31.818181818181799</v>
      </c>
      <c r="T28">
        <v>12</v>
      </c>
      <c r="U28">
        <v>16</v>
      </c>
      <c r="V28" s="2">
        <v>75</v>
      </c>
      <c r="W28">
        <v>2</v>
      </c>
      <c r="X28">
        <v>1</v>
      </c>
      <c r="Y28">
        <v>7</v>
      </c>
      <c r="Z28">
        <v>6</v>
      </c>
      <c r="AA28">
        <v>2</v>
      </c>
      <c r="AB28">
        <v>0</v>
      </c>
      <c r="AC28">
        <v>1</v>
      </c>
      <c r="AD28">
        <v>15</v>
      </c>
      <c r="AE28">
        <v>90</v>
      </c>
      <c r="AF28" s="2">
        <v>18</v>
      </c>
      <c r="AG28">
        <v>29</v>
      </c>
      <c r="AH28">
        <v>61</v>
      </c>
      <c r="AI28">
        <v>17</v>
      </c>
      <c r="AJ28" s="2">
        <v>3.4</v>
      </c>
      <c r="AK28" s="2">
        <v>19.399999999999999</v>
      </c>
      <c r="AL28">
        <v>31</v>
      </c>
      <c r="AM28" s="2">
        <v>6.2</v>
      </c>
      <c r="AN28">
        <v>28</v>
      </c>
      <c r="AO28" s="2">
        <v>5.6</v>
      </c>
      <c r="AP28" s="2">
        <v>34.4</v>
      </c>
      <c r="AQ28" s="2">
        <v>0.46808510638297901</v>
      </c>
      <c r="AR28" s="4">
        <v>62</v>
      </c>
      <c r="AS28" s="4">
        <v>34</v>
      </c>
      <c r="AT28" s="4">
        <v>283865</v>
      </c>
      <c r="AU28" s="4">
        <v>29</v>
      </c>
    </row>
    <row r="29" spans="1:47" ht="15.25" customHeight="1" x14ac:dyDescent="0.2">
      <c r="A29" t="s">
        <v>1190</v>
      </c>
      <c r="B29">
        <v>4</v>
      </c>
      <c r="C29">
        <v>2</v>
      </c>
      <c r="D29">
        <v>2</v>
      </c>
      <c r="E29" s="2">
        <v>0.5</v>
      </c>
      <c r="F29">
        <v>60</v>
      </c>
      <c r="G29" s="2">
        <v>15</v>
      </c>
      <c r="H29" s="2">
        <v>0.53</v>
      </c>
      <c r="I29" s="2">
        <v>31.8</v>
      </c>
      <c r="J29" s="2">
        <v>7.95</v>
      </c>
      <c r="K29">
        <v>1</v>
      </c>
      <c r="L29">
        <v>18</v>
      </c>
      <c r="M29" s="2">
        <v>4.5</v>
      </c>
      <c r="N29">
        <v>26</v>
      </c>
      <c r="O29">
        <v>53</v>
      </c>
      <c r="P29" s="2">
        <v>49.056603773584897</v>
      </c>
      <c r="Q29">
        <v>13</v>
      </c>
      <c r="R29">
        <v>43</v>
      </c>
      <c r="S29" s="2">
        <v>30.232558139534898</v>
      </c>
      <c r="T29">
        <v>8</v>
      </c>
      <c r="U29">
        <v>18</v>
      </c>
      <c r="V29" s="2">
        <v>44.4444444444444</v>
      </c>
      <c r="W29">
        <v>6</v>
      </c>
      <c r="X29">
        <v>2</v>
      </c>
      <c r="Y29">
        <v>5</v>
      </c>
      <c r="Z29">
        <v>8</v>
      </c>
      <c r="AA29">
        <v>0</v>
      </c>
      <c r="AB29">
        <v>0</v>
      </c>
      <c r="AC29">
        <v>1</v>
      </c>
      <c r="AD29">
        <v>2</v>
      </c>
      <c r="AE29">
        <v>59</v>
      </c>
      <c r="AF29" s="2">
        <v>14.75</v>
      </c>
      <c r="AG29">
        <v>18</v>
      </c>
      <c r="AH29">
        <v>41</v>
      </c>
      <c r="AI29">
        <v>18</v>
      </c>
      <c r="AJ29" s="2">
        <v>4.5</v>
      </c>
      <c r="AK29" s="2">
        <v>16.5</v>
      </c>
      <c r="AL29">
        <v>26</v>
      </c>
      <c r="AM29" s="2">
        <v>6.5</v>
      </c>
      <c r="AN29">
        <v>28</v>
      </c>
      <c r="AO29" s="2">
        <v>7</v>
      </c>
      <c r="AP29" s="2">
        <v>31.5</v>
      </c>
      <c r="AQ29" s="2">
        <v>0.44791666666666702</v>
      </c>
      <c r="AR29" s="4">
        <v>36</v>
      </c>
      <c r="AS29" s="4">
        <v>24</v>
      </c>
      <c r="AT29" s="4">
        <v>256314</v>
      </c>
      <c r="AU29" s="4">
        <v>32</v>
      </c>
    </row>
    <row r="30" spans="1:47" ht="15.25" customHeight="1" x14ac:dyDescent="0.2">
      <c r="A30" t="s">
        <v>603</v>
      </c>
      <c r="B30">
        <v>2</v>
      </c>
      <c r="C30">
        <v>0</v>
      </c>
      <c r="D30">
        <v>2</v>
      </c>
      <c r="E30" s="2">
        <v>0</v>
      </c>
      <c r="F30">
        <v>22</v>
      </c>
      <c r="G30" s="2">
        <v>11</v>
      </c>
      <c r="H30" s="2">
        <v>0.44</v>
      </c>
      <c r="I30" s="2">
        <v>9.6999999999999993</v>
      </c>
      <c r="J30" s="2">
        <v>4.8499999999999996</v>
      </c>
      <c r="K30">
        <v>0</v>
      </c>
      <c r="L30">
        <v>4</v>
      </c>
      <c r="M30" s="2">
        <v>2</v>
      </c>
      <c r="N30">
        <v>9</v>
      </c>
      <c r="O30">
        <v>23</v>
      </c>
      <c r="P30" s="2">
        <v>39.130434782608702</v>
      </c>
      <c r="Q30">
        <v>6</v>
      </c>
      <c r="R30">
        <v>26</v>
      </c>
      <c r="S30" s="2">
        <v>23.076923076923102</v>
      </c>
      <c r="T30">
        <v>1</v>
      </c>
      <c r="U30">
        <v>1</v>
      </c>
      <c r="V30" s="2">
        <v>100</v>
      </c>
      <c r="W30">
        <v>0</v>
      </c>
      <c r="X30">
        <v>0</v>
      </c>
      <c r="Y30">
        <v>0</v>
      </c>
      <c r="Z30">
        <v>1</v>
      </c>
      <c r="AA30">
        <v>0</v>
      </c>
      <c r="AB30">
        <v>0</v>
      </c>
      <c r="AC30">
        <v>0</v>
      </c>
      <c r="AD30">
        <v>3</v>
      </c>
      <c r="AE30">
        <v>21</v>
      </c>
      <c r="AF30" s="2">
        <v>10.5</v>
      </c>
      <c r="AG30">
        <v>4</v>
      </c>
      <c r="AH30">
        <v>17</v>
      </c>
      <c r="AI30">
        <v>7</v>
      </c>
      <c r="AJ30" s="2">
        <v>3.5</v>
      </c>
      <c r="AK30" s="2">
        <v>21</v>
      </c>
      <c r="AL30">
        <v>13</v>
      </c>
      <c r="AM30" s="2">
        <v>6.5</v>
      </c>
      <c r="AN30">
        <v>9</v>
      </c>
      <c r="AO30" s="2">
        <v>4.5</v>
      </c>
      <c r="AP30" s="2">
        <v>28.5</v>
      </c>
      <c r="AQ30" s="2">
        <v>0.530612244897959</v>
      </c>
      <c r="AR30" s="4">
        <v>0</v>
      </c>
      <c r="AS30" s="4">
        <v>22</v>
      </c>
      <c r="AT30" s="4">
        <v>171718</v>
      </c>
      <c r="AU30" s="4">
        <v>37</v>
      </c>
    </row>
    <row r="31" spans="1:47" ht="15.25" customHeight="1" x14ac:dyDescent="0.2">
      <c r="A31" t="s">
        <v>1191</v>
      </c>
      <c r="B31">
        <v>3</v>
      </c>
      <c r="C31">
        <v>1</v>
      </c>
      <c r="D31">
        <v>2</v>
      </c>
      <c r="E31" s="2">
        <v>0.33333333333333298</v>
      </c>
      <c r="F31">
        <v>48</v>
      </c>
      <c r="G31" s="2">
        <v>16</v>
      </c>
      <c r="H31" s="2">
        <v>0.6</v>
      </c>
      <c r="I31" s="2">
        <v>28.8</v>
      </c>
      <c r="J31" s="2">
        <v>9.6</v>
      </c>
      <c r="K31">
        <v>1</v>
      </c>
      <c r="L31">
        <v>19</v>
      </c>
      <c r="M31" s="2">
        <v>6.3333333333333304</v>
      </c>
      <c r="N31">
        <v>16</v>
      </c>
      <c r="O31">
        <v>27</v>
      </c>
      <c r="P31" s="2">
        <v>59.259259259259302</v>
      </c>
      <c r="Q31">
        <v>14</v>
      </c>
      <c r="R31">
        <v>45</v>
      </c>
      <c r="S31" s="2">
        <v>31.1111111111111</v>
      </c>
      <c r="T31">
        <v>4</v>
      </c>
      <c r="U31">
        <v>8</v>
      </c>
      <c r="V31" s="2">
        <v>50</v>
      </c>
      <c r="W31">
        <v>1</v>
      </c>
      <c r="X31">
        <v>3</v>
      </c>
      <c r="Y31">
        <v>3</v>
      </c>
      <c r="Z31">
        <v>4</v>
      </c>
      <c r="AA31">
        <v>1</v>
      </c>
      <c r="AB31">
        <v>0</v>
      </c>
      <c r="AC31">
        <v>0</v>
      </c>
      <c r="AD31">
        <v>9</v>
      </c>
      <c r="AE31">
        <v>32</v>
      </c>
      <c r="AF31" s="2">
        <v>10.6666666666667</v>
      </c>
      <c r="AG31">
        <v>9</v>
      </c>
      <c r="AH31">
        <v>23</v>
      </c>
      <c r="AI31">
        <v>11</v>
      </c>
      <c r="AJ31" s="2">
        <v>3.6666666666666701</v>
      </c>
      <c r="AK31" s="2">
        <v>20.3333333333333</v>
      </c>
      <c r="AL31">
        <v>20</v>
      </c>
      <c r="AM31" s="2">
        <v>6.6666666666666696</v>
      </c>
      <c r="AN31">
        <v>19</v>
      </c>
      <c r="AO31" s="2">
        <v>6.3333333333333304</v>
      </c>
      <c r="AP31" s="2">
        <v>30</v>
      </c>
      <c r="AQ31" s="2">
        <v>0.625</v>
      </c>
      <c r="AR31" s="4">
        <v>21</v>
      </c>
      <c r="AS31" s="4">
        <v>27</v>
      </c>
      <c r="AT31" s="4">
        <v>310151</v>
      </c>
      <c r="AU31" s="4">
        <v>26</v>
      </c>
    </row>
    <row r="32" spans="1:47" ht="15.25" customHeight="1" x14ac:dyDescent="0.2">
      <c r="A32" t="s">
        <v>1192</v>
      </c>
      <c r="B32">
        <v>2</v>
      </c>
      <c r="C32">
        <v>0</v>
      </c>
      <c r="D32">
        <v>2</v>
      </c>
      <c r="E32" s="2">
        <v>0</v>
      </c>
      <c r="F32">
        <v>33</v>
      </c>
      <c r="G32" s="2">
        <v>16.5</v>
      </c>
      <c r="H32" s="2">
        <v>0.55000000000000004</v>
      </c>
      <c r="I32" s="2">
        <v>18.2</v>
      </c>
      <c r="J32" s="2">
        <v>9.1</v>
      </c>
      <c r="K32">
        <v>0</v>
      </c>
      <c r="L32">
        <v>11</v>
      </c>
      <c r="M32" s="2">
        <v>5.5</v>
      </c>
      <c r="N32">
        <v>17</v>
      </c>
      <c r="O32">
        <v>25</v>
      </c>
      <c r="P32" s="2">
        <v>68</v>
      </c>
      <c r="Q32">
        <v>6</v>
      </c>
      <c r="R32">
        <v>29</v>
      </c>
      <c r="S32" s="2">
        <v>20.689655172413801</v>
      </c>
      <c r="T32">
        <v>4</v>
      </c>
      <c r="U32">
        <v>6</v>
      </c>
      <c r="V32" s="2">
        <v>66.6666666666667</v>
      </c>
      <c r="W32">
        <v>2</v>
      </c>
      <c r="X32">
        <v>0</v>
      </c>
      <c r="Y32">
        <v>0</v>
      </c>
      <c r="Z32">
        <v>4</v>
      </c>
      <c r="AA32">
        <v>0</v>
      </c>
      <c r="AB32">
        <v>0</v>
      </c>
      <c r="AC32">
        <v>0</v>
      </c>
      <c r="AD32">
        <v>7</v>
      </c>
      <c r="AE32">
        <v>27</v>
      </c>
      <c r="AF32" s="2">
        <v>13.5</v>
      </c>
      <c r="AG32">
        <v>6</v>
      </c>
      <c r="AH32">
        <v>21</v>
      </c>
      <c r="AI32">
        <v>10</v>
      </c>
      <c r="AJ32" s="2">
        <v>5</v>
      </c>
      <c r="AK32" s="2">
        <v>21.5</v>
      </c>
      <c r="AL32">
        <v>12</v>
      </c>
      <c r="AM32" s="2">
        <v>6</v>
      </c>
      <c r="AN32">
        <v>14</v>
      </c>
      <c r="AO32" s="2">
        <v>7</v>
      </c>
      <c r="AP32" s="2">
        <v>34</v>
      </c>
      <c r="AQ32" s="2">
        <v>0.53703703703703698</v>
      </c>
      <c r="AR32" s="4">
        <v>0</v>
      </c>
      <c r="AS32" s="4">
        <v>33</v>
      </c>
      <c r="AT32" s="4">
        <v>142644</v>
      </c>
      <c r="AU32" s="4">
        <v>42</v>
      </c>
    </row>
    <row r="33" spans="1:47" ht="15.25" customHeight="1" x14ac:dyDescent="0.2">
      <c r="A33" t="s">
        <v>610</v>
      </c>
      <c r="B33">
        <v>3</v>
      </c>
      <c r="C33">
        <v>1</v>
      </c>
      <c r="D33">
        <v>2</v>
      </c>
      <c r="E33" s="2">
        <v>0.33333333333333298</v>
      </c>
      <c r="F33">
        <v>45</v>
      </c>
      <c r="G33" s="2">
        <v>15</v>
      </c>
      <c r="H33" s="2">
        <v>0.44</v>
      </c>
      <c r="I33" s="2">
        <v>19.8</v>
      </c>
      <c r="J33" s="2">
        <v>6.6</v>
      </c>
      <c r="K33">
        <v>1</v>
      </c>
      <c r="L33">
        <v>14</v>
      </c>
      <c r="M33" s="2">
        <v>4.6666666666666696</v>
      </c>
      <c r="N33">
        <v>23</v>
      </c>
      <c r="O33">
        <v>51</v>
      </c>
      <c r="P33" s="2">
        <v>45.098039215686299</v>
      </c>
      <c r="Q33">
        <v>5</v>
      </c>
      <c r="R33">
        <v>27</v>
      </c>
      <c r="S33" s="2">
        <v>18.518518518518501</v>
      </c>
      <c r="T33">
        <v>12</v>
      </c>
      <c r="U33">
        <v>24</v>
      </c>
      <c r="V33" s="2">
        <v>50</v>
      </c>
      <c r="W33">
        <v>10</v>
      </c>
      <c r="X33">
        <v>1</v>
      </c>
      <c r="Y33">
        <v>4</v>
      </c>
      <c r="Z33">
        <v>2</v>
      </c>
      <c r="AA33">
        <v>0</v>
      </c>
      <c r="AB33">
        <v>0</v>
      </c>
      <c r="AC33">
        <v>1</v>
      </c>
      <c r="AD33">
        <v>6</v>
      </c>
      <c r="AE33">
        <v>48</v>
      </c>
      <c r="AF33" s="2">
        <v>16</v>
      </c>
      <c r="AG33">
        <v>16</v>
      </c>
      <c r="AH33">
        <v>32</v>
      </c>
      <c r="AI33">
        <v>18</v>
      </c>
      <c r="AJ33" s="2">
        <v>6</v>
      </c>
      <c r="AK33" s="2">
        <v>19.3333333333333</v>
      </c>
      <c r="AL33">
        <v>29</v>
      </c>
      <c r="AM33" s="2">
        <v>9.6666666666666696</v>
      </c>
      <c r="AN33">
        <v>28</v>
      </c>
      <c r="AO33" s="2">
        <v>9.3333333333333304</v>
      </c>
      <c r="AP33" s="2">
        <v>36.6666666666667</v>
      </c>
      <c r="AQ33" s="2">
        <v>0.34615384615384598</v>
      </c>
      <c r="AR33" s="4">
        <v>21</v>
      </c>
      <c r="AS33" s="4">
        <v>24</v>
      </c>
      <c r="AT33" s="4">
        <v>178883</v>
      </c>
      <c r="AU33" s="4">
        <v>36</v>
      </c>
    </row>
    <row r="34" spans="1:47" ht="15.25" customHeight="1" x14ac:dyDescent="0.2">
      <c r="A34" t="s">
        <v>47</v>
      </c>
      <c r="B34">
        <v>3</v>
      </c>
      <c r="C34">
        <v>1</v>
      </c>
      <c r="D34">
        <v>2</v>
      </c>
      <c r="E34" s="2">
        <v>0.33333333333333298</v>
      </c>
      <c r="F34">
        <v>55</v>
      </c>
      <c r="G34" s="2">
        <v>18.3333333333333</v>
      </c>
      <c r="H34" s="2">
        <v>0.59</v>
      </c>
      <c r="I34" s="2">
        <v>32.4</v>
      </c>
      <c r="J34" s="2">
        <v>10.8</v>
      </c>
      <c r="K34">
        <v>1</v>
      </c>
      <c r="L34">
        <v>13</v>
      </c>
      <c r="M34" s="2">
        <v>4.3333333333333304</v>
      </c>
      <c r="N34">
        <v>22</v>
      </c>
      <c r="O34">
        <v>48</v>
      </c>
      <c r="P34" s="2">
        <v>45.8333333333333</v>
      </c>
      <c r="Q34">
        <v>13</v>
      </c>
      <c r="R34">
        <v>37</v>
      </c>
      <c r="S34" s="2">
        <v>35.135135135135101</v>
      </c>
      <c r="T34">
        <v>7</v>
      </c>
      <c r="U34">
        <v>9</v>
      </c>
      <c r="V34" s="2">
        <v>77.7777777777778</v>
      </c>
      <c r="W34">
        <v>3</v>
      </c>
      <c r="X34">
        <v>0</v>
      </c>
      <c r="Y34">
        <v>3</v>
      </c>
      <c r="Z34">
        <v>3</v>
      </c>
      <c r="AA34">
        <v>1</v>
      </c>
      <c r="AB34">
        <v>0</v>
      </c>
      <c r="AC34">
        <v>0</v>
      </c>
      <c r="AD34">
        <v>7</v>
      </c>
      <c r="AE34">
        <v>46</v>
      </c>
      <c r="AF34" s="2">
        <v>15.3333333333333</v>
      </c>
      <c r="AG34">
        <v>15</v>
      </c>
      <c r="AH34">
        <v>31</v>
      </c>
      <c r="AI34">
        <v>18</v>
      </c>
      <c r="AJ34" s="2">
        <v>6</v>
      </c>
      <c r="AK34" s="2">
        <v>18.3333333333333</v>
      </c>
      <c r="AL34">
        <v>18</v>
      </c>
      <c r="AM34" s="2">
        <v>6</v>
      </c>
      <c r="AN34">
        <v>17</v>
      </c>
      <c r="AO34" s="2">
        <v>5.6666666666666696</v>
      </c>
      <c r="AP34" s="2">
        <v>36.3333333333333</v>
      </c>
      <c r="AQ34" s="2">
        <v>0.435294117647059</v>
      </c>
      <c r="AR34" s="4">
        <v>21</v>
      </c>
      <c r="AS34" s="4">
        <v>34</v>
      </c>
      <c r="AT34" s="4">
        <v>281937</v>
      </c>
      <c r="AU34" s="4">
        <v>30</v>
      </c>
    </row>
    <row r="35" spans="1:47" ht="15.25" customHeight="1" x14ac:dyDescent="0.2">
      <c r="A35" t="s">
        <v>1193</v>
      </c>
      <c r="B35">
        <v>4</v>
      </c>
      <c r="C35">
        <v>0</v>
      </c>
      <c r="D35">
        <v>4</v>
      </c>
      <c r="E35" s="2">
        <v>0</v>
      </c>
      <c r="F35">
        <v>56</v>
      </c>
      <c r="G35" s="2">
        <v>14</v>
      </c>
      <c r="H35" s="2">
        <v>0.42</v>
      </c>
      <c r="I35" s="2">
        <v>23.5</v>
      </c>
      <c r="J35" s="2">
        <v>5.875</v>
      </c>
      <c r="K35">
        <v>0</v>
      </c>
      <c r="L35">
        <v>21</v>
      </c>
      <c r="M35" s="2">
        <v>5.25</v>
      </c>
      <c r="N35">
        <v>33</v>
      </c>
      <c r="O35">
        <v>68</v>
      </c>
      <c r="P35" s="2">
        <v>48.529411764705898</v>
      </c>
      <c r="Q35">
        <v>10</v>
      </c>
      <c r="R35">
        <v>58</v>
      </c>
      <c r="S35" s="2">
        <v>17.241379310344801</v>
      </c>
      <c r="T35">
        <v>3</v>
      </c>
      <c r="U35">
        <v>7</v>
      </c>
      <c r="V35" s="2">
        <v>42.857142857142897</v>
      </c>
      <c r="W35">
        <v>2</v>
      </c>
      <c r="X35">
        <v>0</v>
      </c>
      <c r="Y35">
        <v>2</v>
      </c>
      <c r="Z35">
        <v>4</v>
      </c>
      <c r="AA35">
        <v>0</v>
      </c>
      <c r="AB35">
        <v>0</v>
      </c>
      <c r="AC35">
        <v>0</v>
      </c>
      <c r="AD35">
        <v>15</v>
      </c>
      <c r="AE35">
        <v>61</v>
      </c>
      <c r="AF35" s="2">
        <v>15.25</v>
      </c>
      <c r="AG35">
        <v>21</v>
      </c>
      <c r="AH35">
        <v>40</v>
      </c>
      <c r="AI35">
        <v>23</v>
      </c>
      <c r="AJ35" s="2">
        <v>5.75</v>
      </c>
      <c r="AK35" s="2">
        <v>18.5</v>
      </c>
      <c r="AL35">
        <v>31</v>
      </c>
      <c r="AM35" s="2">
        <v>7.75</v>
      </c>
      <c r="AN35">
        <v>22</v>
      </c>
      <c r="AO35" s="2">
        <v>5.5</v>
      </c>
      <c r="AP35" s="2">
        <v>38.5</v>
      </c>
      <c r="AQ35" s="2">
        <v>0.46031746031746001</v>
      </c>
      <c r="AR35" s="4">
        <v>0</v>
      </c>
      <c r="AS35" s="4">
        <v>56</v>
      </c>
      <c r="AT35" s="4">
        <v>417735</v>
      </c>
      <c r="AU35" s="4">
        <v>24</v>
      </c>
    </row>
    <row r="36" spans="1:47" ht="15.25" customHeight="1" x14ac:dyDescent="0.2">
      <c r="A36" t="s">
        <v>1194</v>
      </c>
      <c r="B36">
        <v>2</v>
      </c>
      <c r="C36">
        <v>0</v>
      </c>
      <c r="D36">
        <v>2</v>
      </c>
      <c r="E36" s="2">
        <v>0</v>
      </c>
      <c r="F36">
        <v>24</v>
      </c>
      <c r="G36" s="2">
        <v>12</v>
      </c>
      <c r="H36" s="2">
        <v>0.49</v>
      </c>
      <c r="I36" s="2">
        <v>11.8</v>
      </c>
      <c r="J36" s="2">
        <v>5.9</v>
      </c>
      <c r="K36">
        <v>0</v>
      </c>
      <c r="L36">
        <v>7</v>
      </c>
      <c r="M36" s="2">
        <v>3.5</v>
      </c>
      <c r="N36">
        <v>12</v>
      </c>
      <c r="O36">
        <v>27</v>
      </c>
      <c r="P36" s="2">
        <v>44.4444444444444</v>
      </c>
      <c r="Q36">
        <v>5</v>
      </c>
      <c r="R36">
        <v>19</v>
      </c>
      <c r="S36" s="2">
        <v>26.315789473684202</v>
      </c>
      <c r="T36">
        <v>2</v>
      </c>
      <c r="U36">
        <v>3</v>
      </c>
      <c r="V36" s="2">
        <v>66.6666666666667</v>
      </c>
      <c r="W36">
        <v>0</v>
      </c>
      <c r="X36">
        <v>0</v>
      </c>
      <c r="Y36">
        <v>1</v>
      </c>
      <c r="Z36">
        <v>4</v>
      </c>
      <c r="AA36">
        <v>0</v>
      </c>
      <c r="AB36">
        <v>0</v>
      </c>
      <c r="AC36">
        <v>0</v>
      </c>
      <c r="AD36">
        <v>2</v>
      </c>
      <c r="AE36">
        <v>21</v>
      </c>
      <c r="AF36" s="2">
        <v>10.5</v>
      </c>
      <c r="AG36">
        <v>12</v>
      </c>
      <c r="AH36">
        <v>9</v>
      </c>
      <c r="AI36">
        <v>14</v>
      </c>
      <c r="AJ36" s="2">
        <v>7</v>
      </c>
      <c r="AK36" s="2">
        <v>22</v>
      </c>
      <c r="AL36">
        <v>9</v>
      </c>
      <c r="AM36" s="2">
        <v>4.5</v>
      </c>
      <c r="AN36">
        <v>10</v>
      </c>
      <c r="AO36" s="2">
        <v>5</v>
      </c>
      <c r="AP36" s="2">
        <v>31.5</v>
      </c>
      <c r="AQ36" s="2">
        <v>0.41304347826087001</v>
      </c>
      <c r="AR36" s="4">
        <v>0</v>
      </c>
      <c r="AS36" s="4">
        <v>24</v>
      </c>
      <c r="AT36" s="4">
        <v>183160</v>
      </c>
      <c r="AU36" s="4">
        <v>35</v>
      </c>
    </row>
    <row r="37" spans="1:47" ht="15.25" customHeight="1" x14ac:dyDescent="0.2">
      <c r="A37" t="s">
        <v>1195</v>
      </c>
      <c r="B37">
        <v>2</v>
      </c>
      <c r="C37">
        <v>0</v>
      </c>
      <c r="D37">
        <v>2</v>
      </c>
      <c r="E37" s="2">
        <v>0</v>
      </c>
      <c r="F37">
        <v>25</v>
      </c>
      <c r="G37" s="2">
        <v>12.5</v>
      </c>
      <c r="H37" s="2">
        <v>0.53</v>
      </c>
      <c r="I37" s="2">
        <v>13.2</v>
      </c>
      <c r="J37" s="2">
        <v>6.6</v>
      </c>
      <c r="K37">
        <v>0</v>
      </c>
      <c r="L37">
        <v>10</v>
      </c>
      <c r="M37" s="2">
        <v>5</v>
      </c>
      <c r="N37">
        <v>15</v>
      </c>
      <c r="O37">
        <v>26</v>
      </c>
      <c r="P37" s="2">
        <v>57.692307692307701</v>
      </c>
      <c r="Q37">
        <v>4</v>
      </c>
      <c r="R37">
        <v>18</v>
      </c>
      <c r="S37" s="2">
        <v>22.2222222222222</v>
      </c>
      <c r="T37">
        <v>2</v>
      </c>
      <c r="U37">
        <v>3</v>
      </c>
      <c r="V37" s="2">
        <v>66.6666666666667</v>
      </c>
      <c r="W37">
        <v>0</v>
      </c>
      <c r="X37">
        <v>0</v>
      </c>
      <c r="Y37">
        <v>2</v>
      </c>
      <c r="Z37">
        <v>2</v>
      </c>
      <c r="AA37">
        <v>0</v>
      </c>
      <c r="AB37">
        <v>0</v>
      </c>
      <c r="AC37">
        <v>0</v>
      </c>
      <c r="AD37">
        <v>6</v>
      </c>
      <c r="AE37">
        <v>32</v>
      </c>
      <c r="AF37" s="2">
        <v>16</v>
      </c>
      <c r="AG37">
        <v>12</v>
      </c>
      <c r="AH37">
        <v>20</v>
      </c>
      <c r="AI37">
        <v>17</v>
      </c>
      <c r="AJ37" s="2">
        <v>8.5</v>
      </c>
      <c r="AK37" s="2">
        <v>21.5</v>
      </c>
      <c r="AL37">
        <v>4</v>
      </c>
      <c r="AM37" s="2">
        <v>2</v>
      </c>
      <c r="AN37">
        <v>9</v>
      </c>
      <c r="AO37" s="2">
        <v>4.5</v>
      </c>
      <c r="AP37" s="2">
        <v>32</v>
      </c>
      <c r="AQ37" s="2">
        <v>0.40909090909090901</v>
      </c>
      <c r="AR37" s="4">
        <v>0</v>
      </c>
      <c r="AS37" s="4">
        <v>25</v>
      </c>
      <c r="AT37" s="4">
        <v>99322</v>
      </c>
      <c r="AU37" s="4">
        <v>45</v>
      </c>
    </row>
    <row r="38" spans="1:47" ht="15.25" customHeight="1" x14ac:dyDescent="0.2">
      <c r="A38" t="s">
        <v>58</v>
      </c>
      <c r="B38">
        <v>2</v>
      </c>
      <c r="C38">
        <v>0</v>
      </c>
      <c r="D38">
        <v>2</v>
      </c>
      <c r="E38" s="2">
        <v>0</v>
      </c>
      <c r="F38">
        <v>12</v>
      </c>
      <c r="G38" s="2">
        <v>6</v>
      </c>
      <c r="H38" s="2">
        <v>0.32</v>
      </c>
      <c r="I38" s="2">
        <v>3.8</v>
      </c>
      <c r="J38" s="2">
        <v>1.9</v>
      </c>
      <c r="K38">
        <v>0</v>
      </c>
      <c r="L38">
        <v>3</v>
      </c>
      <c r="M38" s="2">
        <v>1.5</v>
      </c>
      <c r="N38">
        <v>9</v>
      </c>
      <c r="O38">
        <v>20</v>
      </c>
      <c r="P38" s="2">
        <v>45</v>
      </c>
      <c r="Q38">
        <v>1</v>
      </c>
      <c r="R38">
        <v>15</v>
      </c>
      <c r="S38" s="2">
        <v>6.6666666666666696</v>
      </c>
      <c r="T38">
        <v>1</v>
      </c>
      <c r="U38">
        <v>2</v>
      </c>
      <c r="V38" s="2">
        <v>50</v>
      </c>
      <c r="W38">
        <v>0</v>
      </c>
      <c r="X38">
        <v>0</v>
      </c>
      <c r="Y38">
        <v>0</v>
      </c>
      <c r="Z38">
        <v>1</v>
      </c>
      <c r="AA38">
        <v>0</v>
      </c>
      <c r="AB38">
        <v>0</v>
      </c>
      <c r="AC38">
        <v>0</v>
      </c>
      <c r="AD38">
        <v>2</v>
      </c>
      <c r="AE38">
        <v>31</v>
      </c>
      <c r="AF38" s="2">
        <v>15.5</v>
      </c>
      <c r="AG38">
        <v>9</v>
      </c>
      <c r="AH38">
        <v>22</v>
      </c>
      <c r="AI38">
        <v>25</v>
      </c>
      <c r="AJ38" s="2">
        <v>12.5</v>
      </c>
      <c r="AK38" s="2">
        <v>21.5</v>
      </c>
      <c r="AL38">
        <v>8</v>
      </c>
      <c r="AM38" s="2">
        <v>4</v>
      </c>
      <c r="AN38">
        <v>7</v>
      </c>
      <c r="AO38" s="2">
        <v>3.5</v>
      </c>
      <c r="AP38" s="2">
        <v>31</v>
      </c>
      <c r="AQ38" s="2">
        <v>0.42857142857142899</v>
      </c>
      <c r="AR38" s="4">
        <v>0</v>
      </c>
      <c r="AS38" s="4">
        <v>12</v>
      </c>
      <c r="AT38" s="4">
        <v>80532</v>
      </c>
      <c r="AU38" s="4">
        <v>49</v>
      </c>
    </row>
    <row r="39" spans="1:47" ht="15.25" customHeight="1" x14ac:dyDescent="0.2">
      <c r="A39" t="s">
        <v>1196</v>
      </c>
      <c r="B39">
        <v>3</v>
      </c>
      <c r="C39">
        <v>1</v>
      </c>
      <c r="D39">
        <v>2</v>
      </c>
      <c r="E39" s="2">
        <v>0.33333333333333298</v>
      </c>
      <c r="F39">
        <v>35</v>
      </c>
      <c r="G39" s="2">
        <v>11.6666666666667</v>
      </c>
      <c r="H39" s="2">
        <v>0.51</v>
      </c>
      <c r="I39" s="2">
        <v>17.8</v>
      </c>
      <c r="J39" s="2">
        <v>5.93333333333333</v>
      </c>
      <c r="K39">
        <v>0</v>
      </c>
      <c r="L39">
        <v>20</v>
      </c>
      <c r="M39" s="2">
        <v>6.6666666666666696</v>
      </c>
      <c r="N39">
        <v>19</v>
      </c>
      <c r="O39">
        <v>43</v>
      </c>
      <c r="P39" s="2">
        <v>44.1860465116279</v>
      </c>
      <c r="Q39">
        <v>7</v>
      </c>
      <c r="R39">
        <v>24</v>
      </c>
      <c r="S39" s="2">
        <v>29.1666666666667</v>
      </c>
      <c r="T39">
        <v>2</v>
      </c>
      <c r="U39">
        <v>2</v>
      </c>
      <c r="V39" s="2">
        <v>100</v>
      </c>
      <c r="W39">
        <v>0</v>
      </c>
      <c r="X39">
        <v>0</v>
      </c>
      <c r="Y39">
        <v>5</v>
      </c>
      <c r="Z39">
        <v>3</v>
      </c>
      <c r="AA39">
        <v>0</v>
      </c>
      <c r="AB39">
        <v>0</v>
      </c>
      <c r="AC39">
        <v>0</v>
      </c>
      <c r="AD39">
        <v>12</v>
      </c>
      <c r="AE39">
        <v>38</v>
      </c>
      <c r="AF39" s="2">
        <v>12.6666666666667</v>
      </c>
      <c r="AG39">
        <v>8</v>
      </c>
      <c r="AH39">
        <v>30</v>
      </c>
      <c r="AI39">
        <v>15</v>
      </c>
      <c r="AJ39" s="2">
        <v>5</v>
      </c>
      <c r="AK39" s="2">
        <v>18.3333333333333</v>
      </c>
      <c r="AL39">
        <v>20</v>
      </c>
      <c r="AM39" s="2">
        <v>6.6666666666666696</v>
      </c>
      <c r="AN39">
        <v>12</v>
      </c>
      <c r="AO39" s="2">
        <v>4</v>
      </c>
      <c r="AP39" s="2">
        <v>28</v>
      </c>
      <c r="AQ39" s="2">
        <v>0.35820895522388102</v>
      </c>
      <c r="AR39" s="4">
        <v>19</v>
      </c>
      <c r="AS39" s="4">
        <v>16</v>
      </c>
      <c r="AT39" s="4">
        <v>183666</v>
      </c>
      <c r="AU39" s="4">
        <v>34</v>
      </c>
    </row>
    <row r="40" spans="1:47" ht="15.25" customHeight="1" x14ac:dyDescent="0.2">
      <c r="A40" t="s">
        <v>1197</v>
      </c>
      <c r="B40">
        <v>2</v>
      </c>
      <c r="C40">
        <v>0</v>
      </c>
      <c r="D40">
        <v>2</v>
      </c>
      <c r="E40" s="2">
        <v>0</v>
      </c>
      <c r="F40">
        <v>17</v>
      </c>
      <c r="G40" s="2">
        <v>8.5</v>
      </c>
      <c r="H40" s="2">
        <v>0.4</v>
      </c>
      <c r="I40" s="2">
        <v>6.8</v>
      </c>
      <c r="J40" s="2">
        <v>3.4</v>
      </c>
      <c r="K40">
        <v>0</v>
      </c>
      <c r="L40">
        <v>8</v>
      </c>
      <c r="M40" s="2">
        <v>4</v>
      </c>
      <c r="N40">
        <v>11</v>
      </c>
      <c r="O40">
        <v>26</v>
      </c>
      <c r="P40" s="2">
        <v>42.307692307692299</v>
      </c>
      <c r="Q40">
        <v>3</v>
      </c>
      <c r="R40">
        <v>16</v>
      </c>
      <c r="S40" s="2">
        <v>18.75</v>
      </c>
      <c r="T40">
        <v>0</v>
      </c>
      <c r="U40">
        <v>0</v>
      </c>
      <c r="W40">
        <v>0</v>
      </c>
      <c r="X40">
        <v>0</v>
      </c>
      <c r="Y40">
        <v>0</v>
      </c>
      <c r="Z40">
        <v>2</v>
      </c>
      <c r="AA40">
        <v>0</v>
      </c>
      <c r="AB40">
        <v>0</v>
      </c>
      <c r="AC40">
        <v>0</v>
      </c>
      <c r="AD40">
        <v>6</v>
      </c>
      <c r="AE40">
        <v>17</v>
      </c>
      <c r="AF40" s="2">
        <v>8.5</v>
      </c>
      <c r="AG40">
        <v>8</v>
      </c>
      <c r="AH40">
        <v>9</v>
      </c>
      <c r="AI40">
        <v>11</v>
      </c>
      <c r="AJ40" s="2">
        <v>5.5</v>
      </c>
      <c r="AK40" s="2">
        <v>22</v>
      </c>
      <c r="AL40">
        <v>5</v>
      </c>
      <c r="AM40" s="2">
        <v>2.5</v>
      </c>
      <c r="AN40">
        <v>3</v>
      </c>
      <c r="AO40" s="2">
        <v>1.5</v>
      </c>
      <c r="AP40" s="2">
        <v>26.5</v>
      </c>
      <c r="AQ40" s="2">
        <v>0.38095238095238099</v>
      </c>
      <c r="AR40" s="4">
        <v>0</v>
      </c>
      <c r="AS40" s="4">
        <v>17</v>
      </c>
      <c r="AT40" s="4">
        <v>83604</v>
      </c>
      <c r="AU40" s="4">
        <v>48</v>
      </c>
    </row>
    <row r="41" spans="1:47" ht="15.25" customHeight="1" x14ac:dyDescent="0.2">
      <c r="A41" t="s">
        <v>1198</v>
      </c>
      <c r="B41">
        <v>2</v>
      </c>
      <c r="C41">
        <v>0</v>
      </c>
      <c r="D41">
        <v>2</v>
      </c>
      <c r="E41" s="2">
        <v>0</v>
      </c>
      <c r="F41">
        <v>27</v>
      </c>
      <c r="G41" s="2">
        <v>13.5</v>
      </c>
      <c r="H41" s="2">
        <v>0.43</v>
      </c>
      <c r="I41" s="2">
        <v>11.6</v>
      </c>
      <c r="J41" s="2">
        <v>5.8</v>
      </c>
      <c r="K41">
        <v>0</v>
      </c>
      <c r="L41">
        <v>15</v>
      </c>
      <c r="M41" s="2">
        <v>7.5</v>
      </c>
      <c r="N41">
        <v>18</v>
      </c>
      <c r="O41">
        <v>39</v>
      </c>
      <c r="P41" s="2">
        <v>46.153846153846203</v>
      </c>
      <c r="Q41">
        <v>4</v>
      </c>
      <c r="R41">
        <v>23</v>
      </c>
      <c r="S41" s="2">
        <v>17.3913043478261</v>
      </c>
      <c r="T41">
        <v>1</v>
      </c>
      <c r="U41">
        <v>1</v>
      </c>
      <c r="V41" s="2">
        <v>100</v>
      </c>
      <c r="W41">
        <v>0</v>
      </c>
      <c r="X41">
        <v>4</v>
      </c>
      <c r="Y41">
        <v>1</v>
      </c>
      <c r="Z41">
        <v>7</v>
      </c>
      <c r="AA41">
        <v>0</v>
      </c>
      <c r="AB41">
        <v>0</v>
      </c>
      <c r="AC41">
        <v>0</v>
      </c>
      <c r="AD41">
        <v>3</v>
      </c>
      <c r="AE41">
        <v>38</v>
      </c>
      <c r="AF41" s="2">
        <v>19</v>
      </c>
      <c r="AG41">
        <v>13</v>
      </c>
      <c r="AH41">
        <v>25</v>
      </c>
      <c r="AI41">
        <v>11</v>
      </c>
      <c r="AJ41" s="2">
        <v>5.5</v>
      </c>
      <c r="AK41" s="2">
        <v>16.5</v>
      </c>
      <c r="AL41">
        <v>6</v>
      </c>
      <c r="AM41" s="2">
        <v>3</v>
      </c>
      <c r="AN41">
        <v>11</v>
      </c>
      <c r="AO41" s="2">
        <v>5.5</v>
      </c>
      <c r="AP41" s="2">
        <v>37</v>
      </c>
      <c r="AQ41" s="2">
        <v>0.37096774193548399</v>
      </c>
      <c r="AR41" s="4">
        <v>0</v>
      </c>
      <c r="AS41" s="4">
        <v>27</v>
      </c>
      <c r="AT41" s="4">
        <v>229576</v>
      </c>
      <c r="AU41" s="4">
        <v>33</v>
      </c>
    </row>
    <row r="42" spans="1:47" ht="15.25" customHeight="1" x14ac:dyDescent="0.2">
      <c r="A42" t="s">
        <v>1199</v>
      </c>
      <c r="B42">
        <v>2</v>
      </c>
      <c r="C42">
        <v>0</v>
      </c>
      <c r="D42">
        <v>2</v>
      </c>
      <c r="E42" s="2">
        <v>0</v>
      </c>
      <c r="F42">
        <v>29</v>
      </c>
      <c r="G42" s="2">
        <v>14.5</v>
      </c>
      <c r="H42" s="2">
        <v>0.54</v>
      </c>
      <c r="I42" s="2">
        <v>15.7</v>
      </c>
      <c r="J42" s="2">
        <v>7.85</v>
      </c>
      <c r="K42">
        <v>0</v>
      </c>
      <c r="L42">
        <v>9</v>
      </c>
      <c r="M42" s="2">
        <v>4.5</v>
      </c>
      <c r="N42">
        <v>20</v>
      </c>
      <c r="O42">
        <v>32</v>
      </c>
      <c r="P42" s="2">
        <v>62.5</v>
      </c>
      <c r="Q42">
        <v>2</v>
      </c>
      <c r="R42">
        <v>13</v>
      </c>
      <c r="S42" s="2">
        <v>15.384615384615399</v>
      </c>
      <c r="T42">
        <v>5</v>
      </c>
      <c r="U42">
        <v>9</v>
      </c>
      <c r="V42" s="2">
        <v>55.5555555555556</v>
      </c>
      <c r="W42">
        <v>1</v>
      </c>
      <c r="X42">
        <v>1</v>
      </c>
      <c r="Y42">
        <v>1</v>
      </c>
      <c r="Z42">
        <v>2</v>
      </c>
      <c r="AA42">
        <v>0</v>
      </c>
      <c r="AB42">
        <v>0</v>
      </c>
      <c r="AC42">
        <v>0</v>
      </c>
      <c r="AD42">
        <v>5</v>
      </c>
      <c r="AE42">
        <v>22</v>
      </c>
      <c r="AF42" s="2">
        <v>11</v>
      </c>
      <c r="AG42">
        <v>4</v>
      </c>
      <c r="AH42">
        <v>18</v>
      </c>
      <c r="AI42">
        <v>14</v>
      </c>
      <c r="AJ42" s="2">
        <v>7</v>
      </c>
      <c r="AK42" s="2">
        <v>21</v>
      </c>
      <c r="AL42">
        <v>10</v>
      </c>
      <c r="AM42" s="2">
        <v>5</v>
      </c>
      <c r="AN42">
        <v>14</v>
      </c>
      <c r="AO42" s="2">
        <v>7</v>
      </c>
      <c r="AP42" s="2">
        <v>33.5</v>
      </c>
      <c r="AQ42" s="2">
        <v>0.28888888888888897</v>
      </c>
      <c r="AR42" s="4">
        <v>0</v>
      </c>
      <c r="AS42" s="4">
        <v>29</v>
      </c>
      <c r="AT42" s="4">
        <v>299010</v>
      </c>
      <c r="AU42" s="4">
        <v>27</v>
      </c>
    </row>
    <row r="43" spans="1:47" ht="15.25" customHeight="1" x14ac:dyDescent="0.2">
      <c r="A43" t="s">
        <v>1200</v>
      </c>
      <c r="B43">
        <v>3</v>
      </c>
      <c r="C43">
        <v>1</v>
      </c>
      <c r="D43">
        <v>2</v>
      </c>
      <c r="E43" s="2">
        <v>0.33333333333333298</v>
      </c>
      <c r="F43">
        <v>42</v>
      </c>
      <c r="G43" s="2">
        <v>14</v>
      </c>
      <c r="H43" s="2">
        <v>0.49</v>
      </c>
      <c r="I43" s="2">
        <v>20.6</v>
      </c>
      <c r="J43" s="2">
        <v>6.8666666666666698</v>
      </c>
      <c r="K43">
        <v>0</v>
      </c>
      <c r="L43">
        <v>17</v>
      </c>
      <c r="M43" s="2">
        <v>5.6666666666666696</v>
      </c>
      <c r="N43">
        <v>24</v>
      </c>
      <c r="O43">
        <v>49</v>
      </c>
      <c r="P43" s="2">
        <v>48.979591836734699</v>
      </c>
      <c r="Q43">
        <v>6</v>
      </c>
      <c r="R43">
        <v>26</v>
      </c>
      <c r="S43" s="2">
        <v>23.076923076923102</v>
      </c>
      <c r="T43">
        <v>6</v>
      </c>
      <c r="U43">
        <v>10</v>
      </c>
      <c r="V43" s="2">
        <v>60</v>
      </c>
      <c r="W43">
        <v>4</v>
      </c>
      <c r="X43">
        <v>1</v>
      </c>
      <c r="Y43">
        <v>1</v>
      </c>
      <c r="Z43">
        <v>9</v>
      </c>
      <c r="AA43">
        <v>0</v>
      </c>
      <c r="AB43">
        <v>0</v>
      </c>
      <c r="AC43">
        <v>0</v>
      </c>
      <c r="AD43">
        <v>6</v>
      </c>
      <c r="AE43">
        <v>49</v>
      </c>
      <c r="AF43" s="2">
        <v>16.3333333333333</v>
      </c>
      <c r="AG43">
        <v>15</v>
      </c>
      <c r="AH43">
        <v>34</v>
      </c>
      <c r="AI43">
        <v>28</v>
      </c>
      <c r="AJ43" s="2">
        <v>9.3333333333333304</v>
      </c>
      <c r="AK43" s="2">
        <v>17.6666666666667</v>
      </c>
      <c r="AL43">
        <v>20</v>
      </c>
      <c r="AM43" s="2">
        <v>6.6666666666666696</v>
      </c>
      <c r="AN43">
        <v>21</v>
      </c>
      <c r="AO43" s="2">
        <v>7</v>
      </c>
      <c r="AP43" s="2">
        <v>36.3333333333333</v>
      </c>
      <c r="AQ43" s="2">
        <v>0.34666666666666701</v>
      </c>
      <c r="AR43" s="4">
        <v>18</v>
      </c>
      <c r="AS43" s="4">
        <v>24</v>
      </c>
      <c r="AT43" s="4">
        <v>145224</v>
      </c>
      <c r="AU43" s="4">
        <v>41</v>
      </c>
    </row>
    <row r="44" spans="1:47" ht="15.25" customHeight="1" x14ac:dyDescent="0.2">
      <c r="A44" t="s">
        <v>86</v>
      </c>
      <c r="B44">
        <v>4</v>
      </c>
      <c r="C44">
        <v>2</v>
      </c>
      <c r="D44">
        <v>2</v>
      </c>
      <c r="E44" s="2">
        <v>0.5</v>
      </c>
      <c r="F44">
        <v>53</v>
      </c>
      <c r="G44" s="2">
        <v>13.25</v>
      </c>
      <c r="H44" s="2">
        <v>0.46</v>
      </c>
      <c r="I44" s="2">
        <v>24.4</v>
      </c>
      <c r="J44" s="2">
        <v>6.1</v>
      </c>
      <c r="K44">
        <v>0</v>
      </c>
      <c r="L44">
        <v>33</v>
      </c>
      <c r="M44" s="2">
        <v>8.25</v>
      </c>
      <c r="N44">
        <v>36</v>
      </c>
      <c r="O44">
        <v>66</v>
      </c>
      <c r="P44" s="2">
        <v>54.545454545454497</v>
      </c>
      <c r="Q44">
        <v>7</v>
      </c>
      <c r="R44">
        <v>41</v>
      </c>
      <c r="S44" s="2">
        <v>17.0731707317073</v>
      </c>
      <c r="T44">
        <v>3</v>
      </c>
      <c r="U44">
        <v>7</v>
      </c>
      <c r="V44" s="2">
        <v>42.857142857142897</v>
      </c>
      <c r="W44">
        <v>0</v>
      </c>
      <c r="X44">
        <v>1</v>
      </c>
      <c r="Y44">
        <v>7</v>
      </c>
      <c r="Z44">
        <v>5</v>
      </c>
      <c r="AA44">
        <v>1</v>
      </c>
      <c r="AB44">
        <v>0</v>
      </c>
      <c r="AC44">
        <v>1</v>
      </c>
      <c r="AD44">
        <v>19</v>
      </c>
      <c r="AE44">
        <v>66</v>
      </c>
      <c r="AF44" s="2">
        <v>16.5</v>
      </c>
      <c r="AG44">
        <v>10</v>
      </c>
      <c r="AH44">
        <v>56</v>
      </c>
      <c r="AI44">
        <v>20</v>
      </c>
      <c r="AJ44" s="2">
        <v>5</v>
      </c>
      <c r="AK44" s="2">
        <v>14.75</v>
      </c>
      <c r="AL44">
        <v>26</v>
      </c>
      <c r="AM44" s="2">
        <v>6.5</v>
      </c>
      <c r="AN44">
        <v>20</v>
      </c>
      <c r="AO44" s="2">
        <v>5</v>
      </c>
      <c r="AP44" s="2">
        <v>33.5</v>
      </c>
      <c r="AQ44" s="2">
        <v>0.38317757009345799</v>
      </c>
      <c r="AR44" s="4">
        <v>25</v>
      </c>
      <c r="AS44" s="4">
        <v>28</v>
      </c>
      <c r="AT44" s="4">
        <v>288696</v>
      </c>
      <c r="AU44" s="4">
        <v>28</v>
      </c>
    </row>
    <row r="45" spans="1:47" ht="15.25" customHeight="1" x14ac:dyDescent="0.2">
      <c r="A45" t="s">
        <v>620</v>
      </c>
      <c r="B45">
        <v>3</v>
      </c>
      <c r="C45">
        <v>1</v>
      </c>
      <c r="D45">
        <v>2</v>
      </c>
      <c r="E45" s="2">
        <v>0.33333333333333298</v>
      </c>
      <c r="F45">
        <v>37</v>
      </c>
      <c r="G45" s="2">
        <v>12.3333333333333</v>
      </c>
      <c r="H45" s="2">
        <v>0.36</v>
      </c>
      <c r="I45" s="2">
        <v>13.3</v>
      </c>
      <c r="J45" s="2">
        <v>4.43333333333333</v>
      </c>
      <c r="K45">
        <v>0</v>
      </c>
      <c r="L45">
        <v>25</v>
      </c>
      <c r="M45" s="2">
        <v>8.3333333333333304</v>
      </c>
      <c r="N45">
        <v>23</v>
      </c>
      <c r="O45">
        <v>56</v>
      </c>
      <c r="P45" s="2">
        <v>41.071428571428598</v>
      </c>
      <c r="Q45">
        <v>4</v>
      </c>
      <c r="R45">
        <v>32</v>
      </c>
      <c r="S45" s="2">
        <v>12.5</v>
      </c>
      <c r="T45">
        <v>6</v>
      </c>
      <c r="U45">
        <v>16</v>
      </c>
      <c r="V45" s="2">
        <v>37.5</v>
      </c>
      <c r="W45">
        <v>4</v>
      </c>
      <c r="X45">
        <v>0</v>
      </c>
      <c r="Y45">
        <v>10</v>
      </c>
      <c r="Z45">
        <v>8</v>
      </c>
      <c r="AA45">
        <v>0</v>
      </c>
      <c r="AB45">
        <v>0</v>
      </c>
      <c r="AC45">
        <v>0</v>
      </c>
      <c r="AD45">
        <v>7</v>
      </c>
      <c r="AE45">
        <v>55</v>
      </c>
      <c r="AF45" s="2">
        <v>18.3333333333333</v>
      </c>
      <c r="AG45">
        <v>18</v>
      </c>
      <c r="AH45">
        <v>37</v>
      </c>
      <c r="AI45">
        <v>18</v>
      </c>
      <c r="AJ45" s="2">
        <v>6</v>
      </c>
      <c r="AK45" s="2">
        <v>12.6666666666667</v>
      </c>
      <c r="AL45">
        <v>18</v>
      </c>
      <c r="AM45" s="2">
        <v>6</v>
      </c>
      <c r="AN45">
        <v>20</v>
      </c>
      <c r="AO45" s="2">
        <v>6.6666666666666696</v>
      </c>
      <c r="AP45" s="2">
        <v>39.3333333333333</v>
      </c>
      <c r="AQ45" s="2">
        <v>0.36363636363636398</v>
      </c>
      <c r="AR45" s="4">
        <v>13</v>
      </c>
      <c r="AS45" s="4">
        <v>24</v>
      </c>
      <c r="AT45" s="4">
        <v>170862</v>
      </c>
      <c r="AU45" s="4">
        <v>38</v>
      </c>
    </row>
    <row r="46" spans="1:47" ht="15.25" customHeight="1" x14ac:dyDescent="0.2">
      <c r="A46" t="s">
        <v>962</v>
      </c>
      <c r="B46">
        <v>3</v>
      </c>
      <c r="C46">
        <v>1</v>
      </c>
      <c r="D46">
        <v>2</v>
      </c>
      <c r="E46" s="2">
        <v>0.33333333333333298</v>
      </c>
      <c r="F46">
        <v>48</v>
      </c>
      <c r="G46" s="2">
        <v>16</v>
      </c>
      <c r="H46" s="2">
        <v>0.44</v>
      </c>
      <c r="I46" s="2">
        <v>21.1</v>
      </c>
      <c r="J46" s="2">
        <v>7.0333333333333297</v>
      </c>
      <c r="K46">
        <v>0</v>
      </c>
      <c r="L46">
        <v>20</v>
      </c>
      <c r="M46" s="2">
        <v>6.6666666666666696</v>
      </c>
      <c r="N46">
        <v>29</v>
      </c>
      <c r="O46">
        <v>60</v>
      </c>
      <c r="P46" s="2">
        <v>48.3333333333333</v>
      </c>
      <c r="Q46">
        <v>4</v>
      </c>
      <c r="R46">
        <v>28</v>
      </c>
      <c r="S46" s="2">
        <v>14.285714285714301</v>
      </c>
      <c r="T46">
        <v>11</v>
      </c>
      <c r="U46">
        <v>20</v>
      </c>
      <c r="V46" s="2">
        <v>55</v>
      </c>
      <c r="W46">
        <v>6</v>
      </c>
      <c r="X46">
        <v>0</v>
      </c>
      <c r="Y46">
        <v>6</v>
      </c>
      <c r="Z46">
        <v>4</v>
      </c>
      <c r="AA46">
        <v>3</v>
      </c>
      <c r="AB46">
        <v>0</v>
      </c>
      <c r="AC46">
        <v>0</v>
      </c>
      <c r="AD46">
        <v>10</v>
      </c>
      <c r="AE46">
        <v>67</v>
      </c>
      <c r="AF46" s="2">
        <v>22.3333333333333</v>
      </c>
      <c r="AG46">
        <v>22</v>
      </c>
      <c r="AH46">
        <v>45</v>
      </c>
      <c r="AI46">
        <v>22</v>
      </c>
      <c r="AJ46" s="2">
        <v>7.3333333333333304</v>
      </c>
      <c r="AK46" s="2">
        <v>16.6666666666667</v>
      </c>
      <c r="AL46">
        <v>23</v>
      </c>
      <c r="AM46" s="2">
        <v>7.6666666666666696</v>
      </c>
      <c r="AN46">
        <v>23</v>
      </c>
      <c r="AO46" s="2">
        <v>7.6666666666666696</v>
      </c>
      <c r="AP46" s="2">
        <v>41.3333333333333</v>
      </c>
      <c r="AQ46" s="2">
        <v>0.31818181818181801</v>
      </c>
      <c r="AR46" s="4">
        <v>17</v>
      </c>
      <c r="AS46" s="4">
        <v>31</v>
      </c>
      <c r="AT46" s="4">
        <v>164820</v>
      </c>
      <c r="AU46" s="4">
        <v>39</v>
      </c>
    </row>
    <row r="47" spans="1:47" ht="15.25" customHeight="1" x14ac:dyDescent="0.2">
      <c r="A47" t="s">
        <v>1201</v>
      </c>
      <c r="B47">
        <v>2</v>
      </c>
      <c r="C47">
        <v>0</v>
      </c>
      <c r="D47">
        <v>2</v>
      </c>
      <c r="E47" s="2">
        <v>0</v>
      </c>
      <c r="F47">
        <v>26</v>
      </c>
      <c r="G47" s="2">
        <v>13</v>
      </c>
      <c r="H47" s="2">
        <v>0.44</v>
      </c>
      <c r="I47" s="2">
        <v>11.4</v>
      </c>
      <c r="J47" s="2">
        <v>5.7</v>
      </c>
      <c r="K47">
        <v>0</v>
      </c>
      <c r="L47">
        <v>10</v>
      </c>
      <c r="M47" s="2">
        <v>5</v>
      </c>
      <c r="N47">
        <v>11</v>
      </c>
      <c r="O47">
        <v>25</v>
      </c>
      <c r="P47" s="2">
        <v>44</v>
      </c>
      <c r="Q47">
        <v>6</v>
      </c>
      <c r="R47">
        <v>28</v>
      </c>
      <c r="S47" s="2">
        <v>21.428571428571399</v>
      </c>
      <c r="T47">
        <v>3</v>
      </c>
      <c r="U47">
        <v>6</v>
      </c>
      <c r="V47" s="2">
        <v>50</v>
      </c>
      <c r="W47">
        <v>2</v>
      </c>
      <c r="X47">
        <v>0</v>
      </c>
      <c r="Y47">
        <v>4</v>
      </c>
      <c r="Z47">
        <v>5</v>
      </c>
      <c r="AA47">
        <v>0</v>
      </c>
      <c r="AB47">
        <v>0</v>
      </c>
      <c r="AC47">
        <v>0</v>
      </c>
      <c r="AD47">
        <v>1</v>
      </c>
      <c r="AE47">
        <v>39</v>
      </c>
      <c r="AF47" s="2">
        <v>19.5</v>
      </c>
      <c r="AG47">
        <v>6</v>
      </c>
      <c r="AH47">
        <v>33</v>
      </c>
      <c r="AI47">
        <v>17</v>
      </c>
      <c r="AJ47" s="2">
        <v>8.5</v>
      </c>
      <c r="AK47" s="2">
        <v>15.5</v>
      </c>
      <c r="AL47">
        <v>18</v>
      </c>
      <c r="AM47" s="2">
        <v>9</v>
      </c>
      <c r="AN47">
        <v>14</v>
      </c>
      <c r="AO47" s="2">
        <v>7</v>
      </c>
      <c r="AP47" s="2">
        <v>37</v>
      </c>
      <c r="AQ47" s="2">
        <v>0.52830188679245305</v>
      </c>
      <c r="AR47" s="4">
        <v>0</v>
      </c>
      <c r="AS47" s="4">
        <v>26</v>
      </c>
      <c r="AT47" s="4">
        <v>161199</v>
      </c>
      <c r="AU47" s="4">
        <v>40</v>
      </c>
    </row>
    <row r="48" spans="1:47" ht="15.25" customHeight="1" x14ac:dyDescent="0.2">
      <c r="A48" t="s">
        <v>1202</v>
      </c>
      <c r="B48">
        <v>2</v>
      </c>
      <c r="C48">
        <v>0</v>
      </c>
      <c r="D48">
        <v>2</v>
      </c>
      <c r="E48" s="2">
        <v>0</v>
      </c>
      <c r="F48">
        <v>30</v>
      </c>
      <c r="G48" s="2">
        <v>15</v>
      </c>
      <c r="H48" s="2">
        <v>0.45</v>
      </c>
      <c r="I48" s="2">
        <v>13.5</v>
      </c>
      <c r="J48" s="2">
        <v>6.75</v>
      </c>
      <c r="K48">
        <v>0</v>
      </c>
      <c r="L48">
        <v>10</v>
      </c>
      <c r="M48" s="2">
        <v>5</v>
      </c>
      <c r="N48">
        <v>16</v>
      </c>
      <c r="O48">
        <v>37</v>
      </c>
      <c r="P48" s="2">
        <v>43.243243243243199</v>
      </c>
      <c r="Q48">
        <v>6</v>
      </c>
      <c r="R48">
        <v>24</v>
      </c>
      <c r="S48" s="2">
        <v>25</v>
      </c>
      <c r="T48">
        <v>2</v>
      </c>
      <c r="U48">
        <v>5</v>
      </c>
      <c r="V48" s="2">
        <v>40</v>
      </c>
      <c r="W48">
        <v>1</v>
      </c>
      <c r="X48">
        <v>0</v>
      </c>
      <c r="Y48">
        <v>4</v>
      </c>
      <c r="Z48">
        <v>4</v>
      </c>
      <c r="AA48">
        <v>0</v>
      </c>
      <c r="AB48">
        <v>0</v>
      </c>
      <c r="AC48">
        <v>0</v>
      </c>
      <c r="AD48">
        <v>2</v>
      </c>
      <c r="AE48">
        <v>41</v>
      </c>
      <c r="AF48" s="2">
        <v>20.5</v>
      </c>
      <c r="AG48">
        <v>12</v>
      </c>
      <c r="AH48">
        <v>29</v>
      </c>
      <c r="AI48">
        <v>11</v>
      </c>
      <c r="AJ48" s="2">
        <v>5.5</v>
      </c>
      <c r="AK48" s="2">
        <v>18.5</v>
      </c>
      <c r="AL48">
        <v>17</v>
      </c>
      <c r="AM48" s="2">
        <v>8.5</v>
      </c>
      <c r="AN48">
        <v>14</v>
      </c>
      <c r="AO48" s="2">
        <v>7</v>
      </c>
      <c r="AP48" s="2">
        <v>38</v>
      </c>
      <c r="AQ48" s="2">
        <v>0.39344262295082</v>
      </c>
      <c r="AR48" s="4">
        <v>0</v>
      </c>
      <c r="AS48" s="4">
        <v>30</v>
      </c>
      <c r="AT48" s="4">
        <v>85531</v>
      </c>
      <c r="AU48" s="4">
        <v>47</v>
      </c>
    </row>
    <row r="49" spans="1:47" ht="15.25" customHeight="1" x14ac:dyDescent="0.2">
      <c r="A49" t="s">
        <v>1203</v>
      </c>
      <c r="B49">
        <v>2</v>
      </c>
      <c r="C49">
        <v>0</v>
      </c>
      <c r="D49">
        <v>2</v>
      </c>
      <c r="E49" s="2">
        <v>0</v>
      </c>
      <c r="F49">
        <v>21</v>
      </c>
      <c r="G49" s="2">
        <v>10.5</v>
      </c>
      <c r="H49" s="2">
        <v>0.4</v>
      </c>
      <c r="I49" s="2">
        <v>8.4</v>
      </c>
      <c r="J49" s="2">
        <v>4.2</v>
      </c>
      <c r="K49">
        <v>0</v>
      </c>
      <c r="L49">
        <v>4</v>
      </c>
      <c r="M49" s="2">
        <v>2</v>
      </c>
      <c r="N49">
        <v>9</v>
      </c>
      <c r="O49">
        <v>22</v>
      </c>
      <c r="P49" s="2">
        <v>40.909090909090899</v>
      </c>
      <c r="Q49">
        <v>4</v>
      </c>
      <c r="R49">
        <v>25</v>
      </c>
      <c r="S49" s="2">
        <v>16</v>
      </c>
      <c r="T49">
        <v>4</v>
      </c>
      <c r="U49">
        <v>5</v>
      </c>
      <c r="V49" s="2">
        <v>80</v>
      </c>
      <c r="W49">
        <v>2</v>
      </c>
      <c r="X49">
        <v>0</v>
      </c>
      <c r="Y49">
        <v>1</v>
      </c>
      <c r="Z49">
        <v>1</v>
      </c>
      <c r="AA49">
        <v>0</v>
      </c>
      <c r="AB49">
        <v>0</v>
      </c>
      <c r="AC49">
        <v>0</v>
      </c>
      <c r="AD49">
        <v>2</v>
      </c>
      <c r="AE49">
        <v>29</v>
      </c>
      <c r="AF49" s="2">
        <v>14.5</v>
      </c>
      <c r="AG49">
        <v>5</v>
      </c>
      <c r="AH49">
        <v>24</v>
      </c>
      <c r="AI49">
        <v>16</v>
      </c>
      <c r="AJ49" s="2">
        <v>8</v>
      </c>
      <c r="AK49" s="2">
        <v>22</v>
      </c>
      <c r="AL49">
        <v>6</v>
      </c>
      <c r="AM49" s="2">
        <v>3</v>
      </c>
      <c r="AN49">
        <v>4</v>
      </c>
      <c r="AO49" s="2">
        <v>2</v>
      </c>
      <c r="AP49" s="2">
        <v>33</v>
      </c>
      <c r="AQ49" s="2">
        <v>0.53191489361702105</v>
      </c>
      <c r="AR49" s="4">
        <v>0</v>
      </c>
      <c r="AS49" s="4">
        <v>21</v>
      </c>
      <c r="AT49" s="4">
        <v>77396</v>
      </c>
      <c r="AU49" s="4">
        <v>50</v>
      </c>
    </row>
    <row r="50" spans="1:47" ht="15.25" customHeight="1" x14ac:dyDescent="0.2">
      <c r="A50" t="s">
        <v>99</v>
      </c>
      <c r="B50">
        <v>2</v>
      </c>
      <c r="C50">
        <v>0</v>
      </c>
      <c r="D50">
        <v>2</v>
      </c>
      <c r="E50" s="2">
        <v>0</v>
      </c>
      <c r="F50">
        <v>28</v>
      </c>
      <c r="G50" s="2">
        <v>14</v>
      </c>
      <c r="H50" s="2">
        <v>0.51</v>
      </c>
      <c r="I50" s="2">
        <v>14.3</v>
      </c>
      <c r="J50" s="2">
        <v>7.15</v>
      </c>
      <c r="K50">
        <v>0</v>
      </c>
      <c r="L50">
        <v>13</v>
      </c>
      <c r="M50" s="2">
        <v>6.5</v>
      </c>
      <c r="N50">
        <v>15</v>
      </c>
      <c r="O50">
        <v>28</v>
      </c>
      <c r="P50" s="2">
        <v>53.571428571428598</v>
      </c>
      <c r="Q50">
        <v>6</v>
      </c>
      <c r="R50">
        <v>26</v>
      </c>
      <c r="S50" s="2">
        <v>23.076923076923102</v>
      </c>
      <c r="T50">
        <v>1</v>
      </c>
      <c r="U50">
        <v>1</v>
      </c>
      <c r="V50" s="2">
        <v>100</v>
      </c>
      <c r="W50">
        <v>0</v>
      </c>
      <c r="X50">
        <v>0</v>
      </c>
      <c r="Y50">
        <v>5</v>
      </c>
      <c r="Z50">
        <v>2</v>
      </c>
      <c r="AA50">
        <v>0</v>
      </c>
      <c r="AB50">
        <v>0</v>
      </c>
      <c r="AC50">
        <v>0</v>
      </c>
      <c r="AD50">
        <v>6</v>
      </c>
      <c r="AE50">
        <v>42</v>
      </c>
      <c r="AF50" s="2">
        <v>21</v>
      </c>
      <c r="AG50">
        <v>11</v>
      </c>
      <c r="AH50">
        <v>31</v>
      </c>
      <c r="AI50">
        <v>23</v>
      </c>
      <c r="AJ50" s="2">
        <v>11.5</v>
      </c>
      <c r="AK50" s="2">
        <v>20.5</v>
      </c>
      <c r="AL50">
        <v>10</v>
      </c>
      <c r="AM50" s="2">
        <v>5</v>
      </c>
      <c r="AN50">
        <v>4</v>
      </c>
      <c r="AO50" s="2">
        <v>2</v>
      </c>
      <c r="AP50" s="2">
        <v>39</v>
      </c>
      <c r="AQ50" s="2">
        <v>0.48148148148148101</v>
      </c>
      <c r="AR50" s="4">
        <v>0</v>
      </c>
      <c r="AS50" s="4">
        <v>28</v>
      </c>
      <c r="AT50" s="4">
        <v>111084</v>
      </c>
      <c r="AU50" s="4">
        <v>44</v>
      </c>
    </row>
    <row r="51" spans="1:47" ht="15.25" customHeight="1" x14ac:dyDescent="0.2">
      <c r="A51" t="s">
        <v>1204</v>
      </c>
      <c r="B51">
        <v>2</v>
      </c>
      <c r="C51">
        <v>0</v>
      </c>
      <c r="D51">
        <v>2</v>
      </c>
      <c r="E51" s="2">
        <v>0</v>
      </c>
      <c r="F51">
        <v>29</v>
      </c>
      <c r="G51" s="2">
        <v>14.5</v>
      </c>
      <c r="H51" s="2">
        <v>0.47</v>
      </c>
      <c r="I51" s="2">
        <v>13.6</v>
      </c>
      <c r="J51" s="2">
        <v>6.8</v>
      </c>
      <c r="K51">
        <v>0</v>
      </c>
      <c r="L51">
        <v>5</v>
      </c>
      <c r="M51" s="2">
        <v>2.5</v>
      </c>
      <c r="N51">
        <v>7</v>
      </c>
      <c r="O51">
        <v>28</v>
      </c>
      <c r="P51" s="2">
        <v>25</v>
      </c>
      <c r="Q51">
        <v>9</v>
      </c>
      <c r="R51">
        <v>28</v>
      </c>
      <c r="S51" s="2">
        <v>32.142857142857103</v>
      </c>
      <c r="T51">
        <v>4</v>
      </c>
      <c r="U51">
        <v>6</v>
      </c>
      <c r="V51" s="2">
        <v>66.6666666666667</v>
      </c>
      <c r="W51">
        <v>2</v>
      </c>
      <c r="X51">
        <v>0</v>
      </c>
      <c r="Y51">
        <v>2</v>
      </c>
      <c r="Z51">
        <v>0</v>
      </c>
      <c r="AA51">
        <v>0</v>
      </c>
      <c r="AB51">
        <v>0</v>
      </c>
      <c r="AC51">
        <v>0</v>
      </c>
      <c r="AD51">
        <v>3</v>
      </c>
      <c r="AE51">
        <v>33</v>
      </c>
      <c r="AF51" s="2">
        <v>16.5</v>
      </c>
      <c r="AG51">
        <v>9</v>
      </c>
      <c r="AH51">
        <v>24</v>
      </c>
      <c r="AI51">
        <v>8</v>
      </c>
      <c r="AJ51" s="2">
        <v>4</v>
      </c>
      <c r="AK51" s="2">
        <v>21</v>
      </c>
      <c r="AL51">
        <v>6</v>
      </c>
      <c r="AM51" s="2">
        <v>3</v>
      </c>
      <c r="AN51">
        <v>9</v>
      </c>
      <c r="AO51" s="2">
        <v>4.5</v>
      </c>
      <c r="AP51" s="2">
        <v>34</v>
      </c>
      <c r="AQ51" s="2">
        <v>0.5</v>
      </c>
      <c r="AR51" s="4">
        <v>0</v>
      </c>
      <c r="AS51" s="4">
        <v>29</v>
      </c>
      <c r="AT51" s="4">
        <v>72798</v>
      </c>
      <c r="AU51" s="4">
        <v>51</v>
      </c>
    </row>
    <row r="52" spans="1:47" ht="15.25" customHeight="1" x14ac:dyDescent="0.2">
      <c r="A52" t="s">
        <v>1205</v>
      </c>
      <c r="B52">
        <v>2</v>
      </c>
      <c r="C52">
        <v>0</v>
      </c>
      <c r="D52">
        <v>2</v>
      </c>
      <c r="E52" s="2">
        <v>0</v>
      </c>
      <c r="F52">
        <v>23</v>
      </c>
      <c r="G52" s="2">
        <v>11.5</v>
      </c>
      <c r="H52" s="2">
        <v>0.49</v>
      </c>
      <c r="I52" s="2">
        <v>11.3</v>
      </c>
      <c r="J52" s="2">
        <v>5.65</v>
      </c>
      <c r="K52">
        <v>0</v>
      </c>
      <c r="L52">
        <v>16</v>
      </c>
      <c r="M52" s="2">
        <v>8</v>
      </c>
      <c r="N52">
        <v>19</v>
      </c>
      <c r="O52">
        <v>30</v>
      </c>
      <c r="P52" s="2">
        <v>63.3333333333333</v>
      </c>
      <c r="Q52">
        <v>1</v>
      </c>
      <c r="R52">
        <v>10</v>
      </c>
      <c r="S52" s="2">
        <v>10</v>
      </c>
      <c r="T52">
        <v>2</v>
      </c>
      <c r="U52">
        <v>7</v>
      </c>
      <c r="V52" s="2">
        <v>28.571428571428601</v>
      </c>
      <c r="W52">
        <v>2</v>
      </c>
      <c r="X52">
        <v>0</v>
      </c>
      <c r="Y52">
        <v>3</v>
      </c>
      <c r="Z52">
        <v>3</v>
      </c>
      <c r="AA52">
        <v>0</v>
      </c>
      <c r="AB52">
        <v>0</v>
      </c>
      <c r="AC52">
        <v>0</v>
      </c>
      <c r="AD52">
        <v>10</v>
      </c>
      <c r="AE52">
        <v>19</v>
      </c>
      <c r="AF52" s="2">
        <v>9.5</v>
      </c>
      <c r="AG52">
        <v>6</v>
      </c>
      <c r="AH52">
        <v>13</v>
      </c>
      <c r="AI52">
        <v>7</v>
      </c>
      <c r="AJ52" s="2">
        <v>3.5</v>
      </c>
      <c r="AK52" s="2">
        <v>22</v>
      </c>
      <c r="AL52">
        <v>9</v>
      </c>
      <c r="AM52" s="2">
        <v>4.5</v>
      </c>
      <c r="AN52">
        <v>14</v>
      </c>
      <c r="AO52" s="2">
        <v>7</v>
      </c>
      <c r="AP52" s="2">
        <v>26</v>
      </c>
      <c r="AQ52" s="2">
        <v>0.25</v>
      </c>
      <c r="AR52" s="4">
        <v>0</v>
      </c>
      <c r="AS52" s="4">
        <v>23</v>
      </c>
      <c r="AT52" s="4">
        <v>86559</v>
      </c>
      <c r="AU52" s="4">
        <v>46</v>
      </c>
    </row>
    <row r="53" spans="1:47" s="1" customFormat="1" ht="15.25" customHeight="1" x14ac:dyDescent="0.2">
      <c r="A53" s="8"/>
      <c r="B53" s="8">
        <v>380</v>
      </c>
      <c r="C53" s="8">
        <v>190</v>
      </c>
      <c r="D53" s="8">
        <v>190</v>
      </c>
      <c r="E53" s="8"/>
      <c r="F53" s="8">
        <v>6424</v>
      </c>
      <c r="G53" s="9">
        <f>F53/$B53</f>
        <v>16.905263157894737</v>
      </c>
      <c r="H53" s="9">
        <f>F53/(O53+R53+U53)</f>
        <v>0.53595861838811942</v>
      </c>
      <c r="I53" s="9">
        <f>SUM(I2:I52)</f>
        <v>3477.900000000001</v>
      </c>
      <c r="J53" s="9">
        <f>I53/$B53</f>
        <v>9.1523684210526337</v>
      </c>
      <c r="K53" s="8">
        <v>116</v>
      </c>
      <c r="L53" s="8">
        <v>2608</v>
      </c>
      <c r="M53" s="9">
        <f>L53/$B53</f>
        <v>6.8631578947368421</v>
      </c>
      <c r="N53" s="8">
        <v>3280</v>
      </c>
      <c r="O53" s="8">
        <v>5875</v>
      </c>
      <c r="P53" s="10">
        <f>N53/O53</f>
        <v>0.55829787234042549</v>
      </c>
      <c r="Q53" s="8">
        <v>1185</v>
      </c>
      <c r="R53" s="8">
        <v>4815</v>
      </c>
      <c r="S53" s="10">
        <f>Q53/R53</f>
        <v>0.24610591900311526</v>
      </c>
      <c r="T53" s="8">
        <v>774</v>
      </c>
      <c r="U53" s="8">
        <v>1296</v>
      </c>
      <c r="V53" s="10">
        <f>T53/U53</f>
        <v>0.59722222222222221</v>
      </c>
      <c r="W53" s="8">
        <v>364</v>
      </c>
      <c r="X53" s="8">
        <v>119</v>
      </c>
      <c r="Y53" s="8">
        <v>425</v>
      </c>
      <c r="Z53" s="8">
        <v>1123</v>
      </c>
      <c r="AA53" s="8">
        <v>152</v>
      </c>
      <c r="AB53" s="8">
        <v>20</v>
      </c>
      <c r="AC53" s="8">
        <v>19</v>
      </c>
      <c r="AD53" s="8">
        <v>922</v>
      </c>
      <c r="AE53" s="8">
        <v>6417</v>
      </c>
      <c r="AF53" s="9">
        <f>AE53/$B53</f>
        <v>16.88684210526316</v>
      </c>
      <c r="AG53" s="8">
        <v>2221</v>
      </c>
      <c r="AH53" s="8">
        <v>4196</v>
      </c>
      <c r="AI53" s="8">
        <v>2119</v>
      </c>
      <c r="AJ53" s="9">
        <f>AI53/$B53</f>
        <v>5.5763157894736839</v>
      </c>
      <c r="AK53" s="8">
        <f>F53/B53</f>
        <v>16.905263157894737</v>
      </c>
      <c r="AL53" s="8">
        <v>2424</v>
      </c>
      <c r="AM53" s="9">
        <f>AL53/$B53</f>
        <v>6.3789473684210529</v>
      </c>
      <c r="AN53" s="8">
        <v>2424</v>
      </c>
      <c r="AO53" s="9">
        <f>AN53/$B53</f>
        <v>6.3789473684210529</v>
      </c>
      <c r="AP53" s="11">
        <f>((O53+R53+U53-W53+AI53)/B53)</f>
        <v>36.160526315789475</v>
      </c>
      <c r="AQ53" s="9">
        <f>R53/(O53+R53)</f>
        <v>0.45042095416276895</v>
      </c>
      <c r="AR53" s="5">
        <v>3756</v>
      </c>
      <c r="AS53" s="5">
        <v>2668</v>
      </c>
    </row>
    <row r="54" spans="1:47" ht="15" customHeight="1" x14ac:dyDescent="0.2"/>
  </sheetData>
  <pageMargins left="0.75" right="0.75" top="0.75" bottom="0.5" header="0.5" footer="0.7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27"/>
  <sheetViews>
    <sheetView topLeftCell="G201" workbookViewId="0">
      <selection activeCell="AJ1" sqref="AJ1:AK225"/>
    </sheetView>
  </sheetViews>
  <sheetFormatPr baseColWidth="10" defaultColWidth="8.83203125" defaultRowHeight="15" x14ac:dyDescent="0.2"/>
  <cols>
    <col min="1" max="1" width="17" customWidth="1"/>
    <col min="2" max="2" width="16.83203125" customWidth="1"/>
    <col min="3" max="3" width="13" customWidth="1"/>
    <col min="4" max="5" width="6.1640625" customWidth="1"/>
    <col min="6" max="6" width="7.5" customWidth="1"/>
    <col min="7" max="7" width="7.6640625" customWidth="1"/>
    <col min="8" max="8" width="8.83203125" customWidth="1"/>
    <col min="9" max="9" width="5.83203125" customWidth="1"/>
    <col min="10" max="10" width="7.66406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6640625" customWidth="1"/>
    <col min="24" max="24" width="5" customWidth="1"/>
    <col min="25" max="25" width="5.1640625"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6.1640625" customWidth="1"/>
    <col min="35" max="35" width="6.6640625" customWidth="1"/>
    <col min="36" max="38" width="9.1640625" customWidth="1"/>
  </cols>
  <sheetData>
    <row r="1" spans="1:37" ht="15.25" customHeight="1" x14ac:dyDescent="0.2">
      <c r="A1" s="1" t="s">
        <v>107</v>
      </c>
      <c r="B1" s="1" t="s">
        <v>108</v>
      </c>
      <c r="C1" s="1" t="s">
        <v>0</v>
      </c>
      <c r="D1" s="1" t="s">
        <v>1</v>
      </c>
      <c r="E1" s="1" t="s">
        <v>5</v>
      </c>
      <c r="F1" s="1" t="s">
        <v>6</v>
      </c>
      <c r="G1" s="1" t="s">
        <v>109</v>
      </c>
      <c r="H1" s="1" t="s">
        <v>110</v>
      </c>
      <c r="I1" s="1" t="s">
        <v>7</v>
      </c>
      <c r="J1" s="1" t="s">
        <v>8</v>
      </c>
      <c r="K1" s="1" t="s">
        <v>9</v>
      </c>
      <c r="L1" s="1" t="s">
        <v>11</v>
      </c>
      <c r="M1" s="1" t="s">
        <v>12</v>
      </c>
      <c r="N1" s="1" t="s">
        <v>13</v>
      </c>
      <c r="O1" s="1" t="s">
        <v>14</v>
      </c>
      <c r="P1" s="1" t="s">
        <v>15</v>
      </c>
      <c r="Q1" s="1" t="s">
        <v>16</v>
      </c>
      <c r="R1" s="1" t="s">
        <v>17</v>
      </c>
      <c r="S1" s="1" t="s">
        <v>18</v>
      </c>
      <c r="T1" s="1" t="s">
        <v>19</v>
      </c>
      <c r="U1" s="1" t="s">
        <v>20</v>
      </c>
      <c r="V1" s="1" t="s">
        <v>21</v>
      </c>
      <c r="W1" s="1" t="s">
        <v>23</v>
      </c>
      <c r="X1" s="1" t="s">
        <v>24</v>
      </c>
      <c r="Y1" s="1" t="s">
        <v>25</v>
      </c>
      <c r="Z1" s="1" t="s">
        <v>26</v>
      </c>
      <c r="AA1" s="1" t="s">
        <v>27</v>
      </c>
      <c r="AB1" s="1" t="s">
        <v>28</v>
      </c>
      <c r="AC1" s="1" t="s">
        <v>29</v>
      </c>
      <c r="AD1" s="1" t="s">
        <v>30</v>
      </c>
      <c r="AE1" s="1" t="s">
        <v>31</v>
      </c>
      <c r="AF1" s="1" t="s">
        <v>32</v>
      </c>
      <c r="AG1" s="1" t="s">
        <v>33</v>
      </c>
      <c r="AH1" s="1" t="s">
        <v>34</v>
      </c>
      <c r="AI1" s="1" t="s">
        <v>35</v>
      </c>
      <c r="AJ1" s="5" t="s">
        <v>1724</v>
      </c>
      <c r="AK1" s="5" t="s">
        <v>1725</v>
      </c>
    </row>
    <row r="2" spans="1:37" ht="15.25" customHeight="1" x14ac:dyDescent="0.2">
      <c r="A2" t="s">
        <v>321</v>
      </c>
      <c r="B2" t="s">
        <v>675</v>
      </c>
      <c r="C2" t="s">
        <v>606</v>
      </c>
      <c r="D2">
        <v>40</v>
      </c>
      <c r="E2">
        <v>164</v>
      </c>
      <c r="F2" s="2">
        <v>4.0999999999999996</v>
      </c>
      <c r="G2" s="2">
        <v>187.6</v>
      </c>
      <c r="H2" s="2">
        <v>4.7</v>
      </c>
      <c r="I2" s="2">
        <v>0.57999999999999996</v>
      </c>
      <c r="J2" s="2">
        <v>95.1</v>
      </c>
      <c r="K2" s="2">
        <v>2.3774999999999999</v>
      </c>
      <c r="L2">
        <v>86</v>
      </c>
      <c r="M2" s="2">
        <v>2.15</v>
      </c>
      <c r="N2">
        <v>130</v>
      </c>
      <c r="O2">
        <v>197</v>
      </c>
      <c r="P2" s="2">
        <v>65.989847715736005</v>
      </c>
      <c r="Q2">
        <v>6</v>
      </c>
      <c r="R2">
        <v>35</v>
      </c>
      <c r="S2" s="2">
        <v>17.1428571428571</v>
      </c>
      <c r="T2">
        <v>22</v>
      </c>
      <c r="U2">
        <v>50</v>
      </c>
      <c r="V2" s="2">
        <v>44</v>
      </c>
      <c r="W2">
        <v>3</v>
      </c>
      <c r="X2">
        <v>18</v>
      </c>
      <c r="Y2">
        <v>30</v>
      </c>
      <c r="Z2">
        <v>6</v>
      </c>
      <c r="AA2">
        <v>1</v>
      </c>
      <c r="AB2">
        <v>2</v>
      </c>
      <c r="AC2">
        <v>33</v>
      </c>
      <c r="AD2">
        <v>177</v>
      </c>
      <c r="AE2" s="2">
        <v>4.4249999999999998</v>
      </c>
      <c r="AF2">
        <v>75</v>
      </c>
      <c r="AG2">
        <v>102</v>
      </c>
      <c r="AH2">
        <v>46</v>
      </c>
      <c r="AI2" s="2">
        <v>1.1499999999999999</v>
      </c>
      <c r="AJ2" s="4">
        <v>781284</v>
      </c>
      <c r="AK2" s="4">
        <v>4</v>
      </c>
    </row>
    <row r="3" spans="1:37" ht="15.25" customHeight="1" x14ac:dyDescent="0.2">
      <c r="A3" t="s">
        <v>996</v>
      </c>
      <c r="B3" t="s">
        <v>997</v>
      </c>
      <c r="C3" t="s">
        <v>606</v>
      </c>
      <c r="D3">
        <v>40</v>
      </c>
      <c r="E3">
        <v>207</v>
      </c>
      <c r="F3" s="2">
        <v>5.1749999999999998</v>
      </c>
      <c r="G3" s="2">
        <v>197.5</v>
      </c>
      <c r="H3" s="2">
        <v>4.9000000000000004</v>
      </c>
      <c r="I3" s="2">
        <v>0.71</v>
      </c>
      <c r="J3" s="2">
        <v>147</v>
      </c>
      <c r="K3" s="2">
        <v>3.6749999999999998</v>
      </c>
      <c r="L3">
        <v>49</v>
      </c>
      <c r="M3" s="2">
        <v>1.2250000000000001</v>
      </c>
      <c r="N3">
        <v>166</v>
      </c>
      <c r="O3">
        <v>231</v>
      </c>
      <c r="P3" s="2">
        <v>71.861471861471898</v>
      </c>
      <c r="Q3">
        <v>7</v>
      </c>
      <c r="R3">
        <v>23</v>
      </c>
      <c r="S3" s="2">
        <v>30.434782608695699</v>
      </c>
      <c r="T3">
        <v>27</v>
      </c>
      <c r="U3">
        <v>38</v>
      </c>
      <c r="V3" s="2">
        <v>71.052631578947398</v>
      </c>
      <c r="W3">
        <v>0</v>
      </c>
      <c r="X3">
        <v>6</v>
      </c>
      <c r="Y3">
        <v>24</v>
      </c>
      <c r="Z3">
        <v>9</v>
      </c>
      <c r="AA3">
        <v>0</v>
      </c>
      <c r="AB3">
        <v>0</v>
      </c>
      <c r="AC3">
        <v>19</v>
      </c>
      <c r="AD3">
        <v>149</v>
      </c>
      <c r="AE3" s="2">
        <v>3.7250000000000001</v>
      </c>
      <c r="AF3">
        <v>69</v>
      </c>
      <c r="AG3">
        <v>80</v>
      </c>
      <c r="AH3">
        <v>54</v>
      </c>
      <c r="AI3" s="2">
        <v>1.35</v>
      </c>
      <c r="AJ3" s="4">
        <v>782166</v>
      </c>
      <c r="AK3" s="4">
        <v>3</v>
      </c>
    </row>
    <row r="4" spans="1:37" ht="15.25" customHeight="1" x14ac:dyDescent="0.2">
      <c r="A4" t="s">
        <v>676</v>
      </c>
      <c r="B4" t="s">
        <v>677</v>
      </c>
      <c r="C4" t="s">
        <v>606</v>
      </c>
      <c r="D4">
        <v>40</v>
      </c>
      <c r="E4">
        <v>267</v>
      </c>
      <c r="F4" s="2">
        <v>6.6749999999999998</v>
      </c>
      <c r="G4" s="2">
        <v>260.2</v>
      </c>
      <c r="H4" s="2">
        <v>6.5</v>
      </c>
      <c r="I4" s="2">
        <v>0.6</v>
      </c>
      <c r="J4" s="2">
        <v>160.19999999999999</v>
      </c>
      <c r="K4" s="2">
        <v>4.0049999999999999</v>
      </c>
      <c r="L4">
        <v>113</v>
      </c>
      <c r="M4" s="2">
        <v>2.8250000000000002</v>
      </c>
      <c r="N4">
        <v>87</v>
      </c>
      <c r="O4">
        <v>131</v>
      </c>
      <c r="P4" s="2">
        <v>66.412213740458</v>
      </c>
      <c r="Q4">
        <v>80</v>
      </c>
      <c r="R4">
        <v>286</v>
      </c>
      <c r="S4" s="2">
        <v>27.972027972027998</v>
      </c>
      <c r="T4">
        <v>20</v>
      </c>
      <c r="U4">
        <v>31</v>
      </c>
      <c r="V4" s="2">
        <v>64.516129032258107</v>
      </c>
      <c r="W4">
        <v>4</v>
      </c>
      <c r="X4">
        <v>10</v>
      </c>
      <c r="Y4">
        <v>57</v>
      </c>
      <c r="Z4">
        <v>16</v>
      </c>
      <c r="AA4">
        <v>2</v>
      </c>
      <c r="AB4">
        <v>1</v>
      </c>
      <c r="AC4">
        <v>41</v>
      </c>
      <c r="AD4">
        <v>188</v>
      </c>
      <c r="AE4" s="2">
        <v>4.7</v>
      </c>
      <c r="AF4">
        <v>45</v>
      </c>
      <c r="AG4">
        <v>143</v>
      </c>
      <c r="AH4">
        <v>62</v>
      </c>
      <c r="AI4" s="2">
        <v>1.55</v>
      </c>
      <c r="AJ4" s="4">
        <v>889158</v>
      </c>
      <c r="AK4" s="4">
        <v>2</v>
      </c>
    </row>
    <row r="5" spans="1:37" ht="15.25" customHeight="1" x14ac:dyDescent="0.2">
      <c r="A5" t="s">
        <v>676</v>
      </c>
      <c r="B5" t="s">
        <v>679</v>
      </c>
      <c r="C5" t="s">
        <v>606</v>
      </c>
      <c r="D5">
        <v>35</v>
      </c>
      <c r="E5">
        <v>129</v>
      </c>
      <c r="F5" s="2">
        <v>3.6857142857142899</v>
      </c>
      <c r="G5" s="2">
        <v>145.1</v>
      </c>
      <c r="H5" s="2">
        <v>4.0999999999999996</v>
      </c>
      <c r="I5" s="2">
        <v>0.52</v>
      </c>
      <c r="J5" s="2">
        <v>67.099999999999994</v>
      </c>
      <c r="K5" s="2">
        <v>1.9171428571428599</v>
      </c>
      <c r="L5">
        <v>84</v>
      </c>
      <c r="M5" s="2">
        <v>2.4</v>
      </c>
      <c r="N5">
        <v>28</v>
      </c>
      <c r="O5">
        <v>49</v>
      </c>
      <c r="P5" s="2">
        <v>57.142857142857103</v>
      </c>
      <c r="Q5">
        <v>38</v>
      </c>
      <c r="R5">
        <v>163</v>
      </c>
      <c r="S5" s="2">
        <v>23.312883435582801</v>
      </c>
      <c r="T5">
        <v>25</v>
      </c>
      <c r="U5">
        <v>37</v>
      </c>
      <c r="V5" s="2">
        <v>67.567567567567593</v>
      </c>
      <c r="W5">
        <v>2</v>
      </c>
      <c r="X5">
        <v>12</v>
      </c>
      <c r="Y5">
        <v>54</v>
      </c>
      <c r="Z5">
        <v>2</v>
      </c>
      <c r="AA5">
        <v>1</v>
      </c>
      <c r="AB5">
        <v>0</v>
      </c>
      <c r="AC5">
        <v>16</v>
      </c>
      <c r="AD5">
        <v>84</v>
      </c>
      <c r="AE5" s="2">
        <v>2.4</v>
      </c>
      <c r="AF5">
        <v>31</v>
      </c>
      <c r="AG5">
        <v>53</v>
      </c>
      <c r="AH5">
        <v>30</v>
      </c>
      <c r="AI5" s="2">
        <v>0.85714285714285698</v>
      </c>
      <c r="AJ5" s="4">
        <v>679884</v>
      </c>
      <c r="AK5" s="4">
        <v>9</v>
      </c>
    </row>
    <row r="6" spans="1:37" ht="15.25" customHeight="1" x14ac:dyDescent="0.2">
      <c r="A6" t="s">
        <v>113</v>
      </c>
      <c r="B6" t="s">
        <v>1206</v>
      </c>
      <c r="C6" t="s">
        <v>1178</v>
      </c>
      <c r="D6">
        <v>9</v>
      </c>
      <c r="E6">
        <v>30</v>
      </c>
      <c r="F6" s="2">
        <v>3.3333333333333299</v>
      </c>
      <c r="G6" s="2">
        <v>21.7</v>
      </c>
      <c r="H6" s="2">
        <v>2.4</v>
      </c>
      <c r="I6" s="2">
        <v>0.59</v>
      </c>
      <c r="J6" s="2">
        <v>17.7</v>
      </c>
      <c r="K6" s="2">
        <v>1.9666666666666699</v>
      </c>
      <c r="L6">
        <v>7</v>
      </c>
      <c r="M6" s="2">
        <v>0.77777777777777801</v>
      </c>
      <c r="N6">
        <v>17</v>
      </c>
      <c r="O6">
        <v>28</v>
      </c>
      <c r="P6" s="2">
        <v>60.714285714285701</v>
      </c>
      <c r="Q6">
        <v>5</v>
      </c>
      <c r="R6">
        <v>19</v>
      </c>
      <c r="S6" s="2">
        <v>26.315789473684202</v>
      </c>
      <c r="T6">
        <v>3</v>
      </c>
      <c r="U6">
        <v>4</v>
      </c>
      <c r="V6" s="2">
        <v>75</v>
      </c>
      <c r="W6">
        <v>0</v>
      </c>
      <c r="X6">
        <v>0</v>
      </c>
      <c r="Y6">
        <v>1</v>
      </c>
      <c r="Z6">
        <v>1</v>
      </c>
      <c r="AA6">
        <v>0</v>
      </c>
      <c r="AB6">
        <v>0</v>
      </c>
      <c r="AC6">
        <v>6</v>
      </c>
      <c r="AD6">
        <v>28</v>
      </c>
      <c r="AE6" s="2">
        <v>3.1111111111111098</v>
      </c>
      <c r="AF6">
        <v>9</v>
      </c>
      <c r="AG6">
        <v>19</v>
      </c>
      <c r="AH6">
        <v>11</v>
      </c>
      <c r="AI6" s="2">
        <v>1.2222222222222201</v>
      </c>
      <c r="AJ6" s="4">
        <v>193198</v>
      </c>
      <c r="AK6" s="4">
        <v>77</v>
      </c>
    </row>
    <row r="7" spans="1:37" ht="15.25" customHeight="1" x14ac:dyDescent="0.2">
      <c r="A7" t="s">
        <v>1207</v>
      </c>
      <c r="B7" t="s">
        <v>1208</v>
      </c>
      <c r="C7" t="s">
        <v>1178</v>
      </c>
      <c r="D7">
        <v>9</v>
      </c>
      <c r="E7">
        <v>17</v>
      </c>
      <c r="F7" s="2">
        <v>1.8888888888888899</v>
      </c>
      <c r="G7" s="2">
        <v>11</v>
      </c>
      <c r="H7" s="2">
        <v>1.2</v>
      </c>
      <c r="I7" s="2">
        <v>0.47</v>
      </c>
      <c r="J7" s="2">
        <v>8</v>
      </c>
      <c r="K7" s="2">
        <v>0.88888888888888895</v>
      </c>
      <c r="L7">
        <v>4</v>
      </c>
      <c r="M7" s="2">
        <v>0.44444444444444398</v>
      </c>
      <c r="N7">
        <v>12</v>
      </c>
      <c r="O7">
        <v>30</v>
      </c>
      <c r="P7" s="2">
        <v>40</v>
      </c>
      <c r="Q7">
        <v>0</v>
      </c>
      <c r="R7">
        <v>0</v>
      </c>
      <c r="T7">
        <v>5</v>
      </c>
      <c r="U7">
        <v>6</v>
      </c>
      <c r="V7" s="2">
        <v>83.3333333333333</v>
      </c>
      <c r="W7">
        <v>0</v>
      </c>
      <c r="X7">
        <v>0</v>
      </c>
      <c r="Y7">
        <v>4</v>
      </c>
      <c r="Z7">
        <v>0</v>
      </c>
      <c r="AA7">
        <v>0</v>
      </c>
      <c r="AB7">
        <v>0</v>
      </c>
      <c r="AC7">
        <v>0</v>
      </c>
      <c r="AD7">
        <v>42</v>
      </c>
      <c r="AE7" s="2">
        <v>4.6666666666666696</v>
      </c>
      <c r="AF7">
        <v>11</v>
      </c>
      <c r="AG7">
        <v>31</v>
      </c>
      <c r="AH7">
        <v>22</v>
      </c>
      <c r="AI7" s="2">
        <v>2.4444444444444402</v>
      </c>
      <c r="AJ7" s="4">
        <v>266211</v>
      </c>
      <c r="AK7" s="4">
        <v>55</v>
      </c>
    </row>
    <row r="8" spans="1:37" ht="15.25" customHeight="1" x14ac:dyDescent="0.2">
      <c r="A8" t="s">
        <v>316</v>
      </c>
      <c r="B8" t="s">
        <v>1209</v>
      </c>
      <c r="C8" t="s">
        <v>1178</v>
      </c>
      <c r="D8">
        <v>9</v>
      </c>
      <c r="E8">
        <v>49</v>
      </c>
      <c r="F8" s="2">
        <v>5.4444444444444402</v>
      </c>
      <c r="G8" s="2">
        <v>43</v>
      </c>
      <c r="H8" s="2">
        <v>4.8</v>
      </c>
      <c r="I8" s="2">
        <v>0.52</v>
      </c>
      <c r="J8" s="2">
        <v>25.5</v>
      </c>
      <c r="K8" s="2">
        <v>2.8333333333333299</v>
      </c>
      <c r="L8">
        <v>19</v>
      </c>
      <c r="M8" s="2">
        <v>2.1111111111111098</v>
      </c>
      <c r="N8">
        <v>6</v>
      </c>
      <c r="O8">
        <v>17</v>
      </c>
      <c r="P8" s="2">
        <v>35.294117647058798</v>
      </c>
      <c r="Q8">
        <v>21</v>
      </c>
      <c r="R8">
        <v>77</v>
      </c>
      <c r="S8" s="2">
        <v>27.272727272727298</v>
      </c>
      <c r="T8">
        <v>1</v>
      </c>
      <c r="U8">
        <v>1</v>
      </c>
      <c r="V8" s="2">
        <v>100</v>
      </c>
      <c r="W8">
        <v>0</v>
      </c>
      <c r="X8">
        <v>0</v>
      </c>
      <c r="Y8">
        <v>16</v>
      </c>
      <c r="Z8">
        <v>1</v>
      </c>
      <c r="AA8">
        <v>0</v>
      </c>
      <c r="AB8">
        <v>0</v>
      </c>
      <c r="AC8">
        <v>3</v>
      </c>
      <c r="AD8">
        <v>27</v>
      </c>
      <c r="AE8" s="2">
        <v>3</v>
      </c>
      <c r="AF8">
        <v>9</v>
      </c>
      <c r="AG8">
        <v>18</v>
      </c>
      <c r="AH8">
        <v>12</v>
      </c>
      <c r="AI8" s="2">
        <v>1.3333333333333299</v>
      </c>
      <c r="AJ8" s="4">
        <v>349979</v>
      </c>
      <c r="AK8" s="4">
        <v>38</v>
      </c>
    </row>
    <row r="9" spans="1:37" ht="15.25" customHeight="1" x14ac:dyDescent="0.2">
      <c r="A9" t="s">
        <v>274</v>
      </c>
      <c r="B9" t="s">
        <v>1210</v>
      </c>
      <c r="C9" t="s">
        <v>1178</v>
      </c>
      <c r="D9">
        <v>9</v>
      </c>
      <c r="E9">
        <v>47</v>
      </c>
      <c r="F9" s="2">
        <v>5.2222222222222197</v>
      </c>
      <c r="G9" s="2">
        <v>38.700000000000003</v>
      </c>
      <c r="H9" s="2">
        <v>4.3</v>
      </c>
      <c r="I9" s="2">
        <v>0.44</v>
      </c>
      <c r="J9" s="2">
        <v>20.7</v>
      </c>
      <c r="K9" s="2">
        <v>2.2999999999999998</v>
      </c>
      <c r="L9">
        <v>12</v>
      </c>
      <c r="M9" s="2">
        <v>1.3333333333333299</v>
      </c>
      <c r="N9">
        <v>19</v>
      </c>
      <c r="O9">
        <v>44</v>
      </c>
      <c r="P9" s="2">
        <v>43.181818181818201</v>
      </c>
      <c r="Q9">
        <v>9</v>
      </c>
      <c r="R9">
        <v>44</v>
      </c>
      <c r="S9" s="2">
        <v>20.454545454545499</v>
      </c>
      <c r="T9">
        <v>10</v>
      </c>
      <c r="U9">
        <v>20</v>
      </c>
      <c r="V9" s="2">
        <v>50</v>
      </c>
      <c r="W9">
        <v>0</v>
      </c>
      <c r="X9">
        <v>6</v>
      </c>
      <c r="Y9">
        <v>0</v>
      </c>
      <c r="Z9">
        <v>3</v>
      </c>
      <c r="AA9">
        <v>0</v>
      </c>
      <c r="AB9">
        <v>0</v>
      </c>
      <c r="AC9">
        <v>6</v>
      </c>
      <c r="AD9">
        <v>46</v>
      </c>
      <c r="AE9" s="2">
        <v>5.1111111111111098</v>
      </c>
      <c r="AF9">
        <v>17</v>
      </c>
      <c r="AG9">
        <v>29</v>
      </c>
      <c r="AH9">
        <v>11</v>
      </c>
      <c r="AI9" s="2">
        <v>1.2222222222222201</v>
      </c>
      <c r="AJ9" s="4">
        <v>319904</v>
      </c>
      <c r="AK9" s="4">
        <v>41</v>
      </c>
    </row>
    <row r="10" spans="1:37" ht="15.25" customHeight="1" x14ac:dyDescent="0.2">
      <c r="A10" t="s">
        <v>657</v>
      </c>
      <c r="B10" t="s">
        <v>658</v>
      </c>
      <c r="C10" t="s">
        <v>1179</v>
      </c>
      <c r="D10">
        <v>25</v>
      </c>
      <c r="E10">
        <v>147</v>
      </c>
      <c r="F10" s="2">
        <v>5.88</v>
      </c>
      <c r="G10" s="2">
        <v>158.69999999999999</v>
      </c>
      <c r="H10" s="2">
        <v>6.3</v>
      </c>
      <c r="I10" s="2">
        <v>0.6</v>
      </c>
      <c r="J10" s="2">
        <v>88.2</v>
      </c>
      <c r="K10" s="2">
        <v>3.528</v>
      </c>
      <c r="L10">
        <v>42</v>
      </c>
      <c r="M10" s="2">
        <v>1.68</v>
      </c>
      <c r="N10">
        <v>102</v>
      </c>
      <c r="O10">
        <v>167</v>
      </c>
      <c r="P10" s="2">
        <v>61.077844311377198</v>
      </c>
      <c r="Q10">
        <v>2</v>
      </c>
      <c r="R10">
        <v>16</v>
      </c>
      <c r="S10" s="2">
        <v>12.5</v>
      </c>
      <c r="T10">
        <v>41</v>
      </c>
      <c r="U10">
        <v>63</v>
      </c>
      <c r="V10" s="2">
        <v>65.079365079365104</v>
      </c>
      <c r="W10">
        <v>1</v>
      </c>
      <c r="X10">
        <v>23</v>
      </c>
      <c r="Y10">
        <v>12</v>
      </c>
      <c r="Z10">
        <v>9</v>
      </c>
      <c r="AA10">
        <v>0</v>
      </c>
      <c r="AB10">
        <v>0</v>
      </c>
      <c r="AC10">
        <v>6</v>
      </c>
      <c r="AD10">
        <v>123</v>
      </c>
      <c r="AE10" s="2">
        <v>4.92</v>
      </c>
      <c r="AF10">
        <v>40</v>
      </c>
      <c r="AG10">
        <v>83</v>
      </c>
      <c r="AH10">
        <v>26</v>
      </c>
      <c r="AI10" s="2">
        <v>1.04</v>
      </c>
      <c r="AJ10" s="4">
        <v>675954</v>
      </c>
      <c r="AK10" s="4">
        <v>10</v>
      </c>
    </row>
    <row r="11" spans="1:37" ht="15.25" customHeight="1" x14ac:dyDescent="0.2">
      <c r="A11" t="s">
        <v>116</v>
      </c>
      <c r="B11" t="s">
        <v>117</v>
      </c>
      <c r="C11" t="s">
        <v>1179</v>
      </c>
      <c r="D11">
        <v>30</v>
      </c>
      <c r="E11">
        <v>233</v>
      </c>
      <c r="F11" s="2">
        <v>7.7666666666666702</v>
      </c>
      <c r="G11" s="2">
        <v>246.6</v>
      </c>
      <c r="H11" s="2">
        <v>8.1999999999999993</v>
      </c>
      <c r="I11" s="2">
        <v>0.73</v>
      </c>
      <c r="J11" s="2">
        <v>170.1</v>
      </c>
      <c r="K11" s="2">
        <v>5.67</v>
      </c>
      <c r="L11">
        <v>95</v>
      </c>
      <c r="M11" s="2">
        <v>3.1666666666666701</v>
      </c>
      <c r="N11">
        <v>89</v>
      </c>
      <c r="O11">
        <v>141</v>
      </c>
      <c r="P11" s="2">
        <v>63.120567375886502</v>
      </c>
      <c r="Q11">
        <v>44</v>
      </c>
      <c r="R11">
        <v>112</v>
      </c>
      <c r="S11" s="2">
        <v>39.285714285714299</v>
      </c>
      <c r="T11">
        <v>56</v>
      </c>
      <c r="U11">
        <v>68</v>
      </c>
      <c r="V11" s="2">
        <v>82.352941176470594</v>
      </c>
      <c r="W11">
        <v>0</v>
      </c>
      <c r="X11">
        <v>10</v>
      </c>
      <c r="Y11">
        <v>49</v>
      </c>
      <c r="Z11">
        <v>10</v>
      </c>
      <c r="AA11">
        <v>2</v>
      </c>
      <c r="AB11">
        <v>0</v>
      </c>
      <c r="AC11">
        <v>36</v>
      </c>
      <c r="AD11">
        <v>105</v>
      </c>
      <c r="AE11" s="2">
        <v>3.5</v>
      </c>
      <c r="AF11">
        <v>34</v>
      </c>
      <c r="AG11">
        <v>71</v>
      </c>
      <c r="AH11">
        <v>35</v>
      </c>
      <c r="AI11" s="2">
        <v>1.1666666666666701</v>
      </c>
      <c r="AJ11" s="4">
        <v>931283</v>
      </c>
      <c r="AK11" s="4">
        <v>1</v>
      </c>
    </row>
    <row r="12" spans="1:37" ht="15.25" customHeight="1" x14ac:dyDescent="0.2">
      <c r="A12" t="s">
        <v>111</v>
      </c>
      <c r="B12" t="s">
        <v>112</v>
      </c>
      <c r="C12" t="s">
        <v>1179</v>
      </c>
      <c r="D12">
        <v>30</v>
      </c>
      <c r="E12">
        <v>147</v>
      </c>
      <c r="F12" s="2">
        <v>4.9000000000000004</v>
      </c>
      <c r="G12" s="2">
        <v>116.7</v>
      </c>
      <c r="H12" s="2">
        <v>3.9</v>
      </c>
      <c r="I12" s="2">
        <v>0.61</v>
      </c>
      <c r="J12" s="2">
        <v>89.7</v>
      </c>
      <c r="K12" s="2">
        <v>2.99</v>
      </c>
      <c r="L12">
        <v>30</v>
      </c>
      <c r="M12" s="2">
        <v>1</v>
      </c>
      <c r="N12">
        <v>69</v>
      </c>
      <c r="O12">
        <v>100</v>
      </c>
      <c r="P12" s="2">
        <v>69</v>
      </c>
      <c r="Q12">
        <v>31</v>
      </c>
      <c r="R12">
        <v>116</v>
      </c>
      <c r="S12" s="2">
        <v>26.724137931034502</v>
      </c>
      <c r="T12">
        <v>16</v>
      </c>
      <c r="U12">
        <v>24</v>
      </c>
      <c r="V12" s="2">
        <v>66.6666666666667</v>
      </c>
      <c r="W12">
        <v>0</v>
      </c>
      <c r="X12">
        <v>5</v>
      </c>
      <c r="Y12">
        <v>12</v>
      </c>
      <c r="Z12">
        <v>1</v>
      </c>
      <c r="AA12">
        <v>0</v>
      </c>
      <c r="AB12">
        <v>1</v>
      </c>
      <c r="AC12">
        <v>12</v>
      </c>
      <c r="AD12">
        <v>58</v>
      </c>
      <c r="AE12" s="2">
        <v>1.93333333333333</v>
      </c>
      <c r="AF12">
        <v>20</v>
      </c>
      <c r="AG12">
        <v>38</v>
      </c>
      <c r="AH12">
        <v>20</v>
      </c>
      <c r="AI12" s="2">
        <v>0.66666666666666696</v>
      </c>
      <c r="AJ12" s="4">
        <v>725423</v>
      </c>
      <c r="AK12" s="4">
        <v>8</v>
      </c>
    </row>
    <row r="13" spans="1:37" ht="15.25" customHeight="1" x14ac:dyDescent="0.2">
      <c r="A13" t="s">
        <v>113</v>
      </c>
      <c r="B13" t="s">
        <v>114</v>
      </c>
      <c r="C13" t="s">
        <v>1179</v>
      </c>
      <c r="D13">
        <v>30</v>
      </c>
      <c r="E13">
        <v>80</v>
      </c>
      <c r="F13" s="2">
        <v>2.6666666666666701</v>
      </c>
      <c r="G13" s="2">
        <v>125.1</v>
      </c>
      <c r="H13" s="2">
        <v>4.2</v>
      </c>
      <c r="I13" s="2">
        <v>0.56999999999999995</v>
      </c>
      <c r="J13" s="2">
        <v>45.6</v>
      </c>
      <c r="K13" s="2">
        <v>1.52</v>
      </c>
      <c r="L13">
        <v>93</v>
      </c>
      <c r="M13" s="2">
        <v>3.1</v>
      </c>
      <c r="N13">
        <v>45</v>
      </c>
      <c r="O13">
        <v>73</v>
      </c>
      <c r="P13" s="2">
        <v>61.643835616438402</v>
      </c>
      <c r="Q13">
        <v>14</v>
      </c>
      <c r="R13">
        <v>58</v>
      </c>
      <c r="S13" s="2">
        <v>24.137931034482801</v>
      </c>
      <c r="T13">
        <v>7</v>
      </c>
      <c r="U13">
        <v>10</v>
      </c>
      <c r="V13" s="2">
        <v>70</v>
      </c>
      <c r="W13">
        <v>0</v>
      </c>
      <c r="X13">
        <v>5</v>
      </c>
      <c r="Y13">
        <v>73</v>
      </c>
      <c r="Z13">
        <v>0</v>
      </c>
      <c r="AA13">
        <v>0</v>
      </c>
      <c r="AB13">
        <v>1</v>
      </c>
      <c r="AC13">
        <v>14</v>
      </c>
      <c r="AD13">
        <v>97</v>
      </c>
      <c r="AE13" s="2">
        <v>3.2333333333333298</v>
      </c>
      <c r="AF13">
        <v>25</v>
      </c>
      <c r="AG13">
        <v>72</v>
      </c>
      <c r="AH13">
        <v>48</v>
      </c>
      <c r="AI13" s="2">
        <v>1.6</v>
      </c>
      <c r="AJ13" s="4">
        <v>726401</v>
      </c>
      <c r="AK13" s="4">
        <v>7</v>
      </c>
    </row>
    <row r="14" spans="1:37" ht="15.25" customHeight="1" x14ac:dyDescent="0.2">
      <c r="A14" t="s">
        <v>264</v>
      </c>
      <c r="B14" t="s">
        <v>265</v>
      </c>
      <c r="C14" t="s">
        <v>63</v>
      </c>
      <c r="D14">
        <v>8</v>
      </c>
      <c r="E14">
        <v>48</v>
      </c>
      <c r="F14" s="2">
        <v>6</v>
      </c>
      <c r="G14" s="2">
        <v>39.799999999999997</v>
      </c>
      <c r="H14" s="2">
        <v>5</v>
      </c>
      <c r="I14" s="2">
        <v>0.62</v>
      </c>
      <c r="J14" s="2">
        <v>29.8</v>
      </c>
      <c r="K14" s="2">
        <v>3.7250000000000001</v>
      </c>
      <c r="L14">
        <v>7</v>
      </c>
      <c r="M14" s="2">
        <v>0.875</v>
      </c>
      <c r="N14">
        <v>35</v>
      </c>
      <c r="O14">
        <v>55</v>
      </c>
      <c r="P14" s="2">
        <v>63.636363636363598</v>
      </c>
      <c r="Q14">
        <v>3</v>
      </c>
      <c r="R14">
        <v>13</v>
      </c>
      <c r="S14" s="2">
        <v>23.076923076923102</v>
      </c>
      <c r="T14">
        <v>7</v>
      </c>
      <c r="U14">
        <v>10</v>
      </c>
      <c r="V14" s="2">
        <v>70</v>
      </c>
      <c r="W14">
        <v>2</v>
      </c>
      <c r="X14">
        <v>1</v>
      </c>
      <c r="Y14">
        <v>1</v>
      </c>
      <c r="Z14">
        <v>3</v>
      </c>
      <c r="AA14">
        <v>0</v>
      </c>
      <c r="AB14">
        <v>0</v>
      </c>
      <c r="AC14">
        <v>3</v>
      </c>
      <c r="AD14">
        <v>36</v>
      </c>
      <c r="AE14" s="2">
        <v>4.5</v>
      </c>
      <c r="AF14">
        <v>25</v>
      </c>
      <c r="AG14">
        <v>11</v>
      </c>
      <c r="AH14">
        <v>10</v>
      </c>
      <c r="AI14" s="2">
        <v>1.25</v>
      </c>
      <c r="AJ14" s="4">
        <v>271092</v>
      </c>
      <c r="AK14" s="4">
        <v>53</v>
      </c>
    </row>
    <row r="15" spans="1:37" ht="15.25" customHeight="1" x14ac:dyDescent="0.2">
      <c r="A15" t="s">
        <v>187</v>
      </c>
      <c r="B15" t="s">
        <v>188</v>
      </c>
      <c r="C15" t="s">
        <v>63</v>
      </c>
      <c r="D15">
        <v>8</v>
      </c>
      <c r="E15">
        <v>34</v>
      </c>
      <c r="F15" s="2">
        <v>4.25</v>
      </c>
      <c r="G15" s="2">
        <v>20.2</v>
      </c>
      <c r="H15" s="2">
        <v>2.5</v>
      </c>
      <c r="I15" s="2">
        <v>0.52</v>
      </c>
      <c r="J15" s="2">
        <v>17.7</v>
      </c>
      <c r="K15" s="2">
        <v>2.2124999999999999</v>
      </c>
      <c r="L15">
        <v>11</v>
      </c>
      <c r="M15" s="2">
        <v>1.375</v>
      </c>
      <c r="N15">
        <v>5</v>
      </c>
      <c r="O15">
        <v>8</v>
      </c>
      <c r="P15" s="2">
        <v>62.5</v>
      </c>
      <c r="Q15">
        <v>14</v>
      </c>
      <c r="R15">
        <v>51</v>
      </c>
      <c r="S15" s="2">
        <v>27.4509803921569</v>
      </c>
      <c r="T15">
        <v>1</v>
      </c>
      <c r="U15">
        <v>7</v>
      </c>
      <c r="V15" s="2">
        <v>14.285714285714301</v>
      </c>
      <c r="W15">
        <v>0</v>
      </c>
      <c r="X15">
        <v>4</v>
      </c>
      <c r="Y15">
        <v>5</v>
      </c>
      <c r="Z15">
        <v>0</v>
      </c>
      <c r="AA15">
        <v>0</v>
      </c>
      <c r="AB15">
        <v>0</v>
      </c>
      <c r="AC15">
        <v>2</v>
      </c>
      <c r="AD15">
        <v>21</v>
      </c>
      <c r="AE15" s="2">
        <v>2.625</v>
      </c>
      <c r="AF15">
        <v>4</v>
      </c>
      <c r="AG15">
        <v>17</v>
      </c>
      <c r="AH15">
        <v>17</v>
      </c>
      <c r="AI15" s="2">
        <v>2.125</v>
      </c>
      <c r="AJ15" s="4">
        <v>254682</v>
      </c>
      <c r="AK15" s="4">
        <v>58</v>
      </c>
    </row>
    <row r="16" spans="1:37" ht="15.25" customHeight="1" x14ac:dyDescent="0.2">
      <c r="A16" t="s">
        <v>1086</v>
      </c>
      <c r="B16" t="s">
        <v>1088</v>
      </c>
      <c r="C16" t="s">
        <v>63</v>
      </c>
      <c r="D16">
        <v>4</v>
      </c>
      <c r="E16">
        <v>11</v>
      </c>
      <c r="F16" s="2">
        <v>2.75</v>
      </c>
      <c r="G16" s="2">
        <v>7.8</v>
      </c>
      <c r="H16" s="2">
        <v>2</v>
      </c>
      <c r="I16" s="2">
        <v>0.44</v>
      </c>
      <c r="J16" s="2">
        <v>4.8</v>
      </c>
      <c r="K16" s="2">
        <v>1.2</v>
      </c>
      <c r="L16">
        <v>6</v>
      </c>
      <c r="M16" s="2">
        <v>1.5</v>
      </c>
      <c r="N16">
        <v>7</v>
      </c>
      <c r="O16">
        <v>11</v>
      </c>
      <c r="P16" s="2">
        <v>63.636363636363598</v>
      </c>
      <c r="Q16">
        <v>2</v>
      </c>
      <c r="R16">
        <v>11</v>
      </c>
      <c r="S16" s="2">
        <v>18.181818181818201</v>
      </c>
      <c r="T16">
        <v>0</v>
      </c>
      <c r="U16">
        <v>3</v>
      </c>
      <c r="V16" s="2">
        <v>0</v>
      </c>
      <c r="W16">
        <v>0</v>
      </c>
      <c r="X16">
        <v>0</v>
      </c>
      <c r="Y16">
        <v>1</v>
      </c>
      <c r="Z16">
        <v>1</v>
      </c>
      <c r="AA16">
        <v>0</v>
      </c>
      <c r="AB16">
        <v>0</v>
      </c>
      <c r="AC16">
        <v>5</v>
      </c>
      <c r="AD16">
        <v>12</v>
      </c>
      <c r="AE16" s="2">
        <v>3</v>
      </c>
      <c r="AF16">
        <v>5</v>
      </c>
      <c r="AG16">
        <v>7</v>
      </c>
      <c r="AH16">
        <v>4</v>
      </c>
      <c r="AI16" s="2">
        <v>1</v>
      </c>
      <c r="AJ16" s="4">
        <v>201678</v>
      </c>
      <c r="AK16" s="4">
        <v>73</v>
      </c>
    </row>
    <row r="17" spans="1:37" ht="15.25" customHeight="1" x14ac:dyDescent="0.2">
      <c r="A17" t="s">
        <v>1211</v>
      </c>
      <c r="B17" t="s">
        <v>1212</v>
      </c>
      <c r="C17" t="s">
        <v>63</v>
      </c>
      <c r="D17">
        <v>8</v>
      </c>
      <c r="E17">
        <v>23</v>
      </c>
      <c r="F17" s="2">
        <v>2.875</v>
      </c>
      <c r="G17" s="2">
        <v>24.2</v>
      </c>
      <c r="H17" s="2">
        <v>3</v>
      </c>
      <c r="I17" s="2">
        <v>0.42</v>
      </c>
      <c r="J17" s="2">
        <v>9.6999999999999993</v>
      </c>
      <c r="K17" s="2">
        <v>1.2124999999999999</v>
      </c>
      <c r="L17">
        <v>11</v>
      </c>
      <c r="M17" s="2">
        <v>1.375</v>
      </c>
      <c r="N17">
        <v>11</v>
      </c>
      <c r="O17">
        <v>29</v>
      </c>
      <c r="P17" s="2">
        <v>37.931034482758598</v>
      </c>
      <c r="Q17">
        <v>5</v>
      </c>
      <c r="R17">
        <v>22</v>
      </c>
      <c r="S17" s="2">
        <v>22.727272727272702</v>
      </c>
      <c r="T17">
        <v>2</v>
      </c>
      <c r="U17">
        <v>4</v>
      </c>
      <c r="V17" s="2">
        <v>50</v>
      </c>
      <c r="W17">
        <v>0</v>
      </c>
      <c r="X17">
        <v>7</v>
      </c>
      <c r="Y17">
        <v>2</v>
      </c>
      <c r="Z17">
        <v>0</v>
      </c>
      <c r="AA17">
        <v>0</v>
      </c>
      <c r="AB17">
        <v>0</v>
      </c>
      <c r="AC17">
        <v>2</v>
      </c>
      <c r="AD17">
        <v>25</v>
      </c>
      <c r="AE17" s="2">
        <v>3.125</v>
      </c>
      <c r="AF17">
        <v>13</v>
      </c>
      <c r="AG17">
        <v>12</v>
      </c>
      <c r="AH17">
        <v>7</v>
      </c>
      <c r="AI17" s="2">
        <v>0.875</v>
      </c>
      <c r="AJ17" s="4">
        <v>231190</v>
      </c>
      <c r="AK17" s="4">
        <v>63</v>
      </c>
    </row>
    <row r="18" spans="1:37" ht="15.25" customHeight="1" x14ac:dyDescent="0.2">
      <c r="A18" t="s">
        <v>1028</v>
      </c>
      <c r="B18" t="s">
        <v>1029</v>
      </c>
      <c r="C18" t="s">
        <v>958</v>
      </c>
      <c r="D18">
        <v>25</v>
      </c>
      <c r="E18">
        <v>90</v>
      </c>
      <c r="F18" s="2">
        <v>3.6</v>
      </c>
      <c r="G18" s="2">
        <v>91.8</v>
      </c>
      <c r="H18" s="2">
        <v>3.7</v>
      </c>
      <c r="I18" s="2">
        <v>0.52</v>
      </c>
      <c r="J18" s="2">
        <v>46.8</v>
      </c>
      <c r="K18" s="2">
        <v>1.8720000000000001</v>
      </c>
      <c r="L18">
        <v>17</v>
      </c>
      <c r="M18" s="2">
        <v>0.68</v>
      </c>
      <c r="N18">
        <v>28</v>
      </c>
      <c r="O18">
        <v>50</v>
      </c>
      <c r="P18" s="2">
        <v>56</v>
      </c>
      <c r="Q18">
        <v>26</v>
      </c>
      <c r="R18">
        <v>107</v>
      </c>
      <c r="S18" s="2">
        <v>24.299065420560702</v>
      </c>
      <c r="T18">
        <v>10</v>
      </c>
      <c r="U18">
        <v>15</v>
      </c>
      <c r="V18" s="2">
        <v>66.6666666666667</v>
      </c>
      <c r="W18">
        <v>0</v>
      </c>
      <c r="X18">
        <v>1</v>
      </c>
      <c r="Y18">
        <v>10</v>
      </c>
      <c r="Z18">
        <v>6</v>
      </c>
      <c r="AA18">
        <v>0</v>
      </c>
      <c r="AB18">
        <v>0</v>
      </c>
      <c r="AC18">
        <v>6</v>
      </c>
      <c r="AD18">
        <v>108</v>
      </c>
      <c r="AE18" s="2">
        <v>4.32</v>
      </c>
      <c r="AF18">
        <v>43</v>
      </c>
      <c r="AG18">
        <v>65</v>
      </c>
      <c r="AH18">
        <v>20</v>
      </c>
      <c r="AI18" s="2">
        <v>0.8</v>
      </c>
      <c r="AJ18" s="4">
        <v>582390</v>
      </c>
      <c r="AK18" s="4">
        <v>13</v>
      </c>
    </row>
    <row r="19" spans="1:37" ht="15.25" customHeight="1" x14ac:dyDescent="0.2">
      <c r="A19" t="s">
        <v>1021</v>
      </c>
      <c r="B19" t="s">
        <v>1022</v>
      </c>
      <c r="C19" t="s">
        <v>958</v>
      </c>
      <c r="D19">
        <v>25</v>
      </c>
      <c r="E19">
        <v>113</v>
      </c>
      <c r="F19" s="2">
        <v>4.5199999999999996</v>
      </c>
      <c r="G19" s="2">
        <v>89.2</v>
      </c>
      <c r="H19" s="2">
        <v>3.6</v>
      </c>
      <c r="I19" s="2">
        <v>0.48</v>
      </c>
      <c r="J19" s="2">
        <v>54.2</v>
      </c>
      <c r="K19" s="2">
        <v>2.1680000000000001</v>
      </c>
      <c r="L19">
        <v>89</v>
      </c>
      <c r="M19" s="2">
        <v>3.56</v>
      </c>
      <c r="N19">
        <v>65</v>
      </c>
      <c r="O19">
        <v>108</v>
      </c>
      <c r="P19" s="2">
        <v>60.185185185185198</v>
      </c>
      <c r="Q19">
        <v>22</v>
      </c>
      <c r="R19">
        <v>117</v>
      </c>
      <c r="S19" s="2">
        <v>18.803418803418801</v>
      </c>
      <c r="T19">
        <v>4</v>
      </c>
      <c r="U19">
        <v>12</v>
      </c>
      <c r="V19" s="2">
        <v>33.3333333333333</v>
      </c>
      <c r="W19">
        <v>0</v>
      </c>
      <c r="X19">
        <v>4</v>
      </c>
      <c r="Y19">
        <v>44</v>
      </c>
      <c r="Z19">
        <v>6</v>
      </c>
      <c r="AA19">
        <v>3</v>
      </c>
      <c r="AB19">
        <v>1</v>
      </c>
      <c r="AC19">
        <v>40</v>
      </c>
      <c r="AD19">
        <v>100</v>
      </c>
      <c r="AE19" s="2">
        <v>4</v>
      </c>
      <c r="AF19">
        <v>37</v>
      </c>
      <c r="AG19">
        <v>63</v>
      </c>
      <c r="AH19">
        <v>64</v>
      </c>
      <c r="AI19" s="2">
        <v>2.56</v>
      </c>
      <c r="AJ19" s="4">
        <v>727218</v>
      </c>
      <c r="AK19" s="4">
        <v>6</v>
      </c>
    </row>
    <row r="20" spans="1:37" ht="15.25" customHeight="1" x14ac:dyDescent="0.2">
      <c r="A20" t="s">
        <v>1026</v>
      </c>
      <c r="B20" t="s">
        <v>1027</v>
      </c>
      <c r="C20" t="s">
        <v>958</v>
      </c>
      <c r="D20">
        <v>25</v>
      </c>
      <c r="E20">
        <v>162</v>
      </c>
      <c r="F20" s="2">
        <v>6.48</v>
      </c>
      <c r="G20" s="2">
        <v>123.2</v>
      </c>
      <c r="H20" s="2">
        <v>4.9000000000000004</v>
      </c>
      <c r="I20" s="2">
        <v>0.52</v>
      </c>
      <c r="J20" s="2">
        <v>84.2</v>
      </c>
      <c r="K20" s="2">
        <v>3.3679999999999999</v>
      </c>
      <c r="L20">
        <v>69</v>
      </c>
      <c r="M20" s="2">
        <v>2.76</v>
      </c>
      <c r="N20">
        <v>89</v>
      </c>
      <c r="O20">
        <v>151</v>
      </c>
      <c r="P20" s="2">
        <v>58.9403973509934</v>
      </c>
      <c r="Q20">
        <v>25</v>
      </c>
      <c r="R20">
        <v>132</v>
      </c>
      <c r="S20" s="2">
        <v>18.939393939393899</v>
      </c>
      <c r="T20">
        <v>23</v>
      </c>
      <c r="U20">
        <v>28</v>
      </c>
      <c r="V20" s="2">
        <v>82.142857142857096</v>
      </c>
      <c r="W20">
        <v>12</v>
      </c>
      <c r="X20">
        <v>8</v>
      </c>
      <c r="Y20">
        <v>17</v>
      </c>
      <c r="Z20">
        <v>4</v>
      </c>
      <c r="AA20">
        <v>1</v>
      </c>
      <c r="AB20">
        <v>0</v>
      </c>
      <c r="AC20">
        <v>32</v>
      </c>
      <c r="AD20">
        <v>74</v>
      </c>
      <c r="AE20" s="2">
        <v>2.96</v>
      </c>
      <c r="AF20">
        <v>32</v>
      </c>
      <c r="AG20">
        <v>42</v>
      </c>
      <c r="AH20">
        <v>23</v>
      </c>
      <c r="AI20" s="2">
        <v>0.92</v>
      </c>
      <c r="AJ20" s="4">
        <v>738732</v>
      </c>
      <c r="AK20" s="4">
        <v>5</v>
      </c>
    </row>
    <row r="21" spans="1:37" ht="15.25" customHeight="1" x14ac:dyDescent="0.2">
      <c r="A21" t="s">
        <v>1015</v>
      </c>
      <c r="B21" t="s">
        <v>1016</v>
      </c>
      <c r="C21" t="s">
        <v>958</v>
      </c>
      <c r="D21">
        <v>25</v>
      </c>
      <c r="E21">
        <v>85</v>
      </c>
      <c r="F21" s="2">
        <v>3.4</v>
      </c>
      <c r="G21" s="2">
        <v>135.6</v>
      </c>
      <c r="H21" s="2">
        <v>5.4</v>
      </c>
      <c r="I21" s="2">
        <v>0.56000000000000005</v>
      </c>
      <c r="J21" s="2">
        <v>47.6</v>
      </c>
      <c r="K21" s="2">
        <v>1.9039999999999999</v>
      </c>
      <c r="L21">
        <v>31</v>
      </c>
      <c r="M21" s="2">
        <v>1.24</v>
      </c>
      <c r="N21">
        <v>51</v>
      </c>
      <c r="O21">
        <v>93</v>
      </c>
      <c r="P21" s="2">
        <v>54.838709677419402</v>
      </c>
      <c r="Q21">
        <v>13</v>
      </c>
      <c r="R21">
        <v>43</v>
      </c>
      <c r="S21" s="2">
        <v>30.232558139534898</v>
      </c>
      <c r="T21">
        <v>8</v>
      </c>
      <c r="U21">
        <v>17</v>
      </c>
      <c r="V21" s="2">
        <v>47.058823529411796</v>
      </c>
      <c r="W21">
        <v>1</v>
      </c>
      <c r="X21">
        <v>15</v>
      </c>
      <c r="Y21">
        <v>14</v>
      </c>
      <c r="Z21">
        <v>6</v>
      </c>
      <c r="AA21">
        <v>0</v>
      </c>
      <c r="AB21">
        <v>0</v>
      </c>
      <c r="AC21">
        <v>1</v>
      </c>
      <c r="AD21">
        <v>164</v>
      </c>
      <c r="AE21" s="2">
        <v>6.56</v>
      </c>
      <c r="AF21">
        <v>67</v>
      </c>
      <c r="AG21">
        <v>97</v>
      </c>
      <c r="AH21">
        <v>23</v>
      </c>
      <c r="AI21" s="2">
        <v>0.92</v>
      </c>
      <c r="AJ21" s="4">
        <v>599010</v>
      </c>
      <c r="AK21" s="4">
        <v>12</v>
      </c>
    </row>
    <row r="22" spans="1:37" ht="15.25" customHeight="1" x14ac:dyDescent="0.2">
      <c r="A22" t="s">
        <v>1213</v>
      </c>
      <c r="B22" t="s">
        <v>1214</v>
      </c>
      <c r="C22" t="s">
        <v>70</v>
      </c>
      <c r="D22">
        <v>8</v>
      </c>
      <c r="E22">
        <v>32</v>
      </c>
      <c r="F22" s="2">
        <v>4</v>
      </c>
      <c r="G22" s="2">
        <v>24.4</v>
      </c>
      <c r="H22" s="2">
        <v>3</v>
      </c>
      <c r="I22" s="2">
        <v>0.42</v>
      </c>
      <c r="J22" s="2">
        <v>13.4</v>
      </c>
      <c r="K22" s="2">
        <v>1.675</v>
      </c>
      <c r="L22">
        <v>4</v>
      </c>
      <c r="M22" s="2">
        <v>0.5</v>
      </c>
      <c r="N22">
        <v>4</v>
      </c>
      <c r="O22">
        <v>19</v>
      </c>
      <c r="P22" s="2">
        <v>21.052631578947398</v>
      </c>
      <c r="Q22">
        <v>11</v>
      </c>
      <c r="R22">
        <v>49</v>
      </c>
      <c r="S22" s="2">
        <v>22.4489795918367</v>
      </c>
      <c r="T22">
        <v>6</v>
      </c>
      <c r="U22">
        <v>8</v>
      </c>
      <c r="V22" s="2">
        <v>75</v>
      </c>
      <c r="W22">
        <v>0</v>
      </c>
      <c r="X22">
        <v>0</v>
      </c>
      <c r="Y22">
        <v>2</v>
      </c>
      <c r="Z22">
        <v>0</v>
      </c>
      <c r="AA22">
        <v>0</v>
      </c>
      <c r="AB22">
        <v>0</v>
      </c>
      <c r="AC22">
        <v>2</v>
      </c>
      <c r="AD22">
        <v>28</v>
      </c>
      <c r="AE22" s="2">
        <v>3.5</v>
      </c>
      <c r="AF22">
        <v>10</v>
      </c>
      <c r="AG22">
        <v>18</v>
      </c>
      <c r="AH22">
        <v>5</v>
      </c>
      <c r="AI22" s="2">
        <v>0.625</v>
      </c>
      <c r="AJ22" s="4">
        <v>253167</v>
      </c>
      <c r="AK22" s="4">
        <v>59</v>
      </c>
    </row>
    <row r="23" spans="1:37" ht="15.25" customHeight="1" x14ac:dyDescent="0.2">
      <c r="A23" t="s">
        <v>319</v>
      </c>
      <c r="B23" t="s">
        <v>320</v>
      </c>
      <c r="C23" t="s">
        <v>70</v>
      </c>
      <c r="D23">
        <v>8</v>
      </c>
      <c r="E23">
        <v>38</v>
      </c>
      <c r="F23" s="2">
        <v>4.75</v>
      </c>
      <c r="G23" s="2">
        <v>41</v>
      </c>
      <c r="H23" s="2">
        <v>5.0999999999999996</v>
      </c>
      <c r="I23" s="2">
        <v>0.54</v>
      </c>
      <c r="J23" s="2">
        <v>20.5</v>
      </c>
      <c r="K23" s="2">
        <v>2.5625</v>
      </c>
      <c r="L23">
        <v>28</v>
      </c>
      <c r="M23" s="2">
        <v>3.5</v>
      </c>
      <c r="N23">
        <v>36</v>
      </c>
      <c r="O23">
        <v>63</v>
      </c>
      <c r="P23" s="2">
        <v>57.142857142857103</v>
      </c>
      <c r="Q23">
        <v>0</v>
      </c>
      <c r="R23">
        <v>4</v>
      </c>
      <c r="S23" s="2">
        <v>0</v>
      </c>
      <c r="T23">
        <v>2</v>
      </c>
      <c r="U23">
        <v>3</v>
      </c>
      <c r="V23" s="2">
        <v>66.6666666666667</v>
      </c>
      <c r="W23">
        <v>0</v>
      </c>
      <c r="X23">
        <v>1</v>
      </c>
      <c r="Y23">
        <v>18</v>
      </c>
      <c r="Z23">
        <v>1</v>
      </c>
      <c r="AA23">
        <v>1</v>
      </c>
      <c r="AB23">
        <v>0</v>
      </c>
      <c r="AC23">
        <v>9</v>
      </c>
      <c r="AD23">
        <v>23</v>
      </c>
      <c r="AE23" s="2">
        <v>2.875</v>
      </c>
      <c r="AF23">
        <v>8</v>
      </c>
      <c r="AG23">
        <v>15</v>
      </c>
      <c r="AH23">
        <v>10</v>
      </c>
      <c r="AI23" s="2">
        <v>1.25</v>
      </c>
      <c r="AJ23" s="4">
        <v>386430</v>
      </c>
      <c r="AK23" s="4">
        <v>32</v>
      </c>
    </row>
    <row r="24" spans="1:37" ht="15.25" customHeight="1" x14ac:dyDescent="0.2">
      <c r="A24" t="s">
        <v>270</v>
      </c>
      <c r="B24" t="s">
        <v>271</v>
      </c>
      <c r="C24" t="s">
        <v>70</v>
      </c>
      <c r="D24">
        <v>8</v>
      </c>
      <c r="E24">
        <v>45</v>
      </c>
      <c r="F24" s="2">
        <v>5.625</v>
      </c>
      <c r="G24" s="2">
        <v>43.3</v>
      </c>
      <c r="H24" s="2">
        <v>5.4</v>
      </c>
      <c r="I24" s="2">
        <v>0.54</v>
      </c>
      <c r="J24" s="2">
        <v>24.3</v>
      </c>
      <c r="K24" s="2">
        <v>3.0375000000000001</v>
      </c>
      <c r="L24">
        <v>37</v>
      </c>
      <c r="M24" s="2">
        <v>4.625</v>
      </c>
      <c r="N24">
        <v>22</v>
      </c>
      <c r="O24">
        <v>32</v>
      </c>
      <c r="P24" s="2">
        <v>68.75</v>
      </c>
      <c r="Q24">
        <v>11</v>
      </c>
      <c r="R24">
        <v>47</v>
      </c>
      <c r="S24" s="2">
        <v>23.404255319148898</v>
      </c>
      <c r="T24">
        <v>1</v>
      </c>
      <c r="U24">
        <v>4</v>
      </c>
      <c r="V24" s="2">
        <v>25</v>
      </c>
      <c r="W24">
        <v>0</v>
      </c>
      <c r="X24">
        <v>3</v>
      </c>
      <c r="Y24">
        <v>15</v>
      </c>
      <c r="Z24">
        <v>4</v>
      </c>
      <c r="AA24">
        <v>1</v>
      </c>
      <c r="AB24">
        <v>0</v>
      </c>
      <c r="AC24">
        <v>19</v>
      </c>
      <c r="AD24">
        <v>34</v>
      </c>
      <c r="AE24" s="2">
        <v>4.25</v>
      </c>
      <c r="AF24">
        <v>7</v>
      </c>
      <c r="AG24">
        <v>27</v>
      </c>
      <c r="AH24">
        <v>16</v>
      </c>
      <c r="AI24" s="2">
        <v>2</v>
      </c>
      <c r="AJ24" s="4">
        <v>431742</v>
      </c>
      <c r="AK24" s="4">
        <v>21</v>
      </c>
    </row>
    <row r="25" spans="1:37" ht="15.25" customHeight="1" x14ac:dyDescent="0.2">
      <c r="A25" t="s">
        <v>1030</v>
      </c>
      <c r="B25" t="s">
        <v>1031</v>
      </c>
      <c r="C25" t="s">
        <v>70</v>
      </c>
      <c r="D25">
        <v>8</v>
      </c>
      <c r="E25">
        <v>28</v>
      </c>
      <c r="F25" s="2">
        <v>3.5</v>
      </c>
      <c r="G25" s="2">
        <v>25.9</v>
      </c>
      <c r="H25" s="2">
        <v>3.2</v>
      </c>
      <c r="I25" s="2">
        <v>0.64</v>
      </c>
      <c r="J25" s="2">
        <v>17.899999999999999</v>
      </c>
      <c r="K25" s="2">
        <v>2.2374999999999998</v>
      </c>
      <c r="L25">
        <v>5</v>
      </c>
      <c r="M25" s="2">
        <v>0.625</v>
      </c>
      <c r="N25">
        <v>25</v>
      </c>
      <c r="O25">
        <v>39</v>
      </c>
      <c r="P25" s="2">
        <v>64.102564102564102</v>
      </c>
      <c r="Q25">
        <v>0</v>
      </c>
      <c r="R25">
        <v>2</v>
      </c>
      <c r="S25" s="2">
        <v>0</v>
      </c>
      <c r="T25">
        <v>3</v>
      </c>
      <c r="U25">
        <v>3</v>
      </c>
      <c r="V25" s="2">
        <v>100</v>
      </c>
      <c r="W25">
        <v>0</v>
      </c>
      <c r="X25">
        <v>1</v>
      </c>
      <c r="Y25">
        <v>1</v>
      </c>
      <c r="Z25">
        <v>0</v>
      </c>
      <c r="AA25">
        <v>0</v>
      </c>
      <c r="AB25">
        <v>0</v>
      </c>
      <c r="AC25">
        <v>3</v>
      </c>
      <c r="AD25">
        <v>20</v>
      </c>
      <c r="AE25" s="2">
        <v>2.5</v>
      </c>
      <c r="AF25">
        <v>7</v>
      </c>
      <c r="AG25">
        <v>13</v>
      </c>
      <c r="AH25">
        <v>4</v>
      </c>
      <c r="AI25" s="2">
        <v>0.5</v>
      </c>
      <c r="AJ25" s="4">
        <v>318432</v>
      </c>
      <c r="AK25" s="4">
        <v>42</v>
      </c>
    </row>
    <row r="26" spans="1:37" ht="15.25" customHeight="1" x14ac:dyDescent="0.2">
      <c r="A26" t="s">
        <v>337</v>
      </c>
      <c r="B26" t="s">
        <v>338</v>
      </c>
      <c r="C26" t="s">
        <v>72</v>
      </c>
      <c r="D26">
        <v>22</v>
      </c>
      <c r="E26">
        <v>132</v>
      </c>
      <c r="F26" s="2">
        <v>6</v>
      </c>
      <c r="G26" s="2">
        <v>107.8</v>
      </c>
      <c r="H26" s="2">
        <v>4.9000000000000004</v>
      </c>
      <c r="I26" s="2">
        <v>0.65</v>
      </c>
      <c r="J26" s="2">
        <v>85.8</v>
      </c>
      <c r="K26" s="2">
        <v>3.9</v>
      </c>
      <c r="L26">
        <v>16</v>
      </c>
      <c r="M26" s="2">
        <v>0.72727272727272696</v>
      </c>
      <c r="N26">
        <v>87</v>
      </c>
      <c r="O26">
        <v>133</v>
      </c>
      <c r="P26" s="2">
        <v>65.413533834586502</v>
      </c>
      <c r="Q26">
        <v>15</v>
      </c>
      <c r="R26">
        <v>48</v>
      </c>
      <c r="S26" s="2">
        <v>31.25</v>
      </c>
      <c r="T26">
        <v>15</v>
      </c>
      <c r="U26">
        <v>22</v>
      </c>
      <c r="V26" s="2">
        <v>68.181818181818201</v>
      </c>
      <c r="W26">
        <v>6</v>
      </c>
      <c r="X26">
        <v>3</v>
      </c>
      <c r="Y26">
        <v>3</v>
      </c>
      <c r="Z26">
        <v>4</v>
      </c>
      <c r="AA26">
        <v>0</v>
      </c>
      <c r="AB26">
        <v>0</v>
      </c>
      <c r="AC26">
        <v>4</v>
      </c>
      <c r="AD26">
        <v>80</v>
      </c>
      <c r="AE26" s="2">
        <v>3.6363636363636398</v>
      </c>
      <c r="AF26">
        <v>34</v>
      </c>
      <c r="AG26">
        <v>46</v>
      </c>
      <c r="AH26">
        <v>24</v>
      </c>
      <c r="AI26" s="2">
        <v>1.0909090909090899</v>
      </c>
      <c r="AJ26" s="4">
        <v>540414</v>
      </c>
      <c r="AK26" s="4">
        <v>15</v>
      </c>
    </row>
    <row r="27" spans="1:37" ht="15.25" customHeight="1" x14ac:dyDescent="0.2">
      <c r="A27" t="s">
        <v>1215</v>
      </c>
      <c r="B27" t="s">
        <v>1216</v>
      </c>
      <c r="C27" t="s">
        <v>72</v>
      </c>
      <c r="D27">
        <v>22</v>
      </c>
      <c r="E27">
        <v>80</v>
      </c>
      <c r="F27" s="2">
        <v>3.6363636363636398</v>
      </c>
      <c r="G27" s="2">
        <v>83.5</v>
      </c>
      <c r="H27" s="2">
        <v>3.8</v>
      </c>
      <c r="I27" s="2">
        <v>0.4</v>
      </c>
      <c r="J27" s="2">
        <v>32</v>
      </c>
      <c r="K27" s="2">
        <v>1.4545454545454499</v>
      </c>
      <c r="L27">
        <v>63</v>
      </c>
      <c r="M27" s="2">
        <v>2.8636363636363602</v>
      </c>
      <c r="N27">
        <v>56</v>
      </c>
      <c r="O27">
        <v>121</v>
      </c>
      <c r="P27" s="2">
        <v>46.280991735537199</v>
      </c>
      <c r="Q27">
        <v>9</v>
      </c>
      <c r="R27">
        <v>71</v>
      </c>
      <c r="S27" s="2">
        <v>12.6760563380282</v>
      </c>
      <c r="T27">
        <v>6</v>
      </c>
      <c r="U27">
        <v>10</v>
      </c>
      <c r="V27" s="2">
        <v>60</v>
      </c>
      <c r="W27">
        <v>4</v>
      </c>
      <c r="X27">
        <v>6</v>
      </c>
      <c r="Y27">
        <v>32</v>
      </c>
      <c r="Z27">
        <v>2</v>
      </c>
      <c r="AA27">
        <v>0</v>
      </c>
      <c r="AB27">
        <v>0</v>
      </c>
      <c r="AC27">
        <v>21</v>
      </c>
      <c r="AD27">
        <v>73</v>
      </c>
      <c r="AE27" s="2">
        <v>3.3181818181818201</v>
      </c>
      <c r="AF27">
        <v>21</v>
      </c>
      <c r="AG27">
        <v>52</v>
      </c>
      <c r="AH27">
        <v>23</v>
      </c>
      <c r="AI27" s="2">
        <v>1.0454545454545501</v>
      </c>
      <c r="AJ27" s="4">
        <v>566874</v>
      </c>
      <c r="AK27" s="4">
        <v>14</v>
      </c>
    </row>
    <row r="28" spans="1:37" ht="15.25" customHeight="1" x14ac:dyDescent="0.2">
      <c r="A28" t="s">
        <v>331</v>
      </c>
      <c r="B28" t="s">
        <v>332</v>
      </c>
      <c r="C28" t="s">
        <v>72</v>
      </c>
      <c r="D28">
        <v>19</v>
      </c>
      <c r="E28">
        <v>43</v>
      </c>
      <c r="F28" s="2">
        <v>2.2631578947368398</v>
      </c>
      <c r="G28" s="2">
        <v>43.2</v>
      </c>
      <c r="H28" s="2">
        <v>2.2999999999999998</v>
      </c>
      <c r="I28" s="2">
        <v>0.55000000000000004</v>
      </c>
      <c r="J28" s="2">
        <v>23.7</v>
      </c>
      <c r="K28" s="2">
        <v>1.2473684210526299</v>
      </c>
      <c r="L28">
        <v>11</v>
      </c>
      <c r="M28" s="2">
        <v>0.57894736842105299</v>
      </c>
      <c r="N28">
        <v>35</v>
      </c>
      <c r="O28">
        <v>57</v>
      </c>
      <c r="P28" s="2">
        <v>61.403508771929801</v>
      </c>
      <c r="Q28">
        <v>0</v>
      </c>
      <c r="R28">
        <v>5</v>
      </c>
      <c r="S28" s="2">
        <v>0</v>
      </c>
      <c r="T28">
        <v>8</v>
      </c>
      <c r="U28">
        <v>16</v>
      </c>
      <c r="V28" s="2">
        <v>50</v>
      </c>
      <c r="W28">
        <v>3</v>
      </c>
      <c r="X28">
        <v>3</v>
      </c>
      <c r="Y28">
        <v>4</v>
      </c>
      <c r="Z28">
        <v>0</v>
      </c>
      <c r="AA28">
        <v>0</v>
      </c>
      <c r="AB28">
        <v>0</v>
      </c>
      <c r="AC28">
        <v>1</v>
      </c>
      <c r="AD28">
        <v>59</v>
      </c>
      <c r="AE28" s="2">
        <v>3.1052631578947398</v>
      </c>
      <c r="AF28">
        <v>24</v>
      </c>
      <c r="AG28">
        <v>35</v>
      </c>
      <c r="AH28">
        <v>17</v>
      </c>
      <c r="AI28" s="2">
        <v>0.89473684210526305</v>
      </c>
      <c r="AJ28" s="4">
        <v>449058</v>
      </c>
      <c r="AK28" s="4">
        <v>20</v>
      </c>
    </row>
    <row r="29" spans="1:37" ht="15.25" customHeight="1" x14ac:dyDescent="0.2">
      <c r="A29" t="s">
        <v>1217</v>
      </c>
      <c r="B29" t="s">
        <v>1218</v>
      </c>
      <c r="C29" t="s">
        <v>72</v>
      </c>
      <c r="D29">
        <v>22</v>
      </c>
      <c r="E29">
        <v>108</v>
      </c>
      <c r="F29" s="2">
        <v>4.9090909090909101</v>
      </c>
      <c r="G29" s="2">
        <v>132</v>
      </c>
      <c r="H29" s="2">
        <v>6</v>
      </c>
      <c r="I29" s="2">
        <v>0.56000000000000005</v>
      </c>
      <c r="J29" s="2">
        <v>60.5</v>
      </c>
      <c r="K29" s="2">
        <v>2.75</v>
      </c>
      <c r="L29">
        <v>72</v>
      </c>
      <c r="M29" s="2">
        <v>3.2727272727272698</v>
      </c>
      <c r="N29">
        <v>22</v>
      </c>
      <c r="O29">
        <v>46</v>
      </c>
      <c r="P29" s="2">
        <v>47.826086956521699</v>
      </c>
      <c r="Q29">
        <v>41</v>
      </c>
      <c r="R29">
        <v>136</v>
      </c>
      <c r="S29" s="2">
        <v>30.147058823529399</v>
      </c>
      <c r="T29">
        <v>4</v>
      </c>
      <c r="U29">
        <v>12</v>
      </c>
      <c r="V29" s="2">
        <v>33.3333333333333</v>
      </c>
      <c r="W29">
        <v>0</v>
      </c>
      <c r="X29">
        <v>0</v>
      </c>
      <c r="Y29">
        <v>57</v>
      </c>
      <c r="Z29">
        <v>4</v>
      </c>
      <c r="AA29">
        <v>3</v>
      </c>
      <c r="AB29">
        <v>1</v>
      </c>
      <c r="AC29">
        <v>14</v>
      </c>
      <c r="AD29">
        <v>95</v>
      </c>
      <c r="AE29" s="2">
        <v>4.3181818181818201</v>
      </c>
      <c r="AF29">
        <v>24</v>
      </c>
      <c r="AG29">
        <v>71</v>
      </c>
      <c r="AH29">
        <v>34</v>
      </c>
      <c r="AI29" s="2">
        <v>1.5454545454545501</v>
      </c>
      <c r="AJ29" s="4">
        <v>627756</v>
      </c>
      <c r="AK29" s="4">
        <v>11</v>
      </c>
    </row>
    <row r="30" spans="1:37" ht="15.25" customHeight="1" x14ac:dyDescent="0.2">
      <c r="A30" t="s">
        <v>1219</v>
      </c>
      <c r="B30" t="s">
        <v>1220</v>
      </c>
      <c r="C30" t="s">
        <v>629</v>
      </c>
      <c r="D30">
        <v>15</v>
      </c>
      <c r="E30">
        <v>63</v>
      </c>
      <c r="F30" s="2">
        <v>4.2</v>
      </c>
      <c r="G30" s="2">
        <v>43.5</v>
      </c>
      <c r="H30" s="2">
        <v>2.9</v>
      </c>
      <c r="I30" s="2">
        <v>0.46</v>
      </c>
      <c r="J30" s="2">
        <v>29</v>
      </c>
      <c r="K30" s="2">
        <v>1.93333333333333</v>
      </c>
      <c r="L30">
        <v>12</v>
      </c>
      <c r="M30" s="2">
        <v>0.8</v>
      </c>
      <c r="N30">
        <v>47</v>
      </c>
      <c r="O30">
        <v>80</v>
      </c>
      <c r="P30" s="2">
        <v>58.75</v>
      </c>
      <c r="Q30">
        <v>6</v>
      </c>
      <c r="R30">
        <v>48</v>
      </c>
      <c r="S30" s="2">
        <v>12.5</v>
      </c>
      <c r="T30">
        <v>4</v>
      </c>
      <c r="U30">
        <v>8</v>
      </c>
      <c r="V30" s="2">
        <v>50</v>
      </c>
      <c r="W30">
        <v>1</v>
      </c>
      <c r="X30">
        <v>3</v>
      </c>
      <c r="Y30">
        <v>3</v>
      </c>
      <c r="Z30">
        <v>4</v>
      </c>
      <c r="AA30">
        <v>0</v>
      </c>
      <c r="AB30">
        <v>0</v>
      </c>
      <c r="AC30">
        <v>5</v>
      </c>
      <c r="AD30">
        <v>65</v>
      </c>
      <c r="AE30" s="2">
        <v>4.3333333333333304</v>
      </c>
      <c r="AF30">
        <v>23</v>
      </c>
      <c r="AG30">
        <v>42</v>
      </c>
      <c r="AH30">
        <v>24</v>
      </c>
      <c r="AI30" s="2">
        <v>1.6</v>
      </c>
      <c r="AJ30" s="4">
        <v>363690</v>
      </c>
      <c r="AK30" s="4">
        <v>34</v>
      </c>
    </row>
    <row r="31" spans="1:37" ht="15.25" customHeight="1" x14ac:dyDescent="0.2">
      <c r="A31" t="s">
        <v>873</v>
      </c>
      <c r="B31" t="s">
        <v>874</v>
      </c>
      <c r="C31" t="s">
        <v>629</v>
      </c>
      <c r="D31">
        <v>15</v>
      </c>
      <c r="E31">
        <v>53</v>
      </c>
      <c r="F31" s="2">
        <v>3.5333333333333301</v>
      </c>
      <c r="G31" s="2">
        <v>60.7</v>
      </c>
      <c r="H31" s="2">
        <v>4</v>
      </c>
      <c r="I31" s="2">
        <v>0.55000000000000004</v>
      </c>
      <c r="J31" s="2">
        <v>29.2</v>
      </c>
      <c r="K31" s="2">
        <v>1.9466666666666701</v>
      </c>
      <c r="L31">
        <v>29</v>
      </c>
      <c r="M31" s="2">
        <v>1.93333333333333</v>
      </c>
      <c r="N31">
        <v>21</v>
      </c>
      <c r="O31">
        <v>42</v>
      </c>
      <c r="P31" s="2">
        <v>50</v>
      </c>
      <c r="Q31">
        <v>13</v>
      </c>
      <c r="R31">
        <v>41</v>
      </c>
      <c r="S31" s="2">
        <v>31.707317073170699</v>
      </c>
      <c r="T31">
        <v>6</v>
      </c>
      <c r="U31">
        <v>13</v>
      </c>
      <c r="V31" s="2">
        <v>46.153846153846203</v>
      </c>
      <c r="W31">
        <v>0</v>
      </c>
      <c r="X31">
        <v>2</v>
      </c>
      <c r="Y31">
        <v>21</v>
      </c>
      <c r="Z31">
        <v>3</v>
      </c>
      <c r="AA31">
        <v>1</v>
      </c>
      <c r="AB31">
        <v>0</v>
      </c>
      <c r="AC31">
        <v>6</v>
      </c>
      <c r="AD31">
        <v>65</v>
      </c>
      <c r="AE31" s="2">
        <v>4.3333333333333304</v>
      </c>
      <c r="AF31">
        <v>30</v>
      </c>
      <c r="AG31">
        <v>35</v>
      </c>
      <c r="AH31">
        <v>24</v>
      </c>
      <c r="AI31" s="2">
        <v>1.6</v>
      </c>
      <c r="AJ31" s="4">
        <v>375372</v>
      </c>
      <c r="AK31" s="4">
        <v>33</v>
      </c>
    </row>
    <row r="32" spans="1:37" ht="15.25" customHeight="1" x14ac:dyDescent="0.2">
      <c r="A32" t="s">
        <v>344</v>
      </c>
      <c r="B32" t="s">
        <v>1157</v>
      </c>
      <c r="C32" t="s">
        <v>629</v>
      </c>
      <c r="D32">
        <v>9</v>
      </c>
      <c r="E32">
        <v>5</v>
      </c>
      <c r="F32" s="2">
        <v>0.55555555555555602</v>
      </c>
      <c r="G32" s="2">
        <v>1.2</v>
      </c>
      <c r="H32" s="2">
        <v>0.1</v>
      </c>
      <c r="I32" s="2">
        <v>0.23</v>
      </c>
      <c r="J32" s="2">
        <v>1.2</v>
      </c>
      <c r="K32" s="2">
        <v>0.133333333333333</v>
      </c>
      <c r="L32">
        <v>4</v>
      </c>
      <c r="M32" s="2">
        <v>0.44444444444444398</v>
      </c>
      <c r="N32">
        <v>4</v>
      </c>
      <c r="O32">
        <v>10</v>
      </c>
      <c r="P32" s="2">
        <v>40</v>
      </c>
      <c r="Q32">
        <v>0</v>
      </c>
      <c r="R32">
        <v>10</v>
      </c>
      <c r="S32" s="2">
        <v>0</v>
      </c>
      <c r="T32">
        <v>1</v>
      </c>
      <c r="U32">
        <v>2</v>
      </c>
      <c r="V32" s="2">
        <v>50</v>
      </c>
      <c r="W32">
        <v>0</v>
      </c>
      <c r="X32">
        <v>2</v>
      </c>
      <c r="Y32">
        <v>2</v>
      </c>
      <c r="Z32">
        <v>0</v>
      </c>
      <c r="AA32">
        <v>0</v>
      </c>
      <c r="AB32">
        <v>0</v>
      </c>
      <c r="AC32">
        <v>0</v>
      </c>
      <c r="AD32">
        <v>8</v>
      </c>
      <c r="AE32" s="2">
        <v>0.88888888888888895</v>
      </c>
      <c r="AF32">
        <v>4</v>
      </c>
      <c r="AG32">
        <v>4</v>
      </c>
      <c r="AH32">
        <v>8</v>
      </c>
      <c r="AI32" s="2">
        <v>0.88888888888888895</v>
      </c>
      <c r="AJ32" s="4">
        <v>82212</v>
      </c>
      <c r="AK32" s="4">
        <v>134</v>
      </c>
    </row>
    <row r="33" spans="1:37" ht="15.25" customHeight="1" x14ac:dyDescent="0.2">
      <c r="A33" t="s">
        <v>339</v>
      </c>
      <c r="B33" t="s">
        <v>340</v>
      </c>
      <c r="C33" t="s">
        <v>629</v>
      </c>
      <c r="D33">
        <v>15</v>
      </c>
      <c r="E33">
        <v>76</v>
      </c>
      <c r="F33" s="2">
        <v>5.06666666666667</v>
      </c>
      <c r="G33" s="2">
        <v>68</v>
      </c>
      <c r="H33" s="2">
        <v>4.5</v>
      </c>
      <c r="I33" s="2">
        <v>0.48</v>
      </c>
      <c r="J33" s="2">
        <v>36.5</v>
      </c>
      <c r="K33" s="2">
        <v>2.43333333333333</v>
      </c>
      <c r="L33">
        <v>27</v>
      </c>
      <c r="M33" s="2">
        <v>1.8</v>
      </c>
      <c r="N33">
        <v>33</v>
      </c>
      <c r="O33">
        <v>53</v>
      </c>
      <c r="P33" s="2">
        <v>62.264150943396203</v>
      </c>
      <c r="Q33">
        <v>19</v>
      </c>
      <c r="R33">
        <v>96</v>
      </c>
      <c r="S33" s="2">
        <v>19.7916666666667</v>
      </c>
      <c r="T33">
        <v>5</v>
      </c>
      <c r="U33">
        <v>8</v>
      </c>
      <c r="V33" s="2">
        <v>62.5</v>
      </c>
      <c r="W33">
        <v>2</v>
      </c>
      <c r="X33">
        <v>6</v>
      </c>
      <c r="Y33">
        <v>11</v>
      </c>
      <c r="Z33">
        <v>3</v>
      </c>
      <c r="AA33">
        <v>0</v>
      </c>
      <c r="AB33">
        <v>2</v>
      </c>
      <c r="AC33">
        <v>6</v>
      </c>
      <c r="AD33">
        <v>63</v>
      </c>
      <c r="AE33" s="2">
        <v>4.2</v>
      </c>
      <c r="AF33">
        <v>22</v>
      </c>
      <c r="AG33">
        <v>41</v>
      </c>
      <c r="AH33">
        <v>19</v>
      </c>
      <c r="AI33" s="2">
        <v>1.2666666666666699</v>
      </c>
      <c r="AJ33" s="4">
        <v>397728</v>
      </c>
      <c r="AK33" s="4">
        <v>27</v>
      </c>
    </row>
    <row r="34" spans="1:37" ht="15.25" customHeight="1" x14ac:dyDescent="0.2">
      <c r="A34" t="s">
        <v>651</v>
      </c>
      <c r="B34" t="s">
        <v>652</v>
      </c>
      <c r="C34" t="s">
        <v>1180</v>
      </c>
      <c r="D34">
        <v>6</v>
      </c>
      <c r="E34">
        <v>17</v>
      </c>
      <c r="F34" s="2">
        <v>2.8333333333333299</v>
      </c>
      <c r="G34" s="2">
        <v>3.8</v>
      </c>
      <c r="H34" s="2">
        <v>0.6</v>
      </c>
      <c r="I34" s="2">
        <v>0.37</v>
      </c>
      <c r="J34" s="2">
        <v>6.3</v>
      </c>
      <c r="K34" s="2">
        <v>1.05</v>
      </c>
      <c r="L34">
        <v>1</v>
      </c>
      <c r="M34" s="2">
        <v>0.16666666666666699</v>
      </c>
      <c r="N34">
        <v>9</v>
      </c>
      <c r="O34">
        <v>33</v>
      </c>
      <c r="P34" s="2">
        <v>27.272727272727298</v>
      </c>
      <c r="Q34">
        <v>1</v>
      </c>
      <c r="R34">
        <v>2</v>
      </c>
      <c r="S34" s="2">
        <v>50</v>
      </c>
      <c r="T34">
        <v>6</v>
      </c>
      <c r="U34">
        <v>11</v>
      </c>
      <c r="V34" s="2">
        <v>54.545454545454497</v>
      </c>
      <c r="W34">
        <v>0</v>
      </c>
      <c r="X34">
        <v>0</v>
      </c>
      <c r="Y34">
        <v>0</v>
      </c>
      <c r="Z34">
        <v>0</v>
      </c>
      <c r="AA34">
        <v>0</v>
      </c>
      <c r="AB34">
        <v>0</v>
      </c>
      <c r="AC34">
        <v>1</v>
      </c>
      <c r="AD34">
        <v>17</v>
      </c>
      <c r="AE34" s="2">
        <v>2.8333333333333299</v>
      </c>
      <c r="AF34">
        <v>10</v>
      </c>
      <c r="AG34">
        <v>7</v>
      </c>
      <c r="AH34">
        <v>11</v>
      </c>
      <c r="AI34" s="2">
        <v>1.8333333333333299</v>
      </c>
      <c r="AJ34" s="4">
        <v>58095</v>
      </c>
      <c r="AK34" s="4">
        <v>157</v>
      </c>
    </row>
    <row r="35" spans="1:37" ht="15.25" customHeight="1" x14ac:dyDescent="0.2">
      <c r="A35" t="s">
        <v>1221</v>
      </c>
      <c r="B35" t="s">
        <v>1222</v>
      </c>
      <c r="C35" t="s">
        <v>1180</v>
      </c>
      <c r="D35">
        <v>12</v>
      </c>
      <c r="E35">
        <v>63</v>
      </c>
      <c r="F35" s="2">
        <v>5.25</v>
      </c>
      <c r="G35" s="2">
        <v>51.3</v>
      </c>
      <c r="H35" s="2">
        <v>4.3</v>
      </c>
      <c r="I35" s="2">
        <v>0.6</v>
      </c>
      <c r="J35" s="2">
        <v>37.799999999999997</v>
      </c>
      <c r="K35" s="2">
        <v>3.15</v>
      </c>
      <c r="L35">
        <v>16</v>
      </c>
      <c r="M35" s="2">
        <v>1.3333333333333299</v>
      </c>
      <c r="N35">
        <v>14</v>
      </c>
      <c r="O35">
        <v>27</v>
      </c>
      <c r="P35" s="2">
        <v>51.851851851851798</v>
      </c>
      <c r="Q35">
        <v>19</v>
      </c>
      <c r="R35">
        <v>64</v>
      </c>
      <c r="S35" s="2">
        <v>29.6875</v>
      </c>
      <c r="T35">
        <v>11</v>
      </c>
      <c r="U35">
        <v>14</v>
      </c>
      <c r="V35" s="2">
        <v>78.571428571428598</v>
      </c>
      <c r="W35">
        <v>0</v>
      </c>
      <c r="X35">
        <v>3</v>
      </c>
      <c r="Y35">
        <v>7</v>
      </c>
      <c r="Z35">
        <v>2</v>
      </c>
      <c r="AA35">
        <v>0</v>
      </c>
      <c r="AB35">
        <v>0</v>
      </c>
      <c r="AC35">
        <v>6</v>
      </c>
      <c r="AD35">
        <v>37</v>
      </c>
      <c r="AE35" s="2">
        <v>3.0833333333333299</v>
      </c>
      <c r="AF35">
        <v>11</v>
      </c>
      <c r="AG35">
        <v>26</v>
      </c>
      <c r="AH35">
        <v>15</v>
      </c>
      <c r="AI35" s="2">
        <v>1.25</v>
      </c>
      <c r="AJ35" s="4">
        <v>197730</v>
      </c>
      <c r="AK35" s="4">
        <v>74</v>
      </c>
    </row>
    <row r="36" spans="1:37" ht="15.25" customHeight="1" x14ac:dyDescent="0.2">
      <c r="A36" t="s">
        <v>759</v>
      </c>
      <c r="B36" t="s">
        <v>760</v>
      </c>
      <c r="C36" t="s">
        <v>1180</v>
      </c>
      <c r="D36">
        <v>12</v>
      </c>
      <c r="E36">
        <v>42</v>
      </c>
      <c r="F36" s="2">
        <v>3.5</v>
      </c>
      <c r="G36" s="2">
        <v>43.9</v>
      </c>
      <c r="H36" s="2">
        <v>3.7</v>
      </c>
      <c r="I36" s="2">
        <v>0.45</v>
      </c>
      <c r="J36" s="2">
        <v>18.899999999999999</v>
      </c>
      <c r="K36" s="2">
        <v>1.575</v>
      </c>
      <c r="L36">
        <v>32</v>
      </c>
      <c r="M36" s="2">
        <v>2.6666666666666701</v>
      </c>
      <c r="N36">
        <v>21</v>
      </c>
      <c r="O36">
        <v>53</v>
      </c>
      <c r="P36" s="2">
        <v>39.622641509433997</v>
      </c>
      <c r="Q36">
        <v>6</v>
      </c>
      <c r="R36">
        <v>25</v>
      </c>
      <c r="S36" s="2">
        <v>24</v>
      </c>
      <c r="T36">
        <v>9</v>
      </c>
      <c r="U36">
        <v>15</v>
      </c>
      <c r="V36" s="2">
        <v>60</v>
      </c>
      <c r="W36">
        <v>0</v>
      </c>
      <c r="X36">
        <v>1</v>
      </c>
      <c r="Y36">
        <v>15</v>
      </c>
      <c r="Z36">
        <v>2</v>
      </c>
      <c r="AA36">
        <v>1</v>
      </c>
      <c r="AB36">
        <v>0</v>
      </c>
      <c r="AC36">
        <v>16</v>
      </c>
      <c r="AD36">
        <v>44</v>
      </c>
      <c r="AE36" s="2">
        <v>3.6666666666666701</v>
      </c>
      <c r="AF36">
        <v>10</v>
      </c>
      <c r="AG36">
        <v>34</v>
      </c>
      <c r="AH36">
        <v>13</v>
      </c>
      <c r="AI36" s="2">
        <v>1.0833333333333299</v>
      </c>
      <c r="AJ36" s="4">
        <v>193574</v>
      </c>
      <c r="AK36" s="4">
        <v>76</v>
      </c>
    </row>
    <row r="37" spans="1:37" ht="15.25" customHeight="1" x14ac:dyDescent="0.2">
      <c r="A37" t="s">
        <v>762</v>
      </c>
      <c r="B37" t="s">
        <v>760</v>
      </c>
      <c r="C37" t="s">
        <v>1180</v>
      </c>
      <c r="D37">
        <v>12</v>
      </c>
      <c r="E37">
        <v>66</v>
      </c>
      <c r="F37" s="2">
        <v>5.5</v>
      </c>
      <c r="G37" s="2">
        <v>59.4</v>
      </c>
      <c r="H37" s="2">
        <v>5</v>
      </c>
      <c r="I37" s="2">
        <v>0.62</v>
      </c>
      <c r="J37" s="2">
        <v>40.9</v>
      </c>
      <c r="K37" s="2">
        <v>3.4083333333333301</v>
      </c>
      <c r="L37">
        <v>16</v>
      </c>
      <c r="M37" s="2">
        <v>1.3333333333333299</v>
      </c>
      <c r="N37">
        <v>48</v>
      </c>
      <c r="O37">
        <v>63</v>
      </c>
      <c r="P37" s="2">
        <v>76.190476190476204</v>
      </c>
      <c r="Q37">
        <v>5</v>
      </c>
      <c r="R37">
        <v>31</v>
      </c>
      <c r="S37" s="2">
        <v>16.129032258064498</v>
      </c>
      <c r="T37">
        <v>8</v>
      </c>
      <c r="U37">
        <v>13</v>
      </c>
      <c r="V37" s="2">
        <v>61.538461538461497</v>
      </c>
      <c r="W37">
        <v>2</v>
      </c>
      <c r="X37">
        <v>1</v>
      </c>
      <c r="Y37">
        <v>4</v>
      </c>
      <c r="Z37">
        <v>5</v>
      </c>
      <c r="AA37">
        <v>1</v>
      </c>
      <c r="AB37">
        <v>0</v>
      </c>
      <c r="AC37">
        <v>9</v>
      </c>
      <c r="AD37">
        <v>57</v>
      </c>
      <c r="AE37" s="2">
        <v>4.75</v>
      </c>
      <c r="AF37">
        <v>15</v>
      </c>
      <c r="AG37">
        <v>42</v>
      </c>
      <c r="AH37">
        <v>15</v>
      </c>
      <c r="AI37" s="2">
        <v>1.25</v>
      </c>
      <c r="AJ37" s="4">
        <v>206439</v>
      </c>
      <c r="AK37" s="4">
        <v>71</v>
      </c>
    </row>
    <row r="38" spans="1:37" ht="15.25" customHeight="1" x14ac:dyDescent="0.2">
      <c r="A38" t="s">
        <v>1223</v>
      </c>
      <c r="B38" t="s">
        <v>1224</v>
      </c>
      <c r="C38" t="s">
        <v>1181</v>
      </c>
      <c r="D38">
        <v>4</v>
      </c>
      <c r="E38">
        <v>11</v>
      </c>
      <c r="F38" s="2">
        <v>2.75</v>
      </c>
      <c r="G38" s="2">
        <v>12</v>
      </c>
      <c r="H38" s="2">
        <v>3</v>
      </c>
      <c r="I38" s="2">
        <v>0.5</v>
      </c>
      <c r="J38" s="2">
        <v>5.5</v>
      </c>
      <c r="K38" s="2">
        <v>1.375</v>
      </c>
      <c r="L38">
        <v>8</v>
      </c>
      <c r="M38" s="2">
        <v>2</v>
      </c>
      <c r="N38">
        <v>3</v>
      </c>
      <c r="O38">
        <v>9</v>
      </c>
      <c r="P38" s="2">
        <v>33.3333333333333</v>
      </c>
      <c r="Q38">
        <v>4</v>
      </c>
      <c r="R38">
        <v>13</v>
      </c>
      <c r="S38" s="2">
        <v>30.769230769230798</v>
      </c>
      <c r="T38">
        <v>0</v>
      </c>
      <c r="U38">
        <v>0</v>
      </c>
      <c r="W38">
        <v>0</v>
      </c>
      <c r="X38">
        <v>0</v>
      </c>
      <c r="Y38">
        <v>6</v>
      </c>
      <c r="Z38">
        <v>0</v>
      </c>
      <c r="AA38">
        <v>0</v>
      </c>
      <c r="AB38">
        <v>0</v>
      </c>
      <c r="AC38">
        <v>2</v>
      </c>
      <c r="AD38">
        <v>9</v>
      </c>
      <c r="AE38" s="2">
        <v>2.25</v>
      </c>
      <c r="AF38">
        <v>3</v>
      </c>
      <c r="AG38">
        <v>6</v>
      </c>
      <c r="AH38">
        <v>4</v>
      </c>
      <c r="AI38" s="2">
        <v>1</v>
      </c>
      <c r="AJ38" s="4">
        <v>115530</v>
      </c>
      <c r="AK38" s="4">
        <v>103</v>
      </c>
    </row>
    <row r="39" spans="1:37" ht="15.25" customHeight="1" x14ac:dyDescent="0.2">
      <c r="A39" t="s">
        <v>1225</v>
      </c>
      <c r="B39" t="s">
        <v>1226</v>
      </c>
      <c r="C39" t="s">
        <v>1181</v>
      </c>
      <c r="D39">
        <v>4</v>
      </c>
      <c r="E39">
        <v>19</v>
      </c>
      <c r="F39" s="2">
        <v>4.75</v>
      </c>
      <c r="G39" s="2">
        <v>11.6</v>
      </c>
      <c r="H39" s="2">
        <v>2.9</v>
      </c>
      <c r="I39" s="2">
        <v>0.61</v>
      </c>
      <c r="J39" s="2">
        <v>11.6</v>
      </c>
      <c r="K39" s="2">
        <v>2.9</v>
      </c>
      <c r="L39">
        <v>4</v>
      </c>
      <c r="M39" s="2">
        <v>1</v>
      </c>
      <c r="N39">
        <v>11</v>
      </c>
      <c r="O39">
        <v>20</v>
      </c>
      <c r="P39" s="2">
        <v>55</v>
      </c>
      <c r="Q39">
        <v>3</v>
      </c>
      <c r="R39">
        <v>8</v>
      </c>
      <c r="S39" s="2">
        <v>37.5</v>
      </c>
      <c r="T39">
        <v>2</v>
      </c>
      <c r="U39">
        <v>3</v>
      </c>
      <c r="V39" s="2">
        <v>66.6666666666667</v>
      </c>
      <c r="W39">
        <v>0</v>
      </c>
      <c r="X39">
        <v>2</v>
      </c>
      <c r="Y39">
        <v>0</v>
      </c>
      <c r="Z39">
        <v>1</v>
      </c>
      <c r="AA39">
        <v>0</v>
      </c>
      <c r="AB39">
        <v>0</v>
      </c>
      <c r="AC39">
        <v>2</v>
      </c>
      <c r="AD39">
        <v>16</v>
      </c>
      <c r="AE39" s="2">
        <v>4</v>
      </c>
      <c r="AF39">
        <v>7</v>
      </c>
      <c r="AG39">
        <v>9</v>
      </c>
      <c r="AH39">
        <v>10</v>
      </c>
      <c r="AI39" s="2">
        <v>2.5</v>
      </c>
      <c r="AJ39" s="4">
        <v>120528</v>
      </c>
      <c r="AK39" s="4">
        <v>102</v>
      </c>
    </row>
    <row r="40" spans="1:37" ht="15.25" customHeight="1" x14ac:dyDescent="0.2">
      <c r="A40" t="s">
        <v>1227</v>
      </c>
      <c r="B40" t="s">
        <v>1228</v>
      </c>
      <c r="C40" t="s">
        <v>1181</v>
      </c>
      <c r="D40">
        <v>2</v>
      </c>
      <c r="E40">
        <v>3</v>
      </c>
      <c r="F40" s="2">
        <v>1.5</v>
      </c>
      <c r="G40" s="2">
        <v>3</v>
      </c>
      <c r="H40" s="2">
        <v>1.5</v>
      </c>
      <c r="I40" s="2">
        <v>0.5</v>
      </c>
      <c r="J40" s="2">
        <v>1.5</v>
      </c>
      <c r="K40" s="2">
        <v>0.75</v>
      </c>
      <c r="L40">
        <v>2</v>
      </c>
      <c r="M40" s="2">
        <v>1</v>
      </c>
      <c r="N40">
        <v>3</v>
      </c>
      <c r="O40">
        <v>5</v>
      </c>
      <c r="P40" s="2">
        <v>60</v>
      </c>
      <c r="Q40">
        <v>0</v>
      </c>
      <c r="R40">
        <v>1</v>
      </c>
      <c r="S40" s="2">
        <v>0</v>
      </c>
      <c r="T40">
        <v>0</v>
      </c>
      <c r="U40">
        <v>0</v>
      </c>
      <c r="W40">
        <v>0</v>
      </c>
      <c r="X40">
        <v>0</v>
      </c>
      <c r="Y40">
        <v>2</v>
      </c>
      <c r="Z40">
        <v>0</v>
      </c>
      <c r="AA40">
        <v>0</v>
      </c>
      <c r="AB40">
        <v>0</v>
      </c>
      <c r="AC40">
        <v>0</v>
      </c>
      <c r="AD40">
        <v>3</v>
      </c>
      <c r="AE40" s="2">
        <v>1.5</v>
      </c>
      <c r="AF40">
        <v>1</v>
      </c>
      <c r="AG40">
        <v>2</v>
      </c>
      <c r="AH40">
        <v>2</v>
      </c>
      <c r="AI40" s="2">
        <v>1</v>
      </c>
      <c r="AJ40" s="4">
        <v>82350</v>
      </c>
      <c r="AK40" s="4">
        <v>133</v>
      </c>
    </row>
    <row r="41" spans="1:37" ht="15.25" customHeight="1" x14ac:dyDescent="0.2">
      <c r="A41" t="s">
        <v>1229</v>
      </c>
      <c r="B41" t="s">
        <v>926</v>
      </c>
      <c r="C41" t="s">
        <v>1181</v>
      </c>
      <c r="D41">
        <v>4</v>
      </c>
      <c r="E41">
        <v>16</v>
      </c>
      <c r="F41" s="2">
        <v>4</v>
      </c>
      <c r="G41" s="2">
        <v>5.0999999999999996</v>
      </c>
      <c r="H41" s="2">
        <v>1.3</v>
      </c>
      <c r="I41" s="2">
        <v>0.41</v>
      </c>
      <c r="J41" s="2">
        <v>6.6</v>
      </c>
      <c r="K41" s="2">
        <v>1.65</v>
      </c>
      <c r="L41">
        <v>3</v>
      </c>
      <c r="M41" s="2">
        <v>0.75</v>
      </c>
      <c r="N41">
        <v>8</v>
      </c>
      <c r="O41">
        <v>18</v>
      </c>
      <c r="P41" s="2">
        <v>44.4444444444444</v>
      </c>
      <c r="Q41">
        <v>4</v>
      </c>
      <c r="R41">
        <v>21</v>
      </c>
      <c r="S41" s="2">
        <v>19.047619047619001</v>
      </c>
      <c r="T41">
        <v>0</v>
      </c>
      <c r="U41">
        <v>0</v>
      </c>
      <c r="W41">
        <v>0</v>
      </c>
      <c r="X41">
        <v>0</v>
      </c>
      <c r="Y41">
        <v>2</v>
      </c>
      <c r="Z41">
        <v>1</v>
      </c>
      <c r="AA41">
        <v>0</v>
      </c>
      <c r="AB41">
        <v>0</v>
      </c>
      <c r="AC41">
        <v>1</v>
      </c>
      <c r="AD41">
        <v>11</v>
      </c>
      <c r="AE41" s="2">
        <v>2.75</v>
      </c>
      <c r="AF41">
        <v>3</v>
      </c>
      <c r="AG41">
        <v>8</v>
      </c>
      <c r="AH41">
        <v>9</v>
      </c>
      <c r="AI41" s="2">
        <v>2.25</v>
      </c>
      <c r="AJ41" s="4">
        <v>97998</v>
      </c>
      <c r="AK41" s="4">
        <v>116</v>
      </c>
    </row>
    <row r="42" spans="1:37" ht="15.25" customHeight="1" x14ac:dyDescent="0.2">
      <c r="A42" t="s">
        <v>286</v>
      </c>
      <c r="B42" t="s">
        <v>287</v>
      </c>
      <c r="C42" t="s">
        <v>608</v>
      </c>
      <c r="D42">
        <v>24</v>
      </c>
      <c r="E42">
        <v>125</v>
      </c>
      <c r="F42" s="2">
        <v>5.2083333333333304</v>
      </c>
      <c r="G42" s="2">
        <v>111.8</v>
      </c>
      <c r="H42" s="2">
        <v>4.7</v>
      </c>
      <c r="I42" s="2">
        <v>0.55000000000000004</v>
      </c>
      <c r="J42" s="2">
        <v>68.8</v>
      </c>
      <c r="K42" s="2">
        <v>2.8666666666666698</v>
      </c>
      <c r="L42">
        <v>40</v>
      </c>
      <c r="M42" s="2">
        <v>1.6666666666666701</v>
      </c>
      <c r="N42">
        <v>90</v>
      </c>
      <c r="O42">
        <v>135</v>
      </c>
      <c r="P42" s="2">
        <v>66.6666666666667</v>
      </c>
      <c r="Q42">
        <v>10</v>
      </c>
      <c r="R42">
        <v>53</v>
      </c>
      <c r="S42" s="2">
        <v>18.867924528301899</v>
      </c>
      <c r="T42">
        <v>15</v>
      </c>
      <c r="U42">
        <v>41</v>
      </c>
      <c r="V42" s="2">
        <v>36.585365853658502</v>
      </c>
      <c r="W42">
        <v>0</v>
      </c>
      <c r="X42">
        <v>7</v>
      </c>
      <c r="Y42">
        <v>16</v>
      </c>
      <c r="Z42">
        <v>7</v>
      </c>
      <c r="AA42">
        <v>0</v>
      </c>
      <c r="AB42">
        <v>0</v>
      </c>
      <c r="AC42">
        <v>17</v>
      </c>
      <c r="AD42">
        <v>80</v>
      </c>
      <c r="AE42" s="2">
        <v>3.3333333333333299</v>
      </c>
      <c r="AF42">
        <v>37</v>
      </c>
      <c r="AG42">
        <v>43</v>
      </c>
      <c r="AH42">
        <v>20</v>
      </c>
      <c r="AI42" s="2">
        <v>0.83333333333333304</v>
      </c>
      <c r="AJ42" s="4">
        <v>509369</v>
      </c>
      <c r="AK42" s="4">
        <v>17</v>
      </c>
    </row>
    <row r="43" spans="1:37" ht="15.25" customHeight="1" x14ac:dyDescent="0.2">
      <c r="A43" t="s">
        <v>290</v>
      </c>
      <c r="B43" t="s">
        <v>291</v>
      </c>
      <c r="C43" t="s">
        <v>608</v>
      </c>
      <c r="D43">
        <v>23</v>
      </c>
      <c r="E43">
        <v>73</v>
      </c>
      <c r="F43" s="2">
        <v>3.1739130434782599</v>
      </c>
      <c r="G43" s="2">
        <v>85.8</v>
      </c>
      <c r="H43" s="2">
        <v>3.7</v>
      </c>
      <c r="I43" s="2">
        <v>0.49</v>
      </c>
      <c r="J43" s="2">
        <v>35.799999999999997</v>
      </c>
      <c r="K43" s="2">
        <v>1.55652173913043</v>
      </c>
      <c r="L43">
        <v>29</v>
      </c>
      <c r="M43" s="2">
        <v>1.26086956521739</v>
      </c>
      <c r="N43">
        <v>51</v>
      </c>
      <c r="O43">
        <v>84</v>
      </c>
      <c r="P43" s="2">
        <v>60.714285714285701</v>
      </c>
      <c r="Q43">
        <v>9</v>
      </c>
      <c r="R43">
        <v>50</v>
      </c>
      <c r="S43" s="2">
        <v>18</v>
      </c>
      <c r="T43">
        <v>4</v>
      </c>
      <c r="U43">
        <v>14</v>
      </c>
      <c r="V43" s="2">
        <v>28.571428571428601</v>
      </c>
      <c r="W43">
        <v>0</v>
      </c>
      <c r="X43">
        <v>3</v>
      </c>
      <c r="Y43">
        <v>20</v>
      </c>
      <c r="Z43">
        <v>3</v>
      </c>
      <c r="AA43">
        <v>0</v>
      </c>
      <c r="AB43">
        <v>0</v>
      </c>
      <c r="AC43">
        <v>6</v>
      </c>
      <c r="AD43">
        <v>102</v>
      </c>
      <c r="AE43" s="2">
        <v>4.4347826086956497</v>
      </c>
      <c r="AF43">
        <v>35</v>
      </c>
      <c r="AG43">
        <v>67</v>
      </c>
      <c r="AH43">
        <v>24</v>
      </c>
      <c r="AI43" s="2">
        <v>1.0434782608695701</v>
      </c>
      <c r="AJ43" s="4">
        <v>458201</v>
      </c>
      <c r="AK43" s="4">
        <v>19</v>
      </c>
    </row>
    <row r="44" spans="1:37" ht="15.25" customHeight="1" x14ac:dyDescent="0.2">
      <c r="A44" t="s">
        <v>288</v>
      </c>
      <c r="B44" t="s">
        <v>289</v>
      </c>
      <c r="C44" t="s">
        <v>608</v>
      </c>
      <c r="D44">
        <v>24</v>
      </c>
      <c r="E44">
        <v>110</v>
      </c>
      <c r="F44" s="2">
        <v>4.5833333333333304</v>
      </c>
      <c r="G44" s="2">
        <v>105.3</v>
      </c>
      <c r="H44" s="2">
        <v>4.4000000000000004</v>
      </c>
      <c r="I44" s="2">
        <v>0.63</v>
      </c>
      <c r="J44" s="2">
        <v>69.3</v>
      </c>
      <c r="K44" s="2">
        <v>2.8875000000000002</v>
      </c>
      <c r="L44">
        <v>34</v>
      </c>
      <c r="M44" s="2">
        <v>1.4166666666666701</v>
      </c>
      <c r="N44">
        <v>40</v>
      </c>
      <c r="O44">
        <v>71</v>
      </c>
      <c r="P44" s="2">
        <v>56.338028169014102</v>
      </c>
      <c r="Q44">
        <v>31</v>
      </c>
      <c r="R44">
        <v>95</v>
      </c>
      <c r="S44" s="2">
        <v>32.631578947368403</v>
      </c>
      <c r="T44">
        <v>8</v>
      </c>
      <c r="U44">
        <v>9</v>
      </c>
      <c r="V44" s="2">
        <v>88.8888888888889</v>
      </c>
      <c r="W44">
        <v>0</v>
      </c>
      <c r="X44">
        <v>1</v>
      </c>
      <c r="Y44">
        <v>28</v>
      </c>
      <c r="Z44">
        <v>3</v>
      </c>
      <c r="AA44">
        <v>0</v>
      </c>
      <c r="AB44">
        <v>0</v>
      </c>
      <c r="AC44">
        <v>5</v>
      </c>
      <c r="AD44">
        <v>72</v>
      </c>
      <c r="AE44" s="2">
        <v>3</v>
      </c>
      <c r="AF44">
        <v>33</v>
      </c>
      <c r="AG44">
        <v>39</v>
      </c>
      <c r="AH44">
        <v>29</v>
      </c>
      <c r="AI44" s="2">
        <v>1.2083333333333299</v>
      </c>
      <c r="AJ44" s="4">
        <v>477053</v>
      </c>
      <c r="AK44" s="4">
        <v>18</v>
      </c>
    </row>
    <row r="45" spans="1:37" ht="15.25" customHeight="1" x14ac:dyDescent="0.2">
      <c r="A45" t="s">
        <v>292</v>
      </c>
      <c r="B45" t="s">
        <v>293</v>
      </c>
      <c r="C45" t="s">
        <v>608</v>
      </c>
      <c r="D45">
        <v>24</v>
      </c>
      <c r="E45">
        <v>120</v>
      </c>
      <c r="F45" s="2">
        <v>5</v>
      </c>
      <c r="G45" s="2">
        <v>128.69999999999999</v>
      </c>
      <c r="H45" s="2">
        <v>5.4</v>
      </c>
      <c r="I45" s="2">
        <v>0.51</v>
      </c>
      <c r="J45" s="2">
        <v>61.2</v>
      </c>
      <c r="K45" s="2">
        <v>2.5499999999999998</v>
      </c>
      <c r="L45">
        <v>66</v>
      </c>
      <c r="M45" s="2">
        <v>2.75</v>
      </c>
      <c r="N45">
        <v>52</v>
      </c>
      <c r="O45">
        <v>96</v>
      </c>
      <c r="P45" s="2">
        <v>54.1666666666667</v>
      </c>
      <c r="Q45">
        <v>26</v>
      </c>
      <c r="R45">
        <v>116</v>
      </c>
      <c r="S45" s="2">
        <v>22.413793103448299</v>
      </c>
      <c r="T45">
        <v>16</v>
      </c>
      <c r="U45">
        <v>22</v>
      </c>
      <c r="V45" s="2">
        <v>72.727272727272705</v>
      </c>
      <c r="W45">
        <v>4</v>
      </c>
      <c r="X45">
        <v>10</v>
      </c>
      <c r="Y45">
        <v>36</v>
      </c>
      <c r="Z45">
        <v>6</v>
      </c>
      <c r="AA45">
        <v>1</v>
      </c>
      <c r="AB45">
        <v>0</v>
      </c>
      <c r="AC45">
        <v>16</v>
      </c>
      <c r="AD45">
        <v>115</v>
      </c>
      <c r="AE45" s="2">
        <v>4.7916666666666696</v>
      </c>
      <c r="AF45">
        <v>30</v>
      </c>
      <c r="AG45">
        <v>85</v>
      </c>
      <c r="AH45">
        <v>36</v>
      </c>
      <c r="AI45" s="2">
        <v>1.5</v>
      </c>
      <c r="AJ45" s="4">
        <v>533291</v>
      </c>
      <c r="AK45" s="4">
        <v>16</v>
      </c>
    </row>
    <row r="46" spans="1:37" ht="15.25" customHeight="1" x14ac:dyDescent="0.2">
      <c r="A46" t="s">
        <v>113</v>
      </c>
      <c r="B46" t="s">
        <v>783</v>
      </c>
      <c r="C46" t="s">
        <v>76</v>
      </c>
      <c r="D46">
        <v>7</v>
      </c>
      <c r="E46">
        <v>17</v>
      </c>
      <c r="F46" s="2">
        <v>2.4285714285714302</v>
      </c>
      <c r="G46" s="2">
        <v>18.100000000000001</v>
      </c>
      <c r="H46" s="2">
        <v>2.6</v>
      </c>
      <c r="I46" s="2">
        <v>0.42</v>
      </c>
      <c r="J46" s="2">
        <v>7.1</v>
      </c>
      <c r="K46" s="2">
        <v>1.01428571428571</v>
      </c>
      <c r="L46">
        <v>10</v>
      </c>
      <c r="M46" s="2">
        <v>1.4285714285714299</v>
      </c>
      <c r="N46">
        <v>16</v>
      </c>
      <c r="O46">
        <v>28</v>
      </c>
      <c r="P46" s="2">
        <v>57.142857142857103</v>
      </c>
      <c r="Q46">
        <v>0</v>
      </c>
      <c r="R46">
        <v>10</v>
      </c>
      <c r="S46" s="2">
        <v>0</v>
      </c>
      <c r="T46">
        <v>1</v>
      </c>
      <c r="U46">
        <v>2</v>
      </c>
      <c r="V46" s="2">
        <v>50</v>
      </c>
      <c r="W46">
        <v>0</v>
      </c>
      <c r="X46">
        <v>3</v>
      </c>
      <c r="Y46">
        <v>5</v>
      </c>
      <c r="Z46">
        <v>0</v>
      </c>
      <c r="AA46">
        <v>0</v>
      </c>
      <c r="AB46">
        <v>0</v>
      </c>
      <c r="AC46">
        <v>2</v>
      </c>
      <c r="AD46">
        <v>32</v>
      </c>
      <c r="AE46" s="2">
        <v>4.5714285714285703</v>
      </c>
      <c r="AF46">
        <v>6</v>
      </c>
      <c r="AG46">
        <v>26</v>
      </c>
      <c r="AH46">
        <v>13</v>
      </c>
      <c r="AI46" s="2">
        <v>1.8571428571428601</v>
      </c>
      <c r="AJ46" s="4">
        <v>238602</v>
      </c>
      <c r="AK46" s="4">
        <v>62</v>
      </c>
    </row>
    <row r="47" spans="1:37" ht="15.25" customHeight="1" x14ac:dyDescent="0.2">
      <c r="A47" t="s">
        <v>362</v>
      </c>
      <c r="B47" t="s">
        <v>363</v>
      </c>
      <c r="C47" t="s">
        <v>76</v>
      </c>
      <c r="D47">
        <v>14</v>
      </c>
      <c r="E47">
        <v>85</v>
      </c>
      <c r="F47" s="2">
        <v>6.0714285714285703</v>
      </c>
      <c r="G47" s="2">
        <v>65.8</v>
      </c>
      <c r="H47" s="2">
        <v>4.7</v>
      </c>
      <c r="I47" s="2">
        <v>0.48</v>
      </c>
      <c r="J47" s="2">
        <v>40.799999999999997</v>
      </c>
      <c r="K47" s="2">
        <v>2.9142857142857101</v>
      </c>
      <c r="L47">
        <v>51</v>
      </c>
      <c r="M47" s="2">
        <v>3.6428571428571401</v>
      </c>
      <c r="N47">
        <v>55</v>
      </c>
      <c r="O47">
        <v>100</v>
      </c>
      <c r="P47" s="2">
        <v>55</v>
      </c>
      <c r="Q47">
        <v>12</v>
      </c>
      <c r="R47">
        <v>65</v>
      </c>
      <c r="S47" s="2">
        <v>18.461538461538499</v>
      </c>
      <c r="T47">
        <v>6</v>
      </c>
      <c r="U47">
        <v>12</v>
      </c>
      <c r="V47" s="2">
        <v>50</v>
      </c>
      <c r="W47">
        <v>0</v>
      </c>
      <c r="X47">
        <v>2</v>
      </c>
      <c r="Y47">
        <v>20</v>
      </c>
      <c r="Z47">
        <v>6</v>
      </c>
      <c r="AA47">
        <v>3</v>
      </c>
      <c r="AB47">
        <v>1</v>
      </c>
      <c r="AC47">
        <v>28</v>
      </c>
      <c r="AD47">
        <v>68</v>
      </c>
      <c r="AE47" s="2">
        <v>4.8571428571428603</v>
      </c>
      <c r="AF47">
        <v>15</v>
      </c>
      <c r="AG47">
        <v>53</v>
      </c>
      <c r="AH47">
        <v>32</v>
      </c>
      <c r="AI47" s="2">
        <v>2.28571428571429</v>
      </c>
      <c r="AJ47" s="4">
        <v>362934</v>
      </c>
      <c r="AK47" s="4">
        <v>35</v>
      </c>
    </row>
    <row r="48" spans="1:37" ht="15.25" customHeight="1" x14ac:dyDescent="0.2">
      <c r="A48" t="s">
        <v>367</v>
      </c>
      <c r="B48" t="s">
        <v>368</v>
      </c>
      <c r="C48" t="s">
        <v>76</v>
      </c>
      <c r="D48">
        <v>17</v>
      </c>
      <c r="E48">
        <v>68</v>
      </c>
      <c r="F48" s="2">
        <v>4</v>
      </c>
      <c r="G48" s="2">
        <v>79.900000000000006</v>
      </c>
      <c r="H48" s="2">
        <v>4.7</v>
      </c>
      <c r="I48" s="2">
        <v>0.57999999999999996</v>
      </c>
      <c r="J48" s="2">
        <v>39.4</v>
      </c>
      <c r="K48" s="2">
        <v>2.3176470588235301</v>
      </c>
      <c r="L48">
        <v>27</v>
      </c>
      <c r="M48" s="2">
        <v>1.5882352941176501</v>
      </c>
      <c r="N48">
        <v>46</v>
      </c>
      <c r="O48">
        <v>80</v>
      </c>
      <c r="P48" s="2">
        <v>57.5</v>
      </c>
      <c r="Q48">
        <v>2</v>
      </c>
      <c r="R48">
        <v>8</v>
      </c>
      <c r="S48" s="2">
        <v>25</v>
      </c>
      <c r="T48">
        <v>18</v>
      </c>
      <c r="U48">
        <v>30</v>
      </c>
      <c r="V48" s="2">
        <v>60</v>
      </c>
      <c r="W48">
        <v>4</v>
      </c>
      <c r="X48">
        <v>10</v>
      </c>
      <c r="Y48">
        <v>6</v>
      </c>
      <c r="Z48">
        <v>3</v>
      </c>
      <c r="AA48">
        <v>1</v>
      </c>
      <c r="AB48">
        <v>1</v>
      </c>
      <c r="AC48">
        <v>6</v>
      </c>
      <c r="AD48">
        <v>83</v>
      </c>
      <c r="AE48" s="2">
        <v>4.8823529411764701</v>
      </c>
      <c r="AF48">
        <v>29</v>
      </c>
      <c r="AG48">
        <v>54</v>
      </c>
      <c r="AH48">
        <v>18</v>
      </c>
      <c r="AI48" s="2">
        <v>1.0588235294117601</v>
      </c>
      <c r="AJ48" s="4">
        <v>409560</v>
      </c>
      <c r="AK48" s="4">
        <v>24</v>
      </c>
    </row>
    <row r="49" spans="1:37" ht="15.25" customHeight="1" x14ac:dyDescent="0.2">
      <c r="A49" t="s">
        <v>365</v>
      </c>
      <c r="B49" t="s">
        <v>366</v>
      </c>
      <c r="C49" t="s">
        <v>76</v>
      </c>
      <c r="D49">
        <v>17</v>
      </c>
      <c r="E49">
        <v>58</v>
      </c>
      <c r="F49" s="2">
        <v>3.4117647058823501</v>
      </c>
      <c r="G49" s="2">
        <v>51.7</v>
      </c>
      <c r="H49" s="2">
        <v>3</v>
      </c>
      <c r="I49" s="2">
        <v>0.53</v>
      </c>
      <c r="J49" s="2">
        <v>30.7</v>
      </c>
      <c r="K49" s="2">
        <v>1.80588235294118</v>
      </c>
      <c r="L49">
        <v>27</v>
      </c>
      <c r="M49" s="2">
        <v>1.5882352941176501</v>
      </c>
      <c r="N49">
        <v>12</v>
      </c>
      <c r="O49">
        <v>21</v>
      </c>
      <c r="P49" s="2">
        <v>57.142857142857103</v>
      </c>
      <c r="Q49">
        <v>19</v>
      </c>
      <c r="R49">
        <v>73</v>
      </c>
      <c r="S49" s="2">
        <v>26.027397260274</v>
      </c>
      <c r="T49">
        <v>8</v>
      </c>
      <c r="U49">
        <v>16</v>
      </c>
      <c r="V49" s="2">
        <v>50</v>
      </c>
      <c r="W49">
        <v>0</v>
      </c>
      <c r="X49">
        <v>2</v>
      </c>
      <c r="Y49">
        <v>21</v>
      </c>
      <c r="Z49">
        <v>0</v>
      </c>
      <c r="AA49">
        <v>0</v>
      </c>
      <c r="AB49">
        <v>0</v>
      </c>
      <c r="AC49">
        <v>4</v>
      </c>
      <c r="AD49">
        <v>32</v>
      </c>
      <c r="AE49" s="2">
        <v>1.8823529411764699</v>
      </c>
      <c r="AF49">
        <v>11</v>
      </c>
      <c r="AG49">
        <v>21</v>
      </c>
      <c r="AH49">
        <v>18</v>
      </c>
      <c r="AI49" s="2">
        <v>1.0588235294117601</v>
      </c>
      <c r="AJ49" s="4">
        <v>394278</v>
      </c>
      <c r="AK49" s="4">
        <v>30</v>
      </c>
    </row>
    <row r="50" spans="1:37" ht="15.25" customHeight="1" x14ac:dyDescent="0.2">
      <c r="A50" t="s">
        <v>873</v>
      </c>
      <c r="B50" t="s">
        <v>989</v>
      </c>
      <c r="C50" t="s">
        <v>629</v>
      </c>
      <c r="D50">
        <v>6</v>
      </c>
      <c r="E50">
        <v>35</v>
      </c>
      <c r="F50" s="2">
        <v>5.8333333333333304</v>
      </c>
      <c r="G50" s="2">
        <v>26.1</v>
      </c>
      <c r="H50" s="2">
        <v>4.4000000000000004</v>
      </c>
      <c r="I50" s="2">
        <v>0.59</v>
      </c>
      <c r="J50" s="2">
        <v>20.6</v>
      </c>
      <c r="K50" s="2">
        <v>3.43333333333333</v>
      </c>
      <c r="L50">
        <v>15</v>
      </c>
      <c r="M50" s="2">
        <v>2.5</v>
      </c>
      <c r="N50">
        <v>15</v>
      </c>
      <c r="O50">
        <v>25</v>
      </c>
      <c r="P50" s="2">
        <v>60</v>
      </c>
      <c r="Q50">
        <v>7</v>
      </c>
      <c r="R50">
        <v>23</v>
      </c>
      <c r="S50" s="2">
        <v>30.434782608695699</v>
      </c>
      <c r="T50">
        <v>6</v>
      </c>
      <c r="U50">
        <v>11</v>
      </c>
      <c r="V50" s="2">
        <v>54.545454545454497</v>
      </c>
      <c r="W50">
        <v>2</v>
      </c>
      <c r="X50">
        <v>2</v>
      </c>
      <c r="Y50">
        <v>4</v>
      </c>
      <c r="Z50">
        <v>3</v>
      </c>
      <c r="AA50">
        <v>0</v>
      </c>
      <c r="AB50">
        <v>0</v>
      </c>
      <c r="AC50">
        <v>7</v>
      </c>
      <c r="AD50">
        <v>37</v>
      </c>
      <c r="AE50" s="2">
        <v>6.1666666666666696</v>
      </c>
      <c r="AF50">
        <v>7</v>
      </c>
      <c r="AG50">
        <v>30</v>
      </c>
      <c r="AH50">
        <v>19</v>
      </c>
      <c r="AI50" s="2">
        <v>3.1666666666666701</v>
      </c>
      <c r="AJ50" s="4">
        <v>306969</v>
      </c>
      <c r="AK50" s="4">
        <v>45</v>
      </c>
    </row>
    <row r="51" spans="1:37" ht="15.25" customHeight="1" x14ac:dyDescent="0.2">
      <c r="A51" t="s">
        <v>193</v>
      </c>
      <c r="B51" t="s">
        <v>194</v>
      </c>
      <c r="C51" t="s">
        <v>53</v>
      </c>
      <c r="D51">
        <v>13</v>
      </c>
      <c r="E51">
        <v>94</v>
      </c>
      <c r="F51" s="2">
        <v>7.2307692307692299</v>
      </c>
      <c r="G51" s="2">
        <v>71</v>
      </c>
      <c r="H51" s="2">
        <v>5.5</v>
      </c>
      <c r="I51" s="2">
        <v>0.67</v>
      </c>
      <c r="J51" s="2">
        <v>63</v>
      </c>
      <c r="K51" s="2">
        <v>4.8461538461538503</v>
      </c>
      <c r="L51">
        <v>20</v>
      </c>
      <c r="M51" s="2">
        <v>1.5384615384615401</v>
      </c>
      <c r="N51">
        <v>25</v>
      </c>
      <c r="O51">
        <v>39</v>
      </c>
      <c r="P51" s="2">
        <v>64.102564102564102</v>
      </c>
      <c r="Q51">
        <v>34</v>
      </c>
      <c r="R51">
        <v>100</v>
      </c>
      <c r="S51" s="2">
        <v>34</v>
      </c>
      <c r="T51">
        <v>1</v>
      </c>
      <c r="U51">
        <v>2</v>
      </c>
      <c r="V51" s="2">
        <v>50</v>
      </c>
      <c r="W51">
        <v>0</v>
      </c>
      <c r="X51">
        <v>0</v>
      </c>
      <c r="Y51">
        <v>10</v>
      </c>
      <c r="Z51">
        <v>1</v>
      </c>
      <c r="AA51">
        <v>0</v>
      </c>
      <c r="AB51">
        <v>1</v>
      </c>
      <c r="AC51">
        <v>9</v>
      </c>
      <c r="AD51">
        <v>32</v>
      </c>
      <c r="AE51" s="2">
        <v>2.4615384615384599</v>
      </c>
      <c r="AF51">
        <v>17</v>
      </c>
      <c r="AG51">
        <v>15</v>
      </c>
      <c r="AH51">
        <v>19</v>
      </c>
      <c r="AI51" s="2">
        <v>1.4615384615384599</v>
      </c>
      <c r="AJ51" s="4">
        <v>404622</v>
      </c>
      <c r="AK51" s="4">
        <v>25</v>
      </c>
    </row>
    <row r="52" spans="1:37" ht="15.25" customHeight="1" x14ac:dyDescent="0.2">
      <c r="A52" t="s">
        <v>1024</v>
      </c>
      <c r="B52" t="s">
        <v>1025</v>
      </c>
      <c r="C52" t="s">
        <v>53</v>
      </c>
      <c r="D52">
        <v>13</v>
      </c>
      <c r="E52">
        <v>43</v>
      </c>
      <c r="F52" s="2">
        <v>3.3076923076923102</v>
      </c>
      <c r="G52" s="2">
        <v>38.6</v>
      </c>
      <c r="H52" s="2">
        <v>3</v>
      </c>
      <c r="I52" s="2">
        <v>0.48</v>
      </c>
      <c r="J52" s="2">
        <v>20.6</v>
      </c>
      <c r="K52" s="2">
        <v>1.5846153846153801</v>
      </c>
      <c r="L52">
        <v>11</v>
      </c>
      <c r="M52" s="2">
        <v>0.84615384615384603</v>
      </c>
      <c r="N52">
        <v>25</v>
      </c>
      <c r="O52">
        <v>50</v>
      </c>
      <c r="P52" s="2">
        <v>50</v>
      </c>
      <c r="Q52">
        <v>5</v>
      </c>
      <c r="R52">
        <v>27</v>
      </c>
      <c r="S52" s="2">
        <v>18.518518518518501</v>
      </c>
      <c r="T52">
        <v>8</v>
      </c>
      <c r="U52">
        <v>13</v>
      </c>
      <c r="V52" s="2">
        <v>61.538461538461497</v>
      </c>
      <c r="W52">
        <v>0</v>
      </c>
      <c r="X52">
        <v>5</v>
      </c>
      <c r="Y52">
        <v>5</v>
      </c>
      <c r="Z52">
        <v>2</v>
      </c>
      <c r="AA52">
        <v>0</v>
      </c>
      <c r="AB52">
        <v>0</v>
      </c>
      <c r="AC52">
        <v>1</v>
      </c>
      <c r="AD52">
        <v>50</v>
      </c>
      <c r="AE52" s="2">
        <v>3.8461538461538498</v>
      </c>
      <c r="AF52">
        <v>22</v>
      </c>
      <c r="AG52">
        <v>28</v>
      </c>
      <c r="AH52">
        <v>17</v>
      </c>
      <c r="AI52" s="2">
        <v>1.3076923076923099</v>
      </c>
      <c r="AJ52" s="4">
        <v>335868</v>
      </c>
      <c r="AK52" s="4">
        <v>39</v>
      </c>
    </row>
    <row r="53" spans="1:37" ht="15.25" customHeight="1" x14ac:dyDescent="0.2">
      <c r="A53" t="s">
        <v>191</v>
      </c>
      <c r="B53" t="s">
        <v>192</v>
      </c>
      <c r="C53" t="s">
        <v>53</v>
      </c>
      <c r="D53">
        <v>13</v>
      </c>
      <c r="E53">
        <v>52</v>
      </c>
      <c r="F53" s="2">
        <v>4</v>
      </c>
      <c r="G53" s="2">
        <v>63.6</v>
      </c>
      <c r="H53" s="2">
        <v>4.9000000000000004</v>
      </c>
      <c r="I53" s="2">
        <v>0.53</v>
      </c>
      <c r="J53" s="2">
        <v>27.6</v>
      </c>
      <c r="K53" s="2">
        <v>2.12307692307692</v>
      </c>
      <c r="L53">
        <v>32</v>
      </c>
      <c r="M53" s="2">
        <v>2.4615384615384599</v>
      </c>
      <c r="N53">
        <v>34</v>
      </c>
      <c r="O53">
        <v>68</v>
      </c>
      <c r="P53" s="2">
        <v>50</v>
      </c>
      <c r="Q53">
        <v>7</v>
      </c>
      <c r="R53">
        <v>21</v>
      </c>
      <c r="S53" s="2">
        <v>33.3333333333333</v>
      </c>
      <c r="T53">
        <v>4</v>
      </c>
      <c r="U53">
        <v>10</v>
      </c>
      <c r="V53" s="2">
        <v>40</v>
      </c>
      <c r="W53">
        <v>11</v>
      </c>
      <c r="X53">
        <v>13</v>
      </c>
      <c r="Y53">
        <v>6</v>
      </c>
      <c r="Z53">
        <v>2</v>
      </c>
      <c r="AA53">
        <v>0</v>
      </c>
      <c r="AB53">
        <v>0</v>
      </c>
      <c r="AC53">
        <v>2</v>
      </c>
      <c r="AD53">
        <v>56</v>
      </c>
      <c r="AE53" s="2">
        <v>4.3076923076923102</v>
      </c>
      <c r="AF53">
        <v>22</v>
      </c>
      <c r="AG53">
        <v>34</v>
      </c>
      <c r="AH53">
        <v>11</v>
      </c>
      <c r="AI53" s="2">
        <v>0.84615384615384603</v>
      </c>
      <c r="AJ53" s="4">
        <v>397056</v>
      </c>
      <c r="AK53" s="4">
        <v>28</v>
      </c>
    </row>
    <row r="54" spans="1:37" ht="15.25" customHeight="1" x14ac:dyDescent="0.2">
      <c r="A54" t="s">
        <v>111</v>
      </c>
      <c r="B54" t="s">
        <v>1145</v>
      </c>
      <c r="C54" t="s">
        <v>53</v>
      </c>
      <c r="D54">
        <v>13</v>
      </c>
      <c r="E54">
        <v>42</v>
      </c>
      <c r="F54" s="2">
        <v>3.2307692307692299</v>
      </c>
      <c r="G54" s="2">
        <v>54.7</v>
      </c>
      <c r="H54" s="2">
        <v>4.2</v>
      </c>
      <c r="I54" s="2">
        <v>0.48</v>
      </c>
      <c r="J54" s="2">
        <v>20.2</v>
      </c>
      <c r="K54" s="2">
        <v>1.5538461538461501</v>
      </c>
      <c r="L54">
        <v>27</v>
      </c>
      <c r="M54" s="2">
        <v>2.0769230769230802</v>
      </c>
      <c r="N54">
        <v>18</v>
      </c>
      <c r="O54">
        <v>31</v>
      </c>
      <c r="P54" s="2">
        <v>58.064516129032299</v>
      </c>
      <c r="Q54">
        <v>11</v>
      </c>
      <c r="R54">
        <v>53</v>
      </c>
      <c r="S54" s="2">
        <v>20.754716981132098</v>
      </c>
      <c r="T54">
        <v>2</v>
      </c>
      <c r="U54">
        <v>3</v>
      </c>
      <c r="V54" s="2">
        <v>66.6666666666667</v>
      </c>
      <c r="W54">
        <v>0</v>
      </c>
      <c r="X54">
        <v>3</v>
      </c>
      <c r="Y54">
        <v>17</v>
      </c>
      <c r="Z54">
        <v>2</v>
      </c>
      <c r="AA54">
        <v>0</v>
      </c>
      <c r="AB54">
        <v>0</v>
      </c>
      <c r="AC54">
        <v>7</v>
      </c>
      <c r="AD54">
        <v>49</v>
      </c>
      <c r="AE54" s="2">
        <v>3.7692307692307701</v>
      </c>
      <c r="AF54">
        <v>17</v>
      </c>
      <c r="AG54">
        <v>32</v>
      </c>
      <c r="AH54">
        <v>10</v>
      </c>
      <c r="AI54" s="2">
        <v>0.76923076923076905</v>
      </c>
      <c r="AJ54" s="4">
        <v>356178</v>
      </c>
      <c r="AK54" s="4">
        <v>36</v>
      </c>
    </row>
    <row r="55" spans="1:37" ht="15.25" customHeight="1" x14ac:dyDescent="0.2">
      <c r="A55" t="s">
        <v>367</v>
      </c>
      <c r="B55" t="s">
        <v>1230</v>
      </c>
      <c r="C55" t="s">
        <v>76</v>
      </c>
      <c r="D55">
        <v>7</v>
      </c>
      <c r="E55">
        <v>22</v>
      </c>
      <c r="F55" s="2">
        <v>3.1428571428571401</v>
      </c>
      <c r="G55" s="2">
        <v>15.4</v>
      </c>
      <c r="H55" s="2">
        <v>2.2000000000000002</v>
      </c>
      <c r="I55" s="2">
        <v>0.63</v>
      </c>
      <c r="J55" s="2">
        <v>13.9</v>
      </c>
      <c r="K55" s="2">
        <v>1.98571428571429</v>
      </c>
      <c r="L55">
        <v>6</v>
      </c>
      <c r="M55" s="2">
        <v>0.85714285714285698</v>
      </c>
      <c r="N55">
        <v>10</v>
      </c>
      <c r="O55">
        <v>15</v>
      </c>
      <c r="P55" s="2">
        <v>66.6666666666667</v>
      </c>
      <c r="Q55">
        <v>6</v>
      </c>
      <c r="R55">
        <v>17</v>
      </c>
      <c r="S55" s="2">
        <v>35.294117647058798</v>
      </c>
      <c r="T55">
        <v>0</v>
      </c>
      <c r="U55">
        <v>3</v>
      </c>
      <c r="V55" s="2">
        <v>0</v>
      </c>
      <c r="W55">
        <v>0</v>
      </c>
      <c r="X55">
        <v>2</v>
      </c>
      <c r="Y55">
        <v>1</v>
      </c>
      <c r="Z55">
        <v>0</v>
      </c>
      <c r="AA55">
        <v>0</v>
      </c>
      <c r="AB55">
        <v>0</v>
      </c>
      <c r="AC55">
        <v>3</v>
      </c>
      <c r="AD55">
        <v>11</v>
      </c>
      <c r="AE55" s="2">
        <v>1.5714285714285701</v>
      </c>
      <c r="AF55">
        <v>4</v>
      </c>
      <c r="AG55">
        <v>7</v>
      </c>
      <c r="AH55">
        <v>7</v>
      </c>
      <c r="AI55" s="2">
        <v>1</v>
      </c>
      <c r="AJ55" s="4">
        <v>146008</v>
      </c>
      <c r="AK55" s="4">
        <v>94</v>
      </c>
    </row>
    <row r="56" spans="1:37" ht="15.25" customHeight="1" x14ac:dyDescent="0.2">
      <c r="A56" t="s">
        <v>1060</v>
      </c>
      <c r="B56" t="s">
        <v>1061</v>
      </c>
      <c r="C56" t="s">
        <v>961</v>
      </c>
      <c r="D56">
        <v>13</v>
      </c>
      <c r="E56">
        <v>55</v>
      </c>
      <c r="F56" s="2">
        <v>4.2307692307692299</v>
      </c>
      <c r="G56" s="2">
        <v>54.9</v>
      </c>
      <c r="H56" s="2">
        <v>4.2</v>
      </c>
      <c r="I56" s="2">
        <v>0.56999999999999995</v>
      </c>
      <c r="J56" s="2">
        <v>31.4</v>
      </c>
      <c r="K56" s="2">
        <v>2.4153846153846201</v>
      </c>
      <c r="L56">
        <v>16</v>
      </c>
      <c r="M56" s="2">
        <v>1.2307692307692299</v>
      </c>
      <c r="N56">
        <v>11</v>
      </c>
      <c r="O56">
        <v>22</v>
      </c>
      <c r="P56" s="2">
        <v>50</v>
      </c>
      <c r="Q56">
        <v>20</v>
      </c>
      <c r="R56">
        <v>70</v>
      </c>
      <c r="S56" s="2">
        <v>28.571428571428601</v>
      </c>
      <c r="T56">
        <v>4</v>
      </c>
      <c r="U56">
        <v>5</v>
      </c>
      <c r="V56" s="2">
        <v>80</v>
      </c>
      <c r="W56">
        <v>1</v>
      </c>
      <c r="X56">
        <v>2</v>
      </c>
      <c r="Y56">
        <v>10</v>
      </c>
      <c r="Z56">
        <v>2</v>
      </c>
      <c r="AA56">
        <v>0</v>
      </c>
      <c r="AB56">
        <v>0</v>
      </c>
      <c r="AC56">
        <v>3</v>
      </c>
      <c r="AD56">
        <v>47</v>
      </c>
      <c r="AE56" s="2">
        <v>3.6153846153846199</v>
      </c>
      <c r="AF56">
        <v>15</v>
      </c>
      <c r="AG56">
        <v>32</v>
      </c>
      <c r="AH56">
        <v>12</v>
      </c>
      <c r="AI56" s="2">
        <v>0.92307692307692302</v>
      </c>
      <c r="AJ56" s="4">
        <v>399534</v>
      </c>
      <c r="AK56" s="4">
        <v>26</v>
      </c>
    </row>
    <row r="57" spans="1:37" ht="15.25" customHeight="1" x14ac:dyDescent="0.2">
      <c r="A57" t="s">
        <v>1231</v>
      </c>
      <c r="B57" t="s">
        <v>1232</v>
      </c>
      <c r="C57" t="s">
        <v>961</v>
      </c>
      <c r="D57">
        <v>7</v>
      </c>
      <c r="E57">
        <v>47</v>
      </c>
      <c r="F57" s="2">
        <v>6.71428571428571</v>
      </c>
      <c r="G57" s="2">
        <v>44</v>
      </c>
      <c r="H57" s="2">
        <v>6.3</v>
      </c>
      <c r="I57" s="2">
        <v>0.67</v>
      </c>
      <c r="J57" s="2">
        <v>31.5</v>
      </c>
      <c r="K57" s="2">
        <v>4.5</v>
      </c>
      <c r="L57">
        <v>11</v>
      </c>
      <c r="M57" s="2">
        <v>1.5714285714285701</v>
      </c>
      <c r="N57">
        <v>25</v>
      </c>
      <c r="O57">
        <v>44</v>
      </c>
      <c r="P57" s="2">
        <v>56.818181818181799</v>
      </c>
      <c r="Q57">
        <v>9</v>
      </c>
      <c r="R57">
        <v>22</v>
      </c>
      <c r="S57" s="2">
        <v>40.909090909090899</v>
      </c>
      <c r="T57">
        <v>4</v>
      </c>
      <c r="U57">
        <v>4</v>
      </c>
      <c r="V57" s="2">
        <v>100</v>
      </c>
      <c r="W57">
        <v>2</v>
      </c>
      <c r="X57">
        <v>2</v>
      </c>
      <c r="Y57">
        <v>2</v>
      </c>
      <c r="Z57">
        <v>3</v>
      </c>
      <c r="AA57">
        <v>0</v>
      </c>
      <c r="AB57">
        <v>0</v>
      </c>
      <c r="AC57">
        <v>5</v>
      </c>
      <c r="AD57">
        <v>31</v>
      </c>
      <c r="AE57" s="2">
        <v>4.4285714285714297</v>
      </c>
      <c r="AF57">
        <v>16</v>
      </c>
      <c r="AG57">
        <v>15</v>
      </c>
      <c r="AH57">
        <v>7</v>
      </c>
      <c r="AI57" s="2">
        <v>1</v>
      </c>
      <c r="AJ57" s="4">
        <v>316032</v>
      </c>
      <c r="AK57" s="4">
        <v>43</v>
      </c>
    </row>
    <row r="58" spans="1:37" ht="15.25" customHeight="1" x14ac:dyDescent="0.2">
      <c r="A58" t="s">
        <v>1058</v>
      </c>
      <c r="B58" t="s">
        <v>1059</v>
      </c>
      <c r="C58" t="s">
        <v>961</v>
      </c>
      <c r="D58">
        <v>12</v>
      </c>
      <c r="E58">
        <v>53</v>
      </c>
      <c r="F58" s="2">
        <v>4.4166666666666696</v>
      </c>
      <c r="G58" s="2">
        <v>43.2</v>
      </c>
      <c r="H58" s="2">
        <v>3.6</v>
      </c>
      <c r="I58" s="2">
        <v>0.56000000000000005</v>
      </c>
      <c r="J58" s="2">
        <v>29.7</v>
      </c>
      <c r="K58" s="2">
        <v>2.4750000000000001</v>
      </c>
      <c r="L58">
        <v>34</v>
      </c>
      <c r="M58" s="2">
        <v>2.8333333333333299</v>
      </c>
      <c r="N58">
        <v>24</v>
      </c>
      <c r="O58">
        <v>37</v>
      </c>
      <c r="P58" s="2">
        <v>64.864864864864899</v>
      </c>
      <c r="Q58">
        <v>11</v>
      </c>
      <c r="R58">
        <v>42</v>
      </c>
      <c r="S58" s="2">
        <v>26.1904761904762</v>
      </c>
      <c r="T58">
        <v>7</v>
      </c>
      <c r="U58">
        <v>16</v>
      </c>
      <c r="V58" s="2">
        <v>43.75</v>
      </c>
      <c r="W58">
        <v>0</v>
      </c>
      <c r="X58">
        <v>5</v>
      </c>
      <c r="Y58">
        <v>10</v>
      </c>
      <c r="Z58">
        <v>0</v>
      </c>
      <c r="AA58">
        <v>0</v>
      </c>
      <c r="AB58">
        <v>0</v>
      </c>
      <c r="AC58">
        <v>19</v>
      </c>
      <c r="AD58">
        <v>27</v>
      </c>
      <c r="AE58" s="2">
        <v>2.25</v>
      </c>
      <c r="AF58">
        <v>9</v>
      </c>
      <c r="AG58">
        <v>18</v>
      </c>
      <c r="AH58">
        <v>15</v>
      </c>
      <c r="AI58" s="2">
        <v>1.25</v>
      </c>
      <c r="AJ58" s="4">
        <v>412362</v>
      </c>
      <c r="AK58" s="4">
        <v>23</v>
      </c>
    </row>
    <row r="59" spans="1:37" ht="15.25" customHeight="1" x14ac:dyDescent="0.2">
      <c r="A59" t="s">
        <v>1056</v>
      </c>
      <c r="B59" t="s">
        <v>1057</v>
      </c>
      <c r="C59" t="s">
        <v>961</v>
      </c>
      <c r="D59">
        <v>14</v>
      </c>
      <c r="E59">
        <v>59</v>
      </c>
      <c r="F59" s="2">
        <v>4.21428571428571</v>
      </c>
      <c r="G59" s="2">
        <v>49.1</v>
      </c>
      <c r="H59" s="2">
        <v>3.5</v>
      </c>
      <c r="I59" s="2">
        <v>0.51</v>
      </c>
      <c r="J59" s="2">
        <v>30.1</v>
      </c>
      <c r="K59" s="2">
        <v>2.15</v>
      </c>
      <c r="L59">
        <v>17</v>
      </c>
      <c r="M59" s="2">
        <v>1.21428571428571</v>
      </c>
      <c r="N59">
        <v>13</v>
      </c>
      <c r="O59">
        <v>31</v>
      </c>
      <c r="P59" s="2">
        <v>41.935483870967701</v>
      </c>
      <c r="Q59">
        <v>18</v>
      </c>
      <c r="R59">
        <v>67</v>
      </c>
      <c r="S59" s="2">
        <v>26.865671641791</v>
      </c>
      <c r="T59">
        <v>10</v>
      </c>
      <c r="U59">
        <v>18</v>
      </c>
      <c r="V59" s="2">
        <v>55.5555555555556</v>
      </c>
      <c r="W59">
        <v>0</v>
      </c>
      <c r="X59">
        <v>1</v>
      </c>
      <c r="Y59">
        <v>8</v>
      </c>
      <c r="Z59">
        <v>0</v>
      </c>
      <c r="AA59">
        <v>0</v>
      </c>
      <c r="AB59">
        <v>0</v>
      </c>
      <c r="AC59">
        <v>8</v>
      </c>
      <c r="AD59">
        <v>34</v>
      </c>
      <c r="AE59" s="2">
        <v>2.4285714285714302</v>
      </c>
      <c r="AF59">
        <v>13</v>
      </c>
      <c r="AG59">
        <v>21</v>
      </c>
      <c r="AH59">
        <v>7</v>
      </c>
      <c r="AI59" s="2">
        <v>0.5</v>
      </c>
      <c r="AJ59" s="4">
        <v>422820</v>
      </c>
      <c r="AK59" s="4">
        <v>22</v>
      </c>
    </row>
    <row r="60" spans="1:37" ht="15.25" customHeight="1" x14ac:dyDescent="0.2">
      <c r="A60" t="s">
        <v>1233</v>
      </c>
      <c r="B60" t="s">
        <v>1234</v>
      </c>
      <c r="C60" t="s">
        <v>1182</v>
      </c>
      <c r="D60">
        <v>6</v>
      </c>
      <c r="E60">
        <v>38</v>
      </c>
      <c r="F60" s="2">
        <v>6.3333333333333304</v>
      </c>
      <c r="G60" s="2">
        <v>33.299999999999997</v>
      </c>
      <c r="H60" s="2">
        <v>5.6</v>
      </c>
      <c r="I60" s="2">
        <v>0.56000000000000005</v>
      </c>
      <c r="J60" s="2">
        <v>21.3</v>
      </c>
      <c r="K60" s="2">
        <v>3.55</v>
      </c>
      <c r="L60">
        <v>14</v>
      </c>
      <c r="M60" s="2">
        <v>2.3333333333333299</v>
      </c>
      <c r="N60">
        <v>25</v>
      </c>
      <c r="O60">
        <v>48</v>
      </c>
      <c r="P60" s="2">
        <v>52.0833333333333</v>
      </c>
      <c r="Q60">
        <v>4</v>
      </c>
      <c r="R60">
        <v>15</v>
      </c>
      <c r="S60" s="2">
        <v>26.6666666666667</v>
      </c>
      <c r="T60">
        <v>5</v>
      </c>
      <c r="U60">
        <v>5</v>
      </c>
      <c r="V60" s="2">
        <v>100</v>
      </c>
      <c r="W60">
        <v>1</v>
      </c>
      <c r="X60">
        <v>9</v>
      </c>
      <c r="Y60">
        <v>3</v>
      </c>
      <c r="Z60">
        <v>2</v>
      </c>
      <c r="AA60">
        <v>0</v>
      </c>
      <c r="AB60">
        <v>0</v>
      </c>
      <c r="AC60">
        <v>1</v>
      </c>
      <c r="AD60">
        <v>24</v>
      </c>
      <c r="AE60" s="2">
        <v>4</v>
      </c>
      <c r="AF60">
        <v>11</v>
      </c>
      <c r="AG60">
        <v>13</v>
      </c>
      <c r="AH60">
        <v>12</v>
      </c>
      <c r="AI60" s="2">
        <v>2</v>
      </c>
      <c r="AJ60" s="4">
        <v>224958</v>
      </c>
      <c r="AK60" s="4">
        <v>64</v>
      </c>
    </row>
    <row r="61" spans="1:37" ht="15.25" customHeight="1" x14ac:dyDescent="0.2">
      <c r="A61" t="s">
        <v>499</v>
      </c>
      <c r="B61" t="s">
        <v>1235</v>
      </c>
      <c r="C61" t="s">
        <v>1182</v>
      </c>
      <c r="D61">
        <v>6</v>
      </c>
      <c r="E61">
        <v>13</v>
      </c>
      <c r="F61" s="2">
        <v>2.1666666666666701</v>
      </c>
      <c r="G61" s="2">
        <v>14.8</v>
      </c>
      <c r="H61" s="2">
        <v>2.5</v>
      </c>
      <c r="I61" s="2">
        <v>0.52</v>
      </c>
      <c r="J61" s="2">
        <v>6.8</v>
      </c>
      <c r="K61" s="2">
        <v>1.13333333333333</v>
      </c>
      <c r="L61">
        <v>5</v>
      </c>
      <c r="M61" s="2">
        <v>0.83333333333333304</v>
      </c>
      <c r="N61">
        <v>6</v>
      </c>
      <c r="O61">
        <v>9</v>
      </c>
      <c r="P61" s="2">
        <v>66.6666666666667</v>
      </c>
      <c r="Q61">
        <v>2</v>
      </c>
      <c r="R61">
        <v>11</v>
      </c>
      <c r="S61" s="2">
        <v>18.181818181818201</v>
      </c>
      <c r="T61">
        <v>3</v>
      </c>
      <c r="U61">
        <v>5</v>
      </c>
      <c r="V61" s="2">
        <v>60</v>
      </c>
      <c r="W61">
        <v>0</v>
      </c>
      <c r="X61">
        <v>1</v>
      </c>
      <c r="Y61">
        <v>3</v>
      </c>
      <c r="Z61">
        <v>0</v>
      </c>
      <c r="AA61">
        <v>0</v>
      </c>
      <c r="AB61">
        <v>0</v>
      </c>
      <c r="AC61">
        <v>1</v>
      </c>
      <c r="AD61">
        <v>14</v>
      </c>
      <c r="AE61" s="2">
        <v>2.3333333333333299</v>
      </c>
      <c r="AF61">
        <v>6</v>
      </c>
      <c r="AG61">
        <v>8</v>
      </c>
      <c r="AH61">
        <v>3</v>
      </c>
      <c r="AI61" s="2">
        <v>0.5</v>
      </c>
      <c r="AJ61" s="4">
        <v>145650</v>
      </c>
      <c r="AK61" s="4">
        <v>95</v>
      </c>
    </row>
    <row r="62" spans="1:37" ht="15.25" customHeight="1" x14ac:dyDescent="0.2">
      <c r="A62" t="s">
        <v>686</v>
      </c>
      <c r="B62" t="s">
        <v>687</v>
      </c>
      <c r="C62" t="s">
        <v>1182</v>
      </c>
      <c r="D62">
        <v>6</v>
      </c>
      <c r="E62">
        <v>16</v>
      </c>
      <c r="F62" s="2">
        <v>2.6666666666666701</v>
      </c>
      <c r="G62" s="2">
        <v>15.6</v>
      </c>
      <c r="H62" s="2">
        <v>2.6</v>
      </c>
      <c r="I62" s="2">
        <v>0.56999999999999995</v>
      </c>
      <c r="J62" s="2">
        <v>9.1</v>
      </c>
      <c r="K62" s="2">
        <v>1.5166666666666699</v>
      </c>
      <c r="L62">
        <v>8</v>
      </c>
      <c r="M62" s="2">
        <v>1.3333333333333299</v>
      </c>
      <c r="N62">
        <v>7</v>
      </c>
      <c r="O62">
        <v>13</v>
      </c>
      <c r="P62" s="2">
        <v>53.846153846153797</v>
      </c>
      <c r="Q62">
        <v>4</v>
      </c>
      <c r="R62">
        <v>14</v>
      </c>
      <c r="S62" s="2">
        <v>28.571428571428601</v>
      </c>
      <c r="T62">
        <v>1</v>
      </c>
      <c r="U62">
        <v>1</v>
      </c>
      <c r="V62" s="2">
        <v>100</v>
      </c>
      <c r="W62">
        <v>1</v>
      </c>
      <c r="X62">
        <v>0</v>
      </c>
      <c r="Y62">
        <v>5</v>
      </c>
      <c r="Z62">
        <v>0</v>
      </c>
      <c r="AA62">
        <v>0</v>
      </c>
      <c r="AB62">
        <v>0</v>
      </c>
      <c r="AC62">
        <v>2</v>
      </c>
      <c r="AD62">
        <v>15</v>
      </c>
      <c r="AE62" s="2">
        <v>2.5</v>
      </c>
      <c r="AF62">
        <v>8</v>
      </c>
      <c r="AG62">
        <v>7</v>
      </c>
      <c r="AH62">
        <v>6</v>
      </c>
      <c r="AI62" s="2">
        <v>1</v>
      </c>
      <c r="AJ62" s="4">
        <v>174240</v>
      </c>
      <c r="AK62" s="4">
        <v>81</v>
      </c>
    </row>
    <row r="63" spans="1:37" ht="15.25" customHeight="1" x14ac:dyDescent="0.2">
      <c r="A63" t="s">
        <v>1236</v>
      </c>
      <c r="B63" t="s">
        <v>1237</v>
      </c>
      <c r="C63" t="s">
        <v>1182</v>
      </c>
      <c r="D63">
        <v>6</v>
      </c>
      <c r="E63">
        <v>33</v>
      </c>
      <c r="F63" s="2">
        <v>5.5</v>
      </c>
      <c r="G63" s="2">
        <v>29</v>
      </c>
      <c r="H63" s="2">
        <v>4.8</v>
      </c>
      <c r="I63" s="2">
        <v>0.56000000000000005</v>
      </c>
      <c r="J63" s="2">
        <v>18.5</v>
      </c>
      <c r="K63" s="2">
        <v>3.0833333333333299</v>
      </c>
      <c r="L63">
        <v>16</v>
      </c>
      <c r="M63" s="2">
        <v>2.6666666666666701</v>
      </c>
      <c r="N63">
        <v>17</v>
      </c>
      <c r="O63">
        <v>29</v>
      </c>
      <c r="P63" s="2">
        <v>58.620689655172399</v>
      </c>
      <c r="Q63">
        <v>7</v>
      </c>
      <c r="R63">
        <v>27</v>
      </c>
      <c r="S63" s="2">
        <v>25.925925925925899</v>
      </c>
      <c r="T63">
        <v>2</v>
      </c>
      <c r="U63">
        <v>3</v>
      </c>
      <c r="V63" s="2">
        <v>66.6666666666667</v>
      </c>
      <c r="W63">
        <v>0</v>
      </c>
      <c r="X63">
        <v>0</v>
      </c>
      <c r="Y63">
        <v>5</v>
      </c>
      <c r="Z63">
        <v>1</v>
      </c>
      <c r="AA63">
        <v>1</v>
      </c>
      <c r="AB63">
        <v>0</v>
      </c>
      <c r="AC63">
        <v>11</v>
      </c>
      <c r="AD63">
        <v>25</v>
      </c>
      <c r="AE63" s="2">
        <v>4.1666666666666696</v>
      </c>
      <c r="AF63">
        <v>13</v>
      </c>
      <c r="AG63">
        <v>12</v>
      </c>
      <c r="AH63">
        <v>7</v>
      </c>
      <c r="AI63" s="2">
        <v>1.1666666666666701</v>
      </c>
      <c r="AJ63" s="4">
        <v>204876</v>
      </c>
      <c r="AK63" s="4">
        <v>72</v>
      </c>
    </row>
    <row r="64" spans="1:37" ht="15.25" customHeight="1" x14ac:dyDescent="0.2">
      <c r="A64" t="s">
        <v>1062</v>
      </c>
      <c r="B64" t="s">
        <v>1063</v>
      </c>
      <c r="C64" t="s">
        <v>961</v>
      </c>
      <c r="D64">
        <v>9</v>
      </c>
      <c r="E64">
        <v>32</v>
      </c>
      <c r="F64" s="2">
        <v>3.5555555555555598</v>
      </c>
      <c r="G64" s="2">
        <v>35.299999999999997</v>
      </c>
      <c r="H64" s="2">
        <v>3.9</v>
      </c>
      <c r="I64" s="2">
        <v>0.43</v>
      </c>
      <c r="J64" s="2">
        <v>13.8</v>
      </c>
      <c r="K64" s="2">
        <v>1.5333333333333301</v>
      </c>
      <c r="L64">
        <v>19</v>
      </c>
      <c r="M64" s="2">
        <v>2.1111111111111098</v>
      </c>
      <c r="N64">
        <v>25</v>
      </c>
      <c r="O64">
        <v>59</v>
      </c>
      <c r="P64" s="2">
        <v>42.372881355932201</v>
      </c>
      <c r="Q64">
        <v>0</v>
      </c>
      <c r="R64">
        <v>4</v>
      </c>
      <c r="S64" s="2">
        <v>0</v>
      </c>
      <c r="T64">
        <v>7</v>
      </c>
      <c r="U64">
        <v>11</v>
      </c>
      <c r="V64" s="2">
        <v>63.636363636363598</v>
      </c>
      <c r="W64">
        <v>5</v>
      </c>
      <c r="X64">
        <v>10</v>
      </c>
      <c r="Y64">
        <v>1</v>
      </c>
      <c r="Z64">
        <v>3</v>
      </c>
      <c r="AA64">
        <v>1</v>
      </c>
      <c r="AB64">
        <v>0</v>
      </c>
      <c r="AC64">
        <v>3</v>
      </c>
      <c r="AD64">
        <v>57</v>
      </c>
      <c r="AE64" s="2">
        <v>6.3333333333333304</v>
      </c>
      <c r="AF64">
        <v>24</v>
      </c>
      <c r="AG64">
        <v>33</v>
      </c>
      <c r="AH64">
        <v>18</v>
      </c>
      <c r="AI64" s="2">
        <v>2</v>
      </c>
      <c r="AJ64" s="4">
        <v>281856</v>
      </c>
      <c r="AK64" s="4">
        <v>49</v>
      </c>
    </row>
    <row r="65" spans="1:37" ht="15.25" customHeight="1" x14ac:dyDescent="0.2">
      <c r="A65" t="s">
        <v>1238</v>
      </c>
      <c r="B65" t="s">
        <v>1239</v>
      </c>
      <c r="C65" t="s">
        <v>961</v>
      </c>
      <c r="D65">
        <v>9</v>
      </c>
      <c r="E65">
        <v>44</v>
      </c>
      <c r="F65" s="2">
        <v>4.8888888888888902</v>
      </c>
      <c r="G65" s="2">
        <v>39.4</v>
      </c>
      <c r="H65" s="2">
        <v>4.4000000000000004</v>
      </c>
      <c r="I65" s="2">
        <v>0.52</v>
      </c>
      <c r="J65" s="2">
        <v>22.9</v>
      </c>
      <c r="K65" s="2">
        <v>2.5444444444444398</v>
      </c>
      <c r="L65">
        <v>20</v>
      </c>
      <c r="M65" s="2">
        <v>2.2222222222222201</v>
      </c>
      <c r="N65">
        <v>28</v>
      </c>
      <c r="O65">
        <v>48</v>
      </c>
      <c r="P65" s="2">
        <v>58.3333333333333</v>
      </c>
      <c r="Q65">
        <v>6</v>
      </c>
      <c r="R65">
        <v>25</v>
      </c>
      <c r="S65" s="2">
        <v>24</v>
      </c>
      <c r="T65">
        <v>4</v>
      </c>
      <c r="U65">
        <v>12</v>
      </c>
      <c r="V65" s="2">
        <v>33.3333333333333</v>
      </c>
      <c r="W65">
        <v>6</v>
      </c>
      <c r="X65">
        <v>3</v>
      </c>
      <c r="Y65">
        <v>4</v>
      </c>
      <c r="Z65">
        <v>3</v>
      </c>
      <c r="AA65">
        <v>1</v>
      </c>
      <c r="AB65">
        <v>0</v>
      </c>
      <c r="AC65">
        <v>7</v>
      </c>
      <c r="AD65">
        <v>43</v>
      </c>
      <c r="AE65" s="2">
        <v>4.7777777777777803</v>
      </c>
      <c r="AF65">
        <v>17</v>
      </c>
      <c r="AG65">
        <v>26</v>
      </c>
      <c r="AH65">
        <v>12</v>
      </c>
      <c r="AI65" s="2">
        <v>1.3333333333333299</v>
      </c>
      <c r="AJ65" s="4">
        <v>262332</v>
      </c>
      <c r="AK65" s="4">
        <v>57</v>
      </c>
    </row>
    <row r="66" spans="1:37" ht="15.25" customHeight="1" x14ac:dyDescent="0.2">
      <c r="A66" t="s">
        <v>454</v>
      </c>
      <c r="B66" t="s">
        <v>1240</v>
      </c>
      <c r="C66" t="s">
        <v>1180</v>
      </c>
      <c r="D66">
        <v>3</v>
      </c>
      <c r="E66">
        <v>4</v>
      </c>
      <c r="F66" s="2">
        <v>1.3333333333333299</v>
      </c>
      <c r="G66" s="2">
        <v>6.4</v>
      </c>
      <c r="H66" s="2">
        <v>2.1</v>
      </c>
      <c r="I66" s="2">
        <v>0.36</v>
      </c>
      <c r="J66" s="2">
        <v>1.4</v>
      </c>
      <c r="K66" s="2">
        <v>0.46666666666666701</v>
      </c>
      <c r="L66">
        <v>6</v>
      </c>
      <c r="M66" s="2">
        <v>2</v>
      </c>
      <c r="N66">
        <v>2</v>
      </c>
      <c r="O66">
        <v>5</v>
      </c>
      <c r="P66" s="2">
        <v>40</v>
      </c>
      <c r="Q66">
        <v>1</v>
      </c>
      <c r="R66">
        <v>6</v>
      </c>
      <c r="S66" s="2">
        <v>16.6666666666667</v>
      </c>
      <c r="T66">
        <v>0</v>
      </c>
      <c r="U66">
        <v>0</v>
      </c>
      <c r="W66">
        <v>0</v>
      </c>
      <c r="X66">
        <v>0</v>
      </c>
      <c r="Y66">
        <v>4</v>
      </c>
      <c r="Z66">
        <v>0</v>
      </c>
      <c r="AA66">
        <v>0</v>
      </c>
      <c r="AB66">
        <v>0</v>
      </c>
      <c r="AC66">
        <v>2</v>
      </c>
      <c r="AD66">
        <v>8</v>
      </c>
      <c r="AE66" s="2">
        <v>2.6666666666666701</v>
      </c>
      <c r="AF66">
        <v>2</v>
      </c>
      <c r="AG66">
        <v>6</v>
      </c>
      <c r="AH66">
        <v>3</v>
      </c>
      <c r="AI66" s="2">
        <v>1</v>
      </c>
      <c r="AJ66" s="4">
        <v>68360</v>
      </c>
      <c r="AK66" s="4">
        <v>144</v>
      </c>
    </row>
    <row r="67" spans="1:37" ht="15.25" customHeight="1" x14ac:dyDescent="0.2">
      <c r="A67" t="s">
        <v>286</v>
      </c>
      <c r="B67" t="s">
        <v>1241</v>
      </c>
      <c r="C67" t="s">
        <v>63</v>
      </c>
      <c r="D67">
        <v>4</v>
      </c>
      <c r="E67">
        <v>13</v>
      </c>
      <c r="F67" s="2">
        <v>3.25</v>
      </c>
      <c r="G67" s="2">
        <v>15.8</v>
      </c>
      <c r="H67" s="2">
        <v>4</v>
      </c>
      <c r="I67" s="2">
        <v>0.52</v>
      </c>
      <c r="J67" s="2">
        <v>6.8</v>
      </c>
      <c r="K67" s="2">
        <v>1.7</v>
      </c>
      <c r="L67">
        <v>6</v>
      </c>
      <c r="M67" s="2">
        <v>1.5</v>
      </c>
      <c r="N67">
        <v>5</v>
      </c>
      <c r="O67">
        <v>12</v>
      </c>
      <c r="P67" s="2">
        <v>41.6666666666667</v>
      </c>
      <c r="Q67">
        <v>4</v>
      </c>
      <c r="R67">
        <v>13</v>
      </c>
      <c r="S67" s="2">
        <v>30.769230769230798</v>
      </c>
      <c r="T67">
        <v>0</v>
      </c>
      <c r="U67">
        <v>0</v>
      </c>
      <c r="W67">
        <v>0</v>
      </c>
      <c r="X67">
        <v>0</v>
      </c>
      <c r="Y67">
        <v>3</v>
      </c>
      <c r="Z67">
        <v>1</v>
      </c>
      <c r="AA67">
        <v>0</v>
      </c>
      <c r="AB67">
        <v>0</v>
      </c>
      <c r="AC67">
        <v>3</v>
      </c>
      <c r="AD67">
        <v>20</v>
      </c>
      <c r="AE67" s="2">
        <v>5</v>
      </c>
      <c r="AF67">
        <v>3</v>
      </c>
      <c r="AG67">
        <v>17</v>
      </c>
      <c r="AH67">
        <v>4</v>
      </c>
      <c r="AI67" s="2">
        <v>1</v>
      </c>
      <c r="AJ67" s="4">
        <v>73695</v>
      </c>
      <c r="AK67" s="4">
        <v>140</v>
      </c>
    </row>
    <row r="68" spans="1:37" ht="15.25" customHeight="1" x14ac:dyDescent="0.2">
      <c r="A68" t="s">
        <v>296</v>
      </c>
      <c r="B68" t="s">
        <v>1230</v>
      </c>
      <c r="C68" t="s">
        <v>606</v>
      </c>
      <c r="D68">
        <v>5</v>
      </c>
      <c r="E68">
        <v>16</v>
      </c>
      <c r="F68" s="2">
        <v>3.2</v>
      </c>
      <c r="G68" s="2">
        <v>16.8</v>
      </c>
      <c r="H68" s="2">
        <v>3.4</v>
      </c>
      <c r="I68" s="2">
        <v>0.52</v>
      </c>
      <c r="J68" s="2">
        <v>8.3000000000000007</v>
      </c>
      <c r="K68" s="2">
        <v>1.66</v>
      </c>
      <c r="L68">
        <v>4</v>
      </c>
      <c r="M68" s="2">
        <v>0.8</v>
      </c>
      <c r="N68">
        <v>3</v>
      </c>
      <c r="O68">
        <v>10</v>
      </c>
      <c r="P68" s="2">
        <v>30</v>
      </c>
      <c r="Q68">
        <v>5</v>
      </c>
      <c r="R68">
        <v>17</v>
      </c>
      <c r="S68" s="2">
        <v>29.411764705882401</v>
      </c>
      <c r="T68">
        <v>3</v>
      </c>
      <c r="U68">
        <v>4</v>
      </c>
      <c r="V68" s="2">
        <v>75</v>
      </c>
      <c r="W68">
        <v>0</v>
      </c>
      <c r="X68">
        <v>2</v>
      </c>
      <c r="Y68">
        <v>1</v>
      </c>
      <c r="Z68">
        <v>0</v>
      </c>
      <c r="AA68">
        <v>0</v>
      </c>
      <c r="AB68">
        <v>0</v>
      </c>
      <c r="AC68">
        <v>1</v>
      </c>
      <c r="AD68">
        <v>15</v>
      </c>
      <c r="AE68" s="2">
        <v>3</v>
      </c>
      <c r="AF68">
        <v>6</v>
      </c>
      <c r="AG68">
        <v>9</v>
      </c>
      <c r="AH68">
        <v>2</v>
      </c>
      <c r="AI68" s="2">
        <v>0.4</v>
      </c>
      <c r="AJ68" s="4">
        <v>90396</v>
      </c>
      <c r="AK68" s="4">
        <v>123</v>
      </c>
    </row>
    <row r="69" spans="1:37" ht="15.25" customHeight="1" x14ac:dyDescent="0.2">
      <c r="A69" t="s">
        <v>1137</v>
      </c>
      <c r="B69" t="s">
        <v>1138</v>
      </c>
      <c r="C69" t="s">
        <v>972</v>
      </c>
      <c r="D69">
        <v>5</v>
      </c>
      <c r="E69">
        <v>16</v>
      </c>
      <c r="F69" s="2">
        <v>3.2</v>
      </c>
      <c r="G69" s="2">
        <v>10.9</v>
      </c>
      <c r="H69" s="2">
        <v>2.2000000000000002</v>
      </c>
      <c r="I69" s="2">
        <v>0.46</v>
      </c>
      <c r="J69" s="2">
        <v>7.4</v>
      </c>
      <c r="K69" s="2">
        <v>1.48</v>
      </c>
      <c r="L69">
        <v>1</v>
      </c>
      <c r="M69" s="2">
        <v>0.2</v>
      </c>
      <c r="N69">
        <v>13</v>
      </c>
      <c r="O69">
        <v>23</v>
      </c>
      <c r="P69" s="2">
        <v>56.521739130434803</v>
      </c>
      <c r="Q69">
        <v>1</v>
      </c>
      <c r="R69">
        <v>5</v>
      </c>
      <c r="S69" s="2">
        <v>20</v>
      </c>
      <c r="T69">
        <v>1</v>
      </c>
      <c r="U69">
        <v>7</v>
      </c>
      <c r="V69" s="2">
        <v>14.285714285714301</v>
      </c>
      <c r="W69">
        <v>0</v>
      </c>
      <c r="X69">
        <v>0</v>
      </c>
      <c r="Y69">
        <v>1</v>
      </c>
      <c r="Z69">
        <v>0</v>
      </c>
      <c r="AA69">
        <v>0</v>
      </c>
      <c r="AB69">
        <v>0</v>
      </c>
      <c r="AC69">
        <v>0</v>
      </c>
      <c r="AD69">
        <v>17</v>
      </c>
      <c r="AE69" s="2">
        <v>3.4</v>
      </c>
      <c r="AF69">
        <v>8</v>
      </c>
      <c r="AG69">
        <v>9</v>
      </c>
      <c r="AH69">
        <v>6</v>
      </c>
      <c r="AI69" s="2">
        <v>1.2</v>
      </c>
      <c r="AJ69" s="4">
        <v>244944</v>
      </c>
      <c r="AK69" s="4">
        <v>61</v>
      </c>
    </row>
    <row r="70" spans="1:37" ht="15.25" customHeight="1" x14ac:dyDescent="0.2">
      <c r="A70" t="s">
        <v>1139</v>
      </c>
      <c r="B70" t="s">
        <v>1140</v>
      </c>
      <c r="C70" t="s">
        <v>972</v>
      </c>
      <c r="D70">
        <v>5</v>
      </c>
      <c r="E70">
        <v>29</v>
      </c>
      <c r="F70" s="2">
        <v>5.8</v>
      </c>
      <c r="G70" s="2">
        <v>34.9</v>
      </c>
      <c r="H70" s="2">
        <v>7</v>
      </c>
      <c r="I70" s="2">
        <v>0.6</v>
      </c>
      <c r="J70" s="2">
        <v>17.399999999999999</v>
      </c>
      <c r="K70" s="2">
        <v>3.48</v>
      </c>
      <c r="L70">
        <v>13</v>
      </c>
      <c r="M70" s="2">
        <v>2.6</v>
      </c>
      <c r="N70">
        <v>5</v>
      </c>
      <c r="O70">
        <v>7</v>
      </c>
      <c r="P70" s="2">
        <v>71.428571428571402</v>
      </c>
      <c r="Q70">
        <v>11</v>
      </c>
      <c r="R70">
        <v>37</v>
      </c>
      <c r="S70" s="2">
        <v>29.729729729729701</v>
      </c>
      <c r="T70">
        <v>2</v>
      </c>
      <c r="U70">
        <v>4</v>
      </c>
      <c r="V70" s="2">
        <v>50</v>
      </c>
      <c r="W70">
        <v>0</v>
      </c>
      <c r="X70">
        <v>8</v>
      </c>
      <c r="Y70">
        <v>4</v>
      </c>
      <c r="Z70">
        <v>1</v>
      </c>
      <c r="AA70">
        <v>0</v>
      </c>
      <c r="AB70">
        <v>0</v>
      </c>
      <c r="AC70">
        <v>1</v>
      </c>
      <c r="AD70">
        <v>15</v>
      </c>
      <c r="AE70" s="2">
        <v>3</v>
      </c>
      <c r="AF70">
        <v>3</v>
      </c>
      <c r="AG70">
        <v>12</v>
      </c>
      <c r="AH70">
        <v>2</v>
      </c>
      <c r="AI70" s="2">
        <v>0.4</v>
      </c>
      <c r="AJ70" s="4">
        <v>262908</v>
      </c>
      <c r="AK70" s="4">
        <v>56</v>
      </c>
    </row>
    <row r="71" spans="1:37" ht="15.25" customHeight="1" x14ac:dyDescent="0.2">
      <c r="A71" t="s">
        <v>1143</v>
      </c>
      <c r="B71" t="s">
        <v>1144</v>
      </c>
      <c r="C71" t="s">
        <v>972</v>
      </c>
      <c r="D71">
        <v>5</v>
      </c>
      <c r="E71">
        <v>30</v>
      </c>
      <c r="F71" s="2">
        <v>6</v>
      </c>
      <c r="G71" s="2">
        <v>27.9</v>
      </c>
      <c r="H71" s="2">
        <v>5.6</v>
      </c>
      <c r="I71" s="2">
        <v>0.57999999999999996</v>
      </c>
      <c r="J71" s="2">
        <v>17.399999999999999</v>
      </c>
      <c r="K71" s="2">
        <v>3.48</v>
      </c>
      <c r="L71">
        <v>8</v>
      </c>
      <c r="M71" s="2">
        <v>1.6</v>
      </c>
      <c r="N71">
        <v>15</v>
      </c>
      <c r="O71">
        <v>28</v>
      </c>
      <c r="P71" s="2">
        <v>53.571428571428598</v>
      </c>
      <c r="Q71">
        <v>6</v>
      </c>
      <c r="R71">
        <v>21</v>
      </c>
      <c r="S71" s="2">
        <v>28.571428571428601</v>
      </c>
      <c r="T71">
        <v>3</v>
      </c>
      <c r="U71">
        <v>3</v>
      </c>
      <c r="V71" s="2">
        <v>100</v>
      </c>
      <c r="W71">
        <v>0</v>
      </c>
      <c r="X71">
        <v>3</v>
      </c>
      <c r="Y71">
        <v>1</v>
      </c>
      <c r="Z71">
        <v>3</v>
      </c>
      <c r="AA71">
        <v>0</v>
      </c>
      <c r="AB71">
        <v>0</v>
      </c>
      <c r="AC71">
        <v>4</v>
      </c>
      <c r="AD71">
        <v>25</v>
      </c>
      <c r="AE71" s="2">
        <v>5</v>
      </c>
      <c r="AF71">
        <v>13</v>
      </c>
      <c r="AG71">
        <v>12</v>
      </c>
      <c r="AH71">
        <v>6</v>
      </c>
      <c r="AI71" s="2">
        <v>1.2</v>
      </c>
      <c r="AJ71" s="4">
        <v>222226</v>
      </c>
      <c r="AK71" s="4">
        <v>65</v>
      </c>
    </row>
    <row r="72" spans="1:37" ht="15.25" customHeight="1" x14ac:dyDescent="0.2">
      <c r="A72" t="s">
        <v>1141</v>
      </c>
      <c r="B72" t="s">
        <v>1142</v>
      </c>
      <c r="C72" t="s">
        <v>972</v>
      </c>
      <c r="D72">
        <v>5</v>
      </c>
      <c r="E72">
        <v>9</v>
      </c>
      <c r="F72" s="2">
        <v>1.8</v>
      </c>
      <c r="G72" s="2">
        <v>0.9</v>
      </c>
      <c r="H72" s="2">
        <v>0.2</v>
      </c>
      <c r="I72" s="2">
        <v>0.27</v>
      </c>
      <c r="J72" s="2">
        <v>2.4</v>
      </c>
      <c r="K72" s="2">
        <v>0.48</v>
      </c>
      <c r="L72">
        <v>0</v>
      </c>
      <c r="M72" s="2">
        <v>0</v>
      </c>
      <c r="N72">
        <v>7</v>
      </c>
      <c r="O72">
        <v>23</v>
      </c>
      <c r="P72" s="2">
        <v>30.434782608695699</v>
      </c>
      <c r="Q72">
        <v>0</v>
      </c>
      <c r="R72">
        <v>5</v>
      </c>
      <c r="S72" s="2">
        <v>0</v>
      </c>
      <c r="T72">
        <v>2</v>
      </c>
      <c r="U72">
        <v>5</v>
      </c>
      <c r="V72" s="2">
        <v>40</v>
      </c>
      <c r="W72">
        <v>0</v>
      </c>
      <c r="X72">
        <v>0</v>
      </c>
      <c r="Y72">
        <v>0</v>
      </c>
      <c r="Z72">
        <v>0</v>
      </c>
      <c r="AA72">
        <v>0</v>
      </c>
      <c r="AB72">
        <v>0</v>
      </c>
      <c r="AC72">
        <v>0</v>
      </c>
      <c r="AD72">
        <v>11</v>
      </c>
      <c r="AE72" s="2">
        <v>2.2000000000000002</v>
      </c>
      <c r="AF72">
        <v>4</v>
      </c>
      <c r="AG72">
        <v>7</v>
      </c>
      <c r="AH72">
        <v>7</v>
      </c>
      <c r="AI72" s="2">
        <v>1.4</v>
      </c>
      <c r="AJ72" s="4">
        <v>213900</v>
      </c>
      <c r="AK72" s="4">
        <v>67</v>
      </c>
    </row>
    <row r="73" spans="1:37" ht="15.25" customHeight="1" x14ac:dyDescent="0.2">
      <c r="A73" t="s">
        <v>1242</v>
      </c>
      <c r="B73" t="s">
        <v>1243</v>
      </c>
      <c r="C73" t="s">
        <v>1183</v>
      </c>
      <c r="D73">
        <v>3</v>
      </c>
      <c r="E73">
        <v>12</v>
      </c>
      <c r="F73" s="2">
        <v>4</v>
      </c>
      <c r="G73" s="2">
        <v>7.2</v>
      </c>
      <c r="H73" s="2">
        <v>2.4</v>
      </c>
      <c r="I73" s="2">
        <v>0.6</v>
      </c>
      <c r="J73" s="2">
        <v>7.2</v>
      </c>
      <c r="K73" s="2">
        <v>2.4</v>
      </c>
      <c r="L73">
        <v>2</v>
      </c>
      <c r="M73" s="2">
        <v>0.66666666666666696</v>
      </c>
      <c r="N73">
        <v>4</v>
      </c>
      <c r="O73">
        <v>8</v>
      </c>
      <c r="P73" s="2">
        <v>50</v>
      </c>
      <c r="Q73">
        <v>3</v>
      </c>
      <c r="R73">
        <v>10</v>
      </c>
      <c r="S73" s="2">
        <v>30</v>
      </c>
      <c r="T73">
        <v>2</v>
      </c>
      <c r="U73">
        <v>2</v>
      </c>
      <c r="V73" s="2">
        <v>100</v>
      </c>
      <c r="W73">
        <v>0</v>
      </c>
      <c r="X73">
        <v>0</v>
      </c>
      <c r="Y73">
        <v>1</v>
      </c>
      <c r="Z73">
        <v>1</v>
      </c>
      <c r="AA73">
        <v>0</v>
      </c>
      <c r="AB73">
        <v>0</v>
      </c>
      <c r="AC73">
        <v>1</v>
      </c>
      <c r="AD73">
        <v>16</v>
      </c>
      <c r="AE73" s="2">
        <v>5.3333333333333304</v>
      </c>
      <c r="AF73">
        <v>4</v>
      </c>
      <c r="AG73">
        <v>12</v>
      </c>
      <c r="AH73">
        <v>9</v>
      </c>
      <c r="AI73" s="2">
        <v>3</v>
      </c>
      <c r="AJ73" s="4">
        <v>266700</v>
      </c>
      <c r="AK73" s="4">
        <v>54</v>
      </c>
    </row>
    <row r="74" spans="1:37" ht="15.25" customHeight="1" x14ac:dyDescent="0.2">
      <c r="A74" t="s">
        <v>1244</v>
      </c>
      <c r="B74" t="s">
        <v>1245</v>
      </c>
      <c r="C74" t="s">
        <v>1183</v>
      </c>
      <c r="D74">
        <v>5</v>
      </c>
      <c r="E74">
        <v>25</v>
      </c>
      <c r="F74" s="2">
        <v>5</v>
      </c>
      <c r="G74" s="2">
        <v>21.7</v>
      </c>
      <c r="H74" s="2">
        <v>4.3</v>
      </c>
      <c r="I74" s="2">
        <v>0.45</v>
      </c>
      <c r="J74" s="2">
        <v>11.2</v>
      </c>
      <c r="K74" s="2">
        <v>2.2400000000000002</v>
      </c>
      <c r="L74">
        <v>7</v>
      </c>
      <c r="M74" s="2">
        <v>1.4</v>
      </c>
      <c r="N74">
        <v>8</v>
      </c>
      <c r="O74">
        <v>20</v>
      </c>
      <c r="P74" s="2">
        <v>40</v>
      </c>
      <c r="Q74">
        <v>6</v>
      </c>
      <c r="R74">
        <v>26</v>
      </c>
      <c r="S74" s="2">
        <v>23.076923076923102</v>
      </c>
      <c r="T74">
        <v>5</v>
      </c>
      <c r="U74">
        <v>9</v>
      </c>
      <c r="V74" s="2">
        <v>55.5555555555556</v>
      </c>
      <c r="W74">
        <v>0</v>
      </c>
      <c r="X74">
        <v>2</v>
      </c>
      <c r="Y74">
        <v>3</v>
      </c>
      <c r="Z74">
        <v>1</v>
      </c>
      <c r="AA74">
        <v>0</v>
      </c>
      <c r="AB74">
        <v>0</v>
      </c>
      <c r="AC74">
        <v>2</v>
      </c>
      <c r="AD74">
        <v>17</v>
      </c>
      <c r="AE74" s="2">
        <v>3.4</v>
      </c>
      <c r="AF74">
        <v>7</v>
      </c>
      <c r="AG74">
        <v>10</v>
      </c>
      <c r="AH74">
        <v>3</v>
      </c>
      <c r="AI74" s="2">
        <v>0.6</v>
      </c>
      <c r="AJ74" s="4">
        <v>277944</v>
      </c>
      <c r="AK74" s="4">
        <v>50</v>
      </c>
    </row>
    <row r="75" spans="1:37" ht="15.25" customHeight="1" x14ac:dyDescent="0.2">
      <c r="A75" t="s">
        <v>1246</v>
      </c>
      <c r="B75" t="s">
        <v>1247</v>
      </c>
      <c r="C75" t="s">
        <v>1183</v>
      </c>
      <c r="D75">
        <v>5</v>
      </c>
      <c r="E75">
        <v>20</v>
      </c>
      <c r="F75" s="2">
        <v>4</v>
      </c>
      <c r="G75" s="2">
        <v>25.9</v>
      </c>
      <c r="H75" s="2">
        <v>5.2</v>
      </c>
      <c r="I75" s="2">
        <v>0.62</v>
      </c>
      <c r="J75" s="2">
        <v>12.4</v>
      </c>
      <c r="K75" s="2">
        <v>2.48</v>
      </c>
      <c r="L75">
        <v>5</v>
      </c>
      <c r="M75" s="2">
        <v>1</v>
      </c>
      <c r="N75">
        <v>15</v>
      </c>
      <c r="O75">
        <v>21</v>
      </c>
      <c r="P75" s="2">
        <v>71.428571428571402</v>
      </c>
      <c r="Q75">
        <v>2</v>
      </c>
      <c r="R75">
        <v>9</v>
      </c>
      <c r="S75" s="2">
        <v>22.2222222222222</v>
      </c>
      <c r="T75">
        <v>1</v>
      </c>
      <c r="U75">
        <v>2</v>
      </c>
      <c r="V75" s="2">
        <v>50</v>
      </c>
      <c r="W75">
        <v>0</v>
      </c>
      <c r="X75">
        <v>3</v>
      </c>
      <c r="Y75">
        <v>1</v>
      </c>
      <c r="Z75">
        <v>1</v>
      </c>
      <c r="AA75">
        <v>0</v>
      </c>
      <c r="AB75">
        <v>0</v>
      </c>
      <c r="AC75">
        <v>1</v>
      </c>
      <c r="AD75">
        <v>25</v>
      </c>
      <c r="AE75" s="2">
        <v>5</v>
      </c>
      <c r="AF75">
        <v>8</v>
      </c>
      <c r="AG75">
        <v>17</v>
      </c>
      <c r="AH75">
        <v>3</v>
      </c>
      <c r="AI75" s="2">
        <v>0.6</v>
      </c>
      <c r="AJ75" s="4">
        <v>272436</v>
      </c>
      <c r="AK75" s="4">
        <v>52</v>
      </c>
    </row>
    <row r="76" spans="1:37" ht="15.25" customHeight="1" x14ac:dyDescent="0.2">
      <c r="A76" t="s">
        <v>1248</v>
      </c>
      <c r="B76" t="s">
        <v>1249</v>
      </c>
      <c r="C76" t="s">
        <v>1183</v>
      </c>
      <c r="D76">
        <v>5</v>
      </c>
      <c r="E76">
        <v>31</v>
      </c>
      <c r="F76" s="2">
        <v>6.2</v>
      </c>
      <c r="G76" s="2">
        <v>26.3</v>
      </c>
      <c r="H76" s="2">
        <v>5.3</v>
      </c>
      <c r="I76" s="2">
        <v>0.67</v>
      </c>
      <c r="J76" s="2">
        <v>20.8</v>
      </c>
      <c r="K76" s="2">
        <v>4.16</v>
      </c>
      <c r="L76">
        <v>11</v>
      </c>
      <c r="M76" s="2">
        <v>2.2000000000000002</v>
      </c>
      <c r="N76">
        <v>5</v>
      </c>
      <c r="O76">
        <v>9</v>
      </c>
      <c r="P76" s="2">
        <v>55.5555555555556</v>
      </c>
      <c r="Q76">
        <v>12</v>
      </c>
      <c r="R76">
        <v>34</v>
      </c>
      <c r="S76" s="2">
        <v>35.294117647058798</v>
      </c>
      <c r="T76">
        <v>2</v>
      </c>
      <c r="U76">
        <v>3</v>
      </c>
      <c r="V76" s="2">
        <v>66.6666666666667</v>
      </c>
      <c r="W76">
        <v>0</v>
      </c>
      <c r="X76">
        <v>1</v>
      </c>
      <c r="Y76">
        <v>6</v>
      </c>
      <c r="Z76">
        <v>0</v>
      </c>
      <c r="AA76">
        <v>0</v>
      </c>
      <c r="AB76">
        <v>0</v>
      </c>
      <c r="AC76">
        <v>4</v>
      </c>
      <c r="AD76">
        <v>5</v>
      </c>
      <c r="AE76" s="2">
        <v>1</v>
      </c>
      <c r="AF76">
        <v>1</v>
      </c>
      <c r="AG76">
        <v>4</v>
      </c>
      <c r="AH76">
        <v>4</v>
      </c>
      <c r="AI76" s="2">
        <v>0.8</v>
      </c>
      <c r="AJ76" s="4">
        <v>312654</v>
      </c>
      <c r="AK76" s="4">
        <v>44</v>
      </c>
    </row>
    <row r="77" spans="1:37" ht="15.25" customHeight="1" x14ac:dyDescent="0.2">
      <c r="A77" t="s">
        <v>432</v>
      </c>
      <c r="B77" t="s">
        <v>433</v>
      </c>
      <c r="C77" t="s">
        <v>85</v>
      </c>
      <c r="D77">
        <v>12</v>
      </c>
      <c r="E77">
        <v>34</v>
      </c>
      <c r="F77" s="2">
        <v>2.8333333333333299</v>
      </c>
      <c r="G77" s="2">
        <v>30</v>
      </c>
      <c r="H77" s="2">
        <v>2.5</v>
      </c>
      <c r="I77" s="2">
        <v>0.53</v>
      </c>
      <c r="J77" s="2">
        <v>18</v>
      </c>
      <c r="K77" s="2">
        <v>1.5</v>
      </c>
      <c r="L77">
        <v>2</v>
      </c>
      <c r="M77" s="2">
        <v>0.16666666666666699</v>
      </c>
      <c r="N77">
        <v>15</v>
      </c>
      <c r="O77">
        <v>27</v>
      </c>
      <c r="P77" s="2">
        <v>55.5555555555556</v>
      </c>
      <c r="Q77">
        <v>9</v>
      </c>
      <c r="R77">
        <v>33</v>
      </c>
      <c r="S77" s="2">
        <v>27.272727272727298</v>
      </c>
      <c r="T77">
        <v>1</v>
      </c>
      <c r="U77">
        <v>4</v>
      </c>
      <c r="V77" s="2">
        <v>25</v>
      </c>
      <c r="W77">
        <v>0</v>
      </c>
      <c r="X77">
        <v>2</v>
      </c>
      <c r="Y77">
        <v>0</v>
      </c>
      <c r="Z77">
        <v>0</v>
      </c>
      <c r="AA77">
        <v>0</v>
      </c>
      <c r="AB77">
        <v>0</v>
      </c>
      <c r="AC77">
        <v>0</v>
      </c>
      <c r="AD77">
        <v>34</v>
      </c>
      <c r="AE77" s="2">
        <v>2.8333333333333299</v>
      </c>
      <c r="AF77">
        <v>14</v>
      </c>
      <c r="AG77">
        <v>20</v>
      </c>
      <c r="AH77">
        <v>7</v>
      </c>
      <c r="AI77" s="2">
        <v>0.58333333333333304</v>
      </c>
      <c r="AJ77" s="4">
        <v>179976</v>
      </c>
      <c r="AK77" s="4">
        <v>80</v>
      </c>
    </row>
    <row r="78" spans="1:37" ht="15.25" customHeight="1" x14ac:dyDescent="0.2">
      <c r="A78" t="s">
        <v>383</v>
      </c>
      <c r="B78" t="s">
        <v>435</v>
      </c>
      <c r="C78" t="s">
        <v>85</v>
      </c>
      <c r="D78">
        <v>12</v>
      </c>
      <c r="E78">
        <v>30</v>
      </c>
      <c r="F78" s="2">
        <v>2.5</v>
      </c>
      <c r="G78" s="2">
        <v>47</v>
      </c>
      <c r="H78" s="2">
        <v>3.9</v>
      </c>
      <c r="I78" s="2">
        <v>0.45</v>
      </c>
      <c r="J78" s="2">
        <v>13.5</v>
      </c>
      <c r="K78" s="2">
        <v>1.125</v>
      </c>
      <c r="L78">
        <v>18</v>
      </c>
      <c r="M78" s="2">
        <v>1.5</v>
      </c>
      <c r="N78">
        <v>28</v>
      </c>
      <c r="O78">
        <v>55</v>
      </c>
      <c r="P78" s="2">
        <v>50.909090909090899</v>
      </c>
      <c r="Q78">
        <v>1</v>
      </c>
      <c r="R78">
        <v>7</v>
      </c>
      <c r="S78" s="2">
        <v>14.285714285714301</v>
      </c>
      <c r="T78">
        <v>0</v>
      </c>
      <c r="U78">
        <v>5</v>
      </c>
      <c r="V78" s="2">
        <v>0</v>
      </c>
      <c r="W78">
        <v>10</v>
      </c>
      <c r="X78">
        <v>4</v>
      </c>
      <c r="Y78">
        <v>2</v>
      </c>
      <c r="Z78">
        <v>1</v>
      </c>
      <c r="AA78">
        <v>0</v>
      </c>
      <c r="AB78">
        <v>0</v>
      </c>
      <c r="AC78">
        <v>2</v>
      </c>
      <c r="AD78">
        <v>67</v>
      </c>
      <c r="AE78" s="2">
        <v>5.5833333333333304</v>
      </c>
      <c r="AF78">
        <v>35</v>
      </c>
      <c r="AG78">
        <v>32</v>
      </c>
      <c r="AH78">
        <v>6</v>
      </c>
      <c r="AI78" s="2">
        <v>0.5</v>
      </c>
      <c r="AJ78" s="4">
        <v>334548</v>
      </c>
      <c r="AK78" s="4">
        <v>40</v>
      </c>
    </row>
    <row r="79" spans="1:37" ht="15.25" customHeight="1" x14ac:dyDescent="0.2">
      <c r="A79" t="s">
        <v>383</v>
      </c>
      <c r="B79" t="s">
        <v>434</v>
      </c>
      <c r="C79" t="s">
        <v>85</v>
      </c>
      <c r="D79">
        <v>12</v>
      </c>
      <c r="E79">
        <v>62</v>
      </c>
      <c r="F79" s="2">
        <v>5.1666666666666696</v>
      </c>
      <c r="G79" s="2">
        <v>56.5</v>
      </c>
      <c r="H79" s="2">
        <v>4.7</v>
      </c>
      <c r="I79" s="2">
        <v>0.54</v>
      </c>
      <c r="J79" s="2">
        <v>33.5</v>
      </c>
      <c r="K79" s="2">
        <v>2.7916666666666701</v>
      </c>
      <c r="L79">
        <v>37</v>
      </c>
      <c r="M79" s="2">
        <v>3.0833333333333299</v>
      </c>
      <c r="N79">
        <v>27</v>
      </c>
      <c r="O79">
        <v>61</v>
      </c>
      <c r="P79" s="2">
        <v>44.262295081967203</v>
      </c>
      <c r="Q79">
        <v>13</v>
      </c>
      <c r="R79">
        <v>40</v>
      </c>
      <c r="S79" s="2">
        <v>32.5</v>
      </c>
      <c r="T79">
        <v>9</v>
      </c>
      <c r="U79">
        <v>14</v>
      </c>
      <c r="V79" s="2">
        <v>64.285714285714306</v>
      </c>
      <c r="W79">
        <v>0</v>
      </c>
      <c r="X79">
        <v>3</v>
      </c>
      <c r="Y79">
        <v>18</v>
      </c>
      <c r="Z79">
        <v>2</v>
      </c>
      <c r="AA79">
        <v>0</v>
      </c>
      <c r="AB79">
        <v>0</v>
      </c>
      <c r="AC79">
        <v>16</v>
      </c>
      <c r="AD79">
        <v>54</v>
      </c>
      <c r="AE79" s="2">
        <v>4.5</v>
      </c>
      <c r="AF79">
        <v>16</v>
      </c>
      <c r="AG79">
        <v>38</v>
      </c>
      <c r="AH79">
        <v>25</v>
      </c>
      <c r="AI79" s="2">
        <v>2.0833333333333299</v>
      </c>
      <c r="AJ79" s="4">
        <v>389040</v>
      </c>
      <c r="AK79" s="4">
        <v>31</v>
      </c>
    </row>
    <row r="80" spans="1:37" ht="15.25" customHeight="1" x14ac:dyDescent="0.2">
      <c r="A80" t="s">
        <v>982</v>
      </c>
      <c r="B80" t="s">
        <v>983</v>
      </c>
      <c r="C80" t="s">
        <v>85</v>
      </c>
      <c r="D80">
        <v>12</v>
      </c>
      <c r="E80">
        <v>82</v>
      </c>
      <c r="F80" s="2">
        <v>6.8333333333333304</v>
      </c>
      <c r="G80" s="2">
        <v>68.3</v>
      </c>
      <c r="H80" s="2">
        <v>5.7</v>
      </c>
      <c r="I80" s="2">
        <v>0.62</v>
      </c>
      <c r="J80" s="2">
        <v>50.8</v>
      </c>
      <c r="K80" s="2">
        <v>4.2333333333333298</v>
      </c>
      <c r="L80">
        <v>11</v>
      </c>
      <c r="M80" s="2">
        <v>0.91666666666666696</v>
      </c>
      <c r="N80">
        <v>23</v>
      </c>
      <c r="O80">
        <v>47</v>
      </c>
      <c r="P80" s="2">
        <v>48.936170212766001</v>
      </c>
      <c r="Q80">
        <v>24</v>
      </c>
      <c r="R80">
        <v>71</v>
      </c>
      <c r="S80" s="2">
        <v>33.802816901408399</v>
      </c>
      <c r="T80">
        <v>11</v>
      </c>
      <c r="U80">
        <v>14</v>
      </c>
      <c r="V80" s="2">
        <v>78.571428571428598</v>
      </c>
      <c r="W80">
        <v>0</v>
      </c>
      <c r="X80">
        <v>1</v>
      </c>
      <c r="Y80">
        <v>7</v>
      </c>
      <c r="Z80">
        <v>3</v>
      </c>
      <c r="AA80">
        <v>0</v>
      </c>
      <c r="AB80">
        <v>0</v>
      </c>
      <c r="AC80">
        <v>3</v>
      </c>
      <c r="AD80">
        <v>47</v>
      </c>
      <c r="AE80" s="2">
        <v>3.9166666666666701</v>
      </c>
      <c r="AF80">
        <v>14</v>
      </c>
      <c r="AG80">
        <v>33</v>
      </c>
      <c r="AH80">
        <v>14</v>
      </c>
      <c r="AI80" s="2">
        <v>1.1666666666666701</v>
      </c>
      <c r="AJ80" s="4">
        <v>394956</v>
      </c>
      <c r="AK80" s="4">
        <v>29</v>
      </c>
    </row>
    <row r="81" spans="1:37" ht="15.25" customHeight="1" x14ac:dyDescent="0.2">
      <c r="A81" t="s">
        <v>248</v>
      </c>
      <c r="B81" t="s">
        <v>249</v>
      </c>
      <c r="C81" t="s">
        <v>1184</v>
      </c>
      <c r="D81">
        <v>5</v>
      </c>
      <c r="E81">
        <v>22</v>
      </c>
      <c r="F81" s="2">
        <v>4.4000000000000004</v>
      </c>
      <c r="G81" s="2">
        <v>11.9</v>
      </c>
      <c r="H81" s="2">
        <v>2.4</v>
      </c>
      <c r="I81" s="2">
        <v>0.61</v>
      </c>
      <c r="J81" s="2">
        <v>13.4</v>
      </c>
      <c r="K81" s="2">
        <v>2.68</v>
      </c>
      <c r="L81">
        <v>17</v>
      </c>
      <c r="M81" s="2">
        <v>3.4</v>
      </c>
      <c r="N81">
        <v>18</v>
      </c>
      <c r="O81">
        <v>26</v>
      </c>
      <c r="P81" s="2">
        <v>69.230769230769198</v>
      </c>
      <c r="Q81">
        <v>2</v>
      </c>
      <c r="R81">
        <v>10</v>
      </c>
      <c r="S81" s="2">
        <v>20</v>
      </c>
      <c r="T81">
        <v>0</v>
      </c>
      <c r="U81">
        <v>0</v>
      </c>
      <c r="W81">
        <v>0</v>
      </c>
      <c r="X81">
        <v>0</v>
      </c>
      <c r="Y81">
        <v>3</v>
      </c>
      <c r="Z81">
        <v>0</v>
      </c>
      <c r="AA81">
        <v>0</v>
      </c>
      <c r="AB81">
        <v>0</v>
      </c>
      <c r="AC81">
        <v>14</v>
      </c>
      <c r="AD81">
        <v>7</v>
      </c>
      <c r="AE81" s="2">
        <v>1.4</v>
      </c>
      <c r="AF81">
        <v>2</v>
      </c>
      <c r="AG81">
        <v>5</v>
      </c>
      <c r="AH81">
        <v>8</v>
      </c>
      <c r="AI81" s="2">
        <v>1.6</v>
      </c>
      <c r="AJ81" s="4">
        <v>96801</v>
      </c>
      <c r="AK81" s="4">
        <v>118</v>
      </c>
    </row>
    <row r="82" spans="1:37" ht="15.25" customHeight="1" x14ac:dyDescent="0.2">
      <c r="A82" t="s">
        <v>1250</v>
      </c>
      <c r="B82" t="s">
        <v>1251</v>
      </c>
      <c r="C82" t="s">
        <v>1184</v>
      </c>
      <c r="D82">
        <v>5</v>
      </c>
      <c r="E82">
        <v>21</v>
      </c>
      <c r="F82" s="2">
        <v>4.2</v>
      </c>
      <c r="G82" s="2">
        <v>13.4</v>
      </c>
      <c r="H82" s="2">
        <v>2.7</v>
      </c>
      <c r="I82" s="2">
        <v>0.78</v>
      </c>
      <c r="J82" s="2">
        <v>16.399999999999999</v>
      </c>
      <c r="K82" s="2">
        <v>3.28</v>
      </c>
      <c r="L82">
        <v>2</v>
      </c>
      <c r="M82" s="2">
        <v>0.4</v>
      </c>
      <c r="N82">
        <v>1</v>
      </c>
      <c r="O82">
        <v>3</v>
      </c>
      <c r="P82" s="2">
        <v>33.3333333333333</v>
      </c>
      <c r="Q82">
        <v>10</v>
      </c>
      <c r="R82">
        <v>24</v>
      </c>
      <c r="S82" s="2">
        <v>41.6666666666667</v>
      </c>
      <c r="T82">
        <v>0</v>
      </c>
      <c r="U82">
        <v>0</v>
      </c>
      <c r="W82">
        <v>0</v>
      </c>
      <c r="X82">
        <v>1</v>
      </c>
      <c r="Y82">
        <v>0</v>
      </c>
      <c r="Z82">
        <v>0</v>
      </c>
      <c r="AA82">
        <v>0</v>
      </c>
      <c r="AB82">
        <v>0</v>
      </c>
      <c r="AC82">
        <v>1</v>
      </c>
      <c r="AD82">
        <v>2</v>
      </c>
      <c r="AE82" s="2">
        <v>0.4</v>
      </c>
      <c r="AF82">
        <v>1</v>
      </c>
      <c r="AG82">
        <v>1</v>
      </c>
      <c r="AH82">
        <v>5</v>
      </c>
      <c r="AI82" s="2">
        <v>1</v>
      </c>
      <c r="AJ82" s="4">
        <v>87008</v>
      </c>
      <c r="AK82" s="4">
        <v>127</v>
      </c>
    </row>
    <row r="83" spans="1:37" ht="15.25" customHeight="1" x14ac:dyDescent="0.2">
      <c r="A83" t="s">
        <v>1252</v>
      </c>
      <c r="B83" t="s">
        <v>1253</v>
      </c>
      <c r="C83" t="s">
        <v>1184</v>
      </c>
      <c r="D83">
        <v>3</v>
      </c>
      <c r="E83">
        <v>4</v>
      </c>
      <c r="F83" s="2">
        <v>1.3333333333333299</v>
      </c>
      <c r="G83" s="2">
        <v>3.1</v>
      </c>
      <c r="H83" s="2">
        <v>1</v>
      </c>
      <c r="I83" s="2">
        <v>0.4</v>
      </c>
      <c r="J83" s="2">
        <v>1.6</v>
      </c>
      <c r="K83" s="2">
        <v>0.53333333333333299</v>
      </c>
      <c r="L83">
        <v>3</v>
      </c>
      <c r="M83" s="2">
        <v>1</v>
      </c>
      <c r="N83">
        <v>2</v>
      </c>
      <c r="O83">
        <v>4</v>
      </c>
      <c r="P83" s="2">
        <v>50</v>
      </c>
      <c r="Q83">
        <v>1</v>
      </c>
      <c r="R83">
        <v>6</v>
      </c>
      <c r="S83" s="2">
        <v>16.6666666666667</v>
      </c>
      <c r="T83">
        <v>0</v>
      </c>
      <c r="U83">
        <v>0</v>
      </c>
      <c r="W83">
        <v>0</v>
      </c>
      <c r="X83">
        <v>0</v>
      </c>
      <c r="Y83">
        <v>1</v>
      </c>
      <c r="Z83">
        <v>0</v>
      </c>
      <c r="AA83">
        <v>0</v>
      </c>
      <c r="AB83">
        <v>0</v>
      </c>
      <c r="AC83">
        <v>2</v>
      </c>
      <c r="AD83">
        <v>3</v>
      </c>
      <c r="AE83" s="2">
        <v>1</v>
      </c>
      <c r="AF83">
        <v>2</v>
      </c>
      <c r="AG83">
        <v>1</v>
      </c>
      <c r="AH83">
        <v>1</v>
      </c>
      <c r="AI83" s="2">
        <v>0.33333333333333298</v>
      </c>
      <c r="AJ83" s="4">
        <v>61290</v>
      </c>
      <c r="AK83" s="4">
        <v>152</v>
      </c>
    </row>
    <row r="84" spans="1:37" ht="15.25" customHeight="1" x14ac:dyDescent="0.2">
      <c r="A84" t="s">
        <v>1123</v>
      </c>
      <c r="B84" t="s">
        <v>1254</v>
      </c>
      <c r="C84" t="s">
        <v>1184</v>
      </c>
      <c r="D84">
        <v>5</v>
      </c>
      <c r="E84">
        <v>17</v>
      </c>
      <c r="F84" s="2">
        <v>3.4</v>
      </c>
      <c r="G84" s="2">
        <v>9.6</v>
      </c>
      <c r="H84" s="2">
        <v>1.9</v>
      </c>
      <c r="I84" s="2">
        <v>0.45</v>
      </c>
      <c r="J84" s="2">
        <v>7.6</v>
      </c>
      <c r="K84" s="2">
        <v>1.52</v>
      </c>
      <c r="L84">
        <v>5</v>
      </c>
      <c r="M84" s="2">
        <v>1</v>
      </c>
      <c r="N84">
        <v>11</v>
      </c>
      <c r="O84">
        <v>15</v>
      </c>
      <c r="P84" s="2">
        <v>73.3333333333333</v>
      </c>
      <c r="Q84">
        <v>2</v>
      </c>
      <c r="R84">
        <v>20</v>
      </c>
      <c r="S84" s="2">
        <v>10</v>
      </c>
      <c r="T84">
        <v>2</v>
      </c>
      <c r="U84">
        <v>3</v>
      </c>
      <c r="V84" s="2">
        <v>66.6666666666667</v>
      </c>
      <c r="W84">
        <v>1</v>
      </c>
      <c r="X84">
        <v>1</v>
      </c>
      <c r="Y84">
        <v>1</v>
      </c>
      <c r="Z84">
        <v>0</v>
      </c>
      <c r="AA84">
        <v>0</v>
      </c>
      <c r="AB84">
        <v>0</v>
      </c>
      <c r="AC84">
        <v>2</v>
      </c>
      <c r="AD84">
        <v>16</v>
      </c>
      <c r="AE84" s="2">
        <v>3.2</v>
      </c>
      <c r="AF84">
        <v>3</v>
      </c>
      <c r="AG84">
        <v>13</v>
      </c>
      <c r="AH84">
        <v>8</v>
      </c>
      <c r="AI84" s="2">
        <v>1.6</v>
      </c>
      <c r="AJ84" s="4">
        <v>92261</v>
      </c>
      <c r="AK84" s="4">
        <v>121</v>
      </c>
    </row>
    <row r="85" spans="1:37" ht="15.25" customHeight="1" x14ac:dyDescent="0.2">
      <c r="A85" t="s">
        <v>1093</v>
      </c>
      <c r="B85" t="s">
        <v>223</v>
      </c>
      <c r="C85" t="s">
        <v>1185</v>
      </c>
      <c r="D85">
        <v>2</v>
      </c>
      <c r="E85">
        <v>3</v>
      </c>
      <c r="F85" s="2">
        <v>1.5</v>
      </c>
      <c r="G85" s="2">
        <v>2.5</v>
      </c>
      <c r="H85" s="2">
        <v>1.2</v>
      </c>
      <c r="I85" s="2">
        <v>0.33</v>
      </c>
      <c r="J85" s="2">
        <v>1</v>
      </c>
      <c r="K85" s="2">
        <v>0.5</v>
      </c>
      <c r="L85">
        <v>1</v>
      </c>
      <c r="M85" s="2">
        <v>0.5</v>
      </c>
      <c r="N85">
        <v>0</v>
      </c>
      <c r="O85">
        <v>3</v>
      </c>
      <c r="P85" s="2">
        <v>0</v>
      </c>
      <c r="Q85">
        <v>1</v>
      </c>
      <c r="R85">
        <v>4</v>
      </c>
      <c r="S85" s="2">
        <v>25</v>
      </c>
      <c r="T85">
        <v>1</v>
      </c>
      <c r="U85">
        <v>2</v>
      </c>
      <c r="V85" s="2">
        <v>50</v>
      </c>
      <c r="W85">
        <v>0</v>
      </c>
      <c r="X85">
        <v>1</v>
      </c>
      <c r="Y85">
        <v>0</v>
      </c>
      <c r="Z85">
        <v>0</v>
      </c>
      <c r="AA85">
        <v>0</v>
      </c>
      <c r="AB85">
        <v>0</v>
      </c>
      <c r="AC85">
        <v>0</v>
      </c>
      <c r="AD85">
        <v>9</v>
      </c>
      <c r="AE85" s="2">
        <v>4.5</v>
      </c>
      <c r="AF85">
        <v>0</v>
      </c>
      <c r="AG85">
        <v>9</v>
      </c>
      <c r="AH85">
        <v>4</v>
      </c>
      <c r="AI85" s="2">
        <v>2</v>
      </c>
      <c r="AJ85" s="4">
        <v>30180</v>
      </c>
      <c r="AK85" s="4">
        <v>212</v>
      </c>
    </row>
    <row r="86" spans="1:37" ht="15.25" customHeight="1" x14ac:dyDescent="0.2">
      <c r="A86" t="s">
        <v>227</v>
      </c>
      <c r="B86" t="s">
        <v>1255</v>
      </c>
      <c r="C86" t="s">
        <v>1185</v>
      </c>
      <c r="D86">
        <v>2</v>
      </c>
      <c r="E86">
        <v>1</v>
      </c>
      <c r="F86" s="2">
        <v>0.5</v>
      </c>
      <c r="G86" s="2">
        <v>2.1</v>
      </c>
      <c r="H86" s="2">
        <v>1</v>
      </c>
      <c r="I86" s="2">
        <v>0.09</v>
      </c>
      <c r="J86" s="2">
        <v>0.1</v>
      </c>
      <c r="K86" s="2">
        <v>0.05</v>
      </c>
      <c r="L86">
        <v>1</v>
      </c>
      <c r="M86" s="2">
        <v>0.5</v>
      </c>
      <c r="N86">
        <v>1</v>
      </c>
      <c r="O86">
        <v>6</v>
      </c>
      <c r="P86" s="2">
        <v>16.6666666666667</v>
      </c>
      <c r="Q86">
        <v>0</v>
      </c>
      <c r="R86">
        <v>5</v>
      </c>
      <c r="S86" s="2">
        <v>0</v>
      </c>
      <c r="T86">
        <v>0</v>
      </c>
      <c r="U86">
        <v>0</v>
      </c>
      <c r="W86">
        <v>0</v>
      </c>
      <c r="X86">
        <v>1</v>
      </c>
      <c r="Y86">
        <v>0</v>
      </c>
      <c r="Z86">
        <v>0</v>
      </c>
      <c r="AA86">
        <v>0</v>
      </c>
      <c r="AB86">
        <v>0</v>
      </c>
      <c r="AC86">
        <v>0</v>
      </c>
      <c r="AD86">
        <v>4</v>
      </c>
      <c r="AE86" s="2">
        <v>2</v>
      </c>
      <c r="AF86">
        <v>1</v>
      </c>
      <c r="AG86">
        <v>3</v>
      </c>
      <c r="AH86">
        <v>1</v>
      </c>
      <c r="AI86" s="2">
        <v>0.5</v>
      </c>
      <c r="AJ86" s="4">
        <v>31698</v>
      </c>
      <c r="AK86" s="4">
        <v>208</v>
      </c>
    </row>
    <row r="87" spans="1:37" ht="15.25" customHeight="1" x14ac:dyDescent="0.2">
      <c r="A87" t="s">
        <v>1091</v>
      </c>
      <c r="B87" t="s">
        <v>122</v>
      </c>
      <c r="C87" t="s">
        <v>1185</v>
      </c>
      <c r="D87">
        <v>2</v>
      </c>
      <c r="E87">
        <v>5</v>
      </c>
      <c r="F87" s="2">
        <v>2.5</v>
      </c>
      <c r="G87" s="2">
        <v>5.0999999999999996</v>
      </c>
      <c r="H87" s="2">
        <v>2.6</v>
      </c>
      <c r="I87" s="2">
        <v>0.42</v>
      </c>
      <c r="J87" s="2">
        <v>2.1</v>
      </c>
      <c r="K87" s="2">
        <v>1.05</v>
      </c>
      <c r="L87">
        <v>1</v>
      </c>
      <c r="M87" s="2">
        <v>0.5</v>
      </c>
      <c r="N87">
        <v>2</v>
      </c>
      <c r="O87">
        <v>8</v>
      </c>
      <c r="P87" s="2">
        <v>25</v>
      </c>
      <c r="Q87">
        <v>0</v>
      </c>
      <c r="R87">
        <v>0</v>
      </c>
      <c r="T87">
        <v>3</v>
      </c>
      <c r="U87">
        <v>4</v>
      </c>
      <c r="V87" s="2">
        <v>75</v>
      </c>
      <c r="W87">
        <v>0</v>
      </c>
      <c r="X87">
        <v>0</v>
      </c>
      <c r="Y87">
        <v>0</v>
      </c>
      <c r="Z87">
        <v>0</v>
      </c>
      <c r="AA87">
        <v>0</v>
      </c>
      <c r="AB87">
        <v>0</v>
      </c>
      <c r="AC87">
        <v>1</v>
      </c>
      <c r="AD87">
        <v>6</v>
      </c>
      <c r="AE87" s="2">
        <v>3</v>
      </c>
      <c r="AF87">
        <v>2</v>
      </c>
      <c r="AG87">
        <v>4</v>
      </c>
      <c r="AH87">
        <v>0</v>
      </c>
      <c r="AI87" s="2">
        <v>0</v>
      </c>
      <c r="AJ87" s="4">
        <v>34348</v>
      </c>
      <c r="AK87" s="4">
        <v>198</v>
      </c>
    </row>
    <row r="88" spans="1:37" ht="15.25" customHeight="1" x14ac:dyDescent="0.2">
      <c r="A88" t="s">
        <v>924</v>
      </c>
      <c r="B88" t="s">
        <v>1092</v>
      </c>
      <c r="C88" t="s">
        <v>1185</v>
      </c>
      <c r="D88">
        <v>2</v>
      </c>
      <c r="E88">
        <v>14</v>
      </c>
      <c r="F88" s="2">
        <v>7</v>
      </c>
      <c r="G88" s="2">
        <v>10</v>
      </c>
      <c r="H88" s="2">
        <v>5</v>
      </c>
      <c r="I88" s="2">
        <v>0.64</v>
      </c>
      <c r="J88" s="2">
        <v>9</v>
      </c>
      <c r="K88" s="2">
        <v>4.5</v>
      </c>
      <c r="L88">
        <v>8</v>
      </c>
      <c r="M88" s="2">
        <v>4</v>
      </c>
      <c r="N88">
        <v>8</v>
      </c>
      <c r="O88">
        <v>14</v>
      </c>
      <c r="P88" s="2">
        <v>57.142857142857103</v>
      </c>
      <c r="Q88">
        <v>3</v>
      </c>
      <c r="R88">
        <v>5</v>
      </c>
      <c r="S88" s="2">
        <v>60</v>
      </c>
      <c r="T88">
        <v>0</v>
      </c>
      <c r="U88">
        <v>3</v>
      </c>
      <c r="V88" s="2">
        <v>0</v>
      </c>
      <c r="W88">
        <v>0</v>
      </c>
      <c r="X88">
        <v>0</v>
      </c>
      <c r="Y88">
        <v>0</v>
      </c>
      <c r="Z88">
        <v>0</v>
      </c>
      <c r="AA88">
        <v>0</v>
      </c>
      <c r="AB88">
        <v>0</v>
      </c>
      <c r="AC88">
        <v>8</v>
      </c>
      <c r="AD88">
        <v>4</v>
      </c>
      <c r="AE88" s="2">
        <v>2</v>
      </c>
      <c r="AF88">
        <v>0</v>
      </c>
      <c r="AG88">
        <v>4</v>
      </c>
      <c r="AH88">
        <v>1</v>
      </c>
      <c r="AI88" s="2">
        <v>0.5</v>
      </c>
      <c r="AJ88" s="4">
        <v>46944</v>
      </c>
      <c r="AK88" s="4">
        <v>171</v>
      </c>
    </row>
    <row r="89" spans="1:37" ht="15.25" customHeight="1" x14ac:dyDescent="0.2">
      <c r="A89" t="s">
        <v>111</v>
      </c>
      <c r="B89" t="s">
        <v>1023</v>
      </c>
      <c r="C89" t="s">
        <v>76</v>
      </c>
      <c r="D89">
        <v>6</v>
      </c>
      <c r="E89">
        <v>17</v>
      </c>
      <c r="F89" s="2">
        <v>2.8333333333333299</v>
      </c>
      <c r="G89" s="2">
        <v>14.8</v>
      </c>
      <c r="H89" s="2">
        <v>2.5</v>
      </c>
      <c r="I89" s="2">
        <v>0.4</v>
      </c>
      <c r="J89" s="2">
        <v>6.8</v>
      </c>
      <c r="K89" s="2">
        <v>1.13333333333333</v>
      </c>
      <c r="L89">
        <v>15</v>
      </c>
      <c r="M89" s="2">
        <v>2.5</v>
      </c>
      <c r="N89">
        <v>12</v>
      </c>
      <c r="O89">
        <v>19</v>
      </c>
      <c r="P89" s="2">
        <v>63.157894736842103</v>
      </c>
      <c r="Q89">
        <v>1</v>
      </c>
      <c r="R89">
        <v>18</v>
      </c>
      <c r="S89" s="2">
        <v>5.5555555555555598</v>
      </c>
      <c r="T89">
        <v>3</v>
      </c>
      <c r="U89">
        <v>5</v>
      </c>
      <c r="V89" s="2">
        <v>60</v>
      </c>
      <c r="W89">
        <v>0</v>
      </c>
      <c r="X89">
        <v>2</v>
      </c>
      <c r="Y89">
        <v>6</v>
      </c>
      <c r="Z89">
        <v>0</v>
      </c>
      <c r="AA89">
        <v>0</v>
      </c>
      <c r="AB89">
        <v>0</v>
      </c>
      <c r="AC89">
        <v>7</v>
      </c>
      <c r="AD89">
        <v>16</v>
      </c>
      <c r="AE89" s="2">
        <v>2.6666666666666701</v>
      </c>
      <c r="AF89">
        <v>5</v>
      </c>
      <c r="AG89">
        <v>11</v>
      </c>
      <c r="AH89">
        <v>8</v>
      </c>
      <c r="AI89" s="2">
        <v>1.3333333333333299</v>
      </c>
      <c r="AJ89" s="4">
        <v>213816</v>
      </c>
      <c r="AK89" s="4">
        <v>68</v>
      </c>
    </row>
    <row r="90" spans="1:37" ht="15.25" customHeight="1" x14ac:dyDescent="0.2">
      <c r="A90" t="s">
        <v>682</v>
      </c>
      <c r="B90" t="s">
        <v>683</v>
      </c>
      <c r="C90" t="s">
        <v>80</v>
      </c>
      <c r="D90">
        <v>4</v>
      </c>
      <c r="E90">
        <v>13</v>
      </c>
      <c r="F90" s="2">
        <v>3.25</v>
      </c>
      <c r="G90" s="2">
        <v>9</v>
      </c>
      <c r="H90" s="2">
        <v>2.2000000000000002</v>
      </c>
      <c r="I90" s="2">
        <v>0.5</v>
      </c>
      <c r="J90" s="2">
        <v>6.5</v>
      </c>
      <c r="K90" s="2">
        <v>1.625</v>
      </c>
      <c r="L90">
        <v>4</v>
      </c>
      <c r="M90" s="2">
        <v>1</v>
      </c>
      <c r="N90">
        <v>7</v>
      </c>
      <c r="O90">
        <v>12</v>
      </c>
      <c r="P90" s="2">
        <v>58.3333333333333</v>
      </c>
      <c r="Q90">
        <v>3</v>
      </c>
      <c r="R90">
        <v>14</v>
      </c>
      <c r="S90" s="2">
        <v>21.428571428571399</v>
      </c>
      <c r="T90">
        <v>0</v>
      </c>
      <c r="U90">
        <v>0</v>
      </c>
      <c r="W90">
        <v>0</v>
      </c>
      <c r="X90">
        <v>1</v>
      </c>
      <c r="Y90">
        <v>2</v>
      </c>
      <c r="Z90">
        <v>0</v>
      </c>
      <c r="AA90">
        <v>0</v>
      </c>
      <c r="AB90">
        <v>0</v>
      </c>
      <c r="AC90">
        <v>1</v>
      </c>
      <c r="AD90">
        <v>1</v>
      </c>
      <c r="AE90" s="2">
        <v>0.25</v>
      </c>
      <c r="AF90">
        <v>1</v>
      </c>
      <c r="AG90">
        <v>0</v>
      </c>
      <c r="AH90">
        <v>1</v>
      </c>
      <c r="AI90" s="2">
        <v>0.25</v>
      </c>
      <c r="AJ90" s="4">
        <v>159720</v>
      </c>
      <c r="AK90" s="4">
        <v>86</v>
      </c>
    </row>
    <row r="91" spans="1:37" ht="15.25" customHeight="1" x14ac:dyDescent="0.2">
      <c r="A91" t="s">
        <v>1256</v>
      </c>
      <c r="B91" t="s">
        <v>1257</v>
      </c>
      <c r="C91" t="s">
        <v>80</v>
      </c>
      <c r="D91">
        <v>4</v>
      </c>
      <c r="E91">
        <v>7</v>
      </c>
      <c r="F91" s="2">
        <v>1.75</v>
      </c>
      <c r="G91" s="2">
        <v>7.5</v>
      </c>
      <c r="H91" s="2">
        <v>1.9</v>
      </c>
      <c r="I91" s="2">
        <v>0.64</v>
      </c>
      <c r="J91" s="2">
        <v>4.5</v>
      </c>
      <c r="K91" s="2">
        <v>1.125</v>
      </c>
      <c r="L91">
        <v>1</v>
      </c>
      <c r="M91" s="2">
        <v>0.25</v>
      </c>
      <c r="N91">
        <v>3</v>
      </c>
      <c r="O91">
        <v>6</v>
      </c>
      <c r="P91" s="2">
        <v>50</v>
      </c>
      <c r="Q91">
        <v>2</v>
      </c>
      <c r="R91">
        <v>5</v>
      </c>
      <c r="S91" s="2">
        <v>40</v>
      </c>
      <c r="T91">
        <v>0</v>
      </c>
      <c r="U91">
        <v>0</v>
      </c>
      <c r="W91">
        <v>0</v>
      </c>
      <c r="X91">
        <v>0</v>
      </c>
      <c r="Y91">
        <v>0</v>
      </c>
      <c r="Z91">
        <v>0</v>
      </c>
      <c r="AA91">
        <v>0</v>
      </c>
      <c r="AB91">
        <v>0</v>
      </c>
      <c r="AC91">
        <v>1</v>
      </c>
      <c r="AD91">
        <v>12</v>
      </c>
      <c r="AE91" s="2">
        <v>3</v>
      </c>
      <c r="AF91">
        <v>3</v>
      </c>
      <c r="AG91">
        <v>9</v>
      </c>
      <c r="AH91">
        <v>3</v>
      </c>
      <c r="AI91" s="2">
        <v>0.75</v>
      </c>
      <c r="AJ91" s="4">
        <v>85320</v>
      </c>
      <c r="AK91" s="4">
        <v>130</v>
      </c>
    </row>
    <row r="92" spans="1:37" ht="15.25" customHeight="1" x14ac:dyDescent="0.2">
      <c r="A92" t="s">
        <v>1010</v>
      </c>
      <c r="B92" t="s">
        <v>1011</v>
      </c>
      <c r="C92" t="s">
        <v>80</v>
      </c>
      <c r="D92">
        <v>4</v>
      </c>
      <c r="E92">
        <v>13</v>
      </c>
      <c r="F92" s="2">
        <v>3.25</v>
      </c>
      <c r="G92" s="2">
        <v>9.9</v>
      </c>
      <c r="H92" s="2">
        <v>2.5</v>
      </c>
      <c r="I92" s="2">
        <v>0.45</v>
      </c>
      <c r="J92" s="2">
        <v>5.9</v>
      </c>
      <c r="K92" s="2">
        <v>1.4750000000000001</v>
      </c>
      <c r="L92">
        <v>9</v>
      </c>
      <c r="M92" s="2">
        <v>2.25</v>
      </c>
      <c r="N92">
        <v>10</v>
      </c>
      <c r="O92">
        <v>14</v>
      </c>
      <c r="P92" s="2">
        <v>71.428571428571402</v>
      </c>
      <c r="Q92">
        <v>0</v>
      </c>
      <c r="R92">
        <v>9</v>
      </c>
      <c r="S92" s="2">
        <v>0</v>
      </c>
      <c r="T92">
        <v>3</v>
      </c>
      <c r="U92">
        <v>6</v>
      </c>
      <c r="V92" s="2">
        <v>50</v>
      </c>
      <c r="W92">
        <v>2</v>
      </c>
      <c r="X92">
        <v>1</v>
      </c>
      <c r="Y92">
        <v>3</v>
      </c>
      <c r="Z92">
        <v>0</v>
      </c>
      <c r="AA92">
        <v>0</v>
      </c>
      <c r="AB92">
        <v>0</v>
      </c>
      <c r="AC92">
        <v>3</v>
      </c>
      <c r="AD92">
        <v>14</v>
      </c>
      <c r="AE92" s="2">
        <v>3.5</v>
      </c>
      <c r="AF92">
        <v>5</v>
      </c>
      <c r="AG92">
        <v>9</v>
      </c>
      <c r="AH92">
        <v>7</v>
      </c>
      <c r="AI92" s="2">
        <v>1.75</v>
      </c>
      <c r="AJ92" s="4">
        <v>152622</v>
      </c>
      <c r="AK92" s="4">
        <v>90</v>
      </c>
    </row>
    <row r="93" spans="1:37" ht="15.25" customHeight="1" x14ac:dyDescent="0.2">
      <c r="A93" t="s">
        <v>1014</v>
      </c>
      <c r="B93" t="s">
        <v>746</v>
      </c>
      <c r="C93" t="s">
        <v>80</v>
      </c>
      <c r="D93">
        <v>4</v>
      </c>
      <c r="E93">
        <v>16</v>
      </c>
      <c r="F93" s="2">
        <v>4</v>
      </c>
      <c r="G93" s="2">
        <v>8.4</v>
      </c>
      <c r="H93" s="2">
        <v>2.1</v>
      </c>
      <c r="I93" s="2">
        <v>0.43</v>
      </c>
      <c r="J93" s="2">
        <v>6.9</v>
      </c>
      <c r="K93" s="2">
        <v>1.7250000000000001</v>
      </c>
      <c r="L93">
        <v>12</v>
      </c>
      <c r="M93" s="2">
        <v>3</v>
      </c>
      <c r="N93">
        <v>8</v>
      </c>
      <c r="O93">
        <v>21</v>
      </c>
      <c r="P93" s="2">
        <v>38.095238095238102</v>
      </c>
      <c r="Q93">
        <v>4</v>
      </c>
      <c r="R93">
        <v>16</v>
      </c>
      <c r="S93" s="2">
        <v>25</v>
      </c>
      <c r="T93">
        <v>0</v>
      </c>
      <c r="U93">
        <v>0</v>
      </c>
      <c r="W93">
        <v>0</v>
      </c>
      <c r="X93">
        <v>0</v>
      </c>
      <c r="Y93">
        <v>5</v>
      </c>
      <c r="Z93">
        <v>0</v>
      </c>
      <c r="AA93">
        <v>0</v>
      </c>
      <c r="AB93">
        <v>0</v>
      </c>
      <c r="AC93">
        <v>7</v>
      </c>
      <c r="AD93">
        <v>7</v>
      </c>
      <c r="AE93" s="2">
        <v>1.75</v>
      </c>
      <c r="AF93">
        <v>3</v>
      </c>
      <c r="AG93">
        <v>4</v>
      </c>
      <c r="AH93">
        <v>7</v>
      </c>
      <c r="AI93" s="2">
        <v>1.75</v>
      </c>
      <c r="AJ93" s="4">
        <v>172932</v>
      </c>
      <c r="AK93" s="4">
        <v>82</v>
      </c>
    </row>
    <row r="94" spans="1:37" ht="15.25" customHeight="1" x14ac:dyDescent="0.2">
      <c r="A94" t="s">
        <v>113</v>
      </c>
      <c r="B94" t="s">
        <v>115</v>
      </c>
      <c r="C94" t="s">
        <v>1179</v>
      </c>
      <c r="D94">
        <v>5</v>
      </c>
      <c r="E94">
        <v>13</v>
      </c>
      <c r="F94" s="2">
        <v>2.6</v>
      </c>
      <c r="G94" s="2">
        <v>14.2</v>
      </c>
      <c r="H94" s="2">
        <v>2.8</v>
      </c>
      <c r="I94" s="2">
        <v>0.59</v>
      </c>
      <c r="J94" s="2">
        <v>7.7</v>
      </c>
      <c r="K94" s="2">
        <v>1.54</v>
      </c>
      <c r="L94">
        <v>4</v>
      </c>
      <c r="M94" s="2">
        <v>0.8</v>
      </c>
      <c r="N94">
        <v>12</v>
      </c>
      <c r="O94">
        <v>14</v>
      </c>
      <c r="P94" s="2">
        <v>85.714285714285694</v>
      </c>
      <c r="Q94">
        <v>0</v>
      </c>
      <c r="R94">
        <v>5</v>
      </c>
      <c r="S94" s="2">
        <v>0</v>
      </c>
      <c r="T94">
        <v>1</v>
      </c>
      <c r="U94">
        <v>3</v>
      </c>
      <c r="V94" s="2">
        <v>33.3333333333333</v>
      </c>
      <c r="W94">
        <v>0</v>
      </c>
      <c r="X94">
        <v>0</v>
      </c>
      <c r="Y94">
        <v>2</v>
      </c>
      <c r="Z94">
        <v>0</v>
      </c>
      <c r="AA94">
        <v>0</v>
      </c>
      <c r="AB94">
        <v>0</v>
      </c>
      <c r="AC94">
        <v>2</v>
      </c>
      <c r="AD94">
        <v>11</v>
      </c>
      <c r="AE94" s="2">
        <v>2.2000000000000002</v>
      </c>
      <c r="AF94">
        <v>3</v>
      </c>
      <c r="AG94">
        <v>8</v>
      </c>
      <c r="AH94">
        <v>1</v>
      </c>
      <c r="AI94" s="2">
        <v>0.2</v>
      </c>
      <c r="AJ94" s="4">
        <v>296765</v>
      </c>
      <c r="AK94" s="4">
        <v>48</v>
      </c>
    </row>
    <row r="95" spans="1:37" ht="15.25" customHeight="1" x14ac:dyDescent="0.2">
      <c r="A95" t="s">
        <v>1008</v>
      </c>
      <c r="B95" t="s">
        <v>1009</v>
      </c>
      <c r="C95" t="s">
        <v>607</v>
      </c>
      <c r="D95">
        <v>2</v>
      </c>
      <c r="E95">
        <v>6</v>
      </c>
      <c r="F95" s="2">
        <v>3</v>
      </c>
      <c r="G95" s="2">
        <v>3.5</v>
      </c>
      <c r="H95" s="2">
        <v>1.8</v>
      </c>
      <c r="I95" s="2">
        <v>0.33</v>
      </c>
      <c r="J95" s="2">
        <v>2</v>
      </c>
      <c r="K95" s="2">
        <v>1</v>
      </c>
      <c r="L95">
        <v>2</v>
      </c>
      <c r="M95" s="2">
        <v>1</v>
      </c>
      <c r="N95">
        <v>0</v>
      </c>
      <c r="O95">
        <v>4</v>
      </c>
      <c r="P95" s="2">
        <v>0</v>
      </c>
      <c r="Q95">
        <v>2</v>
      </c>
      <c r="R95">
        <v>12</v>
      </c>
      <c r="S95" s="2">
        <v>16.6666666666667</v>
      </c>
      <c r="T95">
        <v>2</v>
      </c>
      <c r="U95">
        <v>2</v>
      </c>
      <c r="V95" s="2">
        <v>100</v>
      </c>
      <c r="W95">
        <v>0</v>
      </c>
      <c r="X95">
        <v>2</v>
      </c>
      <c r="Y95">
        <v>0</v>
      </c>
      <c r="Z95">
        <v>0</v>
      </c>
      <c r="AA95">
        <v>0</v>
      </c>
      <c r="AB95">
        <v>0</v>
      </c>
      <c r="AC95">
        <v>0</v>
      </c>
      <c r="AD95">
        <v>9</v>
      </c>
      <c r="AE95" s="2">
        <v>4.5</v>
      </c>
      <c r="AF95">
        <v>2</v>
      </c>
      <c r="AG95">
        <v>7</v>
      </c>
      <c r="AH95">
        <v>5</v>
      </c>
      <c r="AI95" s="2">
        <v>2.5</v>
      </c>
      <c r="AJ95" s="4">
        <v>148080</v>
      </c>
      <c r="AK95" s="4">
        <v>92</v>
      </c>
    </row>
    <row r="96" spans="1:37" ht="15.25" customHeight="1" x14ac:dyDescent="0.2">
      <c r="A96" t="s">
        <v>690</v>
      </c>
      <c r="B96" t="s">
        <v>691</v>
      </c>
      <c r="C96" t="s">
        <v>607</v>
      </c>
      <c r="D96">
        <v>2</v>
      </c>
      <c r="E96">
        <v>10</v>
      </c>
      <c r="F96" s="2">
        <v>5</v>
      </c>
      <c r="G96" s="2">
        <v>9.1</v>
      </c>
      <c r="H96" s="2">
        <v>4.5999999999999996</v>
      </c>
      <c r="I96" s="2">
        <v>0.36</v>
      </c>
      <c r="J96" s="2">
        <v>3.6</v>
      </c>
      <c r="K96" s="2">
        <v>1.8</v>
      </c>
      <c r="L96">
        <v>5</v>
      </c>
      <c r="M96" s="2">
        <v>2.5</v>
      </c>
      <c r="N96">
        <v>9</v>
      </c>
      <c r="O96">
        <v>20</v>
      </c>
      <c r="P96" s="2">
        <v>45</v>
      </c>
      <c r="Q96">
        <v>0</v>
      </c>
      <c r="R96">
        <v>7</v>
      </c>
      <c r="S96" s="2">
        <v>0</v>
      </c>
      <c r="T96">
        <v>1</v>
      </c>
      <c r="U96">
        <v>1</v>
      </c>
      <c r="V96" s="2">
        <v>100</v>
      </c>
      <c r="W96">
        <v>0</v>
      </c>
      <c r="X96">
        <v>0</v>
      </c>
      <c r="Y96">
        <v>5</v>
      </c>
      <c r="Z96">
        <v>2</v>
      </c>
      <c r="AA96">
        <v>0</v>
      </c>
      <c r="AB96">
        <v>0</v>
      </c>
      <c r="AC96">
        <v>0</v>
      </c>
      <c r="AD96">
        <v>17</v>
      </c>
      <c r="AE96" s="2">
        <v>8.5</v>
      </c>
      <c r="AF96">
        <v>6</v>
      </c>
      <c r="AG96">
        <v>11</v>
      </c>
      <c r="AH96">
        <v>8</v>
      </c>
      <c r="AI96" s="2">
        <v>4</v>
      </c>
      <c r="AJ96" s="4">
        <v>150228</v>
      </c>
      <c r="AK96" s="4">
        <v>91</v>
      </c>
    </row>
    <row r="97" spans="1:37" ht="15.25" customHeight="1" x14ac:dyDescent="0.2">
      <c r="A97" t="s">
        <v>1258</v>
      </c>
      <c r="B97" t="s">
        <v>1259</v>
      </c>
      <c r="C97" t="s">
        <v>607</v>
      </c>
      <c r="D97">
        <v>2</v>
      </c>
      <c r="E97">
        <v>5</v>
      </c>
      <c r="F97" s="2">
        <v>2.5</v>
      </c>
      <c r="G97" s="2">
        <v>6.1</v>
      </c>
      <c r="H97" s="2">
        <v>3</v>
      </c>
      <c r="I97" s="2">
        <v>0.42</v>
      </c>
      <c r="J97" s="2">
        <v>2.1</v>
      </c>
      <c r="K97" s="2">
        <v>1.05</v>
      </c>
      <c r="L97">
        <v>1</v>
      </c>
      <c r="M97" s="2">
        <v>0.5</v>
      </c>
      <c r="N97">
        <v>4</v>
      </c>
      <c r="O97">
        <v>8</v>
      </c>
      <c r="P97" s="2">
        <v>50</v>
      </c>
      <c r="Q97">
        <v>0</v>
      </c>
      <c r="R97">
        <v>3</v>
      </c>
      <c r="S97" s="2">
        <v>0</v>
      </c>
      <c r="T97">
        <v>1</v>
      </c>
      <c r="U97">
        <v>1</v>
      </c>
      <c r="V97" s="2">
        <v>100</v>
      </c>
      <c r="W97">
        <v>0</v>
      </c>
      <c r="X97">
        <v>1</v>
      </c>
      <c r="Y97">
        <v>0</v>
      </c>
      <c r="Z97">
        <v>0</v>
      </c>
      <c r="AA97">
        <v>0</v>
      </c>
      <c r="AB97">
        <v>0</v>
      </c>
      <c r="AC97">
        <v>0</v>
      </c>
      <c r="AD97">
        <v>10</v>
      </c>
      <c r="AE97" s="2">
        <v>5</v>
      </c>
      <c r="AF97">
        <v>4</v>
      </c>
      <c r="AG97">
        <v>6</v>
      </c>
      <c r="AH97">
        <v>2</v>
      </c>
      <c r="AI97" s="2">
        <v>1</v>
      </c>
      <c r="AJ97" s="4">
        <v>154398</v>
      </c>
      <c r="AK97" s="4">
        <v>88</v>
      </c>
    </row>
    <row r="98" spans="1:37" ht="15.25" customHeight="1" x14ac:dyDescent="0.2">
      <c r="A98" t="s">
        <v>692</v>
      </c>
      <c r="B98" t="s">
        <v>693</v>
      </c>
      <c r="C98" t="s">
        <v>607</v>
      </c>
      <c r="D98">
        <v>2</v>
      </c>
      <c r="E98">
        <v>6</v>
      </c>
      <c r="F98" s="2">
        <v>3</v>
      </c>
      <c r="G98" s="2">
        <v>8.6</v>
      </c>
      <c r="H98" s="2">
        <v>4.3</v>
      </c>
      <c r="I98" s="2">
        <v>0.6</v>
      </c>
      <c r="J98" s="2">
        <v>3.6</v>
      </c>
      <c r="K98" s="2">
        <v>1.8</v>
      </c>
      <c r="L98">
        <v>2</v>
      </c>
      <c r="M98" s="2">
        <v>1</v>
      </c>
      <c r="N98">
        <v>4</v>
      </c>
      <c r="O98">
        <v>7</v>
      </c>
      <c r="P98" s="2">
        <v>57.142857142857103</v>
      </c>
      <c r="Q98">
        <v>1</v>
      </c>
      <c r="R98">
        <v>3</v>
      </c>
      <c r="S98" s="2">
        <v>33.3333333333333</v>
      </c>
      <c r="T98">
        <v>0</v>
      </c>
      <c r="U98">
        <v>0</v>
      </c>
      <c r="W98">
        <v>0</v>
      </c>
      <c r="X98">
        <v>0</v>
      </c>
      <c r="Y98">
        <v>2</v>
      </c>
      <c r="Z98">
        <v>0</v>
      </c>
      <c r="AA98">
        <v>0</v>
      </c>
      <c r="AB98">
        <v>0</v>
      </c>
      <c r="AC98">
        <v>0</v>
      </c>
      <c r="AD98">
        <v>6</v>
      </c>
      <c r="AE98" s="2">
        <v>3</v>
      </c>
      <c r="AF98">
        <v>3</v>
      </c>
      <c r="AG98">
        <v>3</v>
      </c>
      <c r="AH98">
        <v>0</v>
      </c>
      <c r="AI98" s="2">
        <v>0</v>
      </c>
      <c r="AJ98" s="4">
        <v>134418</v>
      </c>
      <c r="AK98" s="4">
        <v>99</v>
      </c>
    </row>
    <row r="99" spans="1:37" ht="15.25" customHeight="1" x14ac:dyDescent="0.2">
      <c r="A99" t="s">
        <v>314</v>
      </c>
      <c r="B99" t="s">
        <v>315</v>
      </c>
      <c r="C99" t="s">
        <v>1186</v>
      </c>
      <c r="D99">
        <v>6</v>
      </c>
      <c r="E99">
        <v>8</v>
      </c>
      <c r="F99" s="2">
        <v>1.3333333333333299</v>
      </c>
      <c r="G99" s="2">
        <v>10.4</v>
      </c>
      <c r="H99" s="2">
        <v>1.7</v>
      </c>
      <c r="I99" s="2">
        <v>0.42</v>
      </c>
      <c r="J99" s="2">
        <v>3.4</v>
      </c>
      <c r="K99" s="2">
        <v>0.56666666666666698</v>
      </c>
      <c r="L99">
        <v>5</v>
      </c>
      <c r="M99" s="2">
        <v>0.83333333333333304</v>
      </c>
      <c r="N99">
        <v>6</v>
      </c>
      <c r="O99">
        <v>11</v>
      </c>
      <c r="P99" s="2">
        <v>54.545454545454497</v>
      </c>
      <c r="Q99">
        <v>0</v>
      </c>
      <c r="R99">
        <v>2</v>
      </c>
      <c r="S99" s="2">
        <v>0</v>
      </c>
      <c r="T99">
        <v>2</v>
      </c>
      <c r="U99">
        <v>6</v>
      </c>
      <c r="V99" s="2">
        <v>33.3333333333333</v>
      </c>
      <c r="W99">
        <v>0</v>
      </c>
      <c r="X99">
        <v>0</v>
      </c>
      <c r="Y99">
        <v>3</v>
      </c>
      <c r="Z99">
        <v>0</v>
      </c>
      <c r="AA99">
        <v>0</v>
      </c>
      <c r="AB99">
        <v>0</v>
      </c>
      <c r="AC99">
        <v>2</v>
      </c>
      <c r="AD99">
        <v>12</v>
      </c>
      <c r="AE99" s="2">
        <v>2</v>
      </c>
      <c r="AF99">
        <v>4</v>
      </c>
      <c r="AG99">
        <v>8</v>
      </c>
      <c r="AH99">
        <v>2</v>
      </c>
      <c r="AI99" s="2">
        <v>0.33333333333333298</v>
      </c>
      <c r="AJ99" s="4">
        <v>152786</v>
      </c>
      <c r="AK99" s="4">
        <v>89</v>
      </c>
    </row>
    <row r="100" spans="1:37" ht="15.25" customHeight="1" x14ac:dyDescent="0.2">
      <c r="A100" t="s">
        <v>383</v>
      </c>
      <c r="B100" t="s">
        <v>384</v>
      </c>
      <c r="C100" t="s">
        <v>1186</v>
      </c>
      <c r="D100">
        <v>6</v>
      </c>
      <c r="E100">
        <v>48</v>
      </c>
      <c r="F100" s="2">
        <v>8</v>
      </c>
      <c r="G100" s="2">
        <v>28.5</v>
      </c>
      <c r="H100" s="2">
        <v>4.8</v>
      </c>
      <c r="I100" s="2">
        <v>0.52</v>
      </c>
      <c r="J100" s="2">
        <v>25</v>
      </c>
      <c r="K100" s="2">
        <v>4.1666666666666696</v>
      </c>
      <c r="L100">
        <v>10</v>
      </c>
      <c r="M100" s="2">
        <v>1.6666666666666701</v>
      </c>
      <c r="N100">
        <v>10</v>
      </c>
      <c r="O100">
        <v>22</v>
      </c>
      <c r="P100" s="2">
        <v>45.454545454545503</v>
      </c>
      <c r="Q100">
        <v>14</v>
      </c>
      <c r="R100">
        <v>57</v>
      </c>
      <c r="S100" s="2">
        <v>24.5614035087719</v>
      </c>
      <c r="T100">
        <v>10</v>
      </c>
      <c r="U100">
        <v>14</v>
      </c>
      <c r="V100" s="2">
        <v>71.428571428571402</v>
      </c>
      <c r="W100">
        <v>0</v>
      </c>
      <c r="X100">
        <v>2</v>
      </c>
      <c r="Y100">
        <v>3</v>
      </c>
      <c r="Z100">
        <v>1</v>
      </c>
      <c r="AA100">
        <v>0</v>
      </c>
      <c r="AB100">
        <v>0</v>
      </c>
      <c r="AC100">
        <v>5</v>
      </c>
      <c r="AD100">
        <v>17</v>
      </c>
      <c r="AE100" s="2">
        <v>2.8333333333333299</v>
      </c>
      <c r="AF100">
        <v>6</v>
      </c>
      <c r="AG100">
        <v>11</v>
      </c>
      <c r="AH100">
        <v>10</v>
      </c>
      <c r="AI100" s="2">
        <v>1.6666666666666701</v>
      </c>
      <c r="AJ100" s="4">
        <v>252472</v>
      </c>
      <c r="AK100" s="4">
        <v>60</v>
      </c>
    </row>
    <row r="101" spans="1:37" ht="15.25" customHeight="1" x14ac:dyDescent="0.2">
      <c r="A101" t="s">
        <v>377</v>
      </c>
      <c r="B101" t="s">
        <v>378</v>
      </c>
      <c r="C101" t="s">
        <v>1186</v>
      </c>
      <c r="D101">
        <v>6</v>
      </c>
      <c r="E101">
        <v>15</v>
      </c>
      <c r="F101" s="2">
        <v>2.5</v>
      </c>
      <c r="G101" s="2">
        <v>13.6</v>
      </c>
      <c r="H101" s="2">
        <v>2.2999999999999998</v>
      </c>
      <c r="I101" s="2">
        <v>0.37</v>
      </c>
      <c r="J101" s="2">
        <v>5.6</v>
      </c>
      <c r="K101" s="2">
        <v>0.93333333333333302</v>
      </c>
      <c r="L101">
        <v>4</v>
      </c>
      <c r="M101" s="2">
        <v>0.66666666666666696</v>
      </c>
      <c r="N101">
        <v>10</v>
      </c>
      <c r="O101">
        <v>19</v>
      </c>
      <c r="P101" s="2">
        <v>52.631578947368403</v>
      </c>
      <c r="Q101">
        <v>2</v>
      </c>
      <c r="R101">
        <v>18</v>
      </c>
      <c r="S101" s="2">
        <v>11.1111111111111</v>
      </c>
      <c r="T101">
        <v>1</v>
      </c>
      <c r="U101">
        <v>4</v>
      </c>
      <c r="V101" s="2">
        <v>25</v>
      </c>
      <c r="W101">
        <v>0</v>
      </c>
      <c r="X101">
        <v>1</v>
      </c>
      <c r="Y101">
        <v>3</v>
      </c>
      <c r="Z101">
        <v>0</v>
      </c>
      <c r="AA101">
        <v>0</v>
      </c>
      <c r="AB101">
        <v>0</v>
      </c>
      <c r="AC101">
        <v>0</v>
      </c>
      <c r="AD101">
        <v>20</v>
      </c>
      <c r="AE101" s="2">
        <v>3.3333333333333299</v>
      </c>
      <c r="AF101">
        <v>7</v>
      </c>
      <c r="AG101">
        <v>13</v>
      </c>
      <c r="AH101">
        <v>6</v>
      </c>
      <c r="AI101" s="2">
        <v>1</v>
      </c>
      <c r="AJ101" s="4">
        <v>207888</v>
      </c>
      <c r="AK101" s="4">
        <v>69</v>
      </c>
    </row>
    <row r="102" spans="1:37" ht="15.25" customHeight="1" x14ac:dyDescent="0.2">
      <c r="A102" t="s">
        <v>1260</v>
      </c>
      <c r="B102" t="s">
        <v>1261</v>
      </c>
      <c r="C102" t="s">
        <v>1186</v>
      </c>
      <c r="D102">
        <v>4</v>
      </c>
      <c r="E102">
        <v>10</v>
      </c>
      <c r="F102" s="2">
        <v>2.5</v>
      </c>
      <c r="G102" s="2">
        <v>11.2</v>
      </c>
      <c r="H102" s="2">
        <v>2.8</v>
      </c>
      <c r="I102" s="2">
        <v>0.42</v>
      </c>
      <c r="J102" s="2">
        <v>4.2</v>
      </c>
      <c r="K102" s="2">
        <v>1.05</v>
      </c>
      <c r="L102">
        <v>8</v>
      </c>
      <c r="M102" s="2">
        <v>2</v>
      </c>
      <c r="N102">
        <v>3</v>
      </c>
      <c r="O102">
        <v>14</v>
      </c>
      <c r="P102" s="2">
        <v>21.428571428571399</v>
      </c>
      <c r="Q102">
        <v>3</v>
      </c>
      <c r="R102">
        <v>9</v>
      </c>
      <c r="S102" s="2">
        <v>33.3333333333333</v>
      </c>
      <c r="T102">
        <v>1</v>
      </c>
      <c r="U102">
        <v>1</v>
      </c>
      <c r="V102" s="2">
        <v>100</v>
      </c>
      <c r="W102">
        <v>0</v>
      </c>
      <c r="X102">
        <v>5</v>
      </c>
      <c r="Y102">
        <v>0</v>
      </c>
      <c r="Z102">
        <v>0</v>
      </c>
      <c r="AA102">
        <v>0</v>
      </c>
      <c r="AB102">
        <v>0</v>
      </c>
      <c r="AC102">
        <v>3</v>
      </c>
      <c r="AD102">
        <v>10</v>
      </c>
      <c r="AE102" s="2">
        <v>2.5</v>
      </c>
      <c r="AF102">
        <v>1</v>
      </c>
      <c r="AG102">
        <v>9</v>
      </c>
      <c r="AH102">
        <v>3</v>
      </c>
      <c r="AI102" s="2">
        <v>0.75</v>
      </c>
      <c r="AJ102" s="4">
        <v>163486</v>
      </c>
      <c r="AK102" s="4">
        <v>83</v>
      </c>
    </row>
    <row r="103" spans="1:37" ht="15.25" customHeight="1" x14ac:dyDescent="0.2">
      <c r="A103" t="s">
        <v>268</v>
      </c>
      <c r="B103" t="s">
        <v>1262</v>
      </c>
      <c r="C103" t="s">
        <v>1183</v>
      </c>
      <c r="D103">
        <v>2</v>
      </c>
      <c r="E103">
        <v>4</v>
      </c>
      <c r="F103" s="2">
        <v>2</v>
      </c>
      <c r="G103" s="2">
        <v>8.8000000000000007</v>
      </c>
      <c r="H103" s="2">
        <v>4.4000000000000004</v>
      </c>
      <c r="I103" s="2">
        <v>0.56999999999999995</v>
      </c>
      <c r="J103" s="2">
        <v>2.2999999999999998</v>
      </c>
      <c r="K103" s="2">
        <v>1.1499999999999999</v>
      </c>
      <c r="L103">
        <v>3</v>
      </c>
      <c r="M103" s="2">
        <v>1.5</v>
      </c>
      <c r="N103">
        <v>4</v>
      </c>
      <c r="O103">
        <v>7</v>
      </c>
      <c r="P103" s="2">
        <v>57.142857142857103</v>
      </c>
      <c r="Q103">
        <v>0</v>
      </c>
      <c r="R103">
        <v>0</v>
      </c>
      <c r="T103">
        <v>0</v>
      </c>
      <c r="U103">
        <v>0</v>
      </c>
      <c r="W103">
        <v>0</v>
      </c>
      <c r="X103">
        <v>1</v>
      </c>
      <c r="Y103">
        <v>2</v>
      </c>
      <c r="Z103">
        <v>0</v>
      </c>
      <c r="AA103">
        <v>0</v>
      </c>
      <c r="AB103">
        <v>0</v>
      </c>
      <c r="AC103">
        <v>0</v>
      </c>
      <c r="AD103">
        <v>9</v>
      </c>
      <c r="AE103" s="2">
        <v>4.5</v>
      </c>
      <c r="AF103">
        <v>6</v>
      </c>
      <c r="AG103">
        <v>3</v>
      </c>
      <c r="AH103">
        <v>1</v>
      </c>
      <c r="AI103" s="2">
        <v>0.5</v>
      </c>
      <c r="AJ103" s="4">
        <v>90298</v>
      </c>
      <c r="AK103" s="4">
        <v>124</v>
      </c>
    </row>
    <row r="104" spans="1:37" ht="15.25" customHeight="1" x14ac:dyDescent="0.2">
      <c r="A104" t="s">
        <v>1146</v>
      </c>
      <c r="B104" t="s">
        <v>1263</v>
      </c>
      <c r="C104" t="s">
        <v>1187</v>
      </c>
      <c r="D104">
        <v>10</v>
      </c>
      <c r="E104">
        <v>33</v>
      </c>
      <c r="F104" s="2">
        <v>3.3</v>
      </c>
      <c r="G104" s="2">
        <v>24</v>
      </c>
      <c r="H104" s="2">
        <v>2.4</v>
      </c>
      <c r="I104" s="2">
        <v>0.41</v>
      </c>
      <c r="J104" s="2">
        <v>13.5</v>
      </c>
      <c r="K104" s="2">
        <v>1.35</v>
      </c>
      <c r="L104">
        <v>23</v>
      </c>
      <c r="M104" s="2">
        <v>2.2999999999999998</v>
      </c>
      <c r="N104">
        <v>17</v>
      </c>
      <c r="O104">
        <v>37</v>
      </c>
      <c r="P104" s="2">
        <v>45.945945945946001</v>
      </c>
      <c r="Q104">
        <v>7</v>
      </c>
      <c r="R104">
        <v>41</v>
      </c>
      <c r="S104" s="2">
        <v>17.0731707317073</v>
      </c>
      <c r="T104">
        <v>2</v>
      </c>
      <c r="U104">
        <v>3</v>
      </c>
      <c r="V104" s="2">
        <v>66.6666666666667</v>
      </c>
      <c r="W104">
        <v>3</v>
      </c>
      <c r="X104">
        <v>3</v>
      </c>
      <c r="Y104">
        <v>3</v>
      </c>
      <c r="Z104">
        <v>1</v>
      </c>
      <c r="AA104">
        <v>1</v>
      </c>
      <c r="AB104">
        <v>0</v>
      </c>
      <c r="AC104">
        <v>14</v>
      </c>
      <c r="AD104">
        <v>43</v>
      </c>
      <c r="AE104" s="2">
        <v>4.3</v>
      </c>
      <c r="AF104">
        <v>12</v>
      </c>
      <c r="AG104">
        <v>31</v>
      </c>
      <c r="AH104">
        <v>17</v>
      </c>
      <c r="AI104" s="2">
        <v>1.7</v>
      </c>
      <c r="AJ104" s="4">
        <v>304666</v>
      </c>
      <c r="AK104" s="4">
        <v>46</v>
      </c>
    </row>
    <row r="105" spans="1:37" ht="15.25" customHeight="1" x14ac:dyDescent="0.2">
      <c r="A105" t="s">
        <v>1264</v>
      </c>
      <c r="B105" t="s">
        <v>1265</v>
      </c>
      <c r="C105" t="s">
        <v>1187</v>
      </c>
      <c r="D105">
        <v>7</v>
      </c>
      <c r="E105">
        <v>28</v>
      </c>
      <c r="F105" s="2">
        <v>4</v>
      </c>
      <c r="G105" s="2">
        <v>28.7</v>
      </c>
      <c r="H105" s="2">
        <v>4.0999999999999996</v>
      </c>
      <c r="I105" s="2">
        <v>0.72</v>
      </c>
      <c r="J105" s="2">
        <v>20.2</v>
      </c>
      <c r="K105" s="2">
        <v>2.8857142857142901</v>
      </c>
      <c r="L105">
        <v>3</v>
      </c>
      <c r="M105" s="2">
        <v>0.42857142857142899</v>
      </c>
      <c r="N105">
        <v>4</v>
      </c>
      <c r="O105">
        <v>8</v>
      </c>
      <c r="P105" s="2">
        <v>50</v>
      </c>
      <c r="Q105">
        <v>8</v>
      </c>
      <c r="R105">
        <v>20</v>
      </c>
      <c r="S105" s="2">
        <v>40</v>
      </c>
      <c r="T105">
        <v>8</v>
      </c>
      <c r="U105">
        <v>11</v>
      </c>
      <c r="V105" s="2">
        <v>72.727272727272705</v>
      </c>
      <c r="W105">
        <v>0</v>
      </c>
      <c r="X105">
        <v>1</v>
      </c>
      <c r="Y105">
        <v>1</v>
      </c>
      <c r="Z105">
        <v>3</v>
      </c>
      <c r="AA105">
        <v>0</v>
      </c>
      <c r="AB105">
        <v>0</v>
      </c>
      <c r="AC105">
        <v>1</v>
      </c>
      <c r="AD105">
        <v>25</v>
      </c>
      <c r="AE105" s="2">
        <v>3.5714285714285698</v>
      </c>
      <c r="AF105">
        <v>10</v>
      </c>
      <c r="AG105">
        <v>15</v>
      </c>
      <c r="AH105">
        <v>6</v>
      </c>
      <c r="AI105" s="2">
        <v>0.85714285714285698</v>
      </c>
      <c r="AJ105" s="4">
        <v>190343</v>
      </c>
      <c r="AK105" s="4">
        <v>79</v>
      </c>
    </row>
    <row r="106" spans="1:37" ht="15.25" customHeight="1" x14ac:dyDescent="0.2">
      <c r="A106" t="s">
        <v>294</v>
      </c>
      <c r="B106" t="s">
        <v>1266</v>
      </c>
      <c r="C106" t="s">
        <v>1187</v>
      </c>
      <c r="D106">
        <v>12</v>
      </c>
      <c r="E106">
        <v>73</v>
      </c>
      <c r="F106" s="2">
        <v>6.0833333333333304</v>
      </c>
      <c r="G106" s="2">
        <v>45.4</v>
      </c>
      <c r="H106" s="2">
        <v>3.8</v>
      </c>
      <c r="I106" s="2">
        <v>0.54</v>
      </c>
      <c r="J106" s="2">
        <v>39.4</v>
      </c>
      <c r="K106" s="2">
        <v>3.2833333333333301</v>
      </c>
      <c r="L106">
        <v>20</v>
      </c>
      <c r="M106" s="2">
        <v>1.6666666666666701</v>
      </c>
      <c r="N106">
        <v>19</v>
      </c>
      <c r="O106">
        <v>37</v>
      </c>
      <c r="P106" s="2">
        <v>51.351351351351298</v>
      </c>
      <c r="Q106">
        <v>21</v>
      </c>
      <c r="R106">
        <v>82</v>
      </c>
      <c r="S106" s="2">
        <v>25.609756097561</v>
      </c>
      <c r="T106">
        <v>12</v>
      </c>
      <c r="U106">
        <v>16</v>
      </c>
      <c r="V106" s="2">
        <v>75</v>
      </c>
      <c r="W106">
        <v>0</v>
      </c>
      <c r="X106">
        <v>1</v>
      </c>
      <c r="Y106">
        <v>7</v>
      </c>
      <c r="Z106">
        <v>1</v>
      </c>
      <c r="AA106">
        <v>0</v>
      </c>
      <c r="AB106">
        <v>1</v>
      </c>
      <c r="AC106">
        <v>11</v>
      </c>
      <c r="AD106">
        <v>24</v>
      </c>
      <c r="AE106" s="2">
        <v>2</v>
      </c>
      <c r="AF106">
        <v>8</v>
      </c>
      <c r="AG106">
        <v>16</v>
      </c>
      <c r="AH106">
        <v>15</v>
      </c>
      <c r="AI106" s="2">
        <v>1.25</v>
      </c>
      <c r="AJ106" s="4">
        <v>355610</v>
      </c>
      <c r="AK106" s="4">
        <v>37</v>
      </c>
    </row>
    <row r="107" spans="1:37" ht="15.25" customHeight="1" x14ac:dyDescent="0.2">
      <c r="A107" t="s">
        <v>1267</v>
      </c>
      <c r="B107" t="s">
        <v>1268</v>
      </c>
      <c r="C107" t="s">
        <v>1187</v>
      </c>
      <c r="D107">
        <v>12</v>
      </c>
      <c r="E107">
        <v>41</v>
      </c>
      <c r="F107" s="2">
        <v>3.4166666666666701</v>
      </c>
      <c r="G107" s="2">
        <v>35.299999999999997</v>
      </c>
      <c r="H107" s="2">
        <v>2.9</v>
      </c>
      <c r="I107" s="2">
        <v>0.47</v>
      </c>
      <c r="J107" s="2">
        <v>19.3</v>
      </c>
      <c r="K107" s="2">
        <v>1.6083333333333301</v>
      </c>
      <c r="L107">
        <v>15</v>
      </c>
      <c r="M107" s="2">
        <v>1.25</v>
      </c>
      <c r="N107">
        <v>32</v>
      </c>
      <c r="O107">
        <v>60</v>
      </c>
      <c r="P107" s="2">
        <v>53.3333333333333</v>
      </c>
      <c r="Q107">
        <v>1</v>
      </c>
      <c r="R107">
        <v>13</v>
      </c>
      <c r="S107" s="2">
        <v>7.6923076923076898</v>
      </c>
      <c r="T107">
        <v>7</v>
      </c>
      <c r="U107">
        <v>14</v>
      </c>
      <c r="V107" s="2">
        <v>50</v>
      </c>
      <c r="W107">
        <v>0</v>
      </c>
      <c r="X107">
        <v>4</v>
      </c>
      <c r="Y107">
        <v>9</v>
      </c>
      <c r="Z107">
        <v>1</v>
      </c>
      <c r="AA107">
        <v>0</v>
      </c>
      <c r="AB107">
        <v>0</v>
      </c>
      <c r="AC107">
        <v>2</v>
      </c>
      <c r="AD107">
        <v>50</v>
      </c>
      <c r="AE107" s="2">
        <v>4.1666666666666696</v>
      </c>
      <c r="AF107">
        <v>11</v>
      </c>
      <c r="AG107">
        <v>39</v>
      </c>
      <c r="AH107">
        <v>22</v>
      </c>
      <c r="AI107" s="2">
        <v>1.8333333333333299</v>
      </c>
      <c r="AJ107" s="4">
        <v>297288</v>
      </c>
      <c r="AK107" s="4">
        <v>47</v>
      </c>
    </row>
    <row r="108" spans="1:37" ht="15.25" customHeight="1" x14ac:dyDescent="0.2">
      <c r="A108" t="s">
        <v>1160</v>
      </c>
      <c r="B108" t="s">
        <v>1161</v>
      </c>
      <c r="C108" t="s">
        <v>1186</v>
      </c>
      <c r="D108">
        <v>2</v>
      </c>
      <c r="E108">
        <v>5</v>
      </c>
      <c r="F108" s="2">
        <v>2.5</v>
      </c>
      <c r="G108" s="2">
        <v>5</v>
      </c>
      <c r="H108" s="2">
        <v>2.5</v>
      </c>
      <c r="I108" s="2">
        <v>0.5</v>
      </c>
      <c r="J108" s="2">
        <v>2.5</v>
      </c>
      <c r="K108" s="2">
        <v>1.25</v>
      </c>
      <c r="L108">
        <v>2</v>
      </c>
      <c r="M108" s="2">
        <v>1</v>
      </c>
      <c r="N108">
        <v>4</v>
      </c>
      <c r="O108">
        <v>6</v>
      </c>
      <c r="P108" s="2">
        <v>66.6666666666667</v>
      </c>
      <c r="Q108">
        <v>0</v>
      </c>
      <c r="R108">
        <v>2</v>
      </c>
      <c r="S108" s="2">
        <v>0</v>
      </c>
      <c r="T108">
        <v>1</v>
      </c>
      <c r="U108">
        <v>2</v>
      </c>
      <c r="V108" s="2">
        <v>50</v>
      </c>
      <c r="W108">
        <v>0</v>
      </c>
      <c r="X108">
        <v>0</v>
      </c>
      <c r="Y108">
        <v>1</v>
      </c>
      <c r="Z108">
        <v>0</v>
      </c>
      <c r="AA108">
        <v>0</v>
      </c>
      <c r="AB108">
        <v>0</v>
      </c>
      <c r="AC108">
        <v>1</v>
      </c>
      <c r="AD108">
        <v>11</v>
      </c>
      <c r="AE108" s="2">
        <v>5.5</v>
      </c>
      <c r="AF108">
        <v>5</v>
      </c>
      <c r="AG108">
        <v>6</v>
      </c>
      <c r="AH108">
        <v>4</v>
      </c>
      <c r="AI108" s="2">
        <v>2</v>
      </c>
      <c r="AJ108" s="4">
        <v>66368</v>
      </c>
      <c r="AK108" s="4">
        <v>147</v>
      </c>
    </row>
    <row r="109" spans="1:37" ht="15.25" customHeight="1" x14ac:dyDescent="0.2">
      <c r="A109" t="s">
        <v>421</v>
      </c>
      <c r="B109" t="s">
        <v>422</v>
      </c>
      <c r="C109" t="s">
        <v>1188</v>
      </c>
      <c r="D109">
        <v>3</v>
      </c>
      <c r="E109">
        <v>13</v>
      </c>
      <c r="F109" s="2">
        <v>4.3333333333333304</v>
      </c>
      <c r="G109" s="2">
        <v>8.8000000000000007</v>
      </c>
      <c r="H109" s="2">
        <v>2.9</v>
      </c>
      <c r="I109" s="2">
        <v>0.52</v>
      </c>
      <c r="J109" s="2">
        <v>6.8</v>
      </c>
      <c r="K109" s="2">
        <v>2.2666666666666702</v>
      </c>
      <c r="L109">
        <v>7</v>
      </c>
      <c r="M109" s="2">
        <v>2.3333333333333299</v>
      </c>
      <c r="N109">
        <v>7</v>
      </c>
      <c r="O109">
        <v>11</v>
      </c>
      <c r="P109" s="2">
        <v>63.636363636363598</v>
      </c>
      <c r="Q109">
        <v>3</v>
      </c>
      <c r="R109">
        <v>14</v>
      </c>
      <c r="S109" s="2">
        <v>21.428571428571399</v>
      </c>
      <c r="T109">
        <v>0</v>
      </c>
      <c r="U109">
        <v>0</v>
      </c>
      <c r="W109">
        <v>0</v>
      </c>
      <c r="X109">
        <v>1</v>
      </c>
      <c r="Y109">
        <v>1</v>
      </c>
      <c r="Z109">
        <v>0</v>
      </c>
      <c r="AA109">
        <v>0</v>
      </c>
      <c r="AB109">
        <v>0</v>
      </c>
      <c r="AC109">
        <v>5</v>
      </c>
      <c r="AD109">
        <v>8</v>
      </c>
      <c r="AE109" s="2">
        <v>2.6666666666666701</v>
      </c>
      <c r="AF109">
        <v>3</v>
      </c>
      <c r="AG109">
        <v>5</v>
      </c>
      <c r="AH109">
        <v>4</v>
      </c>
      <c r="AI109" s="2">
        <v>1.3333333333333299</v>
      </c>
      <c r="AJ109" s="4">
        <v>146322</v>
      </c>
      <c r="AK109" s="4">
        <v>93</v>
      </c>
    </row>
    <row r="110" spans="1:37" ht="15.25" customHeight="1" x14ac:dyDescent="0.2">
      <c r="A110" t="s">
        <v>721</v>
      </c>
      <c r="B110" t="s">
        <v>1269</v>
      </c>
      <c r="C110" t="s">
        <v>1188</v>
      </c>
      <c r="D110">
        <v>5</v>
      </c>
      <c r="E110">
        <v>17</v>
      </c>
      <c r="F110" s="2">
        <v>3.4</v>
      </c>
      <c r="G110" s="2">
        <v>19.5</v>
      </c>
      <c r="H110" s="2">
        <v>3.9</v>
      </c>
      <c r="I110" s="2">
        <v>0.44</v>
      </c>
      <c r="J110" s="2">
        <v>7.5</v>
      </c>
      <c r="K110" s="2">
        <v>1.5</v>
      </c>
      <c r="L110">
        <v>13</v>
      </c>
      <c r="M110" s="2">
        <v>2.6</v>
      </c>
      <c r="N110">
        <v>10</v>
      </c>
      <c r="O110">
        <v>15</v>
      </c>
      <c r="P110" s="2">
        <v>66.6666666666667</v>
      </c>
      <c r="Q110">
        <v>2</v>
      </c>
      <c r="R110">
        <v>18</v>
      </c>
      <c r="S110" s="2">
        <v>11.1111111111111</v>
      </c>
      <c r="T110">
        <v>3</v>
      </c>
      <c r="U110">
        <v>6</v>
      </c>
      <c r="V110" s="2">
        <v>50</v>
      </c>
      <c r="W110">
        <v>0</v>
      </c>
      <c r="X110">
        <v>0</v>
      </c>
      <c r="Y110">
        <v>6</v>
      </c>
      <c r="Z110">
        <v>1</v>
      </c>
      <c r="AA110">
        <v>0</v>
      </c>
      <c r="AB110">
        <v>0</v>
      </c>
      <c r="AC110">
        <v>7</v>
      </c>
      <c r="AD110">
        <v>26</v>
      </c>
      <c r="AE110" s="2">
        <v>5.2</v>
      </c>
      <c r="AF110">
        <v>5</v>
      </c>
      <c r="AG110">
        <v>21</v>
      </c>
      <c r="AH110">
        <v>7</v>
      </c>
      <c r="AI110" s="2">
        <v>1.4</v>
      </c>
      <c r="AJ110" s="4">
        <v>157624</v>
      </c>
      <c r="AK110" s="4">
        <v>87</v>
      </c>
    </row>
    <row r="111" spans="1:37" ht="15.25" customHeight="1" x14ac:dyDescent="0.2">
      <c r="A111" t="s">
        <v>1270</v>
      </c>
      <c r="B111" t="s">
        <v>1271</v>
      </c>
      <c r="C111" t="s">
        <v>1188</v>
      </c>
      <c r="D111">
        <v>5</v>
      </c>
      <c r="E111">
        <v>21</v>
      </c>
      <c r="F111" s="2">
        <v>4.2</v>
      </c>
      <c r="G111" s="2">
        <v>24.1</v>
      </c>
      <c r="H111" s="2">
        <v>4.8</v>
      </c>
      <c r="I111" s="2">
        <v>0.6</v>
      </c>
      <c r="J111" s="2">
        <v>12.6</v>
      </c>
      <c r="K111" s="2">
        <v>2.52</v>
      </c>
      <c r="L111">
        <v>6</v>
      </c>
      <c r="M111" s="2">
        <v>1.2</v>
      </c>
      <c r="N111">
        <v>16</v>
      </c>
      <c r="O111">
        <v>25</v>
      </c>
      <c r="P111" s="2">
        <v>64</v>
      </c>
      <c r="Q111">
        <v>2</v>
      </c>
      <c r="R111">
        <v>9</v>
      </c>
      <c r="S111" s="2">
        <v>22.2222222222222</v>
      </c>
      <c r="T111">
        <v>1</v>
      </c>
      <c r="U111">
        <v>1</v>
      </c>
      <c r="V111" s="2">
        <v>100</v>
      </c>
      <c r="W111">
        <v>1</v>
      </c>
      <c r="X111">
        <v>3</v>
      </c>
      <c r="Y111">
        <v>0</v>
      </c>
      <c r="Z111">
        <v>1</v>
      </c>
      <c r="AA111">
        <v>0</v>
      </c>
      <c r="AB111">
        <v>2</v>
      </c>
      <c r="AC111">
        <v>0</v>
      </c>
      <c r="AD111">
        <v>15</v>
      </c>
      <c r="AE111" s="2">
        <v>3</v>
      </c>
      <c r="AF111">
        <v>7</v>
      </c>
      <c r="AG111">
        <v>8</v>
      </c>
      <c r="AH111">
        <v>1</v>
      </c>
      <c r="AI111" s="2">
        <v>0.2</v>
      </c>
      <c r="AJ111" s="4">
        <v>160988</v>
      </c>
      <c r="AK111" s="4">
        <v>85</v>
      </c>
    </row>
    <row r="112" spans="1:37" ht="15.25" customHeight="1" x14ac:dyDescent="0.2">
      <c r="A112" t="s">
        <v>1036</v>
      </c>
      <c r="B112" t="s">
        <v>1037</v>
      </c>
      <c r="C112" t="s">
        <v>1188</v>
      </c>
      <c r="D112">
        <v>3</v>
      </c>
      <c r="E112">
        <v>16</v>
      </c>
      <c r="F112" s="2">
        <v>5.3333333333333304</v>
      </c>
      <c r="G112" s="2">
        <v>11.9</v>
      </c>
      <c r="H112" s="2">
        <v>4</v>
      </c>
      <c r="I112" s="2">
        <v>0.59</v>
      </c>
      <c r="J112" s="2">
        <v>9.4</v>
      </c>
      <c r="K112" s="2">
        <v>3.1333333333333302</v>
      </c>
      <c r="L112">
        <v>4</v>
      </c>
      <c r="M112" s="2">
        <v>1.3333333333333299</v>
      </c>
      <c r="N112">
        <v>2</v>
      </c>
      <c r="O112">
        <v>4</v>
      </c>
      <c r="P112" s="2">
        <v>50</v>
      </c>
      <c r="Q112">
        <v>5</v>
      </c>
      <c r="R112">
        <v>19</v>
      </c>
      <c r="S112" s="2">
        <v>26.315789473684202</v>
      </c>
      <c r="T112">
        <v>4</v>
      </c>
      <c r="U112">
        <v>4</v>
      </c>
      <c r="V112" s="2">
        <v>100</v>
      </c>
      <c r="W112">
        <v>0</v>
      </c>
      <c r="X112">
        <v>0</v>
      </c>
      <c r="Y112">
        <v>3</v>
      </c>
      <c r="Z112">
        <v>0</v>
      </c>
      <c r="AA112">
        <v>0</v>
      </c>
      <c r="AB112">
        <v>0</v>
      </c>
      <c r="AC112">
        <v>1</v>
      </c>
      <c r="AD112">
        <v>9</v>
      </c>
      <c r="AE112" s="2">
        <v>3</v>
      </c>
      <c r="AF112">
        <v>4</v>
      </c>
      <c r="AG112">
        <v>5</v>
      </c>
      <c r="AH112">
        <v>5</v>
      </c>
      <c r="AI112" s="2">
        <v>1.6666666666666701</v>
      </c>
      <c r="AJ112" s="4">
        <v>136244</v>
      </c>
      <c r="AK112" s="4">
        <v>98</v>
      </c>
    </row>
    <row r="113" spans="1:37" ht="15.25" customHeight="1" x14ac:dyDescent="0.2">
      <c r="A113" t="s">
        <v>405</v>
      </c>
      <c r="B113" t="s">
        <v>406</v>
      </c>
      <c r="C113" t="s">
        <v>81</v>
      </c>
      <c r="D113">
        <v>7</v>
      </c>
      <c r="E113">
        <v>20</v>
      </c>
      <c r="F113" s="2">
        <v>2.8571428571428599</v>
      </c>
      <c r="G113" s="2">
        <v>22</v>
      </c>
      <c r="H113" s="2">
        <v>3.1</v>
      </c>
      <c r="I113" s="2">
        <v>0.45</v>
      </c>
      <c r="J113" s="2">
        <v>9</v>
      </c>
      <c r="K113" s="2">
        <v>1.28571428571429</v>
      </c>
      <c r="L113">
        <v>14</v>
      </c>
      <c r="M113" s="2">
        <v>2</v>
      </c>
      <c r="N113">
        <v>10</v>
      </c>
      <c r="O113">
        <v>28</v>
      </c>
      <c r="P113" s="2">
        <v>35.714285714285701</v>
      </c>
      <c r="Q113">
        <v>4</v>
      </c>
      <c r="R113">
        <v>12</v>
      </c>
      <c r="S113" s="2">
        <v>33.3333333333333</v>
      </c>
      <c r="T113">
        <v>2</v>
      </c>
      <c r="U113">
        <v>4</v>
      </c>
      <c r="V113" s="2">
        <v>50</v>
      </c>
      <c r="W113">
        <v>0</v>
      </c>
      <c r="X113">
        <v>2</v>
      </c>
      <c r="Y113">
        <v>7</v>
      </c>
      <c r="Z113">
        <v>0</v>
      </c>
      <c r="AA113">
        <v>0</v>
      </c>
      <c r="AB113">
        <v>0</v>
      </c>
      <c r="AC113">
        <v>5</v>
      </c>
      <c r="AD113">
        <v>16</v>
      </c>
      <c r="AE113" s="2">
        <v>2.28571428571429</v>
      </c>
      <c r="AF113">
        <v>9</v>
      </c>
      <c r="AG113">
        <v>7</v>
      </c>
      <c r="AH113">
        <v>4</v>
      </c>
      <c r="AI113" s="2">
        <v>0.57142857142857095</v>
      </c>
      <c r="AJ113" s="4">
        <v>207310</v>
      </c>
      <c r="AK113" s="4">
        <v>70</v>
      </c>
    </row>
    <row r="114" spans="1:37" ht="15.25" customHeight="1" x14ac:dyDescent="0.2">
      <c r="A114" t="s">
        <v>401</v>
      </c>
      <c r="B114" t="s">
        <v>402</v>
      </c>
      <c r="C114" t="s">
        <v>81</v>
      </c>
      <c r="D114">
        <v>7</v>
      </c>
      <c r="E114">
        <v>58</v>
      </c>
      <c r="F114" s="2">
        <v>8.28571428571429</v>
      </c>
      <c r="G114" s="2">
        <v>46</v>
      </c>
      <c r="H114" s="2">
        <v>6.6</v>
      </c>
      <c r="I114" s="2">
        <v>0.56000000000000005</v>
      </c>
      <c r="J114" s="2">
        <v>32.5</v>
      </c>
      <c r="K114" s="2">
        <v>4.6428571428571397</v>
      </c>
      <c r="L114">
        <v>29</v>
      </c>
      <c r="M114" s="2">
        <v>4.1428571428571397</v>
      </c>
      <c r="N114">
        <v>22</v>
      </c>
      <c r="O114">
        <v>46</v>
      </c>
      <c r="P114" s="2">
        <v>47.826086956521699</v>
      </c>
      <c r="Q114">
        <v>15</v>
      </c>
      <c r="R114">
        <v>49</v>
      </c>
      <c r="S114" s="2">
        <v>30.612244897959201</v>
      </c>
      <c r="T114">
        <v>6</v>
      </c>
      <c r="U114">
        <v>8</v>
      </c>
      <c r="V114" s="2">
        <v>75</v>
      </c>
      <c r="W114">
        <v>0</v>
      </c>
      <c r="X114">
        <v>0</v>
      </c>
      <c r="Y114">
        <v>14</v>
      </c>
      <c r="Z114">
        <v>0</v>
      </c>
      <c r="AA114">
        <v>0</v>
      </c>
      <c r="AB114">
        <v>0</v>
      </c>
      <c r="AC114">
        <v>15</v>
      </c>
      <c r="AD114">
        <v>17</v>
      </c>
      <c r="AE114" s="2">
        <v>2.4285714285714302</v>
      </c>
      <c r="AF114">
        <v>6</v>
      </c>
      <c r="AG114">
        <v>11</v>
      </c>
      <c r="AH114">
        <v>9</v>
      </c>
      <c r="AI114" s="2">
        <v>1.28571428571429</v>
      </c>
      <c r="AJ114" s="4">
        <v>273022</v>
      </c>
      <c r="AK114" s="4">
        <v>51</v>
      </c>
    </row>
    <row r="115" spans="1:37" ht="15.25" customHeight="1" x14ac:dyDescent="0.2">
      <c r="A115" t="s">
        <v>810</v>
      </c>
      <c r="B115" t="s">
        <v>811</v>
      </c>
      <c r="C115" t="s">
        <v>81</v>
      </c>
      <c r="D115">
        <v>7</v>
      </c>
      <c r="E115">
        <v>27</v>
      </c>
      <c r="F115" s="2">
        <v>3.8571428571428599</v>
      </c>
      <c r="G115" s="2">
        <v>47.5</v>
      </c>
      <c r="H115" s="2">
        <v>6.8</v>
      </c>
      <c r="I115" s="2">
        <v>0.61</v>
      </c>
      <c r="J115" s="2">
        <v>16.5</v>
      </c>
      <c r="K115" s="2">
        <v>2.3571428571428599</v>
      </c>
      <c r="L115">
        <v>13</v>
      </c>
      <c r="M115" s="2">
        <v>1.8571428571428601</v>
      </c>
      <c r="N115">
        <v>26</v>
      </c>
      <c r="O115">
        <v>41</v>
      </c>
      <c r="P115" s="2">
        <v>63.414634146341498</v>
      </c>
      <c r="Q115">
        <v>0</v>
      </c>
      <c r="R115">
        <v>2</v>
      </c>
      <c r="S115" s="2">
        <v>0</v>
      </c>
      <c r="T115">
        <v>1</v>
      </c>
      <c r="U115">
        <v>1</v>
      </c>
      <c r="V115" s="2">
        <v>100</v>
      </c>
      <c r="W115">
        <v>4</v>
      </c>
      <c r="X115">
        <v>8</v>
      </c>
      <c r="Y115">
        <v>1</v>
      </c>
      <c r="Z115">
        <v>2</v>
      </c>
      <c r="AA115">
        <v>0</v>
      </c>
      <c r="AB115">
        <v>0</v>
      </c>
      <c r="AC115">
        <v>0</v>
      </c>
      <c r="AD115">
        <v>54</v>
      </c>
      <c r="AE115" s="2">
        <v>7.71428571428571</v>
      </c>
      <c r="AF115">
        <v>28</v>
      </c>
      <c r="AG115">
        <v>26</v>
      </c>
      <c r="AH115">
        <v>5</v>
      </c>
      <c r="AI115" s="2">
        <v>0.71428571428571397</v>
      </c>
      <c r="AJ115" s="4">
        <v>190604</v>
      </c>
      <c r="AK115" s="4">
        <v>78</v>
      </c>
    </row>
    <row r="116" spans="1:37" ht="15.25" customHeight="1" x14ac:dyDescent="0.2">
      <c r="A116" t="s">
        <v>1272</v>
      </c>
      <c r="B116" t="s">
        <v>1273</v>
      </c>
      <c r="C116" t="s">
        <v>81</v>
      </c>
      <c r="D116">
        <v>7</v>
      </c>
      <c r="E116">
        <v>32</v>
      </c>
      <c r="F116" s="2">
        <v>4.5714285714285703</v>
      </c>
      <c r="G116" s="2">
        <v>29.6</v>
      </c>
      <c r="H116" s="2">
        <v>4.2</v>
      </c>
      <c r="I116" s="2">
        <v>0.57999999999999996</v>
      </c>
      <c r="J116" s="2">
        <v>18.600000000000001</v>
      </c>
      <c r="K116" s="2">
        <v>2.6571428571428601</v>
      </c>
      <c r="L116">
        <v>2</v>
      </c>
      <c r="M116" s="2">
        <v>0.28571428571428598</v>
      </c>
      <c r="N116">
        <v>18</v>
      </c>
      <c r="O116">
        <v>34</v>
      </c>
      <c r="P116" s="2">
        <v>52.941176470588204</v>
      </c>
      <c r="Q116">
        <v>2</v>
      </c>
      <c r="R116">
        <v>10</v>
      </c>
      <c r="S116" s="2">
        <v>20</v>
      </c>
      <c r="T116">
        <v>10</v>
      </c>
      <c r="U116">
        <v>11</v>
      </c>
      <c r="V116" s="2">
        <v>90.909090909090907</v>
      </c>
      <c r="W116">
        <v>0</v>
      </c>
      <c r="X116">
        <v>1</v>
      </c>
      <c r="Y116">
        <v>0</v>
      </c>
      <c r="Z116">
        <v>2</v>
      </c>
      <c r="AA116">
        <v>0</v>
      </c>
      <c r="AB116">
        <v>0</v>
      </c>
      <c r="AC116">
        <v>1</v>
      </c>
      <c r="AD116">
        <v>30</v>
      </c>
      <c r="AE116" s="2">
        <v>4.28571428571429</v>
      </c>
      <c r="AF116">
        <v>13</v>
      </c>
      <c r="AG116">
        <v>17</v>
      </c>
      <c r="AH116">
        <v>5</v>
      </c>
      <c r="AI116" s="2">
        <v>0.71428571428571397</v>
      </c>
      <c r="AJ116" s="4">
        <v>215782</v>
      </c>
      <c r="AK116" s="4">
        <v>66</v>
      </c>
    </row>
    <row r="117" spans="1:37" ht="15.25" customHeight="1" x14ac:dyDescent="0.2">
      <c r="A117" t="s">
        <v>1274</v>
      </c>
      <c r="B117" t="s">
        <v>1275</v>
      </c>
      <c r="C117" t="s">
        <v>1189</v>
      </c>
      <c r="D117">
        <v>5</v>
      </c>
      <c r="E117">
        <v>26</v>
      </c>
      <c r="F117" s="2">
        <v>5.2</v>
      </c>
      <c r="G117" s="2">
        <v>24.9</v>
      </c>
      <c r="H117" s="2">
        <v>5</v>
      </c>
      <c r="I117" s="2">
        <v>0.65</v>
      </c>
      <c r="J117" s="2">
        <v>16.899999999999999</v>
      </c>
      <c r="K117" s="2">
        <v>3.38</v>
      </c>
      <c r="L117">
        <v>10</v>
      </c>
      <c r="M117" s="2">
        <v>2</v>
      </c>
      <c r="N117">
        <v>12</v>
      </c>
      <c r="O117">
        <v>22</v>
      </c>
      <c r="P117" s="2">
        <v>54.545454545454497</v>
      </c>
      <c r="Q117">
        <v>5</v>
      </c>
      <c r="R117">
        <v>14</v>
      </c>
      <c r="S117" s="2">
        <v>35.714285714285701</v>
      </c>
      <c r="T117">
        <v>4</v>
      </c>
      <c r="U117">
        <v>4</v>
      </c>
      <c r="V117" s="2">
        <v>100</v>
      </c>
      <c r="W117">
        <v>0</v>
      </c>
      <c r="X117">
        <v>0</v>
      </c>
      <c r="Y117">
        <v>3</v>
      </c>
      <c r="Z117">
        <v>2</v>
      </c>
      <c r="AA117">
        <v>0</v>
      </c>
      <c r="AB117">
        <v>0</v>
      </c>
      <c r="AC117">
        <v>7</v>
      </c>
      <c r="AD117">
        <v>24</v>
      </c>
      <c r="AE117" s="2">
        <v>4.8</v>
      </c>
      <c r="AF117">
        <v>6</v>
      </c>
      <c r="AG117">
        <v>18</v>
      </c>
      <c r="AH117">
        <v>7</v>
      </c>
      <c r="AI117" s="2">
        <v>1.4</v>
      </c>
      <c r="AJ117" s="4">
        <v>96174</v>
      </c>
      <c r="AK117" s="4">
        <v>120</v>
      </c>
    </row>
    <row r="118" spans="1:37" ht="15.25" customHeight="1" x14ac:dyDescent="0.2">
      <c r="A118" t="s">
        <v>408</v>
      </c>
      <c r="B118" t="s">
        <v>1276</v>
      </c>
      <c r="C118" t="s">
        <v>1189</v>
      </c>
      <c r="D118">
        <v>5</v>
      </c>
      <c r="E118">
        <v>17</v>
      </c>
      <c r="F118" s="2">
        <v>3.4</v>
      </c>
      <c r="G118" s="2">
        <v>20.100000000000001</v>
      </c>
      <c r="H118" s="2">
        <v>4</v>
      </c>
      <c r="I118" s="2">
        <v>0.68</v>
      </c>
      <c r="J118" s="2">
        <v>11.6</v>
      </c>
      <c r="K118" s="2">
        <v>2.3199999999999998</v>
      </c>
      <c r="L118">
        <v>6</v>
      </c>
      <c r="M118" s="2">
        <v>1.2</v>
      </c>
      <c r="N118">
        <v>5</v>
      </c>
      <c r="O118">
        <v>9</v>
      </c>
      <c r="P118" s="2">
        <v>55.5555555555556</v>
      </c>
      <c r="Q118">
        <v>5</v>
      </c>
      <c r="R118">
        <v>13</v>
      </c>
      <c r="S118" s="2">
        <v>38.461538461538503</v>
      </c>
      <c r="T118">
        <v>2</v>
      </c>
      <c r="U118">
        <v>3</v>
      </c>
      <c r="V118" s="2">
        <v>66.6666666666667</v>
      </c>
      <c r="W118">
        <v>1</v>
      </c>
      <c r="X118">
        <v>3</v>
      </c>
      <c r="Y118">
        <v>1</v>
      </c>
      <c r="Z118">
        <v>0</v>
      </c>
      <c r="AA118">
        <v>0</v>
      </c>
      <c r="AB118">
        <v>0</v>
      </c>
      <c r="AC118">
        <v>1</v>
      </c>
      <c r="AD118">
        <v>11</v>
      </c>
      <c r="AE118" s="2">
        <v>2.2000000000000002</v>
      </c>
      <c r="AF118">
        <v>1</v>
      </c>
      <c r="AG118">
        <v>10</v>
      </c>
      <c r="AH118">
        <v>1</v>
      </c>
      <c r="AI118" s="2">
        <v>0.2</v>
      </c>
      <c r="AJ118" s="4">
        <v>81894</v>
      </c>
      <c r="AK118" s="4">
        <v>136</v>
      </c>
    </row>
    <row r="119" spans="1:37" ht="15.25" customHeight="1" x14ac:dyDescent="0.2">
      <c r="A119" t="s">
        <v>1277</v>
      </c>
      <c r="B119" t="s">
        <v>490</v>
      </c>
      <c r="C119" t="s">
        <v>1189</v>
      </c>
      <c r="D119">
        <v>5</v>
      </c>
      <c r="E119">
        <v>15</v>
      </c>
      <c r="F119" s="2">
        <v>3</v>
      </c>
      <c r="G119" s="2">
        <v>23.9</v>
      </c>
      <c r="H119" s="2">
        <v>4.8</v>
      </c>
      <c r="I119" s="2">
        <v>0.56000000000000005</v>
      </c>
      <c r="J119" s="2">
        <v>8.4</v>
      </c>
      <c r="K119" s="2">
        <v>1.68</v>
      </c>
      <c r="L119">
        <v>5</v>
      </c>
      <c r="M119" s="2">
        <v>1</v>
      </c>
      <c r="N119">
        <v>13</v>
      </c>
      <c r="O119">
        <v>23</v>
      </c>
      <c r="P119" s="2">
        <v>56.521739130434803</v>
      </c>
      <c r="Q119">
        <v>0</v>
      </c>
      <c r="R119">
        <v>0</v>
      </c>
      <c r="T119">
        <v>2</v>
      </c>
      <c r="U119">
        <v>4</v>
      </c>
      <c r="V119" s="2">
        <v>50</v>
      </c>
      <c r="W119">
        <v>0</v>
      </c>
      <c r="X119">
        <v>4</v>
      </c>
      <c r="Y119">
        <v>1</v>
      </c>
      <c r="Z119">
        <v>0</v>
      </c>
      <c r="AA119">
        <v>0</v>
      </c>
      <c r="AB119">
        <v>0</v>
      </c>
      <c r="AC119">
        <v>0</v>
      </c>
      <c r="AD119">
        <v>25</v>
      </c>
      <c r="AE119" s="2">
        <v>5</v>
      </c>
      <c r="AF119">
        <v>10</v>
      </c>
      <c r="AG119">
        <v>15</v>
      </c>
      <c r="AH119">
        <v>2</v>
      </c>
      <c r="AI119" s="2">
        <v>0.4</v>
      </c>
      <c r="AJ119" s="4">
        <v>82206</v>
      </c>
      <c r="AK119" s="4">
        <v>135</v>
      </c>
    </row>
    <row r="120" spans="1:37" ht="15.25" customHeight="1" x14ac:dyDescent="0.2">
      <c r="A120" t="s">
        <v>808</v>
      </c>
      <c r="B120" t="s">
        <v>809</v>
      </c>
      <c r="C120" t="s">
        <v>1189</v>
      </c>
      <c r="D120">
        <v>5</v>
      </c>
      <c r="E120">
        <v>38</v>
      </c>
      <c r="F120" s="2">
        <v>7.6</v>
      </c>
      <c r="G120" s="2">
        <v>30.5</v>
      </c>
      <c r="H120" s="2">
        <v>6.1</v>
      </c>
      <c r="I120" s="2">
        <v>0.57999999999999996</v>
      </c>
      <c r="J120" s="2">
        <v>22</v>
      </c>
      <c r="K120" s="2">
        <v>4.4000000000000004</v>
      </c>
      <c r="L120">
        <v>9</v>
      </c>
      <c r="M120" s="2">
        <v>1.8</v>
      </c>
      <c r="N120">
        <v>12</v>
      </c>
      <c r="O120">
        <v>21</v>
      </c>
      <c r="P120" s="2">
        <v>57.142857142857103</v>
      </c>
      <c r="Q120">
        <v>11</v>
      </c>
      <c r="R120">
        <v>39</v>
      </c>
      <c r="S120" s="2">
        <v>28.205128205128201</v>
      </c>
      <c r="T120">
        <v>4</v>
      </c>
      <c r="U120">
        <v>5</v>
      </c>
      <c r="V120" s="2">
        <v>80</v>
      </c>
      <c r="W120">
        <v>0</v>
      </c>
      <c r="X120">
        <v>0</v>
      </c>
      <c r="Y120">
        <v>1</v>
      </c>
      <c r="Z120">
        <v>1</v>
      </c>
      <c r="AA120">
        <v>0</v>
      </c>
      <c r="AB120">
        <v>1</v>
      </c>
      <c r="AC120">
        <v>7</v>
      </c>
      <c r="AD120">
        <v>19</v>
      </c>
      <c r="AE120" s="2">
        <v>3.8</v>
      </c>
      <c r="AF120">
        <v>7</v>
      </c>
      <c r="AG120">
        <v>12</v>
      </c>
      <c r="AH120">
        <v>3</v>
      </c>
      <c r="AI120" s="2">
        <v>0.6</v>
      </c>
      <c r="AJ120" s="4">
        <v>105485</v>
      </c>
      <c r="AK120" s="4">
        <v>112</v>
      </c>
    </row>
    <row r="121" spans="1:37" ht="15.25" customHeight="1" x14ac:dyDescent="0.2">
      <c r="A121" t="s">
        <v>1278</v>
      </c>
      <c r="B121" t="s">
        <v>1279</v>
      </c>
      <c r="C121" t="s">
        <v>1190</v>
      </c>
      <c r="D121">
        <v>4</v>
      </c>
      <c r="E121">
        <v>30</v>
      </c>
      <c r="F121" s="2">
        <v>7.5</v>
      </c>
      <c r="G121" s="2">
        <v>29.5</v>
      </c>
      <c r="H121" s="2">
        <v>7.4</v>
      </c>
      <c r="I121" s="2">
        <v>0.7</v>
      </c>
      <c r="J121" s="2">
        <v>21</v>
      </c>
      <c r="K121" s="2">
        <v>5.25</v>
      </c>
      <c r="L121">
        <v>7</v>
      </c>
      <c r="M121" s="2">
        <v>1.75</v>
      </c>
      <c r="N121">
        <v>6</v>
      </c>
      <c r="O121">
        <v>13</v>
      </c>
      <c r="P121" s="2">
        <v>46.153846153846203</v>
      </c>
      <c r="Q121">
        <v>12</v>
      </c>
      <c r="R121">
        <v>29</v>
      </c>
      <c r="S121" s="2">
        <v>41.379310344827601</v>
      </c>
      <c r="T121">
        <v>0</v>
      </c>
      <c r="U121">
        <v>1</v>
      </c>
      <c r="V121" s="2">
        <v>0</v>
      </c>
      <c r="W121">
        <v>0</v>
      </c>
      <c r="X121">
        <v>2</v>
      </c>
      <c r="Y121">
        <v>2</v>
      </c>
      <c r="Z121">
        <v>1</v>
      </c>
      <c r="AA121">
        <v>0</v>
      </c>
      <c r="AB121">
        <v>1</v>
      </c>
      <c r="AC121">
        <v>2</v>
      </c>
      <c r="AD121">
        <v>15</v>
      </c>
      <c r="AE121" s="2">
        <v>3.75</v>
      </c>
      <c r="AF121">
        <v>4</v>
      </c>
      <c r="AG121">
        <v>11</v>
      </c>
      <c r="AH121">
        <v>4</v>
      </c>
      <c r="AI121" s="2">
        <v>1</v>
      </c>
      <c r="AJ121" s="4">
        <v>87507</v>
      </c>
      <c r="AK121" s="4">
        <v>126</v>
      </c>
    </row>
    <row r="122" spans="1:37" ht="15.25" customHeight="1" x14ac:dyDescent="0.2">
      <c r="A122" t="s">
        <v>583</v>
      </c>
      <c r="B122" t="s">
        <v>1280</v>
      </c>
      <c r="C122" t="s">
        <v>1190</v>
      </c>
      <c r="D122">
        <v>4</v>
      </c>
      <c r="E122">
        <v>16</v>
      </c>
      <c r="F122" s="2">
        <v>4</v>
      </c>
      <c r="G122" s="2">
        <v>15.3</v>
      </c>
      <c r="H122" s="2">
        <v>3.8</v>
      </c>
      <c r="I122" s="2">
        <v>0.52</v>
      </c>
      <c r="J122" s="2">
        <v>8.3000000000000007</v>
      </c>
      <c r="K122" s="2">
        <v>2.0750000000000002</v>
      </c>
      <c r="L122">
        <v>3</v>
      </c>
      <c r="M122" s="2">
        <v>0.75</v>
      </c>
      <c r="N122">
        <v>8</v>
      </c>
      <c r="O122">
        <v>16</v>
      </c>
      <c r="P122" s="2">
        <v>50</v>
      </c>
      <c r="Q122">
        <v>1</v>
      </c>
      <c r="R122">
        <v>5</v>
      </c>
      <c r="S122" s="2">
        <v>20</v>
      </c>
      <c r="T122">
        <v>6</v>
      </c>
      <c r="U122">
        <v>10</v>
      </c>
      <c r="V122" s="2">
        <v>60</v>
      </c>
      <c r="W122">
        <v>0</v>
      </c>
      <c r="X122">
        <v>2</v>
      </c>
      <c r="Y122">
        <v>1</v>
      </c>
      <c r="Z122">
        <v>1</v>
      </c>
      <c r="AA122">
        <v>0</v>
      </c>
      <c r="AB122">
        <v>0</v>
      </c>
      <c r="AC122">
        <v>0</v>
      </c>
      <c r="AD122">
        <v>20</v>
      </c>
      <c r="AE122" s="2">
        <v>5</v>
      </c>
      <c r="AF122">
        <v>5</v>
      </c>
      <c r="AG122">
        <v>15</v>
      </c>
      <c r="AH122">
        <v>6</v>
      </c>
      <c r="AI122" s="2">
        <v>1.5</v>
      </c>
      <c r="AJ122" s="4">
        <v>88104</v>
      </c>
      <c r="AK122" s="4">
        <v>125</v>
      </c>
    </row>
    <row r="123" spans="1:37" ht="15.25" customHeight="1" x14ac:dyDescent="0.2">
      <c r="A123" t="s">
        <v>1281</v>
      </c>
      <c r="B123" t="s">
        <v>83</v>
      </c>
      <c r="C123" t="s">
        <v>1190</v>
      </c>
      <c r="D123">
        <v>4</v>
      </c>
      <c r="E123">
        <v>1</v>
      </c>
      <c r="F123" s="2">
        <v>0.25</v>
      </c>
      <c r="G123" s="2">
        <v>9.1</v>
      </c>
      <c r="H123" s="2">
        <v>2.2999999999999998</v>
      </c>
      <c r="I123" s="2">
        <v>0.08</v>
      </c>
      <c r="J123" s="2">
        <v>0.1</v>
      </c>
      <c r="K123" s="2">
        <v>2.5000000000000001E-2</v>
      </c>
      <c r="L123">
        <v>6</v>
      </c>
      <c r="M123" s="2">
        <v>1.5</v>
      </c>
      <c r="N123">
        <v>1</v>
      </c>
      <c r="O123">
        <v>4</v>
      </c>
      <c r="P123" s="2">
        <v>25</v>
      </c>
      <c r="Q123">
        <v>0</v>
      </c>
      <c r="R123">
        <v>8</v>
      </c>
      <c r="S123" s="2">
        <v>0</v>
      </c>
      <c r="T123">
        <v>0</v>
      </c>
      <c r="U123">
        <v>0</v>
      </c>
      <c r="W123">
        <v>0</v>
      </c>
      <c r="X123">
        <v>1</v>
      </c>
      <c r="Y123">
        <v>5</v>
      </c>
      <c r="Z123">
        <v>0</v>
      </c>
      <c r="AA123">
        <v>0</v>
      </c>
      <c r="AB123">
        <v>0</v>
      </c>
      <c r="AC123">
        <v>0</v>
      </c>
      <c r="AD123">
        <v>6</v>
      </c>
      <c r="AE123" s="2">
        <v>1.5</v>
      </c>
      <c r="AF123">
        <v>1</v>
      </c>
      <c r="AG123">
        <v>5</v>
      </c>
      <c r="AH123">
        <v>0</v>
      </c>
      <c r="AI123" s="2">
        <v>0</v>
      </c>
      <c r="AJ123" s="4">
        <v>67193</v>
      </c>
      <c r="AK123" s="4">
        <v>146</v>
      </c>
    </row>
    <row r="124" spans="1:37" ht="15.25" customHeight="1" x14ac:dyDescent="0.2">
      <c r="A124" t="s">
        <v>524</v>
      </c>
      <c r="B124" t="s">
        <v>751</v>
      </c>
      <c r="C124" t="s">
        <v>1190</v>
      </c>
      <c r="D124">
        <v>4</v>
      </c>
      <c r="E124">
        <v>13</v>
      </c>
      <c r="F124" s="2">
        <v>3.25</v>
      </c>
      <c r="G124" s="2">
        <v>9</v>
      </c>
      <c r="H124" s="2">
        <v>2.2000000000000002</v>
      </c>
      <c r="I124" s="2">
        <v>0.46</v>
      </c>
      <c r="J124" s="2">
        <v>6</v>
      </c>
      <c r="K124" s="2">
        <v>1.5</v>
      </c>
      <c r="L124">
        <v>2</v>
      </c>
      <c r="M124" s="2">
        <v>0.5</v>
      </c>
      <c r="N124">
        <v>11</v>
      </c>
      <c r="O124">
        <v>20</v>
      </c>
      <c r="P124" s="2">
        <v>55</v>
      </c>
      <c r="Q124">
        <v>0</v>
      </c>
      <c r="R124">
        <v>1</v>
      </c>
      <c r="S124" s="2">
        <v>0</v>
      </c>
      <c r="T124">
        <v>2</v>
      </c>
      <c r="U124">
        <v>7</v>
      </c>
      <c r="V124" s="2">
        <v>28.571428571428601</v>
      </c>
      <c r="W124">
        <v>2</v>
      </c>
      <c r="X124">
        <v>0</v>
      </c>
      <c r="Y124">
        <v>0</v>
      </c>
      <c r="Z124">
        <v>0</v>
      </c>
      <c r="AA124">
        <v>0</v>
      </c>
      <c r="AB124">
        <v>0</v>
      </c>
      <c r="AC124">
        <v>0</v>
      </c>
      <c r="AD124">
        <v>14</v>
      </c>
      <c r="AE124" s="2">
        <v>3.5</v>
      </c>
      <c r="AF124">
        <v>6</v>
      </c>
      <c r="AG124">
        <v>8</v>
      </c>
      <c r="AH124">
        <v>4</v>
      </c>
      <c r="AI124" s="2">
        <v>1</v>
      </c>
      <c r="AJ124" s="4">
        <v>80703</v>
      </c>
      <c r="AK124" s="4">
        <v>137</v>
      </c>
    </row>
    <row r="125" spans="1:37" ht="15.25" customHeight="1" x14ac:dyDescent="0.2">
      <c r="A125" t="s">
        <v>1282</v>
      </c>
      <c r="B125" t="s">
        <v>1283</v>
      </c>
      <c r="C125" t="s">
        <v>603</v>
      </c>
      <c r="D125">
        <v>2</v>
      </c>
      <c r="E125">
        <v>10</v>
      </c>
      <c r="F125" s="2">
        <v>5</v>
      </c>
      <c r="G125" s="2">
        <v>4.9000000000000004</v>
      </c>
      <c r="H125" s="2">
        <v>2.4</v>
      </c>
      <c r="I125" s="2">
        <v>0.59</v>
      </c>
      <c r="J125" s="2">
        <v>5.9</v>
      </c>
      <c r="K125" s="2">
        <v>2.95</v>
      </c>
      <c r="L125">
        <v>1</v>
      </c>
      <c r="M125" s="2">
        <v>0.5</v>
      </c>
      <c r="N125">
        <v>4</v>
      </c>
      <c r="O125">
        <v>6</v>
      </c>
      <c r="P125" s="2">
        <v>66.6666666666667</v>
      </c>
      <c r="Q125">
        <v>3</v>
      </c>
      <c r="R125">
        <v>11</v>
      </c>
      <c r="S125" s="2">
        <v>27.272727272727298</v>
      </c>
      <c r="T125">
        <v>0</v>
      </c>
      <c r="U125">
        <v>0</v>
      </c>
      <c r="W125">
        <v>0</v>
      </c>
      <c r="X125">
        <v>0</v>
      </c>
      <c r="Y125">
        <v>0</v>
      </c>
      <c r="Z125">
        <v>0</v>
      </c>
      <c r="AA125">
        <v>0</v>
      </c>
      <c r="AB125">
        <v>0</v>
      </c>
      <c r="AC125">
        <v>1</v>
      </c>
      <c r="AD125">
        <v>6</v>
      </c>
      <c r="AE125" s="2">
        <v>3</v>
      </c>
      <c r="AF125">
        <v>2</v>
      </c>
      <c r="AG125">
        <v>4</v>
      </c>
      <c r="AH125">
        <v>4</v>
      </c>
      <c r="AI125" s="2">
        <v>2</v>
      </c>
      <c r="AJ125" s="4">
        <v>114289</v>
      </c>
      <c r="AK125" s="4">
        <v>104</v>
      </c>
    </row>
    <row r="126" spans="1:37" ht="15.25" customHeight="1" x14ac:dyDescent="0.2">
      <c r="A126" t="s">
        <v>659</v>
      </c>
      <c r="B126" t="s">
        <v>660</v>
      </c>
      <c r="C126" t="s">
        <v>603</v>
      </c>
      <c r="D126">
        <v>2</v>
      </c>
      <c r="E126">
        <v>2</v>
      </c>
      <c r="F126" s="2">
        <v>1</v>
      </c>
      <c r="G126" s="2">
        <v>-0.7</v>
      </c>
      <c r="H126" s="2">
        <v>-0.4</v>
      </c>
      <c r="I126" s="2">
        <v>0.4</v>
      </c>
      <c r="J126" s="2">
        <v>0.8</v>
      </c>
      <c r="K126" s="2">
        <v>0.4</v>
      </c>
      <c r="L126">
        <v>0</v>
      </c>
      <c r="M126" s="2">
        <v>0</v>
      </c>
      <c r="N126">
        <v>0</v>
      </c>
      <c r="O126">
        <v>1</v>
      </c>
      <c r="P126" s="2">
        <v>0</v>
      </c>
      <c r="Q126">
        <v>1</v>
      </c>
      <c r="R126">
        <v>4</v>
      </c>
      <c r="S126" s="2">
        <v>25</v>
      </c>
      <c r="T126">
        <v>0</v>
      </c>
      <c r="U126">
        <v>0</v>
      </c>
      <c r="W126">
        <v>0</v>
      </c>
      <c r="X126">
        <v>0</v>
      </c>
      <c r="Y126">
        <v>0</v>
      </c>
      <c r="Z126">
        <v>0</v>
      </c>
      <c r="AA126">
        <v>0</v>
      </c>
      <c r="AB126">
        <v>0</v>
      </c>
      <c r="AC126">
        <v>0</v>
      </c>
      <c r="AD126">
        <v>1</v>
      </c>
      <c r="AE126" s="2">
        <v>0.5</v>
      </c>
      <c r="AF126">
        <v>1</v>
      </c>
      <c r="AG126">
        <v>0</v>
      </c>
      <c r="AH126">
        <v>2</v>
      </c>
      <c r="AI126" s="2">
        <v>1</v>
      </c>
      <c r="AJ126" s="4">
        <v>13839</v>
      </c>
      <c r="AK126" s="4">
        <v>252</v>
      </c>
    </row>
    <row r="127" spans="1:37" ht="15.25" customHeight="1" x14ac:dyDescent="0.2">
      <c r="A127" t="s">
        <v>655</v>
      </c>
      <c r="B127" t="s">
        <v>656</v>
      </c>
      <c r="C127" t="s">
        <v>603</v>
      </c>
      <c r="D127">
        <v>2</v>
      </c>
      <c r="E127">
        <v>0</v>
      </c>
      <c r="F127" s="2">
        <v>0</v>
      </c>
      <c r="G127" s="2">
        <v>3</v>
      </c>
      <c r="H127" s="2">
        <v>1.5</v>
      </c>
      <c r="I127" s="2">
        <v>0</v>
      </c>
      <c r="J127" s="2">
        <v>0</v>
      </c>
      <c r="K127" s="2">
        <v>0</v>
      </c>
      <c r="L127">
        <v>1</v>
      </c>
      <c r="M127" s="2">
        <v>0.5</v>
      </c>
      <c r="N127">
        <v>0</v>
      </c>
      <c r="O127">
        <v>5</v>
      </c>
      <c r="P127" s="2">
        <v>0</v>
      </c>
      <c r="Q127">
        <v>0</v>
      </c>
      <c r="R127">
        <v>4</v>
      </c>
      <c r="S127" s="2">
        <v>0</v>
      </c>
      <c r="T127">
        <v>0</v>
      </c>
      <c r="U127">
        <v>0</v>
      </c>
      <c r="W127">
        <v>0</v>
      </c>
      <c r="X127">
        <v>0</v>
      </c>
      <c r="Y127">
        <v>1</v>
      </c>
      <c r="Z127">
        <v>0</v>
      </c>
      <c r="AA127">
        <v>0</v>
      </c>
      <c r="AB127">
        <v>0</v>
      </c>
      <c r="AC127">
        <v>0</v>
      </c>
      <c r="AD127">
        <v>6</v>
      </c>
      <c r="AE127" s="2">
        <v>3</v>
      </c>
      <c r="AF127">
        <v>0</v>
      </c>
      <c r="AG127">
        <v>6</v>
      </c>
      <c r="AH127">
        <v>1</v>
      </c>
      <c r="AI127" s="2">
        <v>0.5</v>
      </c>
      <c r="AJ127" s="4">
        <v>27315</v>
      </c>
      <c r="AK127" s="4">
        <v>223</v>
      </c>
    </row>
    <row r="128" spans="1:37" ht="15.25" customHeight="1" x14ac:dyDescent="0.2">
      <c r="A128" t="s">
        <v>1284</v>
      </c>
      <c r="B128" t="s">
        <v>1285</v>
      </c>
      <c r="C128" t="s">
        <v>603</v>
      </c>
      <c r="D128">
        <v>2</v>
      </c>
      <c r="E128">
        <v>10</v>
      </c>
      <c r="F128" s="2">
        <v>5</v>
      </c>
      <c r="G128" s="2">
        <v>7.8</v>
      </c>
      <c r="H128" s="2">
        <v>3.9</v>
      </c>
      <c r="I128" s="2">
        <v>0.53</v>
      </c>
      <c r="J128" s="2">
        <v>5.3</v>
      </c>
      <c r="K128" s="2">
        <v>2.65</v>
      </c>
      <c r="L128">
        <v>2</v>
      </c>
      <c r="M128" s="2">
        <v>1</v>
      </c>
      <c r="N128">
        <v>5</v>
      </c>
      <c r="O128">
        <v>11</v>
      </c>
      <c r="P128" s="2">
        <v>45.454545454545503</v>
      </c>
      <c r="Q128">
        <v>2</v>
      </c>
      <c r="R128">
        <v>7</v>
      </c>
      <c r="S128" s="2">
        <v>28.571428571428601</v>
      </c>
      <c r="T128">
        <v>1</v>
      </c>
      <c r="U128">
        <v>1</v>
      </c>
      <c r="V128" s="2">
        <v>100</v>
      </c>
      <c r="W128">
        <v>0</v>
      </c>
      <c r="X128">
        <v>0</v>
      </c>
      <c r="Y128">
        <v>0</v>
      </c>
      <c r="Z128">
        <v>0</v>
      </c>
      <c r="AA128">
        <v>0</v>
      </c>
      <c r="AB128">
        <v>0</v>
      </c>
      <c r="AC128">
        <v>2</v>
      </c>
      <c r="AD128">
        <v>5</v>
      </c>
      <c r="AE128" s="2">
        <v>2.5</v>
      </c>
      <c r="AF128">
        <v>1</v>
      </c>
      <c r="AG128">
        <v>4</v>
      </c>
      <c r="AH128">
        <v>0</v>
      </c>
      <c r="AI128" s="2">
        <v>0</v>
      </c>
      <c r="AJ128" s="4">
        <v>30114</v>
      </c>
      <c r="AK128" s="4">
        <v>213</v>
      </c>
    </row>
    <row r="129" spans="1:37" ht="15.25" customHeight="1" x14ac:dyDescent="0.2">
      <c r="A129" t="s">
        <v>342</v>
      </c>
      <c r="B129" t="s">
        <v>850</v>
      </c>
      <c r="C129" t="s">
        <v>1191</v>
      </c>
      <c r="D129">
        <v>3</v>
      </c>
      <c r="E129">
        <v>15</v>
      </c>
      <c r="F129" s="2">
        <v>5</v>
      </c>
      <c r="G129" s="2">
        <v>9.3000000000000007</v>
      </c>
      <c r="H129" s="2">
        <v>3.1</v>
      </c>
      <c r="I129" s="2">
        <v>0.62</v>
      </c>
      <c r="J129" s="2">
        <v>9.3000000000000007</v>
      </c>
      <c r="K129" s="2">
        <v>3.1</v>
      </c>
      <c r="L129">
        <v>7</v>
      </c>
      <c r="M129" s="2">
        <v>2.3333333333333299</v>
      </c>
      <c r="N129">
        <v>5</v>
      </c>
      <c r="O129">
        <v>9</v>
      </c>
      <c r="P129" s="2">
        <v>55.5555555555556</v>
      </c>
      <c r="Q129">
        <v>5</v>
      </c>
      <c r="R129">
        <v>15</v>
      </c>
      <c r="S129" s="2">
        <v>33.3333333333333</v>
      </c>
      <c r="T129">
        <v>0</v>
      </c>
      <c r="U129">
        <v>0</v>
      </c>
      <c r="W129">
        <v>0</v>
      </c>
      <c r="X129">
        <v>0</v>
      </c>
      <c r="Y129">
        <v>3</v>
      </c>
      <c r="Z129">
        <v>0</v>
      </c>
      <c r="AA129">
        <v>0</v>
      </c>
      <c r="AB129">
        <v>0</v>
      </c>
      <c r="AC129">
        <v>4</v>
      </c>
      <c r="AD129">
        <v>4</v>
      </c>
      <c r="AE129" s="2">
        <v>1.3333333333333299</v>
      </c>
      <c r="AF129">
        <v>2</v>
      </c>
      <c r="AG129">
        <v>2</v>
      </c>
      <c r="AH129">
        <v>5</v>
      </c>
      <c r="AI129" s="2">
        <v>1.6666666666666701</v>
      </c>
      <c r="AJ129" s="4">
        <v>126734</v>
      </c>
      <c r="AK129" s="4">
        <v>101</v>
      </c>
    </row>
    <row r="130" spans="1:37" ht="15.25" customHeight="1" x14ac:dyDescent="0.2">
      <c r="A130" t="s">
        <v>676</v>
      </c>
      <c r="B130" t="s">
        <v>1286</v>
      </c>
      <c r="C130" t="s">
        <v>1191</v>
      </c>
      <c r="D130">
        <v>3</v>
      </c>
      <c r="E130">
        <v>8</v>
      </c>
      <c r="F130" s="2">
        <v>2.6666666666666701</v>
      </c>
      <c r="G130" s="2">
        <v>9</v>
      </c>
      <c r="H130" s="2">
        <v>3</v>
      </c>
      <c r="I130" s="2">
        <v>0.5</v>
      </c>
      <c r="J130" s="2">
        <v>4</v>
      </c>
      <c r="K130" s="2">
        <v>1.3333333333333299</v>
      </c>
      <c r="L130">
        <v>3</v>
      </c>
      <c r="M130" s="2">
        <v>1</v>
      </c>
      <c r="N130">
        <v>1</v>
      </c>
      <c r="O130">
        <v>3</v>
      </c>
      <c r="P130" s="2">
        <v>33.3333333333333</v>
      </c>
      <c r="Q130">
        <v>3</v>
      </c>
      <c r="R130">
        <v>10</v>
      </c>
      <c r="S130" s="2">
        <v>30</v>
      </c>
      <c r="T130">
        <v>1</v>
      </c>
      <c r="U130">
        <v>3</v>
      </c>
      <c r="V130" s="2">
        <v>33.3333333333333</v>
      </c>
      <c r="W130">
        <v>0</v>
      </c>
      <c r="X130">
        <v>3</v>
      </c>
      <c r="Y130">
        <v>0</v>
      </c>
      <c r="Z130">
        <v>0</v>
      </c>
      <c r="AA130">
        <v>0</v>
      </c>
      <c r="AB130">
        <v>0</v>
      </c>
      <c r="AC130">
        <v>0</v>
      </c>
      <c r="AD130">
        <v>8</v>
      </c>
      <c r="AE130" s="2">
        <v>2.6666666666666701</v>
      </c>
      <c r="AF130">
        <v>1</v>
      </c>
      <c r="AG130">
        <v>7</v>
      </c>
      <c r="AH130">
        <v>2</v>
      </c>
      <c r="AI130" s="2">
        <v>0.66666666666666696</v>
      </c>
      <c r="AJ130" s="4">
        <v>37080</v>
      </c>
      <c r="AK130" s="4">
        <v>193</v>
      </c>
    </row>
    <row r="131" spans="1:37" ht="15.25" customHeight="1" x14ac:dyDescent="0.2">
      <c r="A131" t="s">
        <v>672</v>
      </c>
      <c r="B131" t="s">
        <v>677</v>
      </c>
      <c r="C131" t="s">
        <v>1191</v>
      </c>
      <c r="D131">
        <v>3</v>
      </c>
      <c r="E131">
        <v>5</v>
      </c>
      <c r="F131" s="2">
        <v>1.6666666666666701</v>
      </c>
      <c r="G131" s="2">
        <v>5.8</v>
      </c>
      <c r="H131" s="2">
        <v>1.9</v>
      </c>
      <c r="I131" s="2">
        <v>0.56000000000000005</v>
      </c>
      <c r="J131" s="2">
        <v>2.8</v>
      </c>
      <c r="K131" s="2">
        <v>0.93333333333333302</v>
      </c>
      <c r="L131">
        <v>2</v>
      </c>
      <c r="M131" s="2">
        <v>0.66666666666666696</v>
      </c>
      <c r="N131">
        <v>3</v>
      </c>
      <c r="O131">
        <v>4</v>
      </c>
      <c r="P131" s="2">
        <v>75</v>
      </c>
      <c r="Q131">
        <v>1</v>
      </c>
      <c r="R131">
        <v>5</v>
      </c>
      <c r="S131" s="2">
        <v>20</v>
      </c>
      <c r="T131">
        <v>0</v>
      </c>
      <c r="U131">
        <v>0</v>
      </c>
      <c r="W131">
        <v>0</v>
      </c>
      <c r="X131">
        <v>0</v>
      </c>
      <c r="Y131">
        <v>1</v>
      </c>
      <c r="Z131">
        <v>0</v>
      </c>
      <c r="AA131">
        <v>0</v>
      </c>
      <c r="AB131">
        <v>0</v>
      </c>
      <c r="AC131">
        <v>1</v>
      </c>
      <c r="AD131">
        <v>4</v>
      </c>
      <c r="AE131" s="2">
        <v>1.3333333333333299</v>
      </c>
      <c r="AF131">
        <v>1</v>
      </c>
      <c r="AG131">
        <v>3</v>
      </c>
      <c r="AH131">
        <v>0</v>
      </c>
      <c r="AI131" s="2">
        <v>0</v>
      </c>
      <c r="AJ131" s="4">
        <v>108627</v>
      </c>
      <c r="AK131" s="4">
        <v>110</v>
      </c>
    </row>
    <row r="132" spans="1:37" ht="15.25" customHeight="1" x14ac:dyDescent="0.2">
      <c r="A132" t="s">
        <v>113</v>
      </c>
      <c r="B132" t="s">
        <v>678</v>
      </c>
      <c r="C132" t="s">
        <v>1191</v>
      </c>
      <c r="D132">
        <v>3</v>
      </c>
      <c r="E132">
        <v>20</v>
      </c>
      <c r="F132" s="2">
        <v>6.6666666666666696</v>
      </c>
      <c r="G132" s="2">
        <v>14</v>
      </c>
      <c r="H132" s="2">
        <v>4.7</v>
      </c>
      <c r="I132" s="2">
        <v>0.65</v>
      </c>
      <c r="J132" s="2">
        <v>13</v>
      </c>
      <c r="K132" s="2">
        <v>4.3333333333333304</v>
      </c>
      <c r="L132">
        <v>7</v>
      </c>
      <c r="M132" s="2">
        <v>2.3333333333333299</v>
      </c>
      <c r="N132">
        <v>7</v>
      </c>
      <c r="O132">
        <v>11</v>
      </c>
      <c r="P132" s="2">
        <v>63.636363636363598</v>
      </c>
      <c r="Q132">
        <v>5</v>
      </c>
      <c r="R132">
        <v>15</v>
      </c>
      <c r="S132" s="2">
        <v>33.3333333333333</v>
      </c>
      <c r="T132">
        <v>3</v>
      </c>
      <c r="U132">
        <v>5</v>
      </c>
      <c r="V132" s="2">
        <v>60</v>
      </c>
      <c r="W132">
        <v>3</v>
      </c>
      <c r="X132">
        <v>0</v>
      </c>
      <c r="Y132">
        <v>0</v>
      </c>
      <c r="Z132">
        <v>1</v>
      </c>
      <c r="AA132">
        <v>0</v>
      </c>
      <c r="AB132">
        <v>0</v>
      </c>
      <c r="AC132">
        <v>4</v>
      </c>
      <c r="AD132">
        <v>10</v>
      </c>
      <c r="AE132" s="2">
        <v>3.3333333333333299</v>
      </c>
      <c r="AF132">
        <v>3</v>
      </c>
      <c r="AG132">
        <v>7</v>
      </c>
      <c r="AH132">
        <v>4</v>
      </c>
      <c r="AI132" s="2">
        <v>1.3333333333333299</v>
      </c>
      <c r="AJ132" s="4">
        <v>74790</v>
      </c>
      <c r="AK132" s="4">
        <v>139</v>
      </c>
    </row>
    <row r="133" spans="1:37" ht="15.25" customHeight="1" x14ac:dyDescent="0.2">
      <c r="A133" t="s">
        <v>1042</v>
      </c>
      <c r="B133" t="s">
        <v>1287</v>
      </c>
      <c r="C133" t="s">
        <v>1187</v>
      </c>
      <c r="D133">
        <v>7</v>
      </c>
      <c r="E133">
        <v>27</v>
      </c>
      <c r="F133" s="2">
        <v>3.8571428571428599</v>
      </c>
      <c r="G133" s="2">
        <v>20.9</v>
      </c>
      <c r="H133" s="2">
        <v>3</v>
      </c>
      <c r="I133" s="2">
        <v>0.56999999999999995</v>
      </c>
      <c r="J133" s="2">
        <v>15.4</v>
      </c>
      <c r="K133" s="2">
        <v>2.2000000000000002</v>
      </c>
      <c r="L133">
        <v>11</v>
      </c>
      <c r="M133" s="2">
        <v>1.5714285714285701</v>
      </c>
      <c r="N133">
        <v>22</v>
      </c>
      <c r="O133">
        <v>38</v>
      </c>
      <c r="P133" s="2">
        <v>57.894736842105303</v>
      </c>
      <c r="Q133">
        <v>0</v>
      </c>
      <c r="R133">
        <v>3</v>
      </c>
      <c r="S133" s="2">
        <v>0</v>
      </c>
      <c r="T133">
        <v>5</v>
      </c>
      <c r="U133">
        <v>6</v>
      </c>
      <c r="V133" s="2">
        <v>83.3333333333333</v>
      </c>
      <c r="W133">
        <v>3</v>
      </c>
      <c r="X133">
        <v>1</v>
      </c>
      <c r="Y133">
        <v>0</v>
      </c>
      <c r="Z133">
        <v>3</v>
      </c>
      <c r="AA133">
        <v>0</v>
      </c>
      <c r="AB133">
        <v>0</v>
      </c>
      <c r="AC133">
        <v>7</v>
      </c>
      <c r="AD133">
        <v>27</v>
      </c>
      <c r="AE133" s="2">
        <v>3.8571428571428599</v>
      </c>
      <c r="AF133">
        <v>5</v>
      </c>
      <c r="AG133">
        <v>22</v>
      </c>
      <c r="AH133">
        <v>9</v>
      </c>
      <c r="AI133" s="2">
        <v>1.28571428571429</v>
      </c>
      <c r="AJ133" s="4">
        <v>145494</v>
      </c>
      <c r="AK133" s="4">
        <v>96</v>
      </c>
    </row>
    <row r="134" spans="1:37" ht="15.25" customHeight="1" x14ac:dyDescent="0.2">
      <c r="A134" t="s">
        <v>342</v>
      </c>
      <c r="B134" t="s">
        <v>271</v>
      </c>
      <c r="C134" t="s">
        <v>1192</v>
      </c>
      <c r="D134">
        <v>2</v>
      </c>
      <c r="E134">
        <v>4</v>
      </c>
      <c r="F134" s="2">
        <v>2</v>
      </c>
      <c r="G134" s="2">
        <v>6.5</v>
      </c>
      <c r="H134" s="2">
        <v>3.2</v>
      </c>
      <c r="I134" s="2">
        <v>0.5</v>
      </c>
      <c r="J134" s="2">
        <v>2</v>
      </c>
      <c r="K134" s="2">
        <v>1</v>
      </c>
      <c r="L134">
        <v>1</v>
      </c>
      <c r="M134" s="2">
        <v>0.5</v>
      </c>
      <c r="N134">
        <v>3</v>
      </c>
      <c r="O134">
        <v>6</v>
      </c>
      <c r="P134" s="2">
        <v>50</v>
      </c>
      <c r="Q134">
        <v>0</v>
      </c>
      <c r="R134">
        <v>0</v>
      </c>
      <c r="T134">
        <v>1</v>
      </c>
      <c r="U134">
        <v>2</v>
      </c>
      <c r="V134" s="2">
        <v>50</v>
      </c>
      <c r="W134">
        <v>0</v>
      </c>
      <c r="X134">
        <v>0</v>
      </c>
      <c r="Y134">
        <v>1</v>
      </c>
      <c r="Z134">
        <v>0</v>
      </c>
      <c r="AA134">
        <v>0</v>
      </c>
      <c r="AB134">
        <v>0</v>
      </c>
      <c r="AC134">
        <v>0</v>
      </c>
      <c r="AD134">
        <v>9</v>
      </c>
      <c r="AE134" s="2">
        <v>4.5</v>
      </c>
      <c r="AF134">
        <v>1</v>
      </c>
      <c r="AG134">
        <v>8</v>
      </c>
      <c r="AH134">
        <v>1</v>
      </c>
      <c r="AI134" s="2">
        <v>0.5</v>
      </c>
      <c r="AJ134" s="4">
        <v>40700</v>
      </c>
      <c r="AK134" s="4">
        <v>180</v>
      </c>
    </row>
    <row r="135" spans="1:37" ht="15.25" customHeight="1" x14ac:dyDescent="0.2">
      <c r="A135" t="s">
        <v>270</v>
      </c>
      <c r="B135" t="s">
        <v>1288</v>
      </c>
      <c r="C135" t="s">
        <v>1192</v>
      </c>
      <c r="D135">
        <v>2</v>
      </c>
      <c r="E135">
        <v>19</v>
      </c>
      <c r="F135" s="2">
        <v>9.5</v>
      </c>
      <c r="G135" s="2">
        <v>13</v>
      </c>
      <c r="H135" s="2">
        <v>6.5</v>
      </c>
      <c r="I135" s="2">
        <v>0.57999999999999996</v>
      </c>
      <c r="J135" s="2">
        <v>11</v>
      </c>
      <c r="K135" s="2">
        <v>5.5</v>
      </c>
      <c r="L135">
        <v>7</v>
      </c>
      <c r="M135" s="2">
        <v>3.5</v>
      </c>
      <c r="N135">
        <v>9</v>
      </c>
      <c r="O135">
        <v>9</v>
      </c>
      <c r="P135" s="2">
        <v>100</v>
      </c>
      <c r="Q135">
        <v>4</v>
      </c>
      <c r="R135">
        <v>21</v>
      </c>
      <c r="S135" s="2">
        <v>19.047619047619001</v>
      </c>
      <c r="T135">
        <v>2</v>
      </c>
      <c r="U135">
        <v>3</v>
      </c>
      <c r="V135" s="2">
        <v>66.6666666666667</v>
      </c>
      <c r="W135">
        <v>0</v>
      </c>
      <c r="X135">
        <v>0</v>
      </c>
      <c r="Y135">
        <v>1</v>
      </c>
      <c r="Z135">
        <v>0</v>
      </c>
      <c r="AA135">
        <v>0</v>
      </c>
      <c r="AB135">
        <v>0</v>
      </c>
      <c r="AC135">
        <v>6</v>
      </c>
      <c r="AD135">
        <v>6</v>
      </c>
      <c r="AE135" s="2">
        <v>3</v>
      </c>
      <c r="AF135">
        <v>1</v>
      </c>
      <c r="AG135">
        <v>5</v>
      </c>
      <c r="AH135">
        <v>2</v>
      </c>
      <c r="AI135" s="2">
        <v>1</v>
      </c>
      <c r="AJ135" s="4">
        <v>60855</v>
      </c>
      <c r="AK135" s="4">
        <v>153</v>
      </c>
    </row>
    <row r="136" spans="1:37" ht="15.25" customHeight="1" x14ac:dyDescent="0.2">
      <c r="A136" t="s">
        <v>1289</v>
      </c>
      <c r="B136" t="s">
        <v>1290</v>
      </c>
      <c r="C136" t="s">
        <v>1192</v>
      </c>
      <c r="D136">
        <v>2</v>
      </c>
      <c r="E136">
        <v>4</v>
      </c>
      <c r="F136" s="2">
        <v>2</v>
      </c>
      <c r="G136" s="2">
        <v>4.7</v>
      </c>
      <c r="H136" s="2">
        <v>2.4</v>
      </c>
      <c r="I136" s="2">
        <v>0.67</v>
      </c>
      <c r="J136" s="2">
        <v>2.7</v>
      </c>
      <c r="K136" s="2">
        <v>1.35</v>
      </c>
      <c r="L136">
        <v>2</v>
      </c>
      <c r="M136" s="2">
        <v>1</v>
      </c>
      <c r="N136">
        <v>3</v>
      </c>
      <c r="O136">
        <v>4</v>
      </c>
      <c r="P136" s="2">
        <v>75</v>
      </c>
      <c r="Q136">
        <v>0</v>
      </c>
      <c r="R136">
        <v>1</v>
      </c>
      <c r="S136" s="2">
        <v>0</v>
      </c>
      <c r="T136">
        <v>1</v>
      </c>
      <c r="U136">
        <v>1</v>
      </c>
      <c r="V136" s="2">
        <v>100</v>
      </c>
      <c r="W136">
        <v>0</v>
      </c>
      <c r="X136">
        <v>0</v>
      </c>
      <c r="Y136">
        <v>1</v>
      </c>
      <c r="Z136">
        <v>0</v>
      </c>
      <c r="AA136">
        <v>0</v>
      </c>
      <c r="AB136">
        <v>0</v>
      </c>
      <c r="AC136">
        <v>1</v>
      </c>
      <c r="AD136">
        <v>4</v>
      </c>
      <c r="AE136" s="2">
        <v>2</v>
      </c>
      <c r="AF136">
        <v>2</v>
      </c>
      <c r="AG136">
        <v>2</v>
      </c>
      <c r="AH136">
        <v>1</v>
      </c>
      <c r="AI136" s="2">
        <v>0.5</v>
      </c>
      <c r="AJ136" s="4">
        <v>29786</v>
      </c>
      <c r="AK136" s="4">
        <v>216</v>
      </c>
    </row>
    <row r="137" spans="1:37" ht="15.25" customHeight="1" x14ac:dyDescent="0.2">
      <c r="A137" t="s">
        <v>1291</v>
      </c>
      <c r="B137" t="s">
        <v>1292</v>
      </c>
      <c r="C137" t="s">
        <v>1192</v>
      </c>
      <c r="D137">
        <v>2</v>
      </c>
      <c r="E137">
        <v>6</v>
      </c>
      <c r="F137" s="2">
        <v>3</v>
      </c>
      <c r="G137" s="2">
        <v>2.2999999999999998</v>
      </c>
      <c r="H137" s="2">
        <v>1.2</v>
      </c>
      <c r="I137" s="2">
        <v>0.46</v>
      </c>
      <c r="J137" s="2">
        <v>2.8</v>
      </c>
      <c r="K137" s="2">
        <v>1.4</v>
      </c>
      <c r="L137">
        <v>1</v>
      </c>
      <c r="M137" s="2">
        <v>0.5</v>
      </c>
      <c r="N137">
        <v>2</v>
      </c>
      <c r="O137">
        <v>6</v>
      </c>
      <c r="P137" s="2">
        <v>33.3333333333333</v>
      </c>
      <c r="Q137">
        <v>2</v>
      </c>
      <c r="R137">
        <v>7</v>
      </c>
      <c r="S137" s="2">
        <v>28.571428571428601</v>
      </c>
      <c r="T137">
        <v>0</v>
      </c>
      <c r="U137">
        <v>0</v>
      </c>
      <c r="W137">
        <v>0</v>
      </c>
      <c r="X137">
        <v>0</v>
      </c>
      <c r="Y137">
        <v>1</v>
      </c>
      <c r="Z137">
        <v>0</v>
      </c>
      <c r="AA137">
        <v>0</v>
      </c>
      <c r="AB137">
        <v>0</v>
      </c>
      <c r="AC137">
        <v>0</v>
      </c>
      <c r="AD137">
        <v>5</v>
      </c>
      <c r="AE137" s="2">
        <v>2.5</v>
      </c>
      <c r="AF137">
        <v>0</v>
      </c>
      <c r="AG137">
        <v>5</v>
      </c>
      <c r="AH137">
        <v>4</v>
      </c>
      <c r="AI137" s="2">
        <v>2</v>
      </c>
      <c r="AJ137" s="4">
        <v>41089</v>
      </c>
      <c r="AK137" s="4">
        <v>178</v>
      </c>
    </row>
    <row r="138" spans="1:37" ht="15.25" customHeight="1" x14ac:dyDescent="0.2">
      <c r="A138" t="s">
        <v>168</v>
      </c>
      <c r="B138" t="s">
        <v>169</v>
      </c>
      <c r="C138" t="s">
        <v>610</v>
      </c>
      <c r="D138">
        <v>3</v>
      </c>
      <c r="E138">
        <v>9</v>
      </c>
      <c r="F138" s="2">
        <v>3</v>
      </c>
      <c r="G138" s="2">
        <v>6.8</v>
      </c>
      <c r="H138" s="2">
        <v>2.2999999999999998</v>
      </c>
      <c r="I138" s="2">
        <v>0.53</v>
      </c>
      <c r="J138" s="2">
        <v>4.8</v>
      </c>
      <c r="K138" s="2">
        <v>1.6</v>
      </c>
      <c r="L138">
        <v>1</v>
      </c>
      <c r="M138" s="2">
        <v>0.33333333333333298</v>
      </c>
      <c r="N138">
        <v>1</v>
      </c>
      <c r="O138">
        <v>5</v>
      </c>
      <c r="P138" s="2">
        <v>20</v>
      </c>
      <c r="Q138">
        <v>2</v>
      </c>
      <c r="R138">
        <v>5</v>
      </c>
      <c r="S138" s="2">
        <v>40</v>
      </c>
      <c r="T138">
        <v>4</v>
      </c>
      <c r="U138">
        <v>7</v>
      </c>
      <c r="V138" s="2">
        <v>57.142857142857103</v>
      </c>
      <c r="W138">
        <v>0</v>
      </c>
      <c r="X138">
        <v>0</v>
      </c>
      <c r="Y138">
        <v>1</v>
      </c>
      <c r="Z138">
        <v>0</v>
      </c>
      <c r="AA138">
        <v>0</v>
      </c>
      <c r="AB138">
        <v>0</v>
      </c>
      <c r="AC138">
        <v>0</v>
      </c>
      <c r="AD138">
        <v>12</v>
      </c>
      <c r="AE138" s="2">
        <v>4</v>
      </c>
      <c r="AF138">
        <v>6</v>
      </c>
      <c r="AG138">
        <v>6</v>
      </c>
      <c r="AH138">
        <v>5</v>
      </c>
      <c r="AI138" s="2">
        <v>1.6666666666666701</v>
      </c>
      <c r="AJ138" s="4">
        <v>52139</v>
      </c>
      <c r="AK138" s="4">
        <v>164</v>
      </c>
    </row>
    <row r="139" spans="1:37" ht="15.25" customHeight="1" x14ac:dyDescent="0.2">
      <c r="A139" t="s">
        <v>170</v>
      </c>
      <c r="B139" t="s">
        <v>171</v>
      </c>
      <c r="C139" t="s">
        <v>610</v>
      </c>
      <c r="D139">
        <v>3</v>
      </c>
      <c r="E139">
        <v>20</v>
      </c>
      <c r="F139" s="2">
        <v>6.6666666666666696</v>
      </c>
      <c r="G139" s="2">
        <v>17.600000000000001</v>
      </c>
      <c r="H139" s="2">
        <v>5.9</v>
      </c>
      <c r="I139" s="2">
        <v>0.43</v>
      </c>
      <c r="J139" s="2">
        <v>8.6</v>
      </c>
      <c r="K139" s="2">
        <v>2.8666666666666698</v>
      </c>
      <c r="L139">
        <v>9</v>
      </c>
      <c r="M139" s="2">
        <v>3</v>
      </c>
      <c r="N139">
        <v>14</v>
      </c>
      <c r="O139">
        <v>26</v>
      </c>
      <c r="P139" s="2">
        <v>53.846153846153797</v>
      </c>
      <c r="Q139">
        <v>0</v>
      </c>
      <c r="R139">
        <v>6</v>
      </c>
      <c r="S139" s="2">
        <v>0</v>
      </c>
      <c r="T139">
        <v>6</v>
      </c>
      <c r="U139">
        <v>14</v>
      </c>
      <c r="V139" s="2">
        <v>42.857142857142897</v>
      </c>
      <c r="W139">
        <v>0</v>
      </c>
      <c r="X139">
        <v>3</v>
      </c>
      <c r="Y139">
        <v>0</v>
      </c>
      <c r="Z139">
        <v>1</v>
      </c>
      <c r="AA139">
        <v>0</v>
      </c>
      <c r="AB139">
        <v>1</v>
      </c>
      <c r="AC139">
        <v>5</v>
      </c>
      <c r="AD139">
        <v>16</v>
      </c>
      <c r="AE139" s="2">
        <v>5.3333333333333304</v>
      </c>
      <c r="AF139">
        <v>3</v>
      </c>
      <c r="AG139">
        <v>13</v>
      </c>
      <c r="AH139">
        <v>3</v>
      </c>
      <c r="AI139" s="2">
        <v>1</v>
      </c>
      <c r="AJ139" s="4">
        <v>65372</v>
      </c>
      <c r="AK139" s="4">
        <v>148</v>
      </c>
    </row>
    <row r="140" spans="1:37" ht="15.25" customHeight="1" x14ac:dyDescent="0.2">
      <c r="A140" t="s">
        <v>1293</v>
      </c>
      <c r="B140" t="s">
        <v>1294</v>
      </c>
      <c r="C140" t="s">
        <v>610</v>
      </c>
      <c r="D140">
        <v>3</v>
      </c>
      <c r="E140">
        <v>9</v>
      </c>
      <c r="F140" s="2">
        <v>3</v>
      </c>
      <c r="G140" s="2">
        <v>3.5</v>
      </c>
      <c r="H140" s="2">
        <v>1.2</v>
      </c>
      <c r="I140" s="2">
        <v>0.5</v>
      </c>
      <c r="J140" s="2">
        <v>4.5</v>
      </c>
      <c r="K140" s="2">
        <v>1.5</v>
      </c>
      <c r="L140">
        <v>2</v>
      </c>
      <c r="M140" s="2">
        <v>0.66666666666666696</v>
      </c>
      <c r="N140">
        <v>5</v>
      </c>
      <c r="O140">
        <v>12</v>
      </c>
      <c r="P140" s="2">
        <v>41.6666666666667</v>
      </c>
      <c r="Q140">
        <v>1</v>
      </c>
      <c r="R140">
        <v>3</v>
      </c>
      <c r="S140" s="2">
        <v>33.3333333333333</v>
      </c>
      <c r="T140">
        <v>2</v>
      </c>
      <c r="U140">
        <v>3</v>
      </c>
      <c r="V140" s="2">
        <v>66.6666666666667</v>
      </c>
      <c r="W140">
        <v>1</v>
      </c>
      <c r="X140">
        <v>0</v>
      </c>
      <c r="Y140">
        <v>0</v>
      </c>
      <c r="Z140">
        <v>0</v>
      </c>
      <c r="AA140">
        <v>0</v>
      </c>
      <c r="AB140">
        <v>0</v>
      </c>
      <c r="AC140">
        <v>1</v>
      </c>
      <c r="AD140">
        <v>6</v>
      </c>
      <c r="AE140" s="2">
        <v>2</v>
      </c>
      <c r="AF140">
        <v>2</v>
      </c>
      <c r="AG140">
        <v>4</v>
      </c>
      <c r="AH140">
        <v>4</v>
      </c>
      <c r="AI140" s="2">
        <v>1.3333333333333299</v>
      </c>
      <c r="AJ140" s="4">
        <v>46692</v>
      </c>
      <c r="AK140" s="4">
        <v>172</v>
      </c>
    </row>
    <row r="141" spans="1:37" ht="15.25" customHeight="1" x14ac:dyDescent="0.2">
      <c r="A141" t="s">
        <v>1046</v>
      </c>
      <c r="B141" t="s">
        <v>1047</v>
      </c>
      <c r="C141" t="s">
        <v>610</v>
      </c>
      <c r="D141">
        <v>3</v>
      </c>
      <c r="E141">
        <v>7</v>
      </c>
      <c r="F141" s="2">
        <v>2.3333333333333299</v>
      </c>
      <c r="G141" s="2">
        <v>2.8</v>
      </c>
      <c r="H141" s="2">
        <v>0.9</v>
      </c>
      <c r="I141" s="2">
        <v>0.33</v>
      </c>
      <c r="J141" s="2">
        <v>2.2999999999999998</v>
      </c>
      <c r="K141" s="2">
        <v>0.76666666666666705</v>
      </c>
      <c r="L141">
        <v>2</v>
      </c>
      <c r="M141" s="2">
        <v>0.66666666666666696</v>
      </c>
      <c r="N141">
        <v>3</v>
      </c>
      <c r="O141">
        <v>8</v>
      </c>
      <c r="P141" s="2">
        <v>37.5</v>
      </c>
      <c r="Q141">
        <v>2</v>
      </c>
      <c r="R141">
        <v>13</v>
      </c>
      <c r="S141" s="2">
        <v>15.384615384615399</v>
      </c>
      <c r="T141">
        <v>0</v>
      </c>
      <c r="U141">
        <v>0</v>
      </c>
      <c r="W141">
        <v>0</v>
      </c>
      <c r="X141">
        <v>1</v>
      </c>
      <c r="Y141">
        <v>1</v>
      </c>
      <c r="Z141">
        <v>0</v>
      </c>
      <c r="AA141">
        <v>0</v>
      </c>
      <c r="AB141">
        <v>0</v>
      </c>
      <c r="AC141">
        <v>0</v>
      </c>
      <c r="AD141">
        <v>5</v>
      </c>
      <c r="AE141" s="2">
        <v>1.6666666666666701</v>
      </c>
      <c r="AF141">
        <v>2</v>
      </c>
      <c r="AG141">
        <v>3</v>
      </c>
      <c r="AH141">
        <v>4</v>
      </c>
      <c r="AI141" s="2">
        <v>1.3333333333333299</v>
      </c>
      <c r="AJ141" s="4">
        <v>61372</v>
      </c>
      <c r="AK141" s="4">
        <v>151</v>
      </c>
    </row>
    <row r="142" spans="1:37" ht="15.25" customHeight="1" x14ac:dyDescent="0.2">
      <c r="A142" t="s">
        <v>146</v>
      </c>
      <c r="B142" t="s">
        <v>147</v>
      </c>
      <c r="C142" t="s">
        <v>47</v>
      </c>
      <c r="D142">
        <v>3</v>
      </c>
      <c r="E142">
        <v>25</v>
      </c>
      <c r="F142" s="2">
        <v>8.3333333333333304</v>
      </c>
      <c r="G142" s="2">
        <v>19.2</v>
      </c>
      <c r="H142" s="2">
        <v>6.4</v>
      </c>
      <c r="I142" s="2">
        <v>0.69</v>
      </c>
      <c r="J142" s="2">
        <v>17.2</v>
      </c>
      <c r="K142" s="2">
        <v>5.7333333333333298</v>
      </c>
      <c r="L142">
        <v>3</v>
      </c>
      <c r="M142" s="2">
        <v>1</v>
      </c>
      <c r="N142">
        <v>4</v>
      </c>
      <c r="O142">
        <v>8</v>
      </c>
      <c r="P142" s="2">
        <v>50</v>
      </c>
      <c r="Q142">
        <v>10</v>
      </c>
      <c r="R142">
        <v>27</v>
      </c>
      <c r="S142" s="2">
        <v>37.037037037037003</v>
      </c>
      <c r="T142">
        <v>1</v>
      </c>
      <c r="U142">
        <v>1</v>
      </c>
      <c r="V142" s="2">
        <v>100</v>
      </c>
      <c r="W142">
        <v>0</v>
      </c>
      <c r="X142">
        <v>0</v>
      </c>
      <c r="Y142">
        <v>1</v>
      </c>
      <c r="Z142">
        <v>0</v>
      </c>
      <c r="AA142">
        <v>0</v>
      </c>
      <c r="AB142">
        <v>0</v>
      </c>
      <c r="AC142">
        <v>2</v>
      </c>
      <c r="AD142">
        <v>6</v>
      </c>
      <c r="AE142" s="2">
        <v>2</v>
      </c>
      <c r="AF142">
        <v>1</v>
      </c>
      <c r="AG142">
        <v>5</v>
      </c>
      <c r="AH142">
        <v>2</v>
      </c>
      <c r="AI142" s="2">
        <v>0.66666666666666696</v>
      </c>
      <c r="AJ142" s="4">
        <v>104052</v>
      </c>
      <c r="AK142" s="4">
        <v>114</v>
      </c>
    </row>
    <row r="143" spans="1:37" ht="15.25" customHeight="1" x14ac:dyDescent="0.2">
      <c r="A143" t="s">
        <v>1295</v>
      </c>
      <c r="B143" t="s">
        <v>1296</v>
      </c>
      <c r="C143" t="s">
        <v>47</v>
      </c>
      <c r="D143">
        <v>3</v>
      </c>
      <c r="E143">
        <v>3</v>
      </c>
      <c r="F143" s="2">
        <v>1</v>
      </c>
      <c r="G143" s="2">
        <v>2.5</v>
      </c>
      <c r="H143" s="2">
        <v>0.8</v>
      </c>
      <c r="I143" s="2">
        <v>0.33</v>
      </c>
      <c r="J143" s="2">
        <v>1</v>
      </c>
      <c r="K143" s="2">
        <v>0.33333333333333298</v>
      </c>
      <c r="L143">
        <v>0</v>
      </c>
      <c r="M143" s="2">
        <v>0</v>
      </c>
      <c r="N143">
        <v>3</v>
      </c>
      <c r="O143">
        <v>9</v>
      </c>
      <c r="P143" s="2">
        <v>33.3333333333333</v>
      </c>
      <c r="Q143">
        <v>0</v>
      </c>
      <c r="R143">
        <v>0</v>
      </c>
      <c r="T143">
        <v>0</v>
      </c>
      <c r="U143">
        <v>0</v>
      </c>
      <c r="W143">
        <v>0</v>
      </c>
      <c r="X143">
        <v>0</v>
      </c>
      <c r="Y143">
        <v>0</v>
      </c>
      <c r="Z143">
        <v>0</v>
      </c>
      <c r="AA143">
        <v>0</v>
      </c>
      <c r="AB143">
        <v>0</v>
      </c>
      <c r="AC143">
        <v>0</v>
      </c>
      <c r="AD143">
        <v>9</v>
      </c>
      <c r="AE143" s="2">
        <v>3</v>
      </c>
      <c r="AF143">
        <v>3</v>
      </c>
      <c r="AG143">
        <v>6</v>
      </c>
      <c r="AH143">
        <v>3</v>
      </c>
      <c r="AI143" s="2">
        <v>1</v>
      </c>
      <c r="AJ143" s="4">
        <v>51893</v>
      </c>
      <c r="AK143" s="4">
        <v>165</v>
      </c>
    </row>
    <row r="144" spans="1:37" ht="15.25" customHeight="1" x14ac:dyDescent="0.2">
      <c r="A144" t="s">
        <v>1260</v>
      </c>
      <c r="B144" t="s">
        <v>1297</v>
      </c>
      <c r="C144" t="s">
        <v>47</v>
      </c>
      <c r="D144">
        <v>3</v>
      </c>
      <c r="E144">
        <v>13</v>
      </c>
      <c r="F144" s="2">
        <v>4.3333333333333304</v>
      </c>
      <c r="G144" s="2">
        <v>6.9</v>
      </c>
      <c r="H144" s="2">
        <v>2.2999999999999998</v>
      </c>
      <c r="I144" s="2">
        <v>0.56999999999999995</v>
      </c>
      <c r="J144" s="2">
        <v>7.4</v>
      </c>
      <c r="K144" s="2">
        <v>2.4666666666666699</v>
      </c>
      <c r="L144">
        <v>4</v>
      </c>
      <c r="M144" s="2">
        <v>1.3333333333333299</v>
      </c>
      <c r="N144">
        <v>5</v>
      </c>
      <c r="O144">
        <v>13</v>
      </c>
      <c r="P144" s="2">
        <v>38.461538461538503</v>
      </c>
      <c r="Q144">
        <v>2</v>
      </c>
      <c r="R144">
        <v>5</v>
      </c>
      <c r="S144" s="2">
        <v>40</v>
      </c>
      <c r="T144">
        <v>4</v>
      </c>
      <c r="U144">
        <v>5</v>
      </c>
      <c r="V144" s="2">
        <v>80</v>
      </c>
      <c r="W144">
        <v>0</v>
      </c>
      <c r="X144">
        <v>1</v>
      </c>
      <c r="Y144">
        <v>2</v>
      </c>
      <c r="Z144">
        <v>0</v>
      </c>
      <c r="AA144">
        <v>0</v>
      </c>
      <c r="AB144">
        <v>0</v>
      </c>
      <c r="AC144">
        <v>1</v>
      </c>
      <c r="AD144">
        <v>7</v>
      </c>
      <c r="AE144" s="2">
        <v>2.3333333333333299</v>
      </c>
      <c r="AF144">
        <v>5</v>
      </c>
      <c r="AG144">
        <v>2</v>
      </c>
      <c r="AH144">
        <v>7</v>
      </c>
      <c r="AI144" s="2">
        <v>2.3333333333333299</v>
      </c>
      <c r="AJ144" s="4">
        <v>80309</v>
      </c>
      <c r="AK144" s="4">
        <v>138</v>
      </c>
    </row>
    <row r="145" spans="1:37" ht="15.25" customHeight="1" x14ac:dyDescent="0.2">
      <c r="A145" t="s">
        <v>1298</v>
      </c>
      <c r="B145" t="s">
        <v>1299</v>
      </c>
      <c r="C145" t="s">
        <v>47</v>
      </c>
      <c r="D145">
        <v>3</v>
      </c>
      <c r="E145">
        <v>14</v>
      </c>
      <c r="F145" s="2">
        <v>4.6666666666666696</v>
      </c>
      <c r="G145" s="2">
        <v>13.1</v>
      </c>
      <c r="H145" s="2">
        <v>4.4000000000000004</v>
      </c>
      <c r="I145" s="2">
        <v>0.54</v>
      </c>
      <c r="J145" s="2">
        <v>7.6</v>
      </c>
      <c r="K145" s="2">
        <v>2.5333333333333301</v>
      </c>
      <c r="L145">
        <v>6</v>
      </c>
      <c r="M145" s="2">
        <v>2</v>
      </c>
      <c r="N145">
        <v>10</v>
      </c>
      <c r="O145">
        <v>18</v>
      </c>
      <c r="P145" s="2">
        <v>55.5555555555556</v>
      </c>
      <c r="Q145">
        <v>1</v>
      </c>
      <c r="R145">
        <v>5</v>
      </c>
      <c r="S145" s="2">
        <v>20</v>
      </c>
      <c r="T145">
        <v>2</v>
      </c>
      <c r="U145">
        <v>3</v>
      </c>
      <c r="V145" s="2">
        <v>66.6666666666667</v>
      </c>
      <c r="W145">
        <v>0</v>
      </c>
      <c r="X145">
        <v>2</v>
      </c>
      <c r="Y145">
        <v>0</v>
      </c>
      <c r="Z145">
        <v>1</v>
      </c>
      <c r="AA145">
        <v>0</v>
      </c>
      <c r="AB145">
        <v>0</v>
      </c>
      <c r="AC145">
        <v>4</v>
      </c>
      <c r="AD145">
        <v>15</v>
      </c>
      <c r="AE145" s="2">
        <v>5</v>
      </c>
      <c r="AF145">
        <v>3</v>
      </c>
      <c r="AG145">
        <v>12</v>
      </c>
      <c r="AH145">
        <v>4</v>
      </c>
      <c r="AI145" s="2">
        <v>1.3333333333333299</v>
      </c>
      <c r="AJ145" s="4">
        <v>97576</v>
      </c>
      <c r="AK145" s="4">
        <v>117</v>
      </c>
    </row>
    <row r="146" spans="1:37" ht="15.25" customHeight="1" x14ac:dyDescent="0.2">
      <c r="A146" t="s">
        <v>1260</v>
      </c>
      <c r="B146" t="s">
        <v>1300</v>
      </c>
      <c r="C146" t="s">
        <v>1193</v>
      </c>
      <c r="D146">
        <v>4</v>
      </c>
      <c r="E146">
        <v>3</v>
      </c>
      <c r="F146" s="2">
        <v>0.75</v>
      </c>
      <c r="G146" s="2">
        <v>1.8</v>
      </c>
      <c r="H146" s="2">
        <v>0.4</v>
      </c>
      <c r="I146" s="2">
        <v>0.27</v>
      </c>
      <c r="J146" s="2">
        <v>0.8</v>
      </c>
      <c r="K146" s="2">
        <v>0.2</v>
      </c>
      <c r="L146">
        <v>0</v>
      </c>
      <c r="M146" s="2">
        <v>0</v>
      </c>
      <c r="N146">
        <v>3</v>
      </c>
      <c r="O146">
        <v>7</v>
      </c>
      <c r="P146" s="2">
        <v>42.857142857142897</v>
      </c>
      <c r="Q146">
        <v>0</v>
      </c>
      <c r="R146">
        <v>4</v>
      </c>
      <c r="S146" s="2">
        <v>0</v>
      </c>
      <c r="T146">
        <v>0</v>
      </c>
      <c r="U146">
        <v>0</v>
      </c>
      <c r="W146">
        <v>0</v>
      </c>
      <c r="X146">
        <v>0</v>
      </c>
      <c r="Y146">
        <v>0</v>
      </c>
      <c r="Z146">
        <v>0</v>
      </c>
      <c r="AA146">
        <v>0</v>
      </c>
      <c r="AB146">
        <v>0</v>
      </c>
      <c r="AC146">
        <v>0</v>
      </c>
      <c r="AD146">
        <v>16</v>
      </c>
      <c r="AE146" s="2">
        <v>4</v>
      </c>
      <c r="AF146">
        <v>9</v>
      </c>
      <c r="AG146">
        <v>7</v>
      </c>
      <c r="AH146">
        <v>7</v>
      </c>
      <c r="AI146" s="2">
        <v>1.75</v>
      </c>
      <c r="AJ146" s="4">
        <v>101595</v>
      </c>
      <c r="AK146" s="4">
        <v>115</v>
      </c>
    </row>
    <row r="147" spans="1:37" ht="15.25" customHeight="1" x14ac:dyDescent="0.2">
      <c r="A147" t="s">
        <v>1301</v>
      </c>
      <c r="B147" t="s">
        <v>746</v>
      </c>
      <c r="C147" t="s">
        <v>1193</v>
      </c>
      <c r="D147">
        <v>2</v>
      </c>
      <c r="E147">
        <v>4</v>
      </c>
      <c r="F147" s="2">
        <v>2</v>
      </c>
      <c r="G147" s="2">
        <v>3.6</v>
      </c>
      <c r="H147" s="2">
        <v>1.8</v>
      </c>
      <c r="I147" s="2">
        <v>0.27</v>
      </c>
      <c r="J147" s="2">
        <v>1.1000000000000001</v>
      </c>
      <c r="K147" s="2">
        <v>0.55000000000000004</v>
      </c>
      <c r="L147">
        <v>3</v>
      </c>
      <c r="M147" s="2">
        <v>1.5</v>
      </c>
      <c r="N147">
        <v>2</v>
      </c>
      <c r="O147">
        <v>10</v>
      </c>
      <c r="P147" s="2">
        <v>20</v>
      </c>
      <c r="Q147">
        <v>1</v>
      </c>
      <c r="R147">
        <v>5</v>
      </c>
      <c r="S147" s="2">
        <v>20</v>
      </c>
      <c r="T147">
        <v>0</v>
      </c>
      <c r="U147">
        <v>0</v>
      </c>
      <c r="W147">
        <v>0</v>
      </c>
      <c r="X147">
        <v>1</v>
      </c>
      <c r="Y147">
        <v>1</v>
      </c>
      <c r="Z147">
        <v>0</v>
      </c>
      <c r="AA147">
        <v>0</v>
      </c>
      <c r="AB147">
        <v>0</v>
      </c>
      <c r="AC147">
        <v>1</v>
      </c>
      <c r="AD147">
        <v>7</v>
      </c>
      <c r="AE147" s="2">
        <v>3.5</v>
      </c>
      <c r="AF147">
        <v>3</v>
      </c>
      <c r="AG147">
        <v>4</v>
      </c>
      <c r="AH147">
        <v>3</v>
      </c>
      <c r="AI147" s="2">
        <v>1.5</v>
      </c>
      <c r="AJ147" s="4">
        <v>59028</v>
      </c>
      <c r="AK147" s="4">
        <v>156</v>
      </c>
    </row>
    <row r="148" spans="1:37" ht="15.25" customHeight="1" x14ac:dyDescent="0.2">
      <c r="A148" t="s">
        <v>1260</v>
      </c>
      <c r="B148" t="s">
        <v>1302</v>
      </c>
      <c r="C148" t="s">
        <v>1193</v>
      </c>
      <c r="D148">
        <v>2</v>
      </c>
      <c r="E148">
        <v>17</v>
      </c>
      <c r="F148" s="2">
        <v>8.5</v>
      </c>
      <c r="G148" s="2">
        <v>11.3</v>
      </c>
      <c r="H148" s="2">
        <v>5.6</v>
      </c>
      <c r="I148" s="2">
        <v>0.52</v>
      </c>
      <c r="J148" s="2">
        <v>8.8000000000000007</v>
      </c>
      <c r="K148" s="2">
        <v>4.4000000000000004</v>
      </c>
      <c r="L148">
        <v>5</v>
      </c>
      <c r="M148" s="2">
        <v>2.5</v>
      </c>
      <c r="N148">
        <v>11</v>
      </c>
      <c r="O148">
        <v>23</v>
      </c>
      <c r="P148" s="2">
        <v>47.826086956521699</v>
      </c>
      <c r="Q148">
        <v>2</v>
      </c>
      <c r="R148">
        <v>5</v>
      </c>
      <c r="S148" s="2">
        <v>40</v>
      </c>
      <c r="T148">
        <v>2</v>
      </c>
      <c r="U148">
        <v>5</v>
      </c>
      <c r="V148" s="2">
        <v>40</v>
      </c>
      <c r="W148">
        <v>0</v>
      </c>
      <c r="X148">
        <v>1</v>
      </c>
      <c r="Y148">
        <v>1</v>
      </c>
      <c r="Z148">
        <v>1</v>
      </c>
      <c r="AA148">
        <v>0</v>
      </c>
      <c r="AB148">
        <v>0</v>
      </c>
      <c r="AC148">
        <v>3</v>
      </c>
      <c r="AD148">
        <v>7</v>
      </c>
      <c r="AE148" s="2">
        <v>3.5</v>
      </c>
      <c r="AF148">
        <v>3</v>
      </c>
      <c r="AG148">
        <v>4</v>
      </c>
      <c r="AH148">
        <v>3</v>
      </c>
      <c r="AI148" s="2">
        <v>1.5</v>
      </c>
      <c r="AJ148" s="4">
        <v>161322</v>
      </c>
      <c r="AK148" s="4">
        <v>84</v>
      </c>
    </row>
    <row r="149" spans="1:37" ht="15.25" customHeight="1" x14ac:dyDescent="0.2">
      <c r="A149" t="s">
        <v>1301</v>
      </c>
      <c r="B149" t="s">
        <v>1303</v>
      </c>
      <c r="C149" t="s">
        <v>1193</v>
      </c>
      <c r="D149">
        <v>4</v>
      </c>
      <c r="E149">
        <v>9</v>
      </c>
      <c r="F149" s="2">
        <v>2.25</v>
      </c>
      <c r="G149" s="2">
        <v>5.9</v>
      </c>
      <c r="H149" s="2">
        <v>1.5</v>
      </c>
      <c r="I149" s="2">
        <v>0.43</v>
      </c>
      <c r="J149" s="2">
        <v>3.9</v>
      </c>
      <c r="K149" s="2">
        <v>0.97499999999999998</v>
      </c>
      <c r="L149">
        <v>3</v>
      </c>
      <c r="M149" s="2">
        <v>0.75</v>
      </c>
      <c r="N149">
        <v>3</v>
      </c>
      <c r="O149">
        <v>4</v>
      </c>
      <c r="P149" s="2">
        <v>75</v>
      </c>
      <c r="Q149">
        <v>3</v>
      </c>
      <c r="R149">
        <v>17</v>
      </c>
      <c r="S149" s="2">
        <v>17.647058823529399</v>
      </c>
      <c r="T149">
        <v>0</v>
      </c>
      <c r="U149">
        <v>0</v>
      </c>
      <c r="W149">
        <v>0</v>
      </c>
      <c r="X149">
        <v>0</v>
      </c>
      <c r="Y149">
        <v>1</v>
      </c>
      <c r="Z149">
        <v>0</v>
      </c>
      <c r="AA149">
        <v>0</v>
      </c>
      <c r="AB149">
        <v>0</v>
      </c>
      <c r="AC149">
        <v>2</v>
      </c>
      <c r="AD149">
        <v>8</v>
      </c>
      <c r="AE149" s="2">
        <v>2</v>
      </c>
      <c r="AF149">
        <v>3</v>
      </c>
      <c r="AG149">
        <v>5</v>
      </c>
      <c r="AH149">
        <v>3</v>
      </c>
      <c r="AI149" s="2">
        <v>0.75</v>
      </c>
      <c r="AJ149" s="4">
        <v>33885</v>
      </c>
      <c r="AK149" s="4">
        <v>201</v>
      </c>
    </row>
    <row r="150" spans="1:37" ht="15.25" customHeight="1" x14ac:dyDescent="0.2">
      <c r="A150" t="s">
        <v>1304</v>
      </c>
      <c r="B150" t="s">
        <v>1305</v>
      </c>
      <c r="C150" t="s">
        <v>1194</v>
      </c>
      <c r="D150">
        <v>2</v>
      </c>
      <c r="E150">
        <v>1</v>
      </c>
      <c r="F150" s="2">
        <v>0.5</v>
      </c>
      <c r="G150" s="2">
        <v>2.5</v>
      </c>
      <c r="H150" s="2">
        <v>1.2</v>
      </c>
      <c r="I150" s="2">
        <v>0.5</v>
      </c>
      <c r="J150" s="2">
        <v>0.5</v>
      </c>
      <c r="K150" s="2">
        <v>0.25</v>
      </c>
      <c r="L150">
        <v>0</v>
      </c>
      <c r="M150" s="2">
        <v>0</v>
      </c>
      <c r="N150">
        <v>1</v>
      </c>
      <c r="O150">
        <v>2</v>
      </c>
      <c r="P150" s="2">
        <v>50</v>
      </c>
      <c r="Q150">
        <v>0</v>
      </c>
      <c r="R150">
        <v>0</v>
      </c>
      <c r="T150">
        <v>0</v>
      </c>
      <c r="U150">
        <v>0</v>
      </c>
      <c r="W150">
        <v>0</v>
      </c>
      <c r="X150">
        <v>0</v>
      </c>
      <c r="Y150">
        <v>0</v>
      </c>
      <c r="Z150">
        <v>0</v>
      </c>
      <c r="AA150">
        <v>0</v>
      </c>
      <c r="AB150">
        <v>0</v>
      </c>
      <c r="AC150">
        <v>0</v>
      </c>
      <c r="AD150">
        <v>4</v>
      </c>
      <c r="AE150" s="2">
        <v>2</v>
      </c>
      <c r="AF150">
        <v>3</v>
      </c>
      <c r="AG150">
        <v>1</v>
      </c>
      <c r="AH150">
        <v>0</v>
      </c>
      <c r="AI150" s="2">
        <v>0</v>
      </c>
      <c r="AJ150" s="4">
        <v>27872</v>
      </c>
      <c r="AK150" s="4">
        <v>221</v>
      </c>
    </row>
    <row r="151" spans="1:37" ht="15.25" customHeight="1" x14ac:dyDescent="0.2">
      <c r="A151" t="s">
        <v>1306</v>
      </c>
      <c r="B151" t="s">
        <v>1307</v>
      </c>
      <c r="C151" t="s">
        <v>1194</v>
      </c>
      <c r="D151">
        <v>2</v>
      </c>
      <c r="E151">
        <v>7</v>
      </c>
      <c r="F151" s="2">
        <v>3.5</v>
      </c>
      <c r="G151" s="2">
        <v>0.8</v>
      </c>
      <c r="H151" s="2">
        <v>0.4</v>
      </c>
      <c r="I151" s="2">
        <v>0.47</v>
      </c>
      <c r="J151" s="2">
        <v>3.3</v>
      </c>
      <c r="K151" s="2">
        <v>1.65</v>
      </c>
      <c r="L151">
        <v>1</v>
      </c>
      <c r="M151" s="2">
        <v>0.5</v>
      </c>
      <c r="N151">
        <v>6</v>
      </c>
      <c r="O151">
        <v>12</v>
      </c>
      <c r="P151" s="2">
        <v>50</v>
      </c>
      <c r="Q151">
        <v>0</v>
      </c>
      <c r="R151">
        <v>1</v>
      </c>
      <c r="S151" s="2">
        <v>0</v>
      </c>
      <c r="T151">
        <v>1</v>
      </c>
      <c r="U151">
        <v>2</v>
      </c>
      <c r="V151" s="2">
        <v>50</v>
      </c>
      <c r="W151">
        <v>0</v>
      </c>
      <c r="X151">
        <v>1</v>
      </c>
      <c r="Y151">
        <v>0</v>
      </c>
      <c r="Z151">
        <v>0</v>
      </c>
      <c r="AA151">
        <v>0</v>
      </c>
      <c r="AB151">
        <v>0</v>
      </c>
      <c r="AC151">
        <v>0</v>
      </c>
      <c r="AD151">
        <v>3</v>
      </c>
      <c r="AE151" s="2">
        <v>1.5</v>
      </c>
      <c r="AF151">
        <v>2</v>
      </c>
      <c r="AG151">
        <v>1</v>
      </c>
      <c r="AH151">
        <v>5</v>
      </c>
      <c r="AI151" s="2">
        <v>2.5</v>
      </c>
      <c r="AJ151" s="4">
        <v>55791</v>
      </c>
      <c r="AK151" s="4">
        <v>159</v>
      </c>
    </row>
    <row r="152" spans="1:37" ht="15.25" customHeight="1" x14ac:dyDescent="0.2">
      <c r="A152" t="s">
        <v>1308</v>
      </c>
      <c r="B152" t="s">
        <v>1309</v>
      </c>
      <c r="C152" t="s">
        <v>1194</v>
      </c>
      <c r="D152">
        <v>2</v>
      </c>
      <c r="E152">
        <v>12</v>
      </c>
      <c r="F152" s="2">
        <v>6</v>
      </c>
      <c r="G152" s="2">
        <v>11.1</v>
      </c>
      <c r="H152" s="2">
        <v>5.6</v>
      </c>
      <c r="I152" s="2">
        <v>0.63</v>
      </c>
      <c r="J152" s="2">
        <v>7.6</v>
      </c>
      <c r="K152" s="2">
        <v>3.8</v>
      </c>
      <c r="L152">
        <v>2</v>
      </c>
      <c r="M152" s="2">
        <v>1</v>
      </c>
      <c r="N152">
        <v>1</v>
      </c>
      <c r="O152">
        <v>5</v>
      </c>
      <c r="P152" s="2">
        <v>20</v>
      </c>
      <c r="Q152">
        <v>5</v>
      </c>
      <c r="R152">
        <v>13</v>
      </c>
      <c r="S152" s="2">
        <v>38.461538461538503</v>
      </c>
      <c r="T152">
        <v>1</v>
      </c>
      <c r="U152">
        <v>1</v>
      </c>
      <c r="V152" s="2">
        <v>100</v>
      </c>
      <c r="W152">
        <v>0</v>
      </c>
      <c r="X152">
        <v>0</v>
      </c>
      <c r="Y152">
        <v>2</v>
      </c>
      <c r="Z152">
        <v>0</v>
      </c>
      <c r="AA152">
        <v>0</v>
      </c>
      <c r="AB152">
        <v>0</v>
      </c>
      <c r="AC152">
        <v>0</v>
      </c>
      <c r="AD152">
        <v>7</v>
      </c>
      <c r="AE152" s="2">
        <v>3.5</v>
      </c>
      <c r="AF152">
        <v>4</v>
      </c>
      <c r="AG152">
        <v>3</v>
      </c>
      <c r="AH152">
        <v>2</v>
      </c>
      <c r="AI152" s="2">
        <v>1</v>
      </c>
      <c r="AJ152" s="4">
        <v>67534</v>
      </c>
      <c r="AK152" s="4">
        <v>145</v>
      </c>
    </row>
    <row r="153" spans="1:37" ht="15.25" customHeight="1" x14ac:dyDescent="0.2">
      <c r="A153" t="s">
        <v>1134</v>
      </c>
      <c r="B153" t="s">
        <v>1133</v>
      </c>
      <c r="C153" t="s">
        <v>1194</v>
      </c>
      <c r="D153">
        <v>2</v>
      </c>
      <c r="E153">
        <v>4</v>
      </c>
      <c r="F153" s="2">
        <v>2</v>
      </c>
      <c r="G153" s="2">
        <v>2.2000000000000002</v>
      </c>
      <c r="H153" s="2">
        <v>1.1000000000000001</v>
      </c>
      <c r="I153" s="2">
        <v>0.31</v>
      </c>
      <c r="J153" s="2">
        <v>1.2</v>
      </c>
      <c r="K153" s="2">
        <v>0.6</v>
      </c>
      <c r="L153">
        <v>4</v>
      </c>
      <c r="M153" s="2">
        <v>2</v>
      </c>
      <c r="N153">
        <v>4</v>
      </c>
      <c r="O153">
        <v>8</v>
      </c>
      <c r="P153" s="2">
        <v>50</v>
      </c>
      <c r="Q153">
        <v>0</v>
      </c>
      <c r="R153">
        <v>5</v>
      </c>
      <c r="S153" s="2">
        <v>0</v>
      </c>
      <c r="T153">
        <v>0</v>
      </c>
      <c r="U153">
        <v>0</v>
      </c>
      <c r="W153">
        <v>0</v>
      </c>
      <c r="X153">
        <v>0</v>
      </c>
      <c r="Y153">
        <v>2</v>
      </c>
      <c r="Z153">
        <v>0</v>
      </c>
      <c r="AA153">
        <v>0</v>
      </c>
      <c r="AB153">
        <v>0</v>
      </c>
      <c r="AC153">
        <v>2</v>
      </c>
      <c r="AD153">
        <v>4</v>
      </c>
      <c r="AE153" s="2">
        <v>2</v>
      </c>
      <c r="AF153">
        <v>1</v>
      </c>
      <c r="AG153">
        <v>3</v>
      </c>
      <c r="AH153">
        <v>3</v>
      </c>
      <c r="AI153" s="2">
        <v>1.5</v>
      </c>
      <c r="AJ153" s="4">
        <v>59835</v>
      </c>
      <c r="AK153" s="4">
        <v>154</v>
      </c>
    </row>
    <row r="154" spans="1:37" ht="15.25" customHeight="1" x14ac:dyDescent="0.2">
      <c r="A154" t="s">
        <v>1310</v>
      </c>
      <c r="B154" t="s">
        <v>1311</v>
      </c>
      <c r="C154" t="s">
        <v>1184</v>
      </c>
      <c r="D154">
        <v>2</v>
      </c>
      <c r="E154">
        <v>4</v>
      </c>
      <c r="F154" s="2">
        <v>2</v>
      </c>
      <c r="G154" s="2">
        <v>3.6</v>
      </c>
      <c r="H154" s="2">
        <v>1.8</v>
      </c>
      <c r="I154" s="2">
        <v>0.4</v>
      </c>
      <c r="J154" s="2">
        <v>1.6</v>
      </c>
      <c r="K154" s="2">
        <v>0.8</v>
      </c>
      <c r="L154">
        <v>5</v>
      </c>
      <c r="M154" s="2">
        <v>2.5</v>
      </c>
      <c r="N154">
        <v>4</v>
      </c>
      <c r="O154">
        <v>6</v>
      </c>
      <c r="P154" s="2">
        <v>66.6666666666667</v>
      </c>
      <c r="Q154">
        <v>0</v>
      </c>
      <c r="R154">
        <v>4</v>
      </c>
      <c r="S154" s="2">
        <v>0</v>
      </c>
      <c r="T154">
        <v>0</v>
      </c>
      <c r="U154">
        <v>0</v>
      </c>
      <c r="W154">
        <v>0</v>
      </c>
      <c r="X154">
        <v>0</v>
      </c>
      <c r="Y154">
        <v>2</v>
      </c>
      <c r="Z154">
        <v>0</v>
      </c>
      <c r="AA154">
        <v>0</v>
      </c>
      <c r="AB154">
        <v>0</v>
      </c>
      <c r="AC154">
        <v>3</v>
      </c>
      <c r="AD154">
        <v>4</v>
      </c>
      <c r="AE154" s="2">
        <v>2</v>
      </c>
      <c r="AF154">
        <v>0</v>
      </c>
      <c r="AG154">
        <v>4</v>
      </c>
      <c r="AH154">
        <v>2</v>
      </c>
      <c r="AI154" s="2">
        <v>1</v>
      </c>
      <c r="AJ154" s="4">
        <v>37143</v>
      </c>
      <c r="AK154" s="4">
        <v>192</v>
      </c>
    </row>
    <row r="155" spans="1:37" ht="15.25" customHeight="1" x14ac:dyDescent="0.2">
      <c r="A155" t="s">
        <v>1176</v>
      </c>
      <c r="B155" t="s">
        <v>1312</v>
      </c>
      <c r="C155" t="s">
        <v>1193</v>
      </c>
      <c r="D155">
        <v>2</v>
      </c>
      <c r="E155">
        <v>9</v>
      </c>
      <c r="F155" s="2">
        <v>4.5</v>
      </c>
      <c r="G155" s="2">
        <v>7.5</v>
      </c>
      <c r="H155" s="2">
        <v>3.8</v>
      </c>
      <c r="I155" s="2">
        <v>0.5</v>
      </c>
      <c r="J155" s="2">
        <v>4.5</v>
      </c>
      <c r="K155" s="2">
        <v>2.25</v>
      </c>
      <c r="L155">
        <v>1</v>
      </c>
      <c r="M155" s="2">
        <v>0.5</v>
      </c>
      <c r="N155">
        <v>1</v>
      </c>
      <c r="O155">
        <v>4</v>
      </c>
      <c r="P155" s="2">
        <v>25</v>
      </c>
      <c r="Q155">
        <v>4</v>
      </c>
      <c r="R155">
        <v>14</v>
      </c>
      <c r="S155" s="2">
        <v>28.571428571428601</v>
      </c>
      <c r="T155">
        <v>0</v>
      </c>
      <c r="U155">
        <v>0</v>
      </c>
      <c r="W155">
        <v>0</v>
      </c>
      <c r="X155">
        <v>0</v>
      </c>
      <c r="Y155">
        <v>1</v>
      </c>
      <c r="Z155">
        <v>0</v>
      </c>
      <c r="AA155">
        <v>0</v>
      </c>
      <c r="AB155">
        <v>0</v>
      </c>
      <c r="AC155">
        <v>0</v>
      </c>
      <c r="AD155">
        <v>6</v>
      </c>
      <c r="AE155" s="2">
        <v>3</v>
      </c>
      <c r="AF155">
        <v>0</v>
      </c>
      <c r="AG155">
        <v>6</v>
      </c>
      <c r="AH155">
        <v>1</v>
      </c>
      <c r="AI155" s="2">
        <v>0.5</v>
      </c>
      <c r="AJ155" s="4">
        <v>143261</v>
      </c>
      <c r="AK155" s="4">
        <v>97</v>
      </c>
    </row>
    <row r="156" spans="1:37" ht="15.25" customHeight="1" x14ac:dyDescent="0.2">
      <c r="A156" t="s">
        <v>1313</v>
      </c>
      <c r="B156" t="s">
        <v>1314</v>
      </c>
      <c r="C156" t="s">
        <v>1193</v>
      </c>
      <c r="D156">
        <v>2</v>
      </c>
      <c r="E156">
        <v>14</v>
      </c>
      <c r="F156" s="2">
        <v>7</v>
      </c>
      <c r="G156" s="2">
        <v>6.1</v>
      </c>
      <c r="H156" s="2">
        <v>3</v>
      </c>
      <c r="I156" s="2">
        <v>0.4</v>
      </c>
      <c r="J156" s="2">
        <v>5.6</v>
      </c>
      <c r="K156" s="2">
        <v>2.8</v>
      </c>
      <c r="L156">
        <v>9</v>
      </c>
      <c r="M156" s="2">
        <v>4.5</v>
      </c>
      <c r="N156">
        <v>13</v>
      </c>
      <c r="O156">
        <v>20</v>
      </c>
      <c r="P156" s="2">
        <v>65</v>
      </c>
      <c r="Q156">
        <v>0</v>
      </c>
      <c r="R156">
        <v>13</v>
      </c>
      <c r="S156" s="2">
        <v>0</v>
      </c>
      <c r="T156">
        <v>1</v>
      </c>
      <c r="U156">
        <v>2</v>
      </c>
      <c r="V156" s="2">
        <v>50</v>
      </c>
      <c r="W156">
        <v>0</v>
      </c>
      <c r="X156">
        <v>0</v>
      </c>
      <c r="Y156">
        <v>0</v>
      </c>
      <c r="Z156">
        <v>0</v>
      </c>
      <c r="AA156">
        <v>0</v>
      </c>
      <c r="AB156">
        <v>0</v>
      </c>
      <c r="AC156">
        <v>9</v>
      </c>
      <c r="AD156">
        <v>3</v>
      </c>
      <c r="AE156" s="2">
        <v>1.5</v>
      </c>
      <c r="AF156">
        <v>1</v>
      </c>
      <c r="AG156">
        <v>2</v>
      </c>
      <c r="AH156">
        <v>1</v>
      </c>
      <c r="AI156" s="2">
        <v>0.5</v>
      </c>
      <c r="AJ156" s="4">
        <v>113152</v>
      </c>
      <c r="AK156" s="4">
        <v>106</v>
      </c>
    </row>
    <row r="157" spans="1:37" ht="15.25" customHeight="1" x14ac:dyDescent="0.2">
      <c r="A157" t="s">
        <v>1315</v>
      </c>
      <c r="B157" t="s">
        <v>227</v>
      </c>
      <c r="C157" t="s">
        <v>1181</v>
      </c>
      <c r="D157">
        <v>2</v>
      </c>
      <c r="E157">
        <v>4</v>
      </c>
      <c r="F157" s="2">
        <v>2</v>
      </c>
      <c r="G157" s="2">
        <v>2.5</v>
      </c>
      <c r="H157" s="2">
        <v>1.2</v>
      </c>
      <c r="I157" s="2">
        <v>0.5</v>
      </c>
      <c r="J157" s="2">
        <v>2</v>
      </c>
      <c r="K157" s="2">
        <v>1</v>
      </c>
      <c r="L157">
        <v>3</v>
      </c>
      <c r="M157" s="2">
        <v>1.5</v>
      </c>
      <c r="N157">
        <v>2</v>
      </c>
      <c r="O157">
        <v>3</v>
      </c>
      <c r="P157" s="2">
        <v>66.6666666666667</v>
      </c>
      <c r="Q157">
        <v>1</v>
      </c>
      <c r="R157">
        <v>5</v>
      </c>
      <c r="S157" s="2">
        <v>20</v>
      </c>
      <c r="T157">
        <v>0</v>
      </c>
      <c r="U157">
        <v>0</v>
      </c>
      <c r="W157">
        <v>0</v>
      </c>
      <c r="X157">
        <v>2</v>
      </c>
      <c r="Y157">
        <v>1</v>
      </c>
      <c r="Z157">
        <v>0</v>
      </c>
      <c r="AA157">
        <v>0</v>
      </c>
      <c r="AB157">
        <v>0</v>
      </c>
      <c r="AC157">
        <v>0</v>
      </c>
      <c r="AD157">
        <v>5</v>
      </c>
      <c r="AE157" s="2">
        <v>2.5</v>
      </c>
      <c r="AF157">
        <v>2</v>
      </c>
      <c r="AG157">
        <v>3</v>
      </c>
      <c r="AH157">
        <v>5</v>
      </c>
      <c r="AI157" s="2">
        <v>2.5</v>
      </c>
      <c r="AJ157" s="4">
        <v>39700</v>
      </c>
      <c r="AK157" s="4">
        <v>184</v>
      </c>
    </row>
    <row r="158" spans="1:37" ht="15.25" customHeight="1" x14ac:dyDescent="0.2">
      <c r="A158" t="s">
        <v>1316</v>
      </c>
      <c r="B158" t="s">
        <v>924</v>
      </c>
      <c r="C158" t="s">
        <v>1195</v>
      </c>
      <c r="D158">
        <v>0</v>
      </c>
      <c r="E158">
        <v>0</v>
      </c>
      <c r="L158">
        <v>0</v>
      </c>
      <c r="N158">
        <v>0</v>
      </c>
      <c r="O158">
        <v>0</v>
      </c>
      <c r="Q158">
        <v>0</v>
      </c>
      <c r="R158">
        <v>0</v>
      </c>
      <c r="T158">
        <v>0</v>
      </c>
      <c r="U158">
        <v>0</v>
      </c>
      <c r="W158">
        <v>0</v>
      </c>
      <c r="X158">
        <v>0</v>
      </c>
      <c r="Y158">
        <v>0</v>
      </c>
      <c r="Z158">
        <v>0</v>
      </c>
      <c r="AA158">
        <v>0</v>
      </c>
      <c r="AB158">
        <v>0</v>
      </c>
      <c r="AC158">
        <v>0</v>
      </c>
      <c r="AD158">
        <v>0</v>
      </c>
      <c r="AF158">
        <v>0</v>
      </c>
      <c r="AG158">
        <v>0</v>
      </c>
      <c r="AH158">
        <v>0</v>
      </c>
      <c r="AJ158" s="4">
        <v>22680</v>
      </c>
      <c r="AK158" s="4">
        <v>231</v>
      </c>
    </row>
    <row r="159" spans="1:37" ht="15.25" customHeight="1" x14ac:dyDescent="0.2">
      <c r="A159" t="s">
        <v>1317</v>
      </c>
      <c r="B159" t="s">
        <v>1318</v>
      </c>
      <c r="C159" t="s">
        <v>1195</v>
      </c>
      <c r="D159">
        <v>2</v>
      </c>
      <c r="E159">
        <v>5</v>
      </c>
      <c r="F159" s="2">
        <v>2.5</v>
      </c>
      <c r="G159" s="2">
        <v>3.3</v>
      </c>
      <c r="H159" s="2">
        <v>1.6</v>
      </c>
      <c r="I159" s="2">
        <v>0.56000000000000005</v>
      </c>
      <c r="J159" s="2">
        <v>2.8</v>
      </c>
      <c r="K159" s="2">
        <v>1.4</v>
      </c>
      <c r="L159">
        <v>2</v>
      </c>
      <c r="M159" s="2">
        <v>1</v>
      </c>
      <c r="N159">
        <v>5</v>
      </c>
      <c r="O159">
        <v>6</v>
      </c>
      <c r="P159" s="2">
        <v>83.3333333333333</v>
      </c>
      <c r="Q159">
        <v>0</v>
      </c>
      <c r="R159">
        <v>3</v>
      </c>
      <c r="S159" s="2">
        <v>0</v>
      </c>
      <c r="T159">
        <v>0</v>
      </c>
      <c r="U159">
        <v>0</v>
      </c>
      <c r="W159">
        <v>0</v>
      </c>
      <c r="X159">
        <v>0</v>
      </c>
      <c r="Y159">
        <v>0</v>
      </c>
      <c r="Z159">
        <v>0</v>
      </c>
      <c r="AA159">
        <v>0</v>
      </c>
      <c r="AB159">
        <v>0</v>
      </c>
      <c r="AC159">
        <v>2</v>
      </c>
      <c r="AD159">
        <v>5</v>
      </c>
      <c r="AE159" s="2">
        <v>2.5</v>
      </c>
      <c r="AF159">
        <v>2</v>
      </c>
      <c r="AG159">
        <v>3</v>
      </c>
      <c r="AH159">
        <v>2</v>
      </c>
      <c r="AI159" s="2">
        <v>1</v>
      </c>
      <c r="AJ159" s="4">
        <v>27804</v>
      </c>
      <c r="AK159" s="4">
        <v>222</v>
      </c>
    </row>
    <row r="160" spans="1:37" ht="15.25" customHeight="1" x14ac:dyDescent="0.2">
      <c r="A160" t="s">
        <v>122</v>
      </c>
      <c r="B160" t="s">
        <v>1319</v>
      </c>
      <c r="C160" t="s">
        <v>1195</v>
      </c>
      <c r="D160">
        <v>2</v>
      </c>
      <c r="E160">
        <v>15</v>
      </c>
      <c r="F160" s="2">
        <v>7.5</v>
      </c>
      <c r="G160" s="2">
        <v>10.1</v>
      </c>
      <c r="H160" s="2">
        <v>5</v>
      </c>
      <c r="I160" s="2">
        <v>0.54</v>
      </c>
      <c r="J160" s="2">
        <v>8.1</v>
      </c>
      <c r="K160" s="2">
        <v>4.05</v>
      </c>
      <c r="L160">
        <v>5</v>
      </c>
      <c r="M160" s="2">
        <v>2.5</v>
      </c>
      <c r="N160">
        <v>7</v>
      </c>
      <c r="O160">
        <v>14</v>
      </c>
      <c r="P160" s="2">
        <v>50</v>
      </c>
      <c r="Q160">
        <v>3</v>
      </c>
      <c r="R160">
        <v>11</v>
      </c>
      <c r="S160" s="2">
        <v>27.272727272727298</v>
      </c>
      <c r="T160">
        <v>2</v>
      </c>
      <c r="U160">
        <v>3</v>
      </c>
      <c r="V160" s="2">
        <v>66.6666666666667</v>
      </c>
      <c r="W160">
        <v>0</v>
      </c>
      <c r="X160">
        <v>0</v>
      </c>
      <c r="Y160">
        <v>2</v>
      </c>
      <c r="Z160">
        <v>1</v>
      </c>
      <c r="AA160">
        <v>0</v>
      </c>
      <c r="AB160">
        <v>0</v>
      </c>
      <c r="AC160">
        <v>3</v>
      </c>
      <c r="AD160">
        <v>10</v>
      </c>
      <c r="AE160" s="2">
        <v>5</v>
      </c>
      <c r="AF160">
        <v>5</v>
      </c>
      <c r="AG160">
        <v>5</v>
      </c>
      <c r="AH160">
        <v>5</v>
      </c>
      <c r="AI160" s="2">
        <v>2.5</v>
      </c>
      <c r="AJ160" s="4">
        <v>41338</v>
      </c>
      <c r="AK160" s="4">
        <v>177</v>
      </c>
    </row>
    <row r="161" spans="1:37" ht="15.25" customHeight="1" x14ac:dyDescent="0.2">
      <c r="A161" t="s">
        <v>1320</v>
      </c>
      <c r="B161" t="s">
        <v>924</v>
      </c>
      <c r="C161" t="s">
        <v>1195</v>
      </c>
      <c r="D161">
        <v>2</v>
      </c>
      <c r="E161">
        <v>5</v>
      </c>
      <c r="F161" s="2">
        <v>2.5</v>
      </c>
      <c r="G161" s="2">
        <v>2</v>
      </c>
      <c r="H161" s="2">
        <v>1</v>
      </c>
      <c r="I161" s="2">
        <v>0.5</v>
      </c>
      <c r="J161" s="2">
        <v>2.5</v>
      </c>
      <c r="K161" s="2">
        <v>1.25</v>
      </c>
      <c r="L161">
        <v>3</v>
      </c>
      <c r="M161" s="2">
        <v>1.5</v>
      </c>
      <c r="N161">
        <v>3</v>
      </c>
      <c r="O161">
        <v>6</v>
      </c>
      <c r="P161" s="2">
        <v>50</v>
      </c>
      <c r="Q161">
        <v>1</v>
      </c>
      <c r="R161">
        <v>4</v>
      </c>
      <c r="S161" s="2">
        <v>25</v>
      </c>
      <c r="T161">
        <v>0</v>
      </c>
      <c r="U161">
        <v>0</v>
      </c>
      <c r="W161">
        <v>0</v>
      </c>
      <c r="X161">
        <v>2</v>
      </c>
      <c r="Y161">
        <v>0</v>
      </c>
      <c r="Z161">
        <v>0</v>
      </c>
      <c r="AA161">
        <v>0</v>
      </c>
      <c r="AB161">
        <v>0</v>
      </c>
      <c r="AC161">
        <v>1</v>
      </c>
      <c r="AD161">
        <v>11</v>
      </c>
      <c r="AE161" s="2">
        <v>5.5</v>
      </c>
      <c r="AF161">
        <v>3</v>
      </c>
      <c r="AG161">
        <v>8</v>
      </c>
      <c r="AH161">
        <v>8</v>
      </c>
      <c r="AI161" s="2">
        <v>4</v>
      </c>
      <c r="AJ161" s="4">
        <v>30180</v>
      </c>
      <c r="AK161" s="4">
        <v>211</v>
      </c>
    </row>
    <row r="162" spans="1:37" ht="15.25" customHeight="1" x14ac:dyDescent="0.2">
      <c r="A162" t="s">
        <v>924</v>
      </c>
      <c r="B162" t="s">
        <v>1321</v>
      </c>
      <c r="C162" t="s">
        <v>58</v>
      </c>
      <c r="D162">
        <v>2</v>
      </c>
      <c r="E162">
        <v>3</v>
      </c>
      <c r="F162" s="2">
        <v>1.5</v>
      </c>
      <c r="G162" s="2">
        <v>-3</v>
      </c>
      <c r="H162" s="2">
        <v>-1.5</v>
      </c>
      <c r="I162" s="2">
        <v>0.33</v>
      </c>
      <c r="J162" s="2">
        <v>1</v>
      </c>
      <c r="K162" s="2">
        <v>0.5</v>
      </c>
      <c r="L162">
        <v>1</v>
      </c>
      <c r="M162" s="2">
        <v>0.5</v>
      </c>
      <c r="N162">
        <v>3</v>
      </c>
      <c r="O162">
        <v>6</v>
      </c>
      <c r="P162" s="2">
        <v>50</v>
      </c>
      <c r="Q162">
        <v>0</v>
      </c>
      <c r="R162">
        <v>3</v>
      </c>
      <c r="S162" s="2">
        <v>0</v>
      </c>
      <c r="T162">
        <v>0</v>
      </c>
      <c r="U162">
        <v>0</v>
      </c>
      <c r="W162">
        <v>0</v>
      </c>
      <c r="X162">
        <v>0</v>
      </c>
      <c r="Y162">
        <v>0</v>
      </c>
      <c r="Z162">
        <v>0</v>
      </c>
      <c r="AA162">
        <v>0</v>
      </c>
      <c r="AB162">
        <v>0</v>
      </c>
      <c r="AC162">
        <v>1</v>
      </c>
      <c r="AD162">
        <v>6</v>
      </c>
      <c r="AE162" s="2">
        <v>3</v>
      </c>
      <c r="AF162">
        <v>2</v>
      </c>
      <c r="AG162">
        <v>4</v>
      </c>
      <c r="AH162">
        <v>7</v>
      </c>
      <c r="AI162" s="2">
        <v>3.5</v>
      </c>
      <c r="AJ162" s="4">
        <v>22950</v>
      </c>
      <c r="AK162" s="4">
        <v>230</v>
      </c>
    </row>
    <row r="163" spans="1:37" ht="15.25" customHeight="1" x14ac:dyDescent="0.2">
      <c r="A163" t="s">
        <v>121</v>
      </c>
      <c r="B163" t="s">
        <v>1110</v>
      </c>
      <c r="C163" t="s">
        <v>58</v>
      </c>
      <c r="D163">
        <v>2</v>
      </c>
      <c r="E163">
        <v>1</v>
      </c>
      <c r="F163" s="2">
        <v>0.5</v>
      </c>
      <c r="G163" s="2">
        <v>-2.5</v>
      </c>
      <c r="H163" s="2">
        <v>-1.2</v>
      </c>
      <c r="I163" s="2">
        <v>0.5</v>
      </c>
      <c r="J163" s="2">
        <v>0.5</v>
      </c>
      <c r="K163" s="2">
        <v>0.25</v>
      </c>
      <c r="L163">
        <v>0</v>
      </c>
      <c r="M163" s="2">
        <v>0</v>
      </c>
      <c r="N163">
        <v>1</v>
      </c>
      <c r="O163">
        <v>2</v>
      </c>
      <c r="P163" s="2">
        <v>50</v>
      </c>
      <c r="Q163">
        <v>0</v>
      </c>
      <c r="R163">
        <v>0</v>
      </c>
      <c r="T163">
        <v>0</v>
      </c>
      <c r="U163">
        <v>0</v>
      </c>
      <c r="W163">
        <v>0</v>
      </c>
      <c r="X163">
        <v>0</v>
      </c>
      <c r="Y163">
        <v>0</v>
      </c>
      <c r="Z163">
        <v>0</v>
      </c>
      <c r="AA163">
        <v>0</v>
      </c>
      <c r="AB163">
        <v>0</v>
      </c>
      <c r="AC163">
        <v>0</v>
      </c>
      <c r="AD163">
        <v>2</v>
      </c>
      <c r="AE163" s="2">
        <v>1</v>
      </c>
      <c r="AF163">
        <v>1</v>
      </c>
      <c r="AG163">
        <v>1</v>
      </c>
      <c r="AH163">
        <v>4</v>
      </c>
      <c r="AI163" s="2">
        <v>2</v>
      </c>
      <c r="AJ163" s="4">
        <v>17040</v>
      </c>
      <c r="AK163" s="4">
        <v>245</v>
      </c>
    </row>
    <row r="164" spans="1:37" ht="15.25" customHeight="1" x14ac:dyDescent="0.2">
      <c r="A164" t="s">
        <v>1322</v>
      </c>
      <c r="B164" t="s">
        <v>1228</v>
      </c>
      <c r="C164" t="s">
        <v>58</v>
      </c>
      <c r="D164">
        <v>2</v>
      </c>
      <c r="E164">
        <v>1</v>
      </c>
      <c r="F164" s="2">
        <v>0.5</v>
      </c>
      <c r="G164" s="2">
        <v>-2.4</v>
      </c>
      <c r="H164" s="2">
        <v>-1.2</v>
      </c>
      <c r="I164" s="2">
        <v>0.11</v>
      </c>
      <c r="J164" s="2">
        <v>0.1</v>
      </c>
      <c r="K164" s="2">
        <v>0.05</v>
      </c>
      <c r="L164">
        <v>0</v>
      </c>
      <c r="M164" s="2">
        <v>0</v>
      </c>
      <c r="N164">
        <v>1</v>
      </c>
      <c r="O164">
        <v>6</v>
      </c>
      <c r="P164" s="2">
        <v>16.6666666666667</v>
      </c>
      <c r="Q164">
        <v>0</v>
      </c>
      <c r="R164">
        <v>2</v>
      </c>
      <c r="S164" s="2">
        <v>0</v>
      </c>
      <c r="T164">
        <v>0</v>
      </c>
      <c r="U164">
        <v>1</v>
      </c>
      <c r="V164" s="2">
        <v>0</v>
      </c>
      <c r="W164">
        <v>0</v>
      </c>
      <c r="X164">
        <v>0</v>
      </c>
      <c r="Y164">
        <v>0</v>
      </c>
      <c r="Z164">
        <v>0</v>
      </c>
      <c r="AA164">
        <v>0</v>
      </c>
      <c r="AB164">
        <v>0</v>
      </c>
      <c r="AC164">
        <v>0</v>
      </c>
      <c r="AD164">
        <v>11</v>
      </c>
      <c r="AE164" s="2">
        <v>5.5</v>
      </c>
      <c r="AF164">
        <v>4</v>
      </c>
      <c r="AG164">
        <v>7</v>
      </c>
      <c r="AH164">
        <v>8</v>
      </c>
      <c r="AI164" s="2">
        <v>4</v>
      </c>
      <c r="AJ164" s="4">
        <v>13428</v>
      </c>
      <c r="AK164" s="4">
        <v>254</v>
      </c>
    </row>
    <row r="165" spans="1:37" ht="15.25" customHeight="1" x14ac:dyDescent="0.2">
      <c r="A165" t="s">
        <v>1108</v>
      </c>
      <c r="B165" t="s">
        <v>1109</v>
      </c>
      <c r="C165" t="s">
        <v>58</v>
      </c>
      <c r="D165">
        <v>2</v>
      </c>
      <c r="E165">
        <v>7</v>
      </c>
      <c r="F165" s="2">
        <v>3.5</v>
      </c>
      <c r="G165" s="2">
        <v>2.9</v>
      </c>
      <c r="H165" s="2">
        <v>1.4</v>
      </c>
      <c r="I165" s="2">
        <v>0.41</v>
      </c>
      <c r="J165" s="2">
        <v>2.9</v>
      </c>
      <c r="K165" s="2">
        <v>1.45</v>
      </c>
      <c r="L165">
        <v>2</v>
      </c>
      <c r="M165" s="2">
        <v>1</v>
      </c>
      <c r="N165">
        <v>4</v>
      </c>
      <c r="O165">
        <v>6</v>
      </c>
      <c r="P165" s="2">
        <v>66.6666666666667</v>
      </c>
      <c r="Q165">
        <v>1</v>
      </c>
      <c r="R165">
        <v>10</v>
      </c>
      <c r="S165" s="2">
        <v>10</v>
      </c>
      <c r="T165">
        <v>1</v>
      </c>
      <c r="U165">
        <v>1</v>
      </c>
      <c r="V165" s="2">
        <v>100</v>
      </c>
      <c r="W165">
        <v>0</v>
      </c>
      <c r="X165">
        <v>0</v>
      </c>
      <c r="Y165">
        <v>1</v>
      </c>
      <c r="Z165">
        <v>0</v>
      </c>
      <c r="AA165">
        <v>0</v>
      </c>
      <c r="AB165">
        <v>0</v>
      </c>
      <c r="AC165">
        <v>1</v>
      </c>
      <c r="AD165">
        <v>10</v>
      </c>
      <c r="AE165" s="2">
        <v>5</v>
      </c>
      <c r="AF165">
        <v>1</v>
      </c>
      <c r="AG165">
        <v>9</v>
      </c>
      <c r="AH165">
        <v>6</v>
      </c>
      <c r="AI165" s="2">
        <v>3</v>
      </c>
      <c r="AJ165" s="4">
        <v>40542</v>
      </c>
      <c r="AK165" s="4">
        <v>181</v>
      </c>
    </row>
    <row r="166" spans="1:37" ht="15.25" customHeight="1" x14ac:dyDescent="0.2">
      <c r="A166" t="s">
        <v>1323</v>
      </c>
      <c r="B166" t="s">
        <v>1324</v>
      </c>
      <c r="C166" t="s">
        <v>1196</v>
      </c>
      <c r="D166">
        <v>3</v>
      </c>
      <c r="E166">
        <v>3</v>
      </c>
      <c r="F166" s="2">
        <v>1</v>
      </c>
      <c r="G166" s="2">
        <v>6.3</v>
      </c>
      <c r="H166" s="2">
        <v>2.1</v>
      </c>
      <c r="I166" s="2">
        <v>0.25</v>
      </c>
      <c r="J166" s="2">
        <v>0.8</v>
      </c>
      <c r="K166" s="2">
        <v>0.266666666666667</v>
      </c>
      <c r="L166">
        <v>3</v>
      </c>
      <c r="M166" s="2">
        <v>1</v>
      </c>
      <c r="N166">
        <v>3</v>
      </c>
      <c r="O166">
        <v>12</v>
      </c>
      <c r="P166" s="2">
        <v>25</v>
      </c>
      <c r="Q166">
        <v>0</v>
      </c>
      <c r="R166">
        <v>0</v>
      </c>
      <c r="T166">
        <v>0</v>
      </c>
      <c r="U166">
        <v>0</v>
      </c>
      <c r="W166">
        <v>0</v>
      </c>
      <c r="X166">
        <v>2</v>
      </c>
      <c r="Y166">
        <v>1</v>
      </c>
      <c r="Z166">
        <v>0</v>
      </c>
      <c r="AA166">
        <v>0</v>
      </c>
      <c r="AB166">
        <v>0</v>
      </c>
      <c r="AC166">
        <v>0</v>
      </c>
      <c r="AD166">
        <v>15</v>
      </c>
      <c r="AE166" s="2">
        <v>5</v>
      </c>
      <c r="AF166">
        <v>4</v>
      </c>
      <c r="AG166">
        <v>11</v>
      </c>
      <c r="AH166">
        <v>5</v>
      </c>
      <c r="AI166" s="2">
        <v>1.6666666666666701</v>
      </c>
      <c r="AJ166" s="4">
        <v>56794</v>
      </c>
      <c r="AK166" s="4">
        <v>158</v>
      </c>
    </row>
    <row r="167" spans="1:37" ht="15.25" customHeight="1" x14ac:dyDescent="0.2">
      <c r="A167" t="s">
        <v>1325</v>
      </c>
      <c r="B167" t="s">
        <v>1326</v>
      </c>
      <c r="C167" t="s">
        <v>1196</v>
      </c>
      <c r="D167">
        <v>3</v>
      </c>
      <c r="E167">
        <v>10</v>
      </c>
      <c r="F167" s="2">
        <v>3.3333333333333299</v>
      </c>
      <c r="G167" s="2">
        <v>8.1999999999999993</v>
      </c>
      <c r="H167" s="2">
        <v>2.7</v>
      </c>
      <c r="I167" s="2">
        <v>0.62</v>
      </c>
      <c r="J167" s="2">
        <v>6.2</v>
      </c>
      <c r="K167" s="2">
        <v>2.06666666666667</v>
      </c>
      <c r="L167">
        <v>4</v>
      </c>
      <c r="M167" s="2">
        <v>1.3333333333333299</v>
      </c>
      <c r="N167">
        <v>7</v>
      </c>
      <c r="O167">
        <v>13</v>
      </c>
      <c r="P167" s="2">
        <v>53.846153846153797</v>
      </c>
      <c r="Q167">
        <v>1</v>
      </c>
      <c r="R167">
        <v>2</v>
      </c>
      <c r="S167" s="2">
        <v>50</v>
      </c>
      <c r="T167">
        <v>1</v>
      </c>
      <c r="U167">
        <v>1</v>
      </c>
      <c r="V167" s="2">
        <v>100</v>
      </c>
      <c r="W167">
        <v>0</v>
      </c>
      <c r="X167">
        <v>0</v>
      </c>
      <c r="Y167">
        <v>0</v>
      </c>
      <c r="Z167">
        <v>0</v>
      </c>
      <c r="AA167">
        <v>0</v>
      </c>
      <c r="AB167">
        <v>0</v>
      </c>
      <c r="AC167">
        <v>4</v>
      </c>
      <c r="AD167">
        <v>4</v>
      </c>
      <c r="AE167" s="2">
        <v>1.3333333333333299</v>
      </c>
      <c r="AF167">
        <v>1</v>
      </c>
      <c r="AG167">
        <v>3</v>
      </c>
      <c r="AH167">
        <v>0</v>
      </c>
      <c r="AI167" s="2">
        <v>0</v>
      </c>
      <c r="AJ167" s="4">
        <v>62896</v>
      </c>
      <c r="AK167" s="4">
        <v>150</v>
      </c>
    </row>
    <row r="168" spans="1:37" ht="15.25" customHeight="1" x14ac:dyDescent="0.2">
      <c r="A168" t="s">
        <v>1327</v>
      </c>
      <c r="B168" t="s">
        <v>924</v>
      </c>
      <c r="C168" t="s">
        <v>1196</v>
      </c>
      <c r="D168">
        <v>3</v>
      </c>
      <c r="E168">
        <v>8</v>
      </c>
      <c r="F168" s="2">
        <v>2.6666666666666701</v>
      </c>
      <c r="G168" s="2">
        <v>5.2</v>
      </c>
      <c r="H168" s="2">
        <v>1.7</v>
      </c>
      <c r="I168" s="2">
        <v>0.4</v>
      </c>
      <c r="J168" s="2">
        <v>3.2</v>
      </c>
      <c r="K168" s="2">
        <v>1.06666666666667</v>
      </c>
      <c r="L168">
        <v>8</v>
      </c>
      <c r="M168" s="2">
        <v>2.6666666666666701</v>
      </c>
      <c r="N168">
        <v>8</v>
      </c>
      <c r="O168">
        <v>15</v>
      </c>
      <c r="P168" s="2">
        <v>53.3333333333333</v>
      </c>
      <c r="Q168">
        <v>0</v>
      </c>
      <c r="R168">
        <v>5</v>
      </c>
      <c r="S168" s="2">
        <v>0</v>
      </c>
      <c r="T168">
        <v>0</v>
      </c>
      <c r="U168">
        <v>0</v>
      </c>
      <c r="W168">
        <v>0</v>
      </c>
      <c r="X168">
        <v>0</v>
      </c>
      <c r="Y168">
        <v>1</v>
      </c>
      <c r="Z168">
        <v>0</v>
      </c>
      <c r="AA168">
        <v>0</v>
      </c>
      <c r="AB168">
        <v>0</v>
      </c>
      <c r="AC168">
        <v>7</v>
      </c>
      <c r="AD168">
        <v>6</v>
      </c>
      <c r="AE168" s="2">
        <v>2</v>
      </c>
      <c r="AF168">
        <v>2</v>
      </c>
      <c r="AG168">
        <v>4</v>
      </c>
      <c r="AH168">
        <v>2</v>
      </c>
      <c r="AI168" s="2">
        <v>0.66666666666666696</v>
      </c>
      <c r="AJ168" s="4">
        <v>63976</v>
      </c>
      <c r="AK168" s="4">
        <v>149</v>
      </c>
    </row>
    <row r="169" spans="1:37" ht="15.25" customHeight="1" x14ac:dyDescent="0.2">
      <c r="A169" t="s">
        <v>1328</v>
      </c>
      <c r="B169" t="s">
        <v>1329</v>
      </c>
      <c r="C169" t="s">
        <v>1196</v>
      </c>
      <c r="D169">
        <v>3</v>
      </c>
      <c r="E169">
        <v>14</v>
      </c>
      <c r="F169" s="2">
        <v>4.6666666666666696</v>
      </c>
      <c r="G169" s="2">
        <v>12.4</v>
      </c>
      <c r="H169" s="2">
        <v>4.0999999999999996</v>
      </c>
      <c r="I169" s="2">
        <v>0.67</v>
      </c>
      <c r="J169" s="2">
        <v>9.4</v>
      </c>
      <c r="K169" s="2">
        <v>3.1333333333333302</v>
      </c>
      <c r="L169">
        <v>5</v>
      </c>
      <c r="M169" s="2">
        <v>1.6666666666666701</v>
      </c>
      <c r="N169">
        <v>1</v>
      </c>
      <c r="O169">
        <v>3</v>
      </c>
      <c r="P169" s="2">
        <v>33.3333333333333</v>
      </c>
      <c r="Q169">
        <v>6</v>
      </c>
      <c r="R169">
        <v>17</v>
      </c>
      <c r="S169" s="2">
        <v>35.294117647058798</v>
      </c>
      <c r="T169">
        <v>1</v>
      </c>
      <c r="U169">
        <v>1</v>
      </c>
      <c r="V169" s="2">
        <v>100</v>
      </c>
      <c r="W169">
        <v>0</v>
      </c>
      <c r="X169">
        <v>3</v>
      </c>
      <c r="Y169">
        <v>1</v>
      </c>
      <c r="Z169">
        <v>0</v>
      </c>
      <c r="AA169">
        <v>0</v>
      </c>
      <c r="AB169">
        <v>0</v>
      </c>
      <c r="AC169">
        <v>1</v>
      </c>
      <c r="AD169">
        <v>6</v>
      </c>
      <c r="AE169" s="2">
        <v>2</v>
      </c>
      <c r="AF169">
        <v>0</v>
      </c>
      <c r="AG169">
        <v>6</v>
      </c>
      <c r="AH169">
        <v>4</v>
      </c>
      <c r="AI169" s="2">
        <v>1.3333333333333299</v>
      </c>
      <c r="AJ169" s="4">
        <v>53892</v>
      </c>
      <c r="AK169" s="4">
        <v>161</v>
      </c>
    </row>
    <row r="170" spans="1:37" ht="15.25" customHeight="1" x14ac:dyDescent="0.2">
      <c r="A170" t="s">
        <v>1330</v>
      </c>
      <c r="B170" t="s">
        <v>1331</v>
      </c>
      <c r="C170" t="s">
        <v>1197</v>
      </c>
      <c r="D170">
        <v>2</v>
      </c>
      <c r="E170">
        <v>4</v>
      </c>
      <c r="F170" s="2">
        <v>2</v>
      </c>
      <c r="G170" s="2">
        <v>3.6</v>
      </c>
      <c r="H170" s="2">
        <v>1.8</v>
      </c>
      <c r="I170" s="2">
        <v>0.4</v>
      </c>
      <c r="J170" s="2">
        <v>1.6</v>
      </c>
      <c r="K170" s="2">
        <v>0.8</v>
      </c>
      <c r="L170">
        <v>4</v>
      </c>
      <c r="M170" s="2">
        <v>2</v>
      </c>
      <c r="N170">
        <v>2</v>
      </c>
      <c r="O170">
        <v>2</v>
      </c>
      <c r="P170" s="2">
        <v>100</v>
      </c>
      <c r="Q170">
        <v>1</v>
      </c>
      <c r="R170">
        <v>8</v>
      </c>
      <c r="S170" s="2">
        <v>12.5</v>
      </c>
      <c r="T170">
        <v>0</v>
      </c>
      <c r="U170">
        <v>0</v>
      </c>
      <c r="W170">
        <v>0</v>
      </c>
      <c r="X170">
        <v>0</v>
      </c>
      <c r="Y170">
        <v>2</v>
      </c>
      <c r="Z170">
        <v>0</v>
      </c>
      <c r="AA170">
        <v>0</v>
      </c>
      <c r="AB170">
        <v>0</v>
      </c>
      <c r="AC170">
        <v>2</v>
      </c>
      <c r="AD170">
        <v>2</v>
      </c>
      <c r="AE170" s="2">
        <v>1</v>
      </c>
      <c r="AF170">
        <v>0</v>
      </c>
      <c r="AG170">
        <v>2</v>
      </c>
      <c r="AH170">
        <v>1</v>
      </c>
      <c r="AI170" s="2">
        <v>0.5</v>
      </c>
      <c r="AJ170" s="4">
        <v>26148</v>
      </c>
      <c r="AK170" s="4">
        <v>225</v>
      </c>
    </row>
    <row r="171" spans="1:37" ht="15.25" customHeight="1" x14ac:dyDescent="0.2">
      <c r="A171" t="s">
        <v>1332</v>
      </c>
      <c r="B171" t="s">
        <v>1333</v>
      </c>
      <c r="C171" t="s">
        <v>1197</v>
      </c>
      <c r="D171">
        <v>2</v>
      </c>
      <c r="E171">
        <v>4</v>
      </c>
      <c r="F171" s="2">
        <v>2</v>
      </c>
      <c r="G171" s="2">
        <v>-1.3</v>
      </c>
      <c r="H171" s="2">
        <v>-0.6</v>
      </c>
      <c r="I171" s="2">
        <v>0.31</v>
      </c>
      <c r="J171" s="2">
        <v>1.2</v>
      </c>
      <c r="K171" s="2">
        <v>0.6</v>
      </c>
      <c r="L171">
        <v>1</v>
      </c>
      <c r="M171" s="2">
        <v>0.5</v>
      </c>
      <c r="N171">
        <v>2</v>
      </c>
      <c r="O171">
        <v>9</v>
      </c>
      <c r="P171" s="2">
        <v>22.2222222222222</v>
      </c>
      <c r="Q171">
        <v>1</v>
      </c>
      <c r="R171">
        <v>4</v>
      </c>
      <c r="S171" s="2">
        <v>25</v>
      </c>
      <c r="T171">
        <v>0</v>
      </c>
      <c r="U171">
        <v>0</v>
      </c>
      <c r="W171">
        <v>0</v>
      </c>
      <c r="X171">
        <v>0</v>
      </c>
      <c r="Y171">
        <v>0</v>
      </c>
      <c r="Z171">
        <v>0</v>
      </c>
      <c r="AA171">
        <v>0</v>
      </c>
      <c r="AB171">
        <v>0</v>
      </c>
      <c r="AC171">
        <v>1</v>
      </c>
      <c r="AD171">
        <v>3</v>
      </c>
      <c r="AE171" s="2">
        <v>1.5</v>
      </c>
      <c r="AF171">
        <v>2</v>
      </c>
      <c r="AG171">
        <v>1</v>
      </c>
      <c r="AH171">
        <v>4</v>
      </c>
      <c r="AI171" s="2">
        <v>2</v>
      </c>
      <c r="AJ171" s="4">
        <v>25866</v>
      </c>
      <c r="AK171" s="4">
        <v>226</v>
      </c>
    </row>
    <row r="172" spans="1:37" ht="15.25" customHeight="1" x14ac:dyDescent="0.2">
      <c r="A172" t="s">
        <v>1334</v>
      </c>
      <c r="B172" t="s">
        <v>1335</v>
      </c>
      <c r="C172" t="s">
        <v>1197</v>
      </c>
      <c r="D172">
        <v>2</v>
      </c>
      <c r="E172">
        <v>7</v>
      </c>
      <c r="F172" s="2">
        <v>3.5</v>
      </c>
      <c r="G172" s="2">
        <v>3.5</v>
      </c>
      <c r="H172" s="2">
        <v>1.8</v>
      </c>
      <c r="I172" s="2">
        <v>0.5</v>
      </c>
      <c r="J172" s="2">
        <v>3.5</v>
      </c>
      <c r="K172" s="2">
        <v>1.75</v>
      </c>
      <c r="L172">
        <v>3</v>
      </c>
      <c r="M172" s="2">
        <v>1.5</v>
      </c>
      <c r="N172">
        <v>5</v>
      </c>
      <c r="O172">
        <v>10</v>
      </c>
      <c r="P172" s="2">
        <v>50</v>
      </c>
      <c r="Q172">
        <v>1</v>
      </c>
      <c r="R172">
        <v>4</v>
      </c>
      <c r="S172" s="2">
        <v>25</v>
      </c>
      <c r="T172">
        <v>0</v>
      </c>
      <c r="U172">
        <v>0</v>
      </c>
      <c r="W172">
        <v>0</v>
      </c>
      <c r="X172">
        <v>0</v>
      </c>
      <c r="Y172">
        <v>0</v>
      </c>
      <c r="Z172">
        <v>0</v>
      </c>
      <c r="AA172">
        <v>0</v>
      </c>
      <c r="AB172">
        <v>0</v>
      </c>
      <c r="AC172">
        <v>3</v>
      </c>
      <c r="AD172">
        <v>4</v>
      </c>
      <c r="AE172" s="2">
        <v>2</v>
      </c>
      <c r="AF172">
        <v>3</v>
      </c>
      <c r="AG172">
        <v>1</v>
      </c>
      <c r="AH172">
        <v>2</v>
      </c>
      <c r="AI172" s="2">
        <v>1</v>
      </c>
      <c r="AJ172" s="4">
        <v>31590</v>
      </c>
      <c r="AK172" s="4">
        <v>209</v>
      </c>
    </row>
    <row r="173" spans="1:37" ht="15.25" customHeight="1" x14ac:dyDescent="0.2">
      <c r="A173" t="s">
        <v>130</v>
      </c>
      <c r="B173" t="s">
        <v>131</v>
      </c>
      <c r="C173" t="s">
        <v>1197</v>
      </c>
      <c r="D173">
        <v>2</v>
      </c>
      <c r="E173">
        <v>2</v>
      </c>
      <c r="F173" s="2">
        <v>1</v>
      </c>
      <c r="G173" s="2">
        <v>2.8</v>
      </c>
      <c r="H173" s="2">
        <v>1.4</v>
      </c>
      <c r="I173" s="2">
        <v>0.4</v>
      </c>
      <c r="J173" s="2">
        <v>0.8</v>
      </c>
      <c r="K173" s="2">
        <v>0.4</v>
      </c>
      <c r="L173">
        <v>0</v>
      </c>
      <c r="M173" s="2">
        <v>0</v>
      </c>
      <c r="N173">
        <v>2</v>
      </c>
      <c r="O173">
        <v>5</v>
      </c>
      <c r="P173" s="2">
        <v>40</v>
      </c>
      <c r="Q173">
        <v>0</v>
      </c>
      <c r="R173">
        <v>0</v>
      </c>
      <c r="T173">
        <v>0</v>
      </c>
      <c r="U173">
        <v>0</v>
      </c>
      <c r="W173">
        <v>0</v>
      </c>
      <c r="X173">
        <v>0</v>
      </c>
      <c r="Y173">
        <v>0</v>
      </c>
      <c r="Z173">
        <v>0</v>
      </c>
      <c r="AA173">
        <v>0</v>
      </c>
      <c r="AB173">
        <v>0</v>
      </c>
      <c r="AC173">
        <v>0</v>
      </c>
      <c r="AD173">
        <v>4</v>
      </c>
      <c r="AE173" s="2">
        <v>2</v>
      </c>
      <c r="AF173">
        <v>0</v>
      </c>
      <c r="AG173">
        <v>4</v>
      </c>
      <c r="AH173">
        <v>0</v>
      </c>
      <c r="AI173" s="2">
        <v>0</v>
      </c>
      <c r="AJ173" s="4">
        <v>20964</v>
      </c>
      <c r="AK173" s="4">
        <v>235</v>
      </c>
    </row>
    <row r="174" spans="1:37" ht="15.25" customHeight="1" x14ac:dyDescent="0.2">
      <c r="A174" t="s">
        <v>684</v>
      </c>
      <c r="B174" t="s">
        <v>685</v>
      </c>
      <c r="C174" t="s">
        <v>72</v>
      </c>
      <c r="D174">
        <v>3</v>
      </c>
      <c r="E174">
        <v>11</v>
      </c>
      <c r="F174" s="2">
        <v>3.6666666666666701</v>
      </c>
      <c r="G174" s="2">
        <v>12.7</v>
      </c>
      <c r="H174" s="2">
        <v>4.2</v>
      </c>
      <c r="I174" s="2">
        <v>0.79</v>
      </c>
      <c r="J174" s="2">
        <v>8.6999999999999993</v>
      </c>
      <c r="K174" s="2">
        <v>2.9</v>
      </c>
      <c r="L174">
        <v>4</v>
      </c>
      <c r="M174" s="2">
        <v>1.3333333333333299</v>
      </c>
      <c r="N174">
        <v>10</v>
      </c>
      <c r="O174">
        <v>12</v>
      </c>
      <c r="P174" s="2">
        <v>83.3333333333333</v>
      </c>
      <c r="Q174">
        <v>0</v>
      </c>
      <c r="R174">
        <v>1</v>
      </c>
      <c r="S174" s="2">
        <v>0</v>
      </c>
      <c r="T174">
        <v>1</v>
      </c>
      <c r="U174">
        <v>1</v>
      </c>
      <c r="V174" s="2">
        <v>100</v>
      </c>
      <c r="W174">
        <v>1</v>
      </c>
      <c r="X174">
        <v>2</v>
      </c>
      <c r="Y174">
        <v>1</v>
      </c>
      <c r="Z174">
        <v>0</v>
      </c>
      <c r="AA174">
        <v>0</v>
      </c>
      <c r="AB174">
        <v>0</v>
      </c>
      <c r="AC174">
        <v>0</v>
      </c>
      <c r="AD174">
        <v>8</v>
      </c>
      <c r="AE174" s="2">
        <v>2.6666666666666701</v>
      </c>
      <c r="AF174">
        <v>3</v>
      </c>
      <c r="AG174">
        <v>5</v>
      </c>
      <c r="AH174">
        <v>3</v>
      </c>
      <c r="AI174" s="2">
        <v>1</v>
      </c>
      <c r="AJ174" s="4">
        <v>193947</v>
      </c>
      <c r="AK174" s="4">
        <v>75</v>
      </c>
    </row>
    <row r="175" spans="1:37" ht="15.25" customHeight="1" x14ac:dyDescent="0.2">
      <c r="A175" t="s">
        <v>1336</v>
      </c>
      <c r="B175" t="s">
        <v>1337</v>
      </c>
      <c r="C175" t="s">
        <v>1198</v>
      </c>
      <c r="D175">
        <v>2</v>
      </c>
      <c r="E175">
        <v>3</v>
      </c>
      <c r="F175" s="2">
        <v>1.5</v>
      </c>
      <c r="G175" s="2">
        <v>5</v>
      </c>
      <c r="H175" s="2">
        <v>2.5</v>
      </c>
      <c r="I175" s="2">
        <v>0.5</v>
      </c>
      <c r="J175" s="2">
        <v>1.5</v>
      </c>
      <c r="K175" s="2">
        <v>0.75</v>
      </c>
      <c r="L175">
        <v>4</v>
      </c>
      <c r="M175" s="2">
        <v>2</v>
      </c>
      <c r="N175">
        <v>3</v>
      </c>
      <c r="O175">
        <v>3</v>
      </c>
      <c r="P175" s="2">
        <v>100</v>
      </c>
      <c r="Q175">
        <v>0</v>
      </c>
      <c r="R175">
        <v>3</v>
      </c>
      <c r="S175" s="2">
        <v>0</v>
      </c>
      <c r="T175">
        <v>0</v>
      </c>
      <c r="U175">
        <v>0</v>
      </c>
      <c r="W175">
        <v>0</v>
      </c>
      <c r="X175">
        <v>1</v>
      </c>
      <c r="Y175">
        <v>1</v>
      </c>
      <c r="Z175">
        <v>0</v>
      </c>
      <c r="AA175">
        <v>0</v>
      </c>
      <c r="AB175">
        <v>0</v>
      </c>
      <c r="AC175">
        <v>2</v>
      </c>
      <c r="AD175">
        <v>5</v>
      </c>
      <c r="AE175" s="2">
        <v>2.5</v>
      </c>
      <c r="AF175">
        <v>2</v>
      </c>
      <c r="AG175">
        <v>3</v>
      </c>
      <c r="AH175">
        <v>1</v>
      </c>
      <c r="AI175" s="2">
        <v>0.5</v>
      </c>
      <c r="AJ175" s="4">
        <v>54702</v>
      </c>
      <c r="AK175" s="4">
        <v>160</v>
      </c>
    </row>
    <row r="176" spans="1:37" ht="15.25" customHeight="1" x14ac:dyDescent="0.2">
      <c r="A176" t="s">
        <v>1338</v>
      </c>
      <c r="B176" t="s">
        <v>1339</v>
      </c>
      <c r="C176" t="s">
        <v>1198</v>
      </c>
      <c r="D176">
        <v>2</v>
      </c>
      <c r="E176">
        <v>7</v>
      </c>
      <c r="F176" s="2">
        <v>3.5</v>
      </c>
      <c r="G176" s="2">
        <v>6</v>
      </c>
      <c r="H176" s="2">
        <v>3</v>
      </c>
      <c r="I176" s="2">
        <v>0.5</v>
      </c>
      <c r="J176" s="2">
        <v>3.5</v>
      </c>
      <c r="K176" s="2">
        <v>1.75</v>
      </c>
      <c r="L176">
        <v>2</v>
      </c>
      <c r="M176" s="2">
        <v>1</v>
      </c>
      <c r="N176">
        <v>7</v>
      </c>
      <c r="O176">
        <v>13</v>
      </c>
      <c r="P176" s="2">
        <v>53.846153846153797</v>
      </c>
      <c r="Q176">
        <v>0</v>
      </c>
      <c r="R176">
        <v>1</v>
      </c>
      <c r="S176" s="2">
        <v>0</v>
      </c>
      <c r="T176">
        <v>0</v>
      </c>
      <c r="U176">
        <v>0</v>
      </c>
      <c r="W176">
        <v>1</v>
      </c>
      <c r="X176">
        <v>0</v>
      </c>
      <c r="Y176">
        <v>1</v>
      </c>
      <c r="Z176">
        <v>0</v>
      </c>
      <c r="AA176">
        <v>0</v>
      </c>
      <c r="AB176">
        <v>0</v>
      </c>
      <c r="AC176">
        <v>0</v>
      </c>
      <c r="AD176">
        <v>11</v>
      </c>
      <c r="AE176" s="2">
        <v>5.5</v>
      </c>
      <c r="AF176">
        <v>5</v>
      </c>
      <c r="AG176">
        <v>6</v>
      </c>
      <c r="AH176">
        <v>4</v>
      </c>
      <c r="AI176" s="2">
        <v>2</v>
      </c>
      <c r="AJ176" s="4">
        <v>42450</v>
      </c>
      <c r="AK176" s="4">
        <v>176</v>
      </c>
    </row>
    <row r="177" spans="1:37" ht="15.25" customHeight="1" x14ac:dyDescent="0.2">
      <c r="A177" t="s">
        <v>1340</v>
      </c>
      <c r="B177" t="s">
        <v>1341</v>
      </c>
      <c r="C177" t="s">
        <v>1198</v>
      </c>
      <c r="D177">
        <v>2</v>
      </c>
      <c r="E177">
        <v>9</v>
      </c>
      <c r="F177" s="2">
        <v>4.5</v>
      </c>
      <c r="G177" s="2">
        <v>8.6999999999999993</v>
      </c>
      <c r="H177" s="2">
        <v>4.4000000000000004</v>
      </c>
      <c r="I177" s="2">
        <v>0.35</v>
      </c>
      <c r="J177" s="2">
        <v>3.2</v>
      </c>
      <c r="K177" s="2">
        <v>1.6</v>
      </c>
      <c r="L177">
        <v>5</v>
      </c>
      <c r="M177" s="2">
        <v>2.5</v>
      </c>
      <c r="N177">
        <v>1</v>
      </c>
      <c r="O177">
        <v>10</v>
      </c>
      <c r="P177" s="2">
        <v>10</v>
      </c>
      <c r="Q177">
        <v>4</v>
      </c>
      <c r="R177">
        <v>16</v>
      </c>
      <c r="S177" s="2">
        <v>25</v>
      </c>
      <c r="T177">
        <v>0</v>
      </c>
      <c r="U177">
        <v>0</v>
      </c>
      <c r="W177">
        <v>0</v>
      </c>
      <c r="X177">
        <v>0</v>
      </c>
      <c r="Y177">
        <v>5</v>
      </c>
      <c r="Z177">
        <v>0</v>
      </c>
      <c r="AA177">
        <v>0</v>
      </c>
      <c r="AB177">
        <v>0</v>
      </c>
      <c r="AC177">
        <v>0</v>
      </c>
      <c r="AD177">
        <v>3</v>
      </c>
      <c r="AE177" s="2">
        <v>1.5</v>
      </c>
      <c r="AF177">
        <v>1</v>
      </c>
      <c r="AG177">
        <v>2</v>
      </c>
      <c r="AH177">
        <v>1</v>
      </c>
      <c r="AI177" s="2">
        <v>0.5</v>
      </c>
      <c r="AJ177" s="4">
        <v>82922</v>
      </c>
      <c r="AK177" s="4">
        <v>132</v>
      </c>
    </row>
    <row r="178" spans="1:37" ht="15.25" customHeight="1" x14ac:dyDescent="0.2">
      <c r="A178" t="s">
        <v>1342</v>
      </c>
      <c r="B178" t="s">
        <v>1343</v>
      </c>
      <c r="C178" t="s">
        <v>1198</v>
      </c>
      <c r="D178">
        <v>2</v>
      </c>
      <c r="E178">
        <v>8</v>
      </c>
      <c r="F178" s="2">
        <v>4</v>
      </c>
      <c r="G178" s="2">
        <v>10.3</v>
      </c>
      <c r="H178" s="2">
        <v>5.2</v>
      </c>
      <c r="I178" s="2">
        <v>0.47</v>
      </c>
      <c r="J178" s="2">
        <v>3.8</v>
      </c>
      <c r="K178" s="2">
        <v>1.9</v>
      </c>
      <c r="L178">
        <v>4</v>
      </c>
      <c r="M178" s="2">
        <v>2</v>
      </c>
      <c r="N178">
        <v>7</v>
      </c>
      <c r="O178">
        <v>13</v>
      </c>
      <c r="P178" s="2">
        <v>53.846153846153797</v>
      </c>
      <c r="Q178">
        <v>0</v>
      </c>
      <c r="R178">
        <v>3</v>
      </c>
      <c r="S178" s="2">
        <v>0</v>
      </c>
      <c r="T178">
        <v>1</v>
      </c>
      <c r="U178">
        <v>1</v>
      </c>
      <c r="V178" s="2">
        <v>100</v>
      </c>
      <c r="W178">
        <v>3</v>
      </c>
      <c r="X178">
        <v>0</v>
      </c>
      <c r="Y178">
        <v>0</v>
      </c>
      <c r="Z178">
        <v>0</v>
      </c>
      <c r="AA178">
        <v>0</v>
      </c>
      <c r="AB178">
        <v>0</v>
      </c>
      <c r="AC178">
        <v>1</v>
      </c>
      <c r="AD178">
        <v>15</v>
      </c>
      <c r="AE178" s="2">
        <v>7.5</v>
      </c>
      <c r="AF178">
        <v>3</v>
      </c>
      <c r="AG178">
        <v>12</v>
      </c>
      <c r="AH178">
        <v>1</v>
      </c>
      <c r="AI178" s="2">
        <v>0.5</v>
      </c>
      <c r="AJ178" s="4">
        <v>91952</v>
      </c>
      <c r="AK178" s="4">
        <v>122</v>
      </c>
    </row>
    <row r="179" spans="1:37" ht="15.25" customHeight="1" x14ac:dyDescent="0.2">
      <c r="A179" t="s">
        <v>401</v>
      </c>
      <c r="B179" t="s">
        <v>856</v>
      </c>
      <c r="C179" t="s">
        <v>1199</v>
      </c>
      <c r="D179">
        <v>2</v>
      </c>
      <c r="E179">
        <v>10</v>
      </c>
      <c r="F179" s="2">
        <v>5</v>
      </c>
      <c r="G179" s="2">
        <v>6.3</v>
      </c>
      <c r="H179" s="2">
        <v>3.2</v>
      </c>
      <c r="I179" s="2">
        <v>0.53</v>
      </c>
      <c r="J179" s="2">
        <v>5.3</v>
      </c>
      <c r="K179" s="2">
        <v>2.65</v>
      </c>
      <c r="L179">
        <v>1</v>
      </c>
      <c r="M179" s="2">
        <v>0.5</v>
      </c>
      <c r="N179">
        <v>6</v>
      </c>
      <c r="O179">
        <v>11</v>
      </c>
      <c r="P179" s="2">
        <v>54.545454545454497</v>
      </c>
      <c r="Q179">
        <v>1</v>
      </c>
      <c r="R179">
        <v>6</v>
      </c>
      <c r="S179" s="2">
        <v>16.6666666666667</v>
      </c>
      <c r="T179">
        <v>2</v>
      </c>
      <c r="U179">
        <v>2</v>
      </c>
      <c r="V179" s="2">
        <v>100</v>
      </c>
      <c r="W179">
        <v>0</v>
      </c>
      <c r="X179">
        <v>0</v>
      </c>
      <c r="Y179">
        <v>0</v>
      </c>
      <c r="Z179">
        <v>0</v>
      </c>
      <c r="AA179">
        <v>0</v>
      </c>
      <c r="AB179">
        <v>0</v>
      </c>
      <c r="AC179">
        <v>1</v>
      </c>
      <c r="AD179">
        <v>2</v>
      </c>
      <c r="AE179" s="2">
        <v>1</v>
      </c>
      <c r="AF179">
        <v>0</v>
      </c>
      <c r="AG179">
        <v>2</v>
      </c>
      <c r="AH179">
        <v>0</v>
      </c>
      <c r="AI179" s="2">
        <v>0</v>
      </c>
      <c r="AJ179" s="4">
        <v>109584</v>
      </c>
      <c r="AK179" s="4">
        <v>108</v>
      </c>
    </row>
    <row r="180" spans="1:37" ht="15.25" customHeight="1" x14ac:dyDescent="0.2">
      <c r="A180" t="s">
        <v>308</v>
      </c>
      <c r="B180" t="s">
        <v>309</v>
      </c>
      <c r="C180" t="s">
        <v>1199</v>
      </c>
      <c r="D180">
        <v>2</v>
      </c>
      <c r="E180">
        <v>6</v>
      </c>
      <c r="F180" s="2">
        <v>3</v>
      </c>
      <c r="G180" s="2">
        <v>1.1000000000000001</v>
      </c>
      <c r="H180" s="2">
        <v>0.6</v>
      </c>
      <c r="I180" s="2">
        <v>0.43</v>
      </c>
      <c r="J180" s="2">
        <v>2.6</v>
      </c>
      <c r="K180" s="2">
        <v>1.3</v>
      </c>
      <c r="L180">
        <v>2</v>
      </c>
      <c r="M180" s="2">
        <v>1</v>
      </c>
      <c r="N180">
        <v>6</v>
      </c>
      <c r="O180">
        <v>10</v>
      </c>
      <c r="P180" s="2">
        <v>60</v>
      </c>
      <c r="Q180">
        <v>0</v>
      </c>
      <c r="R180">
        <v>1</v>
      </c>
      <c r="S180" s="2">
        <v>0</v>
      </c>
      <c r="T180">
        <v>0</v>
      </c>
      <c r="U180">
        <v>3</v>
      </c>
      <c r="V180" s="2">
        <v>0</v>
      </c>
      <c r="W180">
        <v>1</v>
      </c>
      <c r="X180">
        <v>0</v>
      </c>
      <c r="Y180">
        <v>0</v>
      </c>
      <c r="Z180">
        <v>0</v>
      </c>
      <c r="AA180">
        <v>0</v>
      </c>
      <c r="AB180">
        <v>0</v>
      </c>
      <c r="AC180">
        <v>1</v>
      </c>
      <c r="AD180">
        <v>5</v>
      </c>
      <c r="AE180" s="2">
        <v>2.5</v>
      </c>
      <c r="AF180">
        <v>3</v>
      </c>
      <c r="AG180">
        <v>2</v>
      </c>
      <c r="AH180">
        <v>4</v>
      </c>
      <c r="AI180" s="2">
        <v>2</v>
      </c>
      <c r="AJ180" s="4">
        <v>38508</v>
      </c>
      <c r="AK180" s="4">
        <v>186</v>
      </c>
    </row>
    <row r="181" spans="1:37" ht="15.25" customHeight="1" x14ac:dyDescent="0.2">
      <c r="A181" t="s">
        <v>443</v>
      </c>
      <c r="B181" t="s">
        <v>857</v>
      </c>
      <c r="C181" t="s">
        <v>1199</v>
      </c>
      <c r="D181">
        <v>2</v>
      </c>
      <c r="E181">
        <v>4</v>
      </c>
      <c r="F181" s="2">
        <v>2</v>
      </c>
      <c r="G181" s="2">
        <v>1.5</v>
      </c>
      <c r="H181" s="2">
        <v>0.8</v>
      </c>
      <c r="I181" s="2">
        <v>0.5</v>
      </c>
      <c r="J181" s="2">
        <v>2</v>
      </c>
      <c r="K181" s="2">
        <v>1</v>
      </c>
      <c r="L181">
        <v>5</v>
      </c>
      <c r="M181" s="2">
        <v>2.5</v>
      </c>
      <c r="N181">
        <v>3</v>
      </c>
      <c r="O181">
        <v>5</v>
      </c>
      <c r="P181" s="2">
        <v>60</v>
      </c>
      <c r="Q181">
        <v>0</v>
      </c>
      <c r="R181">
        <v>1</v>
      </c>
      <c r="S181" s="2">
        <v>0</v>
      </c>
      <c r="T181">
        <v>1</v>
      </c>
      <c r="U181">
        <v>2</v>
      </c>
      <c r="V181" s="2">
        <v>50</v>
      </c>
      <c r="W181">
        <v>0</v>
      </c>
      <c r="X181">
        <v>0</v>
      </c>
      <c r="Y181">
        <v>2</v>
      </c>
      <c r="Z181">
        <v>0</v>
      </c>
      <c r="AA181">
        <v>0</v>
      </c>
      <c r="AB181">
        <v>0</v>
      </c>
      <c r="AC181">
        <v>3</v>
      </c>
      <c r="AD181">
        <v>3</v>
      </c>
      <c r="AE181" s="2">
        <v>1.5</v>
      </c>
      <c r="AF181">
        <v>0</v>
      </c>
      <c r="AG181">
        <v>3</v>
      </c>
      <c r="AH181">
        <v>4</v>
      </c>
      <c r="AI181" s="2">
        <v>2</v>
      </c>
      <c r="AJ181" s="4">
        <v>105210</v>
      </c>
      <c r="AK181" s="4">
        <v>113</v>
      </c>
    </row>
    <row r="182" spans="1:37" ht="15.25" customHeight="1" x14ac:dyDescent="0.2">
      <c r="A182" t="s">
        <v>304</v>
      </c>
      <c r="B182" t="s">
        <v>305</v>
      </c>
      <c r="C182" t="s">
        <v>1199</v>
      </c>
      <c r="D182">
        <v>2</v>
      </c>
      <c r="E182">
        <v>9</v>
      </c>
      <c r="F182" s="2">
        <v>4.5</v>
      </c>
      <c r="G182" s="2">
        <v>7.2</v>
      </c>
      <c r="H182" s="2">
        <v>3.6</v>
      </c>
      <c r="I182" s="2">
        <v>0.69</v>
      </c>
      <c r="J182" s="2">
        <v>6.2</v>
      </c>
      <c r="K182" s="2">
        <v>3.1</v>
      </c>
      <c r="L182">
        <v>1</v>
      </c>
      <c r="M182" s="2">
        <v>0.5</v>
      </c>
      <c r="N182">
        <v>5</v>
      </c>
      <c r="O182">
        <v>6</v>
      </c>
      <c r="P182" s="2">
        <v>83.3333333333333</v>
      </c>
      <c r="Q182">
        <v>1</v>
      </c>
      <c r="R182">
        <v>5</v>
      </c>
      <c r="S182" s="2">
        <v>20</v>
      </c>
      <c r="T182">
        <v>2</v>
      </c>
      <c r="U182">
        <v>2</v>
      </c>
      <c r="V182" s="2">
        <v>100</v>
      </c>
      <c r="W182">
        <v>0</v>
      </c>
      <c r="X182">
        <v>1</v>
      </c>
      <c r="Y182">
        <v>0</v>
      </c>
      <c r="Z182">
        <v>0</v>
      </c>
      <c r="AA182">
        <v>0</v>
      </c>
      <c r="AB182">
        <v>0</v>
      </c>
      <c r="AC182">
        <v>0</v>
      </c>
      <c r="AD182">
        <v>8</v>
      </c>
      <c r="AE182" s="2">
        <v>4</v>
      </c>
      <c r="AF182">
        <v>1</v>
      </c>
      <c r="AG182">
        <v>7</v>
      </c>
      <c r="AH182">
        <v>4</v>
      </c>
      <c r="AI182" s="2">
        <v>2</v>
      </c>
      <c r="AJ182" s="4">
        <v>84216</v>
      </c>
      <c r="AK182" s="4">
        <v>131</v>
      </c>
    </row>
    <row r="183" spans="1:37" ht="15.25" customHeight="1" x14ac:dyDescent="0.2">
      <c r="A183" t="s">
        <v>1344</v>
      </c>
      <c r="B183" t="s">
        <v>648</v>
      </c>
      <c r="C183" t="s">
        <v>1200</v>
      </c>
      <c r="D183">
        <v>3</v>
      </c>
      <c r="E183">
        <v>12</v>
      </c>
      <c r="F183" s="2">
        <v>4</v>
      </c>
      <c r="G183" s="2">
        <v>5</v>
      </c>
      <c r="H183" s="2">
        <v>1.7</v>
      </c>
      <c r="I183" s="2">
        <v>0.5</v>
      </c>
      <c r="J183" s="2">
        <v>6</v>
      </c>
      <c r="K183" s="2">
        <v>2</v>
      </c>
      <c r="L183">
        <v>7</v>
      </c>
      <c r="M183" s="2">
        <v>2.3333333333333299</v>
      </c>
      <c r="N183">
        <v>4</v>
      </c>
      <c r="O183">
        <v>11</v>
      </c>
      <c r="P183" s="2">
        <v>36.363636363636402</v>
      </c>
      <c r="Q183">
        <v>2</v>
      </c>
      <c r="R183">
        <v>7</v>
      </c>
      <c r="S183" s="2">
        <v>28.571428571428601</v>
      </c>
      <c r="T183">
        <v>4</v>
      </c>
      <c r="U183">
        <v>6</v>
      </c>
      <c r="V183" s="2">
        <v>66.6666666666667</v>
      </c>
      <c r="W183">
        <v>0</v>
      </c>
      <c r="X183">
        <v>0</v>
      </c>
      <c r="Y183">
        <v>4</v>
      </c>
      <c r="Z183">
        <v>0</v>
      </c>
      <c r="AA183">
        <v>0</v>
      </c>
      <c r="AB183">
        <v>0</v>
      </c>
      <c r="AC183">
        <v>3</v>
      </c>
      <c r="AD183">
        <v>10</v>
      </c>
      <c r="AE183" s="2">
        <v>3.3333333333333299</v>
      </c>
      <c r="AF183">
        <v>4</v>
      </c>
      <c r="AG183">
        <v>6</v>
      </c>
      <c r="AH183">
        <v>10</v>
      </c>
      <c r="AI183" s="2">
        <v>3.3333333333333299</v>
      </c>
      <c r="AJ183" s="4">
        <v>51270</v>
      </c>
      <c r="AK183" s="4">
        <v>166</v>
      </c>
    </row>
    <row r="184" spans="1:37" ht="15.25" customHeight="1" x14ac:dyDescent="0.2">
      <c r="A184" t="s">
        <v>912</v>
      </c>
      <c r="B184" t="s">
        <v>1066</v>
      </c>
      <c r="C184" t="s">
        <v>1200</v>
      </c>
      <c r="D184">
        <v>3</v>
      </c>
      <c r="E184">
        <v>14</v>
      </c>
      <c r="F184" s="2">
        <v>4.6666666666666696</v>
      </c>
      <c r="G184" s="2">
        <v>10.8</v>
      </c>
      <c r="H184" s="2">
        <v>3.6</v>
      </c>
      <c r="I184" s="2">
        <v>0.52</v>
      </c>
      <c r="J184" s="2">
        <v>7.3</v>
      </c>
      <c r="K184" s="2">
        <v>2.43333333333333</v>
      </c>
      <c r="L184">
        <v>0</v>
      </c>
      <c r="M184" s="2">
        <v>0</v>
      </c>
      <c r="N184">
        <v>10</v>
      </c>
      <c r="O184">
        <v>21</v>
      </c>
      <c r="P184" s="2">
        <v>47.619047619047599</v>
      </c>
      <c r="Q184">
        <v>1</v>
      </c>
      <c r="R184">
        <v>2</v>
      </c>
      <c r="S184" s="2">
        <v>50</v>
      </c>
      <c r="T184">
        <v>2</v>
      </c>
      <c r="U184">
        <v>4</v>
      </c>
      <c r="V184" s="2">
        <v>50</v>
      </c>
      <c r="W184">
        <v>0</v>
      </c>
      <c r="X184">
        <v>0</v>
      </c>
      <c r="Y184">
        <v>0</v>
      </c>
      <c r="Z184">
        <v>0</v>
      </c>
      <c r="AA184">
        <v>0</v>
      </c>
      <c r="AB184">
        <v>0</v>
      </c>
      <c r="AC184">
        <v>0</v>
      </c>
      <c r="AD184">
        <v>11</v>
      </c>
      <c r="AE184" s="2">
        <v>3.6666666666666701</v>
      </c>
      <c r="AF184">
        <v>5</v>
      </c>
      <c r="AG184">
        <v>6</v>
      </c>
      <c r="AH184">
        <v>2</v>
      </c>
      <c r="AI184" s="2">
        <v>0.66666666666666696</v>
      </c>
      <c r="AJ184" s="4">
        <v>45924</v>
      </c>
      <c r="AK184" s="4">
        <v>173</v>
      </c>
    </row>
    <row r="185" spans="1:37" ht="15.25" customHeight="1" x14ac:dyDescent="0.2">
      <c r="A185" t="s">
        <v>1345</v>
      </c>
      <c r="B185" t="s">
        <v>1346</v>
      </c>
      <c r="C185" t="s">
        <v>1200</v>
      </c>
      <c r="D185">
        <v>3</v>
      </c>
      <c r="E185">
        <v>8</v>
      </c>
      <c r="F185" s="2">
        <v>2.6666666666666701</v>
      </c>
      <c r="G185" s="2">
        <v>10</v>
      </c>
      <c r="H185" s="2">
        <v>3.3</v>
      </c>
      <c r="I185" s="2">
        <v>0.62</v>
      </c>
      <c r="J185" s="2">
        <v>5</v>
      </c>
      <c r="K185" s="2">
        <v>1.6666666666666701</v>
      </c>
      <c r="L185">
        <v>6</v>
      </c>
      <c r="M185" s="2">
        <v>2</v>
      </c>
      <c r="N185">
        <v>4</v>
      </c>
      <c r="O185">
        <v>6</v>
      </c>
      <c r="P185" s="2">
        <v>66.6666666666667</v>
      </c>
      <c r="Q185">
        <v>2</v>
      </c>
      <c r="R185">
        <v>7</v>
      </c>
      <c r="S185" s="2">
        <v>28.571428571428601</v>
      </c>
      <c r="T185">
        <v>0</v>
      </c>
      <c r="U185">
        <v>0</v>
      </c>
      <c r="W185">
        <v>1</v>
      </c>
      <c r="X185">
        <v>1</v>
      </c>
      <c r="Y185">
        <v>3</v>
      </c>
      <c r="Z185">
        <v>0</v>
      </c>
      <c r="AA185">
        <v>0</v>
      </c>
      <c r="AB185">
        <v>0</v>
      </c>
      <c r="AC185">
        <v>1</v>
      </c>
      <c r="AD185">
        <v>10</v>
      </c>
      <c r="AE185" s="2">
        <v>3.3333333333333299</v>
      </c>
      <c r="AF185">
        <v>0</v>
      </c>
      <c r="AG185">
        <v>10</v>
      </c>
      <c r="AH185">
        <v>4</v>
      </c>
      <c r="AI185" s="2">
        <v>1.3333333333333299</v>
      </c>
      <c r="AJ185" s="4">
        <v>48030</v>
      </c>
      <c r="AK185" s="4">
        <v>170</v>
      </c>
    </row>
    <row r="186" spans="1:37" ht="15.25" customHeight="1" x14ac:dyDescent="0.2">
      <c r="A186" t="s">
        <v>1347</v>
      </c>
      <c r="B186" t="s">
        <v>1348</v>
      </c>
      <c r="C186" t="s">
        <v>1200</v>
      </c>
      <c r="D186">
        <v>3</v>
      </c>
      <c r="E186">
        <v>8</v>
      </c>
      <c r="F186" s="2">
        <v>2.6666666666666701</v>
      </c>
      <c r="G186" s="2">
        <v>4.5</v>
      </c>
      <c r="H186" s="2">
        <v>1.5</v>
      </c>
      <c r="I186" s="2">
        <v>0.38</v>
      </c>
      <c r="J186" s="2">
        <v>3</v>
      </c>
      <c r="K186" s="2">
        <v>1</v>
      </c>
      <c r="L186">
        <v>4</v>
      </c>
      <c r="M186" s="2">
        <v>1.3333333333333299</v>
      </c>
      <c r="N186">
        <v>6</v>
      </c>
      <c r="O186">
        <v>11</v>
      </c>
      <c r="P186" s="2">
        <v>54.545454545454497</v>
      </c>
      <c r="Q186">
        <v>1</v>
      </c>
      <c r="R186">
        <v>10</v>
      </c>
      <c r="S186" s="2">
        <v>10</v>
      </c>
      <c r="T186">
        <v>0</v>
      </c>
      <c r="U186">
        <v>0</v>
      </c>
      <c r="W186">
        <v>0</v>
      </c>
      <c r="X186">
        <v>0</v>
      </c>
      <c r="Y186">
        <v>2</v>
      </c>
      <c r="Z186">
        <v>0</v>
      </c>
      <c r="AA186">
        <v>0</v>
      </c>
      <c r="AB186">
        <v>0</v>
      </c>
      <c r="AC186">
        <v>2</v>
      </c>
      <c r="AD186">
        <v>9</v>
      </c>
      <c r="AE186" s="2">
        <v>3</v>
      </c>
      <c r="AF186">
        <v>4</v>
      </c>
      <c r="AG186">
        <v>5</v>
      </c>
      <c r="AH186">
        <v>5</v>
      </c>
      <c r="AI186" s="2">
        <v>1.6666666666666701</v>
      </c>
      <c r="AJ186" s="4">
        <v>38640</v>
      </c>
      <c r="AK186" s="4">
        <v>185</v>
      </c>
    </row>
    <row r="187" spans="1:37" ht="15.25" customHeight="1" x14ac:dyDescent="0.2">
      <c r="A187" t="s">
        <v>440</v>
      </c>
      <c r="B187" t="s">
        <v>441</v>
      </c>
      <c r="C187" t="s">
        <v>86</v>
      </c>
      <c r="D187">
        <v>4</v>
      </c>
      <c r="E187">
        <v>4</v>
      </c>
      <c r="F187" s="2">
        <v>1</v>
      </c>
      <c r="G187" s="2">
        <v>10.199999999999999</v>
      </c>
      <c r="H187" s="2">
        <v>2.6</v>
      </c>
      <c r="I187" s="2">
        <v>0.67</v>
      </c>
      <c r="J187" s="2">
        <v>2.7</v>
      </c>
      <c r="K187" s="2">
        <v>0.67500000000000004</v>
      </c>
      <c r="L187">
        <v>3</v>
      </c>
      <c r="M187" s="2">
        <v>0.75</v>
      </c>
      <c r="N187">
        <v>3</v>
      </c>
      <c r="O187">
        <v>5</v>
      </c>
      <c r="P187" s="2">
        <v>60</v>
      </c>
      <c r="Q187">
        <v>0</v>
      </c>
      <c r="R187">
        <v>0</v>
      </c>
      <c r="T187">
        <v>1</v>
      </c>
      <c r="U187">
        <v>1</v>
      </c>
      <c r="V187" s="2">
        <v>100</v>
      </c>
      <c r="W187">
        <v>0</v>
      </c>
      <c r="X187">
        <v>1</v>
      </c>
      <c r="Y187">
        <v>0</v>
      </c>
      <c r="Z187">
        <v>0</v>
      </c>
      <c r="AA187">
        <v>0</v>
      </c>
      <c r="AB187">
        <v>0</v>
      </c>
      <c r="AC187">
        <v>2</v>
      </c>
      <c r="AD187">
        <v>15</v>
      </c>
      <c r="AE187" s="2">
        <v>3.75</v>
      </c>
      <c r="AF187">
        <v>3</v>
      </c>
      <c r="AG187">
        <v>12</v>
      </c>
      <c r="AH187">
        <v>1</v>
      </c>
      <c r="AI187" s="2">
        <v>0.25</v>
      </c>
      <c r="AJ187" s="4">
        <v>73596</v>
      </c>
      <c r="AK187" s="4">
        <v>141</v>
      </c>
    </row>
    <row r="188" spans="1:37" ht="15.25" customHeight="1" x14ac:dyDescent="0.2">
      <c r="A188" t="s">
        <v>1349</v>
      </c>
      <c r="B188" t="s">
        <v>1349</v>
      </c>
      <c r="C188" t="s">
        <v>86</v>
      </c>
      <c r="D188">
        <v>4</v>
      </c>
      <c r="E188">
        <v>13</v>
      </c>
      <c r="F188" s="2">
        <v>3.25</v>
      </c>
      <c r="G188" s="2">
        <v>8.3000000000000007</v>
      </c>
      <c r="H188" s="2">
        <v>2.1</v>
      </c>
      <c r="I188" s="2">
        <v>0.33</v>
      </c>
      <c r="J188" s="2">
        <v>4.3</v>
      </c>
      <c r="K188" s="2">
        <v>1.075</v>
      </c>
      <c r="L188">
        <v>5</v>
      </c>
      <c r="M188" s="2">
        <v>1.25</v>
      </c>
      <c r="N188">
        <v>6</v>
      </c>
      <c r="O188">
        <v>18</v>
      </c>
      <c r="P188" s="2">
        <v>33.3333333333333</v>
      </c>
      <c r="Q188">
        <v>3</v>
      </c>
      <c r="R188">
        <v>20</v>
      </c>
      <c r="S188" s="2">
        <v>15</v>
      </c>
      <c r="T188">
        <v>1</v>
      </c>
      <c r="U188">
        <v>1</v>
      </c>
      <c r="V188" s="2">
        <v>100</v>
      </c>
      <c r="W188">
        <v>0</v>
      </c>
      <c r="X188">
        <v>2</v>
      </c>
      <c r="Y188">
        <v>0</v>
      </c>
      <c r="Z188">
        <v>0</v>
      </c>
      <c r="AA188">
        <v>0</v>
      </c>
      <c r="AB188">
        <v>0</v>
      </c>
      <c r="AC188">
        <v>3</v>
      </c>
      <c r="AD188">
        <v>14</v>
      </c>
      <c r="AE188" s="2">
        <v>3.5</v>
      </c>
      <c r="AF188">
        <v>0</v>
      </c>
      <c r="AG188">
        <v>14</v>
      </c>
      <c r="AH188">
        <v>5</v>
      </c>
      <c r="AI188" s="2">
        <v>1.25</v>
      </c>
      <c r="AJ188" s="4">
        <v>85404</v>
      </c>
      <c r="AK188" s="4">
        <v>129</v>
      </c>
    </row>
    <row r="189" spans="1:37" ht="15.25" customHeight="1" x14ac:dyDescent="0.2">
      <c r="A189" t="s">
        <v>1054</v>
      </c>
      <c r="B189" t="s">
        <v>1055</v>
      </c>
      <c r="C189" t="s">
        <v>86</v>
      </c>
      <c r="D189">
        <v>4</v>
      </c>
      <c r="E189">
        <v>18</v>
      </c>
      <c r="F189" s="2">
        <v>4.5</v>
      </c>
      <c r="G189" s="2">
        <v>15.8</v>
      </c>
      <c r="H189" s="2">
        <v>4</v>
      </c>
      <c r="I189" s="2">
        <v>0.49</v>
      </c>
      <c r="J189" s="2">
        <v>8.8000000000000007</v>
      </c>
      <c r="K189" s="2">
        <v>2.2000000000000002</v>
      </c>
      <c r="L189">
        <v>18</v>
      </c>
      <c r="M189" s="2">
        <v>4.5</v>
      </c>
      <c r="N189">
        <v>17</v>
      </c>
      <c r="O189">
        <v>28</v>
      </c>
      <c r="P189" s="2">
        <v>60.714285714285701</v>
      </c>
      <c r="Q189">
        <v>0</v>
      </c>
      <c r="R189">
        <v>4</v>
      </c>
      <c r="S189" s="2">
        <v>0</v>
      </c>
      <c r="T189">
        <v>1</v>
      </c>
      <c r="U189">
        <v>5</v>
      </c>
      <c r="V189" s="2">
        <v>20</v>
      </c>
      <c r="W189">
        <v>1</v>
      </c>
      <c r="X189">
        <v>4</v>
      </c>
      <c r="Y189">
        <v>4</v>
      </c>
      <c r="Z189">
        <v>0</v>
      </c>
      <c r="AA189">
        <v>0</v>
      </c>
      <c r="AB189">
        <v>0</v>
      </c>
      <c r="AC189">
        <v>9</v>
      </c>
      <c r="AD189">
        <v>10</v>
      </c>
      <c r="AE189" s="2">
        <v>2.5</v>
      </c>
      <c r="AF189">
        <v>1</v>
      </c>
      <c r="AG189">
        <v>9</v>
      </c>
      <c r="AH189">
        <v>6</v>
      </c>
      <c r="AI189" s="2">
        <v>1.5</v>
      </c>
      <c r="AJ189" s="4">
        <v>106944</v>
      </c>
      <c r="AK189" s="4">
        <v>111</v>
      </c>
    </row>
    <row r="190" spans="1:37" ht="15.25" customHeight="1" x14ac:dyDescent="0.2">
      <c r="A190" t="s">
        <v>430</v>
      </c>
      <c r="B190" t="s">
        <v>431</v>
      </c>
      <c r="C190" t="s">
        <v>86</v>
      </c>
      <c r="D190">
        <v>4</v>
      </c>
      <c r="E190">
        <v>18</v>
      </c>
      <c r="F190" s="2">
        <v>4.5</v>
      </c>
      <c r="G190" s="2">
        <v>13.1</v>
      </c>
      <c r="H190" s="2">
        <v>3.3</v>
      </c>
      <c r="I190" s="2">
        <v>0.56000000000000005</v>
      </c>
      <c r="J190" s="2">
        <v>10.1</v>
      </c>
      <c r="K190" s="2">
        <v>2.5249999999999999</v>
      </c>
      <c r="L190">
        <v>7</v>
      </c>
      <c r="M190" s="2">
        <v>1.75</v>
      </c>
      <c r="N190">
        <v>10</v>
      </c>
      <c r="O190">
        <v>15</v>
      </c>
      <c r="P190" s="2">
        <v>66.6666666666667</v>
      </c>
      <c r="Q190">
        <v>4</v>
      </c>
      <c r="R190">
        <v>17</v>
      </c>
      <c r="S190" s="2">
        <v>23.529411764705898</v>
      </c>
      <c r="T190">
        <v>0</v>
      </c>
      <c r="U190">
        <v>0</v>
      </c>
      <c r="W190">
        <v>0</v>
      </c>
      <c r="X190">
        <v>0</v>
      </c>
      <c r="Y190">
        <v>1</v>
      </c>
      <c r="Z190">
        <v>2</v>
      </c>
      <c r="AA190">
        <v>1</v>
      </c>
      <c r="AB190">
        <v>1</v>
      </c>
      <c r="AC190">
        <v>5</v>
      </c>
      <c r="AD190">
        <v>18</v>
      </c>
      <c r="AE190" s="2">
        <v>4.5</v>
      </c>
      <c r="AF190">
        <v>4</v>
      </c>
      <c r="AG190">
        <v>14</v>
      </c>
      <c r="AH190">
        <v>8</v>
      </c>
      <c r="AI190" s="2">
        <v>2</v>
      </c>
      <c r="AJ190" s="4">
        <v>96348</v>
      </c>
      <c r="AK190" s="4">
        <v>119</v>
      </c>
    </row>
    <row r="191" spans="1:37" ht="15.25" customHeight="1" x14ac:dyDescent="0.2">
      <c r="A191" t="s">
        <v>68</v>
      </c>
      <c r="B191" t="s">
        <v>429</v>
      </c>
      <c r="C191" t="s">
        <v>620</v>
      </c>
      <c r="D191">
        <v>3</v>
      </c>
      <c r="E191">
        <v>18</v>
      </c>
      <c r="F191" s="2">
        <v>6</v>
      </c>
      <c r="G191" s="2">
        <v>18</v>
      </c>
      <c r="H191" s="2">
        <v>6</v>
      </c>
      <c r="I191" s="2">
        <v>0.5</v>
      </c>
      <c r="J191" s="2">
        <v>9</v>
      </c>
      <c r="K191" s="2">
        <v>3</v>
      </c>
      <c r="L191">
        <v>14</v>
      </c>
      <c r="M191" s="2">
        <v>4.6666666666666696</v>
      </c>
      <c r="N191">
        <v>12</v>
      </c>
      <c r="O191">
        <v>23</v>
      </c>
      <c r="P191" s="2">
        <v>52.173913043478301</v>
      </c>
      <c r="Q191">
        <v>2</v>
      </c>
      <c r="R191">
        <v>8</v>
      </c>
      <c r="S191" s="2">
        <v>25</v>
      </c>
      <c r="T191">
        <v>2</v>
      </c>
      <c r="U191">
        <v>5</v>
      </c>
      <c r="V191" s="2">
        <v>40</v>
      </c>
      <c r="W191">
        <v>0</v>
      </c>
      <c r="X191">
        <v>5</v>
      </c>
      <c r="Y191">
        <v>2</v>
      </c>
      <c r="Z191">
        <v>1</v>
      </c>
      <c r="AA191">
        <v>1</v>
      </c>
      <c r="AB191">
        <v>0</v>
      </c>
      <c r="AC191">
        <v>7</v>
      </c>
      <c r="AD191">
        <v>14</v>
      </c>
      <c r="AE191" s="2">
        <v>4.6666666666666696</v>
      </c>
      <c r="AF191">
        <v>6</v>
      </c>
      <c r="AG191">
        <v>8</v>
      </c>
      <c r="AH191">
        <v>5</v>
      </c>
      <c r="AI191" s="2">
        <v>1.6666666666666701</v>
      </c>
      <c r="AJ191" s="4">
        <v>85990</v>
      </c>
      <c r="AK191" s="4">
        <v>128</v>
      </c>
    </row>
    <row r="192" spans="1:37" ht="15.25" customHeight="1" x14ac:dyDescent="0.2">
      <c r="A192" t="s">
        <v>806</v>
      </c>
      <c r="B192" t="s">
        <v>807</v>
      </c>
      <c r="C192" t="s">
        <v>620</v>
      </c>
      <c r="D192">
        <v>3</v>
      </c>
      <c r="E192">
        <v>4</v>
      </c>
      <c r="F192" s="2">
        <v>1.3333333333333299</v>
      </c>
      <c r="G192" s="2">
        <v>4.5</v>
      </c>
      <c r="H192" s="2">
        <v>1.5</v>
      </c>
      <c r="I192" s="2">
        <v>0.25</v>
      </c>
      <c r="J192" s="2">
        <v>1</v>
      </c>
      <c r="K192" s="2">
        <v>0.33333333333333298</v>
      </c>
      <c r="L192">
        <v>3</v>
      </c>
      <c r="M192" s="2">
        <v>1</v>
      </c>
      <c r="N192">
        <v>0</v>
      </c>
      <c r="O192">
        <v>3</v>
      </c>
      <c r="P192" s="2">
        <v>0</v>
      </c>
      <c r="Q192">
        <v>1</v>
      </c>
      <c r="R192">
        <v>11</v>
      </c>
      <c r="S192" s="2">
        <v>9.0909090909090899</v>
      </c>
      <c r="T192">
        <v>2</v>
      </c>
      <c r="U192">
        <v>2</v>
      </c>
      <c r="V192" s="2">
        <v>100</v>
      </c>
      <c r="W192">
        <v>0</v>
      </c>
      <c r="X192">
        <v>0</v>
      </c>
      <c r="Y192">
        <v>3</v>
      </c>
      <c r="Z192">
        <v>0</v>
      </c>
      <c r="AA192">
        <v>0</v>
      </c>
      <c r="AB192">
        <v>0</v>
      </c>
      <c r="AC192">
        <v>0</v>
      </c>
      <c r="AD192">
        <v>5</v>
      </c>
      <c r="AE192" s="2">
        <v>1.6666666666666701</v>
      </c>
      <c r="AF192">
        <v>2</v>
      </c>
      <c r="AG192">
        <v>3</v>
      </c>
      <c r="AH192">
        <v>2</v>
      </c>
      <c r="AI192" s="2">
        <v>0.66666666666666696</v>
      </c>
      <c r="AJ192" s="4">
        <v>50620</v>
      </c>
      <c r="AK192" s="4">
        <v>167</v>
      </c>
    </row>
    <row r="193" spans="1:37" ht="15.25" customHeight="1" x14ac:dyDescent="0.2">
      <c r="A193" t="s">
        <v>1350</v>
      </c>
      <c r="B193" t="s">
        <v>1351</v>
      </c>
      <c r="C193" t="s">
        <v>620</v>
      </c>
      <c r="D193">
        <v>3</v>
      </c>
      <c r="E193">
        <v>9</v>
      </c>
      <c r="F193" s="2">
        <v>3</v>
      </c>
      <c r="G193" s="2">
        <v>7.9</v>
      </c>
      <c r="H193" s="2">
        <v>2.6</v>
      </c>
      <c r="I193" s="2">
        <v>0.32</v>
      </c>
      <c r="J193" s="2">
        <v>2.9</v>
      </c>
      <c r="K193" s="2">
        <v>0.96666666666666701</v>
      </c>
      <c r="L193">
        <v>4</v>
      </c>
      <c r="M193" s="2">
        <v>1.3333333333333299</v>
      </c>
      <c r="N193">
        <v>5</v>
      </c>
      <c r="O193">
        <v>12</v>
      </c>
      <c r="P193" s="2">
        <v>41.6666666666667</v>
      </c>
      <c r="Q193">
        <v>1</v>
      </c>
      <c r="R193">
        <v>9</v>
      </c>
      <c r="S193" s="2">
        <v>11.1111111111111</v>
      </c>
      <c r="T193">
        <v>2</v>
      </c>
      <c r="U193">
        <v>7</v>
      </c>
      <c r="V193" s="2">
        <v>28.571428571428601</v>
      </c>
      <c r="W193">
        <v>0</v>
      </c>
      <c r="X193">
        <v>1</v>
      </c>
      <c r="Y193">
        <v>3</v>
      </c>
      <c r="Z193">
        <v>0</v>
      </c>
      <c r="AA193">
        <v>0</v>
      </c>
      <c r="AB193">
        <v>0</v>
      </c>
      <c r="AC193">
        <v>0</v>
      </c>
      <c r="AD193">
        <v>12</v>
      </c>
      <c r="AE193" s="2">
        <v>4</v>
      </c>
      <c r="AF193">
        <v>2</v>
      </c>
      <c r="AG193">
        <v>10</v>
      </c>
      <c r="AH193">
        <v>5</v>
      </c>
      <c r="AI193" s="2">
        <v>1.6666666666666701</v>
      </c>
      <c r="AJ193" s="4">
        <v>34252</v>
      </c>
      <c r="AK193" s="4">
        <v>199</v>
      </c>
    </row>
    <row r="194" spans="1:37" ht="15.25" customHeight="1" x14ac:dyDescent="0.2">
      <c r="A194" t="s">
        <v>1352</v>
      </c>
      <c r="B194" t="s">
        <v>1353</v>
      </c>
      <c r="C194" t="s">
        <v>620</v>
      </c>
      <c r="D194">
        <v>3</v>
      </c>
      <c r="E194">
        <v>6</v>
      </c>
      <c r="F194" s="2">
        <v>2</v>
      </c>
      <c r="G194" s="2">
        <v>6</v>
      </c>
      <c r="H194" s="2">
        <v>2</v>
      </c>
      <c r="I194" s="2">
        <v>0.25</v>
      </c>
      <c r="J194" s="2">
        <v>1.5</v>
      </c>
      <c r="K194" s="2">
        <v>0.5</v>
      </c>
      <c r="L194">
        <v>4</v>
      </c>
      <c r="M194" s="2">
        <v>1.3333333333333299</v>
      </c>
      <c r="N194">
        <v>6</v>
      </c>
      <c r="O194">
        <v>18</v>
      </c>
      <c r="P194" s="2">
        <v>33.3333333333333</v>
      </c>
      <c r="Q194">
        <v>0</v>
      </c>
      <c r="R194">
        <v>4</v>
      </c>
      <c r="S194" s="2">
        <v>0</v>
      </c>
      <c r="T194">
        <v>0</v>
      </c>
      <c r="U194">
        <v>2</v>
      </c>
      <c r="V194" s="2">
        <v>0</v>
      </c>
      <c r="W194">
        <v>0</v>
      </c>
      <c r="X194">
        <v>4</v>
      </c>
      <c r="Y194">
        <v>0</v>
      </c>
      <c r="Z194">
        <v>0</v>
      </c>
      <c r="AA194">
        <v>0</v>
      </c>
      <c r="AB194">
        <v>0</v>
      </c>
      <c r="AC194">
        <v>0</v>
      </c>
      <c r="AD194">
        <v>11</v>
      </c>
      <c r="AE194" s="2">
        <v>3.6666666666666701</v>
      </c>
      <c r="AF194">
        <v>5</v>
      </c>
      <c r="AG194">
        <v>6</v>
      </c>
      <c r="AH194">
        <v>5</v>
      </c>
      <c r="AI194" s="2">
        <v>1.6666666666666701</v>
      </c>
      <c r="AJ194" s="4">
        <v>29970</v>
      </c>
      <c r="AK194" s="4">
        <v>215</v>
      </c>
    </row>
    <row r="195" spans="1:37" ht="15.25" customHeight="1" x14ac:dyDescent="0.2">
      <c r="A195" t="s">
        <v>308</v>
      </c>
      <c r="B195" t="s">
        <v>1067</v>
      </c>
      <c r="C195" t="s">
        <v>962</v>
      </c>
      <c r="D195">
        <v>3</v>
      </c>
      <c r="E195">
        <v>16</v>
      </c>
      <c r="F195" s="2">
        <v>5.3333333333333304</v>
      </c>
      <c r="G195" s="2">
        <v>9.3000000000000007</v>
      </c>
      <c r="H195" s="2">
        <v>3.1</v>
      </c>
      <c r="I195" s="2">
        <v>0.52</v>
      </c>
      <c r="J195" s="2">
        <v>8.3000000000000007</v>
      </c>
      <c r="K195" s="2">
        <v>2.7666666666666702</v>
      </c>
      <c r="L195">
        <v>3</v>
      </c>
      <c r="M195" s="2">
        <v>1</v>
      </c>
      <c r="N195">
        <v>13</v>
      </c>
      <c r="O195">
        <v>21</v>
      </c>
      <c r="P195" s="2">
        <v>61.904761904761898</v>
      </c>
      <c r="Q195">
        <v>0</v>
      </c>
      <c r="R195">
        <v>1</v>
      </c>
      <c r="S195" s="2">
        <v>0</v>
      </c>
      <c r="T195">
        <v>3</v>
      </c>
      <c r="U195">
        <v>9</v>
      </c>
      <c r="V195" s="2">
        <v>33.3333333333333</v>
      </c>
      <c r="W195">
        <v>0</v>
      </c>
      <c r="X195">
        <v>2</v>
      </c>
      <c r="Y195">
        <v>1</v>
      </c>
      <c r="Z195">
        <v>1</v>
      </c>
      <c r="AA195">
        <v>0</v>
      </c>
      <c r="AB195">
        <v>0</v>
      </c>
      <c r="AC195">
        <v>0</v>
      </c>
      <c r="AD195">
        <v>18</v>
      </c>
      <c r="AE195" s="2">
        <v>6</v>
      </c>
      <c r="AF195">
        <v>7</v>
      </c>
      <c r="AG195">
        <v>11</v>
      </c>
      <c r="AH195">
        <v>11</v>
      </c>
      <c r="AI195" s="2">
        <v>3.6666666666666701</v>
      </c>
      <c r="AJ195" s="4">
        <v>53304</v>
      </c>
      <c r="AK195" s="4">
        <v>162</v>
      </c>
    </row>
    <row r="196" spans="1:37" ht="15.25" customHeight="1" x14ac:dyDescent="0.2">
      <c r="A196" t="s">
        <v>1068</v>
      </c>
      <c r="B196" t="s">
        <v>1069</v>
      </c>
      <c r="C196" t="s">
        <v>962</v>
      </c>
      <c r="D196">
        <v>3</v>
      </c>
      <c r="E196">
        <v>4</v>
      </c>
      <c r="F196" s="2">
        <v>1.3333333333333299</v>
      </c>
      <c r="G196" s="2">
        <v>7.4</v>
      </c>
      <c r="H196" s="2">
        <v>2.5</v>
      </c>
      <c r="I196" s="2">
        <v>0.22</v>
      </c>
      <c r="J196" s="2">
        <v>0.9</v>
      </c>
      <c r="K196" s="2">
        <v>0.3</v>
      </c>
      <c r="L196">
        <v>2</v>
      </c>
      <c r="M196" s="2">
        <v>0.66666666666666696</v>
      </c>
      <c r="N196">
        <v>3</v>
      </c>
      <c r="O196">
        <v>12</v>
      </c>
      <c r="P196" s="2">
        <v>25</v>
      </c>
      <c r="Q196">
        <v>0</v>
      </c>
      <c r="R196">
        <v>4</v>
      </c>
      <c r="S196" s="2">
        <v>0</v>
      </c>
      <c r="T196">
        <v>1</v>
      </c>
      <c r="U196">
        <v>2</v>
      </c>
      <c r="V196" s="2">
        <v>50</v>
      </c>
      <c r="W196">
        <v>0</v>
      </c>
      <c r="X196">
        <v>1</v>
      </c>
      <c r="Y196">
        <v>0</v>
      </c>
      <c r="Z196">
        <v>0</v>
      </c>
      <c r="AA196">
        <v>0</v>
      </c>
      <c r="AB196">
        <v>0</v>
      </c>
      <c r="AC196">
        <v>1</v>
      </c>
      <c r="AD196">
        <v>15</v>
      </c>
      <c r="AE196" s="2">
        <v>5</v>
      </c>
      <c r="AF196">
        <v>3</v>
      </c>
      <c r="AG196">
        <v>12</v>
      </c>
      <c r="AH196">
        <v>2</v>
      </c>
      <c r="AI196" s="2">
        <v>0.66666666666666696</v>
      </c>
      <c r="AJ196" s="4">
        <v>40182</v>
      </c>
      <c r="AK196" s="4">
        <v>182</v>
      </c>
    </row>
    <row r="197" spans="1:37" ht="15.25" customHeight="1" x14ac:dyDescent="0.2">
      <c r="A197" t="s">
        <v>642</v>
      </c>
      <c r="B197" t="s">
        <v>1354</v>
      </c>
      <c r="C197" t="s">
        <v>962</v>
      </c>
      <c r="D197">
        <v>3</v>
      </c>
      <c r="E197">
        <v>15</v>
      </c>
      <c r="F197" s="2">
        <v>5</v>
      </c>
      <c r="G197" s="2">
        <v>11.9</v>
      </c>
      <c r="H197" s="2">
        <v>4</v>
      </c>
      <c r="I197" s="2">
        <v>0.56000000000000005</v>
      </c>
      <c r="J197" s="2">
        <v>8.4</v>
      </c>
      <c r="K197" s="2">
        <v>2.8</v>
      </c>
      <c r="L197">
        <v>9</v>
      </c>
      <c r="M197" s="2">
        <v>3</v>
      </c>
      <c r="N197">
        <v>7</v>
      </c>
      <c r="O197">
        <v>12</v>
      </c>
      <c r="P197" s="2">
        <v>58.3333333333333</v>
      </c>
      <c r="Q197">
        <v>1</v>
      </c>
      <c r="R197">
        <v>8</v>
      </c>
      <c r="S197" s="2">
        <v>12.5</v>
      </c>
      <c r="T197">
        <v>6</v>
      </c>
      <c r="U197">
        <v>7</v>
      </c>
      <c r="V197" s="2">
        <v>85.714285714285694</v>
      </c>
      <c r="W197">
        <v>0</v>
      </c>
      <c r="X197">
        <v>2</v>
      </c>
      <c r="Y197">
        <v>2</v>
      </c>
      <c r="Z197">
        <v>1</v>
      </c>
      <c r="AA197">
        <v>0</v>
      </c>
      <c r="AB197">
        <v>0</v>
      </c>
      <c r="AC197">
        <v>5</v>
      </c>
      <c r="AD197">
        <v>9</v>
      </c>
      <c r="AE197" s="2">
        <v>3</v>
      </c>
      <c r="AF197">
        <v>5</v>
      </c>
      <c r="AG197">
        <v>4</v>
      </c>
      <c r="AH197">
        <v>5</v>
      </c>
      <c r="AI197" s="2">
        <v>1.6666666666666701</v>
      </c>
      <c r="AJ197" s="4">
        <v>59052</v>
      </c>
      <c r="AK197" s="4">
        <v>155</v>
      </c>
    </row>
    <row r="198" spans="1:37" ht="15.25" customHeight="1" x14ac:dyDescent="0.2">
      <c r="A198" t="s">
        <v>1355</v>
      </c>
      <c r="B198" t="s">
        <v>1356</v>
      </c>
      <c r="C198" t="s">
        <v>962</v>
      </c>
      <c r="D198">
        <v>3</v>
      </c>
      <c r="E198">
        <v>13</v>
      </c>
      <c r="F198" s="2">
        <v>4.3333333333333304</v>
      </c>
      <c r="G198" s="2">
        <v>8.8000000000000007</v>
      </c>
      <c r="H198" s="2">
        <v>2.9</v>
      </c>
      <c r="I198" s="2">
        <v>0.41</v>
      </c>
      <c r="J198" s="2">
        <v>5.3</v>
      </c>
      <c r="K198" s="2">
        <v>1.7666666666666699</v>
      </c>
      <c r="L198">
        <v>6</v>
      </c>
      <c r="M198" s="2">
        <v>2</v>
      </c>
      <c r="N198">
        <v>6</v>
      </c>
      <c r="O198">
        <v>15</v>
      </c>
      <c r="P198" s="2">
        <v>40</v>
      </c>
      <c r="Q198">
        <v>3</v>
      </c>
      <c r="R198">
        <v>15</v>
      </c>
      <c r="S198" s="2">
        <v>20</v>
      </c>
      <c r="T198">
        <v>1</v>
      </c>
      <c r="U198">
        <v>2</v>
      </c>
      <c r="V198" s="2">
        <v>50</v>
      </c>
      <c r="W198">
        <v>0</v>
      </c>
      <c r="X198">
        <v>1</v>
      </c>
      <c r="Y198">
        <v>1</v>
      </c>
      <c r="Z198">
        <v>1</v>
      </c>
      <c r="AA198">
        <v>0</v>
      </c>
      <c r="AB198">
        <v>0</v>
      </c>
      <c r="AC198">
        <v>4</v>
      </c>
      <c r="AD198">
        <v>11</v>
      </c>
      <c r="AE198" s="2">
        <v>3.6666666666666701</v>
      </c>
      <c r="AF198">
        <v>3</v>
      </c>
      <c r="AG198">
        <v>8</v>
      </c>
      <c r="AH198">
        <v>4</v>
      </c>
      <c r="AI198" s="2">
        <v>1.3333333333333299</v>
      </c>
      <c r="AJ198" s="4">
        <v>52464</v>
      </c>
      <c r="AK198" s="4">
        <v>163</v>
      </c>
    </row>
    <row r="199" spans="1:37" ht="15.25" customHeight="1" x14ac:dyDescent="0.2">
      <c r="A199" t="s">
        <v>987</v>
      </c>
      <c r="B199" t="s">
        <v>988</v>
      </c>
      <c r="C199" t="s">
        <v>1201</v>
      </c>
      <c r="D199">
        <v>2</v>
      </c>
      <c r="E199">
        <v>1</v>
      </c>
      <c r="F199" s="2">
        <v>0.5</v>
      </c>
      <c r="G199" s="2">
        <v>3.6</v>
      </c>
      <c r="H199" s="2">
        <v>1.8</v>
      </c>
      <c r="I199" s="2">
        <v>0.14000000000000001</v>
      </c>
      <c r="J199" s="2">
        <v>0.1</v>
      </c>
      <c r="K199" s="2">
        <v>0.05</v>
      </c>
      <c r="L199">
        <v>4</v>
      </c>
      <c r="M199" s="2">
        <v>2</v>
      </c>
      <c r="N199">
        <v>0</v>
      </c>
      <c r="O199">
        <v>2</v>
      </c>
      <c r="P199" s="2">
        <v>0</v>
      </c>
      <c r="Q199">
        <v>0</v>
      </c>
      <c r="R199">
        <v>4</v>
      </c>
      <c r="S199" s="2">
        <v>0</v>
      </c>
      <c r="T199">
        <v>1</v>
      </c>
      <c r="U199">
        <v>1</v>
      </c>
      <c r="V199" s="2">
        <v>100</v>
      </c>
      <c r="W199">
        <v>0</v>
      </c>
      <c r="X199">
        <v>2</v>
      </c>
      <c r="Y199">
        <v>2</v>
      </c>
      <c r="Z199">
        <v>0</v>
      </c>
      <c r="AA199">
        <v>0</v>
      </c>
      <c r="AB199">
        <v>0</v>
      </c>
      <c r="AC199">
        <v>0</v>
      </c>
      <c r="AD199">
        <v>5</v>
      </c>
      <c r="AE199" s="2">
        <v>2.5</v>
      </c>
      <c r="AF199">
        <v>3</v>
      </c>
      <c r="AG199">
        <v>2</v>
      </c>
      <c r="AH199">
        <v>3</v>
      </c>
      <c r="AI199" s="2">
        <v>1.5</v>
      </c>
      <c r="AJ199" s="4">
        <v>69163</v>
      </c>
      <c r="AK199" s="4">
        <v>143</v>
      </c>
    </row>
    <row r="200" spans="1:37" ht="15.25" customHeight="1" x14ac:dyDescent="0.2">
      <c r="A200" t="s">
        <v>746</v>
      </c>
      <c r="B200" t="s">
        <v>700</v>
      </c>
      <c r="C200" t="s">
        <v>1201</v>
      </c>
      <c r="D200">
        <v>2</v>
      </c>
      <c r="E200">
        <v>4</v>
      </c>
      <c r="F200" s="2">
        <v>2</v>
      </c>
      <c r="G200" s="2">
        <v>6.7</v>
      </c>
      <c r="H200" s="2">
        <v>3.4</v>
      </c>
      <c r="I200" s="2">
        <v>0.67</v>
      </c>
      <c r="J200" s="2">
        <v>2.7</v>
      </c>
      <c r="K200" s="2">
        <v>1.35</v>
      </c>
      <c r="L200">
        <v>5</v>
      </c>
      <c r="M200" s="2">
        <v>2.5</v>
      </c>
      <c r="N200">
        <v>4</v>
      </c>
      <c r="O200">
        <v>5</v>
      </c>
      <c r="P200" s="2">
        <v>80</v>
      </c>
      <c r="Q200">
        <v>0</v>
      </c>
      <c r="R200">
        <v>1</v>
      </c>
      <c r="S200" s="2">
        <v>0</v>
      </c>
      <c r="T200">
        <v>0</v>
      </c>
      <c r="U200">
        <v>0</v>
      </c>
      <c r="W200">
        <v>0</v>
      </c>
      <c r="X200">
        <v>2</v>
      </c>
      <c r="Y200">
        <v>2</v>
      </c>
      <c r="Z200">
        <v>0</v>
      </c>
      <c r="AA200">
        <v>0</v>
      </c>
      <c r="AB200">
        <v>0</v>
      </c>
      <c r="AC200">
        <v>1</v>
      </c>
      <c r="AD200">
        <v>4</v>
      </c>
      <c r="AE200" s="2">
        <v>2</v>
      </c>
      <c r="AF200">
        <v>0</v>
      </c>
      <c r="AG200">
        <v>4</v>
      </c>
      <c r="AH200">
        <v>2</v>
      </c>
      <c r="AI200" s="2">
        <v>1</v>
      </c>
      <c r="AJ200" s="4">
        <v>42736</v>
      </c>
      <c r="AK200" s="4">
        <v>175</v>
      </c>
    </row>
    <row r="201" spans="1:37" ht="15.25" customHeight="1" x14ac:dyDescent="0.2">
      <c r="A201" t="s">
        <v>1357</v>
      </c>
      <c r="B201" t="s">
        <v>1358</v>
      </c>
      <c r="C201" t="s">
        <v>1201</v>
      </c>
      <c r="D201">
        <v>2</v>
      </c>
      <c r="E201">
        <v>14</v>
      </c>
      <c r="F201" s="2">
        <v>7</v>
      </c>
      <c r="G201" s="2">
        <v>12.5</v>
      </c>
      <c r="H201" s="2">
        <v>6.2</v>
      </c>
      <c r="I201" s="2">
        <v>0.5</v>
      </c>
      <c r="J201" s="2">
        <v>7</v>
      </c>
      <c r="K201" s="2">
        <v>3.5</v>
      </c>
      <c r="L201">
        <v>0</v>
      </c>
      <c r="M201" s="2">
        <v>0</v>
      </c>
      <c r="N201">
        <v>6</v>
      </c>
      <c r="O201">
        <v>13</v>
      </c>
      <c r="P201" s="2">
        <v>46.153846153846203</v>
      </c>
      <c r="Q201">
        <v>3</v>
      </c>
      <c r="R201">
        <v>10</v>
      </c>
      <c r="S201" s="2">
        <v>30</v>
      </c>
      <c r="T201">
        <v>2</v>
      </c>
      <c r="U201">
        <v>5</v>
      </c>
      <c r="V201" s="2">
        <v>40</v>
      </c>
      <c r="W201">
        <v>0</v>
      </c>
      <c r="X201">
        <v>0</v>
      </c>
      <c r="Y201">
        <v>0</v>
      </c>
      <c r="Z201">
        <v>2</v>
      </c>
      <c r="AA201">
        <v>0</v>
      </c>
      <c r="AB201">
        <v>0</v>
      </c>
      <c r="AC201">
        <v>0</v>
      </c>
      <c r="AD201">
        <v>17</v>
      </c>
      <c r="AE201" s="2">
        <v>8.5</v>
      </c>
      <c r="AF201">
        <v>1</v>
      </c>
      <c r="AG201">
        <v>16</v>
      </c>
      <c r="AH201">
        <v>3</v>
      </c>
      <c r="AI201" s="2">
        <v>1.5</v>
      </c>
      <c r="AJ201" s="4">
        <v>49300</v>
      </c>
      <c r="AK201" s="4">
        <v>169</v>
      </c>
    </row>
    <row r="202" spans="1:37" ht="15.25" customHeight="1" x14ac:dyDescent="0.2">
      <c r="A202" t="s">
        <v>1359</v>
      </c>
      <c r="B202" t="s">
        <v>1360</v>
      </c>
      <c r="C202" t="s">
        <v>1201</v>
      </c>
      <c r="D202">
        <v>2</v>
      </c>
      <c r="E202">
        <v>7</v>
      </c>
      <c r="F202" s="2">
        <v>3.5</v>
      </c>
      <c r="G202" s="2">
        <v>-1.3</v>
      </c>
      <c r="H202" s="2">
        <v>-0.6</v>
      </c>
      <c r="I202" s="2">
        <v>0.39</v>
      </c>
      <c r="J202" s="2">
        <v>2.7</v>
      </c>
      <c r="K202" s="2">
        <v>1.35</v>
      </c>
      <c r="L202">
        <v>1</v>
      </c>
      <c r="M202" s="2">
        <v>0.5</v>
      </c>
      <c r="N202">
        <v>1</v>
      </c>
      <c r="O202">
        <v>5</v>
      </c>
      <c r="P202" s="2">
        <v>20</v>
      </c>
      <c r="Q202">
        <v>3</v>
      </c>
      <c r="R202">
        <v>13</v>
      </c>
      <c r="S202" s="2">
        <v>23.076923076923102</v>
      </c>
      <c r="T202">
        <v>0</v>
      </c>
      <c r="U202">
        <v>0</v>
      </c>
      <c r="W202">
        <v>0</v>
      </c>
      <c r="X202">
        <v>0</v>
      </c>
      <c r="Y202">
        <v>1</v>
      </c>
      <c r="Z202">
        <v>1</v>
      </c>
      <c r="AA202">
        <v>0</v>
      </c>
      <c r="AB202">
        <v>0</v>
      </c>
      <c r="AC202">
        <v>0</v>
      </c>
      <c r="AD202">
        <v>6</v>
      </c>
      <c r="AE202" s="2">
        <v>3</v>
      </c>
      <c r="AF202">
        <v>1</v>
      </c>
      <c r="AG202">
        <v>5</v>
      </c>
      <c r="AH202">
        <v>8</v>
      </c>
      <c r="AI202" s="2">
        <v>4</v>
      </c>
      <c r="AJ202" s="4">
        <v>38416</v>
      </c>
      <c r="AK202" s="4">
        <v>187</v>
      </c>
    </row>
    <row r="203" spans="1:37" ht="15.25" customHeight="1" x14ac:dyDescent="0.2">
      <c r="A203" t="s">
        <v>1361</v>
      </c>
      <c r="B203" t="s">
        <v>1362</v>
      </c>
      <c r="C203" t="s">
        <v>1202</v>
      </c>
      <c r="D203">
        <v>2</v>
      </c>
      <c r="E203">
        <v>9</v>
      </c>
      <c r="F203" s="2">
        <v>4.5</v>
      </c>
      <c r="G203" s="2">
        <v>8.1999999999999993</v>
      </c>
      <c r="H203" s="2">
        <v>4.0999999999999996</v>
      </c>
      <c r="I203" s="2">
        <v>0.47</v>
      </c>
      <c r="J203" s="2">
        <v>4.2</v>
      </c>
      <c r="K203" s="2">
        <v>2.1</v>
      </c>
      <c r="L203">
        <v>2</v>
      </c>
      <c r="M203" s="2">
        <v>1</v>
      </c>
      <c r="N203">
        <v>4</v>
      </c>
      <c r="O203">
        <v>10</v>
      </c>
      <c r="P203" s="2">
        <v>40</v>
      </c>
      <c r="Q203">
        <v>2</v>
      </c>
      <c r="R203">
        <v>7</v>
      </c>
      <c r="S203" s="2">
        <v>28.571428571428601</v>
      </c>
      <c r="T203">
        <v>1</v>
      </c>
      <c r="U203">
        <v>2</v>
      </c>
      <c r="V203" s="2">
        <v>50</v>
      </c>
      <c r="W203">
        <v>0</v>
      </c>
      <c r="X203">
        <v>1</v>
      </c>
      <c r="Y203">
        <v>1</v>
      </c>
      <c r="Z203">
        <v>0</v>
      </c>
      <c r="AA203">
        <v>0</v>
      </c>
      <c r="AB203">
        <v>0</v>
      </c>
      <c r="AC203">
        <v>0</v>
      </c>
      <c r="AD203">
        <v>4</v>
      </c>
      <c r="AE203" s="2">
        <v>2</v>
      </c>
      <c r="AF203">
        <v>0</v>
      </c>
      <c r="AG203">
        <v>4</v>
      </c>
      <c r="AH203">
        <v>0</v>
      </c>
      <c r="AI203" s="2">
        <v>0</v>
      </c>
      <c r="AJ203" s="4">
        <v>21294</v>
      </c>
      <c r="AK203" s="4">
        <v>234</v>
      </c>
    </row>
    <row r="204" spans="1:37" ht="15.25" customHeight="1" x14ac:dyDescent="0.2">
      <c r="A204" t="s">
        <v>1363</v>
      </c>
      <c r="B204" t="s">
        <v>1364</v>
      </c>
      <c r="C204" t="s">
        <v>1202</v>
      </c>
      <c r="D204">
        <v>2</v>
      </c>
      <c r="E204">
        <v>3</v>
      </c>
      <c r="F204" s="2">
        <v>1.5</v>
      </c>
      <c r="G204" s="2">
        <v>6.3</v>
      </c>
      <c r="H204" s="2">
        <v>3.2</v>
      </c>
      <c r="I204" s="2">
        <v>0.27</v>
      </c>
      <c r="J204" s="2">
        <v>0.8</v>
      </c>
      <c r="K204" s="2">
        <v>0.4</v>
      </c>
      <c r="L204">
        <v>3</v>
      </c>
      <c r="M204" s="2">
        <v>1.5</v>
      </c>
      <c r="N204">
        <v>3</v>
      </c>
      <c r="O204">
        <v>7</v>
      </c>
      <c r="P204" s="2">
        <v>42.857142857142897</v>
      </c>
      <c r="Q204">
        <v>0</v>
      </c>
      <c r="R204">
        <v>4</v>
      </c>
      <c r="S204" s="2">
        <v>0</v>
      </c>
      <c r="T204">
        <v>0</v>
      </c>
      <c r="U204">
        <v>0</v>
      </c>
      <c r="W204">
        <v>0</v>
      </c>
      <c r="X204">
        <v>1</v>
      </c>
      <c r="Y204">
        <v>1</v>
      </c>
      <c r="Z204">
        <v>0</v>
      </c>
      <c r="AA204">
        <v>0</v>
      </c>
      <c r="AB204">
        <v>0</v>
      </c>
      <c r="AC204">
        <v>1</v>
      </c>
      <c r="AD204">
        <v>11</v>
      </c>
      <c r="AE204" s="2">
        <v>5.5</v>
      </c>
      <c r="AF204">
        <v>3</v>
      </c>
      <c r="AG204">
        <v>8</v>
      </c>
      <c r="AH204">
        <v>2</v>
      </c>
      <c r="AI204" s="2">
        <v>1</v>
      </c>
      <c r="AJ204" s="4">
        <v>18744</v>
      </c>
      <c r="AK204" s="4">
        <v>239</v>
      </c>
    </row>
    <row r="205" spans="1:37" ht="15.25" customHeight="1" x14ac:dyDescent="0.2">
      <c r="A205" t="s">
        <v>342</v>
      </c>
      <c r="B205" t="s">
        <v>1365</v>
      </c>
      <c r="C205" t="s">
        <v>1202</v>
      </c>
      <c r="D205">
        <v>2</v>
      </c>
      <c r="E205">
        <v>8</v>
      </c>
      <c r="F205" s="2">
        <v>4</v>
      </c>
      <c r="G205" s="2">
        <v>10</v>
      </c>
      <c r="H205" s="2">
        <v>5</v>
      </c>
      <c r="I205" s="2">
        <v>0.44</v>
      </c>
      <c r="J205" s="2">
        <v>3.5</v>
      </c>
      <c r="K205" s="2">
        <v>1.75</v>
      </c>
      <c r="L205">
        <v>4</v>
      </c>
      <c r="M205" s="2">
        <v>2</v>
      </c>
      <c r="N205">
        <v>6</v>
      </c>
      <c r="O205">
        <v>12</v>
      </c>
      <c r="P205" s="2">
        <v>50</v>
      </c>
      <c r="Q205">
        <v>1</v>
      </c>
      <c r="R205">
        <v>5</v>
      </c>
      <c r="S205" s="2">
        <v>20</v>
      </c>
      <c r="T205">
        <v>0</v>
      </c>
      <c r="U205">
        <v>1</v>
      </c>
      <c r="V205" s="2">
        <v>0</v>
      </c>
      <c r="W205">
        <v>0</v>
      </c>
      <c r="X205">
        <v>1</v>
      </c>
      <c r="Y205">
        <v>2</v>
      </c>
      <c r="Z205">
        <v>0</v>
      </c>
      <c r="AA205">
        <v>0</v>
      </c>
      <c r="AB205">
        <v>0</v>
      </c>
      <c r="AC205">
        <v>1</v>
      </c>
      <c r="AD205">
        <v>13</v>
      </c>
      <c r="AE205" s="2">
        <v>6.5</v>
      </c>
      <c r="AF205">
        <v>5</v>
      </c>
      <c r="AG205">
        <v>8</v>
      </c>
      <c r="AH205">
        <v>3</v>
      </c>
      <c r="AI205" s="2">
        <v>1.5</v>
      </c>
      <c r="AJ205" s="4">
        <v>33020</v>
      </c>
      <c r="AK205" s="4">
        <v>206</v>
      </c>
    </row>
    <row r="206" spans="1:37" ht="15.25" customHeight="1" x14ac:dyDescent="0.2">
      <c r="A206" t="s">
        <v>1363</v>
      </c>
      <c r="B206" t="s">
        <v>1365</v>
      </c>
      <c r="C206" t="s">
        <v>1202</v>
      </c>
      <c r="D206">
        <v>2</v>
      </c>
      <c r="E206">
        <v>10</v>
      </c>
      <c r="F206" s="2">
        <v>5</v>
      </c>
      <c r="G206" s="2">
        <v>7.1</v>
      </c>
      <c r="H206" s="2">
        <v>3.6</v>
      </c>
      <c r="I206" s="2">
        <v>0.56000000000000005</v>
      </c>
      <c r="J206" s="2">
        <v>5.6</v>
      </c>
      <c r="K206" s="2">
        <v>2.8</v>
      </c>
      <c r="L206">
        <v>1</v>
      </c>
      <c r="M206" s="2">
        <v>0.5</v>
      </c>
      <c r="N206">
        <v>3</v>
      </c>
      <c r="O206">
        <v>8</v>
      </c>
      <c r="P206" s="2">
        <v>37.5</v>
      </c>
      <c r="Q206">
        <v>3</v>
      </c>
      <c r="R206">
        <v>8</v>
      </c>
      <c r="S206" s="2">
        <v>37.5</v>
      </c>
      <c r="T206">
        <v>1</v>
      </c>
      <c r="U206">
        <v>2</v>
      </c>
      <c r="V206" s="2">
        <v>50</v>
      </c>
      <c r="W206">
        <v>0</v>
      </c>
      <c r="X206">
        <v>1</v>
      </c>
      <c r="Y206">
        <v>0</v>
      </c>
      <c r="Z206">
        <v>0</v>
      </c>
      <c r="AA206">
        <v>0</v>
      </c>
      <c r="AB206">
        <v>0</v>
      </c>
      <c r="AC206">
        <v>0</v>
      </c>
      <c r="AD206">
        <v>5</v>
      </c>
      <c r="AE206" s="2">
        <v>2.5</v>
      </c>
      <c r="AF206">
        <v>0</v>
      </c>
      <c r="AG206">
        <v>5</v>
      </c>
      <c r="AH206">
        <v>2</v>
      </c>
      <c r="AI206" s="2">
        <v>1</v>
      </c>
      <c r="AJ206" s="4">
        <v>31217</v>
      </c>
      <c r="AK206" s="4">
        <v>210</v>
      </c>
    </row>
    <row r="207" spans="1:37" ht="15.25" customHeight="1" x14ac:dyDescent="0.2">
      <c r="A207" t="s">
        <v>794</v>
      </c>
      <c r="B207" t="s">
        <v>1303</v>
      </c>
      <c r="C207" t="s">
        <v>1180</v>
      </c>
      <c r="D207">
        <v>3</v>
      </c>
      <c r="E207">
        <v>15</v>
      </c>
      <c r="F207" s="2">
        <v>5</v>
      </c>
      <c r="G207" s="2">
        <v>12.7</v>
      </c>
      <c r="H207" s="2">
        <v>4.2</v>
      </c>
      <c r="I207" s="2">
        <v>0.68</v>
      </c>
      <c r="J207" s="2">
        <v>10.199999999999999</v>
      </c>
      <c r="K207" s="2">
        <v>3.4</v>
      </c>
      <c r="L207">
        <v>2</v>
      </c>
      <c r="M207" s="2">
        <v>0.66666666666666696</v>
      </c>
      <c r="N207">
        <v>9</v>
      </c>
      <c r="O207">
        <v>15</v>
      </c>
      <c r="P207" s="2">
        <v>60</v>
      </c>
      <c r="Q207">
        <v>2</v>
      </c>
      <c r="R207">
        <v>5</v>
      </c>
      <c r="S207" s="2">
        <v>40</v>
      </c>
      <c r="T207">
        <v>2</v>
      </c>
      <c r="U207">
        <v>2</v>
      </c>
      <c r="V207" s="2">
        <v>100</v>
      </c>
      <c r="W207">
        <v>0</v>
      </c>
      <c r="X207">
        <v>1</v>
      </c>
      <c r="Y207">
        <v>0</v>
      </c>
      <c r="Z207">
        <v>1</v>
      </c>
      <c r="AA207">
        <v>0</v>
      </c>
      <c r="AB207">
        <v>0</v>
      </c>
      <c r="AC207">
        <v>1</v>
      </c>
      <c r="AD207">
        <v>13</v>
      </c>
      <c r="AE207" s="2">
        <v>4.3333333333333304</v>
      </c>
      <c r="AF207">
        <v>9</v>
      </c>
      <c r="AG207">
        <v>4</v>
      </c>
      <c r="AH207">
        <v>5</v>
      </c>
      <c r="AI207" s="2">
        <v>1.6666666666666701</v>
      </c>
      <c r="AJ207" s="4">
        <v>72390</v>
      </c>
      <c r="AK207" s="4">
        <v>142</v>
      </c>
    </row>
    <row r="208" spans="1:37" ht="15.25" customHeight="1" x14ac:dyDescent="0.2">
      <c r="A208" t="s">
        <v>1366</v>
      </c>
      <c r="B208" t="s">
        <v>1367</v>
      </c>
      <c r="C208" t="s">
        <v>1203</v>
      </c>
      <c r="D208">
        <v>2</v>
      </c>
      <c r="E208">
        <v>10</v>
      </c>
      <c r="F208" s="2">
        <v>5</v>
      </c>
      <c r="G208" s="2">
        <v>7.7</v>
      </c>
      <c r="H208" s="2">
        <v>3.8</v>
      </c>
      <c r="I208" s="2">
        <v>0.42</v>
      </c>
      <c r="J208" s="2">
        <v>4.2</v>
      </c>
      <c r="K208" s="2">
        <v>2.1</v>
      </c>
      <c r="L208">
        <v>1</v>
      </c>
      <c r="M208" s="2">
        <v>0.5</v>
      </c>
      <c r="N208">
        <v>5</v>
      </c>
      <c r="O208">
        <v>12</v>
      </c>
      <c r="P208" s="2">
        <v>41.6666666666667</v>
      </c>
      <c r="Q208">
        <v>2</v>
      </c>
      <c r="R208">
        <v>11</v>
      </c>
      <c r="S208" s="2">
        <v>18.181818181818201</v>
      </c>
      <c r="T208">
        <v>1</v>
      </c>
      <c r="U208">
        <v>1</v>
      </c>
      <c r="V208" s="2">
        <v>100</v>
      </c>
      <c r="W208">
        <v>0</v>
      </c>
      <c r="X208">
        <v>0</v>
      </c>
      <c r="Y208">
        <v>0</v>
      </c>
      <c r="Z208">
        <v>1</v>
      </c>
      <c r="AA208">
        <v>0</v>
      </c>
      <c r="AB208">
        <v>0</v>
      </c>
      <c r="AC208">
        <v>1</v>
      </c>
      <c r="AD208">
        <v>11</v>
      </c>
      <c r="AE208" s="2">
        <v>5.5</v>
      </c>
      <c r="AF208">
        <v>2</v>
      </c>
      <c r="AG208">
        <v>9</v>
      </c>
      <c r="AH208">
        <v>2</v>
      </c>
      <c r="AI208" s="2">
        <v>1</v>
      </c>
      <c r="AJ208" s="4">
        <v>20002</v>
      </c>
      <c r="AK208" s="4">
        <v>238</v>
      </c>
    </row>
    <row r="209" spans="1:37" ht="15.25" customHeight="1" x14ac:dyDescent="0.2">
      <c r="A209" t="s">
        <v>405</v>
      </c>
      <c r="B209" t="s">
        <v>1368</v>
      </c>
      <c r="C209" t="s">
        <v>1203</v>
      </c>
      <c r="D209">
        <v>2</v>
      </c>
      <c r="E209">
        <v>5</v>
      </c>
      <c r="F209" s="2">
        <v>2.5</v>
      </c>
      <c r="G209" s="2">
        <v>3.8</v>
      </c>
      <c r="H209" s="2">
        <v>1.9</v>
      </c>
      <c r="I209" s="2">
        <v>0.56000000000000005</v>
      </c>
      <c r="J209" s="2">
        <v>2.8</v>
      </c>
      <c r="K209" s="2">
        <v>1.4</v>
      </c>
      <c r="L209">
        <v>2</v>
      </c>
      <c r="M209" s="2">
        <v>1</v>
      </c>
      <c r="N209">
        <v>1</v>
      </c>
      <c r="O209">
        <v>2</v>
      </c>
      <c r="P209" s="2">
        <v>50</v>
      </c>
      <c r="Q209">
        <v>1</v>
      </c>
      <c r="R209">
        <v>5</v>
      </c>
      <c r="S209" s="2">
        <v>20</v>
      </c>
      <c r="T209">
        <v>2</v>
      </c>
      <c r="U209">
        <v>2</v>
      </c>
      <c r="V209" s="2">
        <v>100</v>
      </c>
      <c r="W209">
        <v>0</v>
      </c>
      <c r="X209">
        <v>0</v>
      </c>
      <c r="Y209">
        <v>1</v>
      </c>
      <c r="Z209">
        <v>0</v>
      </c>
      <c r="AA209">
        <v>0</v>
      </c>
      <c r="AB209">
        <v>0</v>
      </c>
      <c r="AC209">
        <v>1</v>
      </c>
      <c r="AD209">
        <v>4</v>
      </c>
      <c r="AE209" s="2">
        <v>2</v>
      </c>
      <c r="AF209">
        <v>1</v>
      </c>
      <c r="AG209">
        <v>3</v>
      </c>
      <c r="AH209">
        <v>2</v>
      </c>
      <c r="AI209" s="2">
        <v>1</v>
      </c>
      <c r="AJ209" s="4">
        <v>18081</v>
      </c>
      <c r="AK209" s="4">
        <v>243</v>
      </c>
    </row>
    <row r="210" spans="1:37" ht="15.25" customHeight="1" x14ac:dyDescent="0.2">
      <c r="A210" t="s">
        <v>1369</v>
      </c>
      <c r="B210" t="s">
        <v>1370</v>
      </c>
      <c r="C210" t="s">
        <v>1203</v>
      </c>
      <c r="D210">
        <v>2</v>
      </c>
      <c r="E210">
        <v>1</v>
      </c>
      <c r="F210" s="2">
        <v>0.5</v>
      </c>
      <c r="G210" s="2">
        <v>-1.9</v>
      </c>
      <c r="H210" s="2">
        <v>-1</v>
      </c>
      <c r="I210" s="2">
        <v>0.14000000000000001</v>
      </c>
      <c r="J210" s="2">
        <v>0.1</v>
      </c>
      <c r="K210" s="2">
        <v>0.05</v>
      </c>
      <c r="L210">
        <v>1</v>
      </c>
      <c r="M210" s="2">
        <v>0.5</v>
      </c>
      <c r="N210">
        <v>1</v>
      </c>
      <c r="O210">
        <v>3</v>
      </c>
      <c r="P210" s="2">
        <v>33.3333333333333</v>
      </c>
      <c r="Q210">
        <v>0</v>
      </c>
      <c r="R210">
        <v>4</v>
      </c>
      <c r="S210" s="2">
        <v>0</v>
      </c>
      <c r="T210">
        <v>0</v>
      </c>
      <c r="U210">
        <v>0</v>
      </c>
      <c r="W210">
        <v>0</v>
      </c>
      <c r="X210">
        <v>1</v>
      </c>
      <c r="Y210">
        <v>0</v>
      </c>
      <c r="Z210">
        <v>0</v>
      </c>
      <c r="AA210">
        <v>0</v>
      </c>
      <c r="AB210">
        <v>0</v>
      </c>
      <c r="AC210">
        <v>0</v>
      </c>
      <c r="AD210">
        <v>2</v>
      </c>
      <c r="AE210" s="2">
        <v>1</v>
      </c>
      <c r="AF210">
        <v>1</v>
      </c>
      <c r="AG210">
        <v>1</v>
      </c>
      <c r="AH210">
        <v>4</v>
      </c>
      <c r="AI210" s="2">
        <v>2</v>
      </c>
      <c r="AJ210" s="4">
        <v>23503</v>
      </c>
      <c r="AK210" s="4">
        <v>227</v>
      </c>
    </row>
    <row r="211" spans="1:37" ht="15.25" customHeight="1" x14ac:dyDescent="0.2">
      <c r="A211" t="s">
        <v>1371</v>
      </c>
      <c r="B211" t="s">
        <v>1372</v>
      </c>
      <c r="C211" t="s">
        <v>1203</v>
      </c>
      <c r="D211">
        <v>2</v>
      </c>
      <c r="E211">
        <v>5</v>
      </c>
      <c r="F211" s="2">
        <v>2.5</v>
      </c>
      <c r="G211" s="2">
        <v>2.1</v>
      </c>
      <c r="H211" s="2">
        <v>1</v>
      </c>
      <c r="I211" s="2">
        <v>0.42</v>
      </c>
      <c r="J211" s="2">
        <v>2.1</v>
      </c>
      <c r="K211" s="2">
        <v>1.05</v>
      </c>
      <c r="L211">
        <v>0</v>
      </c>
      <c r="M211" s="2">
        <v>0</v>
      </c>
      <c r="N211">
        <v>2</v>
      </c>
      <c r="O211">
        <v>5</v>
      </c>
      <c r="P211" s="2">
        <v>40</v>
      </c>
      <c r="Q211">
        <v>1</v>
      </c>
      <c r="R211">
        <v>5</v>
      </c>
      <c r="S211" s="2">
        <v>20</v>
      </c>
      <c r="T211">
        <v>1</v>
      </c>
      <c r="U211">
        <v>2</v>
      </c>
      <c r="V211" s="2">
        <v>50</v>
      </c>
      <c r="W211">
        <v>0</v>
      </c>
      <c r="X211">
        <v>0</v>
      </c>
      <c r="Y211">
        <v>0</v>
      </c>
      <c r="Z211">
        <v>0</v>
      </c>
      <c r="AA211">
        <v>0</v>
      </c>
      <c r="AB211">
        <v>0</v>
      </c>
      <c r="AC211">
        <v>0</v>
      </c>
      <c r="AD211">
        <v>8</v>
      </c>
      <c r="AE211" s="2">
        <v>4</v>
      </c>
      <c r="AF211">
        <v>1</v>
      </c>
      <c r="AG211">
        <v>7</v>
      </c>
      <c r="AH211">
        <v>4</v>
      </c>
      <c r="AI211" s="2">
        <v>2</v>
      </c>
      <c r="AJ211" s="4">
        <v>33891</v>
      </c>
      <c r="AK211" s="4">
        <v>200</v>
      </c>
    </row>
    <row r="212" spans="1:37" ht="15.25" customHeight="1" x14ac:dyDescent="0.2">
      <c r="A212" t="s">
        <v>1036</v>
      </c>
      <c r="B212" t="s">
        <v>1373</v>
      </c>
      <c r="C212" t="s">
        <v>1188</v>
      </c>
      <c r="D212">
        <v>2</v>
      </c>
      <c r="E212">
        <v>8</v>
      </c>
      <c r="F212" s="2">
        <v>4</v>
      </c>
      <c r="G212" s="2">
        <v>4.4000000000000004</v>
      </c>
      <c r="H212" s="2">
        <v>2.2000000000000002</v>
      </c>
      <c r="I212" s="2">
        <v>0.42</v>
      </c>
      <c r="J212" s="2">
        <v>3.4</v>
      </c>
      <c r="K212" s="2">
        <v>1.7</v>
      </c>
      <c r="L212">
        <v>0</v>
      </c>
      <c r="M212" s="2">
        <v>0</v>
      </c>
      <c r="N212">
        <v>3</v>
      </c>
      <c r="O212">
        <v>5</v>
      </c>
      <c r="P212" s="2">
        <v>60</v>
      </c>
      <c r="Q212">
        <v>2</v>
      </c>
      <c r="R212">
        <v>12</v>
      </c>
      <c r="S212" s="2">
        <v>16.6666666666667</v>
      </c>
      <c r="T212">
        <v>1</v>
      </c>
      <c r="U212">
        <v>2</v>
      </c>
      <c r="V212" s="2">
        <v>50</v>
      </c>
      <c r="W212">
        <v>0</v>
      </c>
      <c r="X212">
        <v>0</v>
      </c>
      <c r="Y212">
        <v>0</v>
      </c>
      <c r="Z212">
        <v>0</v>
      </c>
      <c r="AA212">
        <v>0</v>
      </c>
      <c r="AB212">
        <v>0</v>
      </c>
      <c r="AC212">
        <v>0</v>
      </c>
      <c r="AD212">
        <v>4</v>
      </c>
      <c r="AE212" s="2">
        <v>2</v>
      </c>
      <c r="AF212">
        <v>4</v>
      </c>
      <c r="AG212">
        <v>0</v>
      </c>
      <c r="AH212">
        <v>1</v>
      </c>
      <c r="AI212" s="2">
        <v>0.5</v>
      </c>
      <c r="AJ212" s="4">
        <v>28279</v>
      </c>
      <c r="AK212" s="4">
        <v>219</v>
      </c>
    </row>
    <row r="213" spans="1:37" ht="15.25" customHeight="1" x14ac:dyDescent="0.2">
      <c r="A213" t="s">
        <v>736</v>
      </c>
      <c r="B213" t="s">
        <v>737</v>
      </c>
      <c r="C213" t="s">
        <v>1188</v>
      </c>
      <c r="D213">
        <v>2</v>
      </c>
      <c r="E213">
        <v>2</v>
      </c>
      <c r="F213" s="2">
        <v>1</v>
      </c>
      <c r="G213" s="2">
        <v>3.3</v>
      </c>
      <c r="H213" s="2">
        <v>1.6</v>
      </c>
      <c r="I213" s="2">
        <v>0.14000000000000001</v>
      </c>
      <c r="J213" s="2">
        <v>0.3</v>
      </c>
      <c r="K213" s="2">
        <v>0.15</v>
      </c>
      <c r="L213">
        <v>3</v>
      </c>
      <c r="M213" s="2">
        <v>1.5</v>
      </c>
      <c r="N213">
        <v>2</v>
      </c>
      <c r="O213">
        <v>8</v>
      </c>
      <c r="P213" s="2">
        <v>25</v>
      </c>
      <c r="Q213">
        <v>0</v>
      </c>
      <c r="R213">
        <v>6</v>
      </c>
      <c r="S213" s="2">
        <v>0</v>
      </c>
      <c r="T213">
        <v>0</v>
      </c>
      <c r="U213">
        <v>0</v>
      </c>
      <c r="W213">
        <v>0</v>
      </c>
      <c r="X213">
        <v>1</v>
      </c>
      <c r="Y213">
        <v>2</v>
      </c>
      <c r="Z213">
        <v>0</v>
      </c>
      <c r="AA213">
        <v>0</v>
      </c>
      <c r="AB213">
        <v>0</v>
      </c>
      <c r="AC213">
        <v>0</v>
      </c>
      <c r="AD213">
        <v>6</v>
      </c>
      <c r="AE213" s="2">
        <v>3</v>
      </c>
      <c r="AF213">
        <v>2</v>
      </c>
      <c r="AG213">
        <v>4</v>
      </c>
      <c r="AH213">
        <v>3</v>
      </c>
      <c r="AI213" s="2">
        <v>1.5</v>
      </c>
      <c r="AJ213" s="4">
        <v>27221</v>
      </c>
      <c r="AK213" s="4">
        <v>224</v>
      </c>
    </row>
    <row r="214" spans="1:37" ht="15.25" customHeight="1" x14ac:dyDescent="0.2">
      <c r="A214" t="s">
        <v>1374</v>
      </c>
      <c r="B214" t="s">
        <v>1375</v>
      </c>
      <c r="C214" t="s">
        <v>99</v>
      </c>
      <c r="D214">
        <v>2</v>
      </c>
      <c r="E214">
        <v>6</v>
      </c>
      <c r="F214" s="2">
        <v>3</v>
      </c>
      <c r="G214" s="2">
        <v>10</v>
      </c>
      <c r="H214" s="2">
        <v>5</v>
      </c>
      <c r="I214" s="2">
        <v>0.67</v>
      </c>
      <c r="J214" s="2">
        <v>4</v>
      </c>
      <c r="K214" s="2">
        <v>2</v>
      </c>
      <c r="L214">
        <v>5</v>
      </c>
      <c r="M214" s="2">
        <v>2.5</v>
      </c>
      <c r="N214">
        <v>6</v>
      </c>
      <c r="O214">
        <v>9</v>
      </c>
      <c r="P214" s="2">
        <v>66.6666666666667</v>
      </c>
      <c r="Q214">
        <v>0</v>
      </c>
      <c r="R214">
        <v>0</v>
      </c>
      <c r="T214">
        <v>0</v>
      </c>
      <c r="U214">
        <v>0</v>
      </c>
      <c r="W214">
        <v>0</v>
      </c>
      <c r="X214">
        <v>4</v>
      </c>
      <c r="Y214">
        <v>1</v>
      </c>
      <c r="Z214">
        <v>1</v>
      </c>
      <c r="AA214">
        <v>0</v>
      </c>
      <c r="AB214">
        <v>0</v>
      </c>
      <c r="AC214">
        <v>0</v>
      </c>
      <c r="AD214">
        <v>12</v>
      </c>
      <c r="AE214" s="2">
        <v>6</v>
      </c>
      <c r="AF214">
        <v>4</v>
      </c>
      <c r="AG214">
        <v>8</v>
      </c>
      <c r="AH214">
        <v>5</v>
      </c>
      <c r="AI214" s="2">
        <v>2.5</v>
      </c>
      <c r="AJ214" s="4">
        <v>37760</v>
      </c>
      <c r="AK214" s="4">
        <v>189</v>
      </c>
    </row>
    <row r="215" spans="1:37" ht="15.25" customHeight="1" x14ac:dyDescent="0.2">
      <c r="A215" t="s">
        <v>1376</v>
      </c>
      <c r="B215" t="s">
        <v>1377</v>
      </c>
      <c r="C215" t="s">
        <v>99</v>
      </c>
      <c r="D215">
        <v>2</v>
      </c>
      <c r="E215">
        <v>8</v>
      </c>
      <c r="F215" s="2">
        <v>4</v>
      </c>
      <c r="G215" s="2">
        <v>6.1</v>
      </c>
      <c r="H215" s="2">
        <v>3</v>
      </c>
      <c r="I215" s="2">
        <v>0.56999999999999995</v>
      </c>
      <c r="J215" s="2">
        <v>4.5999999999999996</v>
      </c>
      <c r="K215" s="2">
        <v>2.2999999999999998</v>
      </c>
      <c r="L215">
        <v>1</v>
      </c>
      <c r="M215" s="2">
        <v>0.5</v>
      </c>
      <c r="N215">
        <v>2</v>
      </c>
      <c r="O215">
        <v>4</v>
      </c>
      <c r="P215" s="2">
        <v>50</v>
      </c>
      <c r="Q215">
        <v>3</v>
      </c>
      <c r="R215">
        <v>10</v>
      </c>
      <c r="S215" s="2">
        <v>30</v>
      </c>
      <c r="T215">
        <v>0</v>
      </c>
      <c r="U215">
        <v>0</v>
      </c>
      <c r="W215">
        <v>0</v>
      </c>
      <c r="X215">
        <v>0</v>
      </c>
      <c r="Y215">
        <v>0</v>
      </c>
      <c r="Z215">
        <v>0</v>
      </c>
      <c r="AA215">
        <v>0</v>
      </c>
      <c r="AB215">
        <v>0</v>
      </c>
      <c r="AC215">
        <v>1</v>
      </c>
      <c r="AD215">
        <v>9</v>
      </c>
      <c r="AE215" s="2">
        <v>4.5</v>
      </c>
      <c r="AF215">
        <v>3</v>
      </c>
      <c r="AG215">
        <v>6</v>
      </c>
      <c r="AH215">
        <v>3</v>
      </c>
      <c r="AI215" s="2">
        <v>1.5</v>
      </c>
      <c r="AJ215" s="4">
        <v>35248</v>
      </c>
      <c r="AK215" s="4">
        <v>197</v>
      </c>
    </row>
    <row r="216" spans="1:37" ht="15.25" customHeight="1" x14ac:dyDescent="0.2">
      <c r="A216" t="s">
        <v>1378</v>
      </c>
      <c r="B216" t="s">
        <v>1379</v>
      </c>
      <c r="C216" t="s">
        <v>99</v>
      </c>
      <c r="D216">
        <v>2</v>
      </c>
      <c r="E216">
        <v>8</v>
      </c>
      <c r="F216" s="2">
        <v>4</v>
      </c>
      <c r="G216" s="2">
        <v>5.4</v>
      </c>
      <c r="H216" s="2">
        <v>2.7</v>
      </c>
      <c r="I216" s="2">
        <v>0.67</v>
      </c>
      <c r="J216" s="2">
        <v>5.4</v>
      </c>
      <c r="K216" s="2">
        <v>2.7</v>
      </c>
      <c r="L216">
        <v>5</v>
      </c>
      <c r="M216" s="2">
        <v>2.5</v>
      </c>
      <c r="N216">
        <v>4</v>
      </c>
      <c r="O216">
        <v>8</v>
      </c>
      <c r="P216" s="2">
        <v>50</v>
      </c>
      <c r="Q216">
        <v>2</v>
      </c>
      <c r="R216">
        <v>4</v>
      </c>
      <c r="S216" s="2">
        <v>50</v>
      </c>
      <c r="T216">
        <v>0</v>
      </c>
      <c r="U216">
        <v>0</v>
      </c>
      <c r="W216">
        <v>0</v>
      </c>
      <c r="X216">
        <v>1</v>
      </c>
      <c r="Y216">
        <v>0</v>
      </c>
      <c r="Z216">
        <v>0</v>
      </c>
      <c r="AA216">
        <v>0</v>
      </c>
      <c r="AB216">
        <v>0</v>
      </c>
      <c r="AC216">
        <v>4</v>
      </c>
      <c r="AD216">
        <v>8</v>
      </c>
      <c r="AE216" s="2">
        <v>4</v>
      </c>
      <c r="AF216">
        <v>0</v>
      </c>
      <c r="AG216">
        <v>8</v>
      </c>
      <c r="AH216">
        <v>5</v>
      </c>
      <c r="AI216" s="2">
        <v>2.5</v>
      </c>
      <c r="AJ216" s="4">
        <v>38076</v>
      </c>
      <c r="AK216" s="4">
        <v>188</v>
      </c>
    </row>
    <row r="217" spans="1:37" ht="15.25" customHeight="1" x14ac:dyDescent="0.2">
      <c r="A217" t="s">
        <v>1380</v>
      </c>
      <c r="B217" t="s">
        <v>1381</v>
      </c>
      <c r="C217" t="s">
        <v>99</v>
      </c>
      <c r="D217">
        <v>2</v>
      </c>
      <c r="E217">
        <v>6</v>
      </c>
      <c r="F217" s="2">
        <v>3</v>
      </c>
      <c r="G217" s="2">
        <v>1.3</v>
      </c>
      <c r="H217" s="2">
        <v>0.6</v>
      </c>
      <c r="I217" s="2">
        <v>0.3</v>
      </c>
      <c r="J217" s="2">
        <v>1.8</v>
      </c>
      <c r="K217" s="2">
        <v>0.9</v>
      </c>
      <c r="L217">
        <v>2</v>
      </c>
      <c r="M217" s="2">
        <v>1</v>
      </c>
      <c r="N217">
        <v>3</v>
      </c>
      <c r="O217">
        <v>7</v>
      </c>
      <c r="P217" s="2">
        <v>42.857142857142897</v>
      </c>
      <c r="Q217">
        <v>1</v>
      </c>
      <c r="R217">
        <v>12</v>
      </c>
      <c r="S217" s="2">
        <v>8.3333333333333304</v>
      </c>
      <c r="T217">
        <v>1</v>
      </c>
      <c r="U217">
        <v>1</v>
      </c>
      <c r="V217" s="2">
        <v>100</v>
      </c>
      <c r="W217">
        <v>0</v>
      </c>
      <c r="X217">
        <v>0</v>
      </c>
      <c r="Y217">
        <v>1</v>
      </c>
      <c r="Z217">
        <v>0</v>
      </c>
      <c r="AA217">
        <v>0</v>
      </c>
      <c r="AB217">
        <v>0</v>
      </c>
      <c r="AC217">
        <v>1</v>
      </c>
      <c r="AD217">
        <v>9</v>
      </c>
      <c r="AE217" s="2">
        <v>4.5</v>
      </c>
      <c r="AF217">
        <v>3</v>
      </c>
      <c r="AG217">
        <v>6</v>
      </c>
      <c r="AH217">
        <v>6</v>
      </c>
      <c r="AI217" s="2">
        <v>3</v>
      </c>
      <c r="AJ217" s="4">
        <v>20613</v>
      </c>
      <c r="AK217" s="4">
        <v>236</v>
      </c>
    </row>
    <row r="218" spans="1:37" ht="15.25" customHeight="1" x14ac:dyDescent="0.2">
      <c r="A218" t="s">
        <v>801</v>
      </c>
      <c r="B218" t="s">
        <v>1382</v>
      </c>
      <c r="C218" t="s">
        <v>1204</v>
      </c>
      <c r="D218">
        <v>2</v>
      </c>
      <c r="E218">
        <v>10</v>
      </c>
      <c r="F218" s="2">
        <v>5</v>
      </c>
      <c r="G218" s="2">
        <v>7.4</v>
      </c>
      <c r="H218" s="2">
        <v>3.7</v>
      </c>
      <c r="I218" s="2">
        <v>0.59</v>
      </c>
      <c r="J218" s="2">
        <v>5.9</v>
      </c>
      <c r="K218" s="2">
        <v>2.95</v>
      </c>
      <c r="L218">
        <v>0</v>
      </c>
      <c r="M218" s="2">
        <v>0</v>
      </c>
      <c r="N218">
        <v>1</v>
      </c>
      <c r="O218">
        <v>5</v>
      </c>
      <c r="P218" s="2">
        <v>20</v>
      </c>
      <c r="Q218">
        <v>3</v>
      </c>
      <c r="R218">
        <v>8</v>
      </c>
      <c r="S218" s="2">
        <v>37.5</v>
      </c>
      <c r="T218">
        <v>3</v>
      </c>
      <c r="U218">
        <v>4</v>
      </c>
      <c r="V218" s="2">
        <v>75</v>
      </c>
      <c r="W218">
        <v>0</v>
      </c>
      <c r="X218">
        <v>0</v>
      </c>
      <c r="Y218">
        <v>0</v>
      </c>
      <c r="Z218">
        <v>0</v>
      </c>
      <c r="AA218">
        <v>0</v>
      </c>
      <c r="AB218">
        <v>0</v>
      </c>
      <c r="AC218">
        <v>0</v>
      </c>
      <c r="AD218">
        <v>7</v>
      </c>
      <c r="AE218" s="2">
        <v>3.5</v>
      </c>
      <c r="AF218">
        <v>0</v>
      </c>
      <c r="AG218">
        <v>7</v>
      </c>
      <c r="AH218">
        <v>2</v>
      </c>
      <c r="AI218" s="2">
        <v>1</v>
      </c>
      <c r="AJ218" s="4">
        <v>22422</v>
      </c>
      <c r="AK218" s="4">
        <v>232</v>
      </c>
    </row>
    <row r="219" spans="1:37" ht="15.25" customHeight="1" x14ac:dyDescent="0.2">
      <c r="A219" t="s">
        <v>1383</v>
      </c>
      <c r="B219" t="s">
        <v>1384</v>
      </c>
      <c r="C219" t="s">
        <v>1204</v>
      </c>
      <c r="D219">
        <v>2</v>
      </c>
      <c r="E219">
        <v>16</v>
      </c>
      <c r="F219" s="2">
        <v>8</v>
      </c>
      <c r="G219" s="2">
        <v>11.4</v>
      </c>
      <c r="H219" s="2">
        <v>5.7</v>
      </c>
      <c r="I219" s="2">
        <v>0.62</v>
      </c>
      <c r="J219" s="2">
        <v>9.9</v>
      </c>
      <c r="K219" s="2">
        <v>4.95</v>
      </c>
      <c r="L219">
        <v>2</v>
      </c>
      <c r="M219" s="2">
        <v>1</v>
      </c>
      <c r="N219">
        <v>3</v>
      </c>
      <c r="O219">
        <v>9</v>
      </c>
      <c r="P219" s="2">
        <v>33.3333333333333</v>
      </c>
      <c r="Q219">
        <v>6</v>
      </c>
      <c r="R219">
        <v>16</v>
      </c>
      <c r="S219" s="2">
        <v>37.5</v>
      </c>
      <c r="T219">
        <v>1</v>
      </c>
      <c r="U219">
        <v>1</v>
      </c>
      <c r="V219" s="2">
        <v>100</v>
      </c>
      <c r="W219">
        <v>0</v>
      </c>
      <c r="X219">
        <v>0</v>
      </c>
      <c r="Y219">
        <v>0</v>
      </c>
      <c r="Z219">
        <v>1</v>
      </c>
      <c r="AA219">
        <v>0</v>
      </c>
      <c r="AB219">
        <v>0</v>
      </c>
      <c r="AC219">
        <v>2</v>
      </c>
      <c r="AD219">
        <v>9</v>
      </c>
      <c r="AE219" s="2">
        <v>4.5</v>
      </c>
      <c r="AF219">
        <v>3</v>
      </c>
      <c r="AG219">
        <v>6</v>
      </c>
      <c r="AH219">
        <v>3</v>
      </c>
      <c r="AI219" s="2">
        <v>1.5</v>
      </c>
      <c r="AJ219" s="4">
        <v>32262</v>
      </c>
      <c r="AK219" s="4">
        <v>207</v>
      </c>
    </row>
    <row r="220" spans="1:37" ht="15.25" customHeight="1" x14ac:dyDescent="0.2">
      <c r="A220" t="s">
        <v>1385</v>
      </c>
      <c r="B220" t="s">
        <v>1386</v>
      </c>
      <c r="C220" t="s">
        <v>1204</v>
      </c>
      <c r="D220">
        <v>2</v>
      </c>
      <c r="E220">
        <v>2</v>
      </c>
      <c r="F220" s="2">
        <v>1</v>
      </c>
      <c r="G220" s="2">
        <v>5.8</v>
      </c>
      <c r="H220" s="2">
        <v>2.9</v>
      </c>
      <c r="I220" s="2">
        <v>0.14000000000000001</v>
      </c>
      <c r="J220" s="2">
        <v>0.3</v>
      </c>
      <c r="K220" s="2">
        <v>0.15</v>
      </c>
      <c r="L220">
        <v>1</v>
      </c>
      <c r="M220" s="2">
        <v>0.5</v>
      </c>
      <c r="N220">
        <v>2</v>
      </c>
      <c r="O220">
        <v>11</v>
      </c>
      <c r="P220" s="2">
        <v>18.181818181818201</v>
      </c>
      <c r="Q220">
        <v>0</v>
      </c>
      <c r="R220">
        <v>2</v>
      </c>
      <c r="S220" s="2">
        <v>0</v>
      </c>
      <c r="T220">
        <v>0</v>
      </c>
      <c r="U220">
        <v>1</v>
      </c>
      <c r="V220" s="2">
        <v>0</v>
      </c>
      <c r="W220">
        <v>0</v>
      </c>
      <c r="X220">
        <v>1</v>
      </c>
      <c r="Y220">
        <v>0</v>
      </c>
      <c r="Z220">
        <v>0</v>
      </c>
      <c r="AA220">
        <v>0</v>
      </c>
      <c r="AB220">
        <v>0</v>
      </c>
      <c r="AC220">
        <v>0</v>
      </c>
      <c r="AD220">
        <v>13</v>
      </c>
      <c r="AE220" s="2">
        <v>6.5</v>
      </c>
      <c r="AF220">
        <v>5</v>
      </c>
      <c r="AG220">
        <v>8</v>
      </c>
      <c r="AH220">
        <v>2</v>
      </c>
      <c r="AI220" s="2">
        <v>1</v>
      </c>
      <c r="AJ220" s="4">
        <v>18114</v>
      </c>
      <c r="AK220" s="4">
        <v>242</v>
      </c>
    </row>
    <row r="221" spans="1:37" ht="15.25" customHeight="1" x14ac:dyDescent="0.2">
      <c r="A221" t="s">
        <v>518</v>
      </c>
      <c r="B221" t="s">
        <v>465</v>
      </c>
      <c r="C221" t="s">
        <v>1204</v>
      </c>
      <c r="D221">
        <v>2</v>
      </c>
      <c r="E221">
        <v>1</v>
      </c>
      <c r="F221" s="2">
        <v>0.5</v>
      </c>
      <c r="G221" s="2">
        <v>2.2000000000000002</v>
      </c>
      <c r="H221" s="2">
        <v>1.1000000000000001</v>
      </c>
      <c r="I221" s="2">
        <v>0.2</v>
      </c>
      <c r="J221" s="2">
        <v>0.2</v>
      </c>
      <c r="K221" s="2">
        <v>0.1</v>
      </c>
      <c r="L221">
        <v>2</v>
      </c>
      <c r="M221" s="2">
        <v>1</v>
      </c>
      <c r="N221">
        <v>1</v>
      </c>
      <c r="O221">
        <v>3</v>
      </c>
      <c r="P221" s="2">
        <v>33.3333333333333</v>
      </c>
      <c r="Q221">
        <v>0</v>
      </c>
      <c r="R221">
        <v>2</v>
      </c>
      <c r="S221" s="2">
        <v>0</v>
      </c>
      <c r="T221">
        <v>0</v>
      </c>
      <c r="U221">
        <v>0</v>
      </c>
      <c r="W221">
        <v>0</v>
      </c>
      <c r="X221">
        <v>1</v>
      </c>
      <c r="Y221">
        <v>0</v>
      </c>
      <c r="Z221">
        <v>0</v>
      </c>
      <c r="AA221">
        <v>0</v>
      </c>
      <c r="AB221">
        <v>0</v>
      </c>
      <c r="AC221">
        <v>1</v>
      </c>
      <c r="AD221">
        <v>2</v>
      </c>
      <c r="AE221" s="2">
        <v>1</v>
      </c>
      <c r="AF221">
        <v>0</v>
      </c>
      <c r="AG221">
        <v>2</v>
      </c>
      <c r="AH221">
        <v>0</v>
      </c>
      <c r="AI221" s="2">
        <v>0</v>
      </c>
      <c r="AJ221" s="4">
        <v>13586</v>
      </c>
      <c r="AK221" s="4">
        <v>253</v>
      </c>
    </row>
    <row r="222" spans="1:37" ht="15.25" customHeight="1" x14ac:dyDescent="0.2">
      <c r="A222" t="s">
        <v>1387</v>
      </c>
      <c r="B222" t="s">
        <v>1388</v>
      </c>
      <c r="C222" t="s">
        <v>1205</v>
      </c>
      <c r="D222">
        <v>2</v>
      </c>
      <c r="E222">
        <v>1</v>
      </c>
      <c r="F222" s="2">
        <v>0.5</v>
      </c>
      <c r="G222" s="2">
        <v>0.1</v>
      </c>
      <c r="H222" s="2">
        <v>0</v>
      </c>
      <c r="I222" s="2">
        <v>0.11</v>
      </c>
      <c r="J222" s="2">
        <v>0.1</v>
      </c>
      <c r="K222" s="2">
        <v>0.05</v>
      </c>
      <c r="L222">
        <v>0</v>
      </c>
      <c r="M222" s="2">
        <v>0</v>
      </c>
      <c r="N222">
        <v>0</v>
      </c>
      <c r="O222">
        <v>1</v>
      </c>
      <c r="P222" s="2">
        <v>0</v>
      </c>
      <c r="Q222">
        <v>0</v>
      </c>
      <c r="R222">
        <v>4</v>
      </c>
      <c r="S222" s="2">
        <v>0</v>
      </c>
      <c r="T222">
        <v>1</v>
      </c>
      <c r="U222">
        <v>4</v>
      </c>
      <c r="V222" s="2">
        <v>25</v>
      </c>
      <c r="W222">
        <v>0</v>
      </c>
      <c r="X222">
        <v>0</v>
      </c>
      <c r="Y222">
        <v>0</v>
      </c>
      <c r="Z222">
        <v>0</v>
      </c>
      <c r="AA222">
        <v>0</v>
      </c>
      <c r="AB222">
        <v>0</v>
      </c>
      <c r="AC222">
        <v>0</v>
      </c>
      <c r="AD222">
        <v>2</v>
      </c>
      <c r="AE222" s="2">
        <v>1</v>
      </c>
      <c r="AF222">
        <v>0</v>
      </c>
      <c r="AG222">
        <v>2</v>
      </c>
      <c r="AH222">
        <v>1</v>
      </c>
      <c r="AI222" s="2">
        <v>0.5</v>
      </c>
      <c r="AJ222" s="4">
        <v>12504</v>
      </c>
      <c r="AK222" s="4">
        <v>258</v>
      </c>
    </row>
    <row r="223" spans="1:37" ht="15.25" customHeight="1" x14ac:dyDescent="0.2">
      <c r="A223" t="s">
        <v>1389</v>
      </c>
      <c r="B223" t="s">
        <v>1390</v>
      </c>
      <c r="C223" t="s">
        <v>1205</v>
      </c>
      <c r="D223">
        <v>2</v>
      </c>
      <c r="E223">
        <v>4</v>
      </c>
      <c r="F223" s="2">
        <v>2</v>
      </c>
      <c r="G223" s="2">
        <v>1.3</v>
      </c>
      <c r="H223" s="2">
        <v>0.6</v>
      </c>
      <c r="I223" s="2">
        <v>0.56999999999999995</v>
      </c>
      <c r="J223" s="2">
        <v>2.2999999999999998</v>
      </c>
      <c r="K223" s="2">
        <v>1.1499999999999999</v>
      </c>
      <c r="L223">
        <v>3</v>
      </c>
      <c r="M223" s="2">
        <v>1.5</v>
      </c>
      <c r="N223">
        <v>2</v>
      </c>
      <c r="O223">
        <v>3</v>
      </c>
      <c r="P223" s="2">
        <v>66.6666666666667</v>
      </c>
      <c r="Q223">
        <v>1</v>
      </c>
      <c r="R223">
        <v>3</v>
      </c>
      <c r="S223" s="2">
        <v>33.3333333333333</v>
      </c>
      <c r="T223">
        <v>0</v>
      </c>
      <c r="U223">
        <v>1</v>
      </c>
      <c r="V223" s="2">
        <v>0</v>
      </c>
      <c r="W223">
        <v>0</v>
      </c>
      <c r="X223">
        <v>0</v>
      </c>
      <c r="Y223">
        <v>1</v>
      </c>
      <c r="Z223">
        <v>0</v>
      </c>
      <c r="AA223">
        <v>0</v>
      </c>
      <c r="AB223">
        <v>0</v>
      </c>
      <c r="AC223">
        <v>2</v>
      </c>
      <c r="AD223">
        <v>0</v>
      </c>
      <c r="AE223" s="2">
        <v>0</v>
      </c>
      <c r="AF223">
        <v>0</v>
      </c>
      <c r="AG223">
        <v>0</v>
      </c>
      <c r="AH223">
        <v>2</v>
      </c>
      <c r="AI223" s="2">
        <v>1</v>
      </c>
      <c r="AJ223" s="4">
        <v>23112</v>
      </c>
      <c r="AK223" s="4">
        <v>229</v>
      </c>
    </row>
    <row r="224" spans="1:37" ht="15.25" customHeight="1" x14ac:dyDescent="0.2">
      <c r="A224" t="s">
        <v>1391</v>
      </c>
      <c r="B224" t="s">
        <v>1392</v>
      </c>
      <c r="C224" t="s">
        <v>1205</v>
      </c>
      <c r="D224">
        <v>2</v>
      </c>
      <c r="E224">
        <v>6</v>
      </c>
      <c r="F224" s="2">
        <v>3</v>
      </c>
      <c r="G224" s="2">
        <v>7.8</v>
      </c>
      <c r="H224" s="2">
        <v>3.9</v>
      </c>
      <c r="I224" s="2">
        <v>0.46</v>
      </c>
      <c r="J224" s="2">
        <v>2.8</v>
      </c>
      <c r="K224" s="2">
        <v>1.4</v>
      </c>
      <c r="L224">
        <v>9</v>
      </c>
      <c r="M224" s="2">
        <v>4.5</v>
      </c>
      <c r="N224">
        <v>6</v>
      </c>
      <c r="O224">
        <v>10</v>
      </c>
      <c r="P224" s="2">
        <v>60</v>
      </c>
      <c r="Q224">
        <v>0</v>
      </c>
      <c r="R224">
        <v>3</v>
      </c>
      <c r="S224" s="2">
        <v>0</v>
      </c>
      <c r="T224">
        <v>0</v>
      </c>
      <c r="U224">
        <v>0</v>
      </c>
      <c r="W224">
        <v>0</v>
      </c>
      <c r="X224">
        <v>2</v>
      </c>
      <c r="Y224">
        <v>2</v>
      </c>
      <c r="Z224">
        <v>0</v>
      </c>
      <c r="AA224">
        <v>0</v>
      </c>
      <c r="AB224">
        <v>0</v>
      </c>
      <c r="AC224">
        <v>5</v>
      </c>
      <c r="AD224">
        <v>4</v>
      </c>
      <c r="AE224" s="2">
        <v>2</v>
      </c>
      <c r="AF224">
        <v>2</v>
      </c>
      <c r="AG224">
        <v>2</v>
      </c>
      <c r="AH224">
        <v>1</v>
      </c>
      <c r="AI224" s="2">
        <v>0.5</v>
      </c>
      <c r="AJ224" s="4">
        <v>29976</v>
      </c>
      <c r="AK224" s="4">
        <v>214</v>
      </c>
    </row>
    <row r="225" spans="1:37" ht="15.25" customHeight="1" x14ac:dyDescent="0.2">
      <c r="A225" t="s">
        <v>566</v>
      </c>
      <c r="B225" t="s">
        <v>1393</v>
      </c>
      <c r="C225" t="s">
        <v>1205</v>
      </c>
      <c r="D225">
        <v>2</v>
      </c>
      <c r="E225">
        <v>12</v>
      </c>
      <c r="F225" s="2">
        <v>6</v>
      </c>
      <c r="G225" s="2">
        <v>13</v>
      </c>
      <c r="H225" s="2">
        <v>6.5</v>
      </c>
      <c r="I225" s="2">
        <v>0.67</v>
      </c>
      <c r="J225" s="2">
        <v>8</v>
      </c>
      <c r="K225" s="2">
        <v>4</v>
      </c>
      <c r="L225">
        <v>4</v>
      </c>
      <c r="M225" s="2">
        <v>2</v>
      </c>
      <c r="N225">
        <v>11</v>
      </c>
      <c r="O225">
        <v>16</v>
      </c>
      <c r="P225" s="2">
        <v>68.75</v>
      </c>
      <c r="Q225">
        <v>0</v>
      </c>
      <c r="R225">
        <v>0</v>
      </c>
      <c r="T225">
        <v>1</v>
      </c>
      <c r="U225">
        <v>2</v>
      </c>
      <c r="V225" s="2">
        <v>50</v>
      </c>
      <c r="W225">
        <v>0</v>
      </c>
      <c r="X225">
        <v>1</v>
      </c>
      <c r="Y225">
        <v>0</v>
      </c>
      <c r="Z225">
        <v>2</v>
      </c>
      <c r="AA225">
        <v>0</v>
      </c>
      <c r="AB225">
        <v>0</v>
      </c>
      <c r="AC225">
        <v>3</v>
      </c>
      <c r="AD225">
        <v>12</v>
      </c>
      <c r="AE225" s="2">
        <v>6</v>
      </c>
      <c r="AF225">
        <v>4</v>
      </c>
      <c r="AG225">
        <v>8</v>
      </c>
      <c r="AH225">
        <v>2</v>
      </c>
      <c r="AI225" s="2">
        <v>1</v>
      </c>
      <c r="AJ225" s="4">
        <v>33471</v>
      </c>
      <c r="AK225" s="4">
        <v>203</v>
      </c>
    </row>
    <row r="226" spans="1:37" s="1" customFormat="1" ht="15.25" customHeight="1" x14ac:dyDescent="0.2">
      <c r="A226" s="8"/>
      <c r="B226" s="8"/>
      <c r="C226" s="8"/>
      <c r="D226" s="8">
        <v>1517</v>
      </c>
      <c r="E226" s="8">
        <v>6424</v>
      </c>
      <c r="F226" s="9">
        <f>E226/$D226</f>
        <v>4.2346736980883319</v>
      </c>
      <c r="G226" s="9">
        <f>SUM(G2:G225)</f>
        <v>6001.5000000000036</v>
      </c>
      <c r="H226" s="9">
        <f>G226/$D226</f>
        <v>3.9561634805537267</v>
      </c>
      <c r="I226" s="9">
        <f>E226/(O226+R226+U226)</f>
        <v>0.53595861838811942</v>
      </c>
      <c r="J226" s="9">
        <f>SUM(J2:J225)</f>
        <v>3569.0000000000023</v>
      </c>
      <c r="K226" s="9">
        <f>J226/$D226</f>
        <v>2.3526697429136467</v>
      </c>
      <c r="L226" s="8">
        <v>2608</v>
      </c>
      <c r="M226" s="9">
        <f>L226/$D226</f>
        <v>1.7191825972313777</v>
      </c>
      <c r="N226" s="8">
        <v>3280</v>
      </c>
      <c r="O226" s="8">
        <v>5875</v>
      </c>
      <c r="P226" s="10">
        <f>N226/O226</f>
        <v>0.55829787234042549</v>
      </c>
      <c r="Q226" s="8">
        <v>1185</v>
      </c>
      <c r="R226" s="8">
        <v>4815</v>
      </c>
      <c r="S226" s="10">
        <f>Q226/R226</f>
        <v>0.24610591900311526</v>
      </c>
      <c r="T226" s="8">
        <v>774</v>
      </c>
      <c r="U226" s="8">
        <v>1296</v>
      </c>
      <c r="V226" s="10">
        <f>T226/U226</f>
        <v>0.59722222222222221</v>
      </c>
      <c r="W226" s="8">
        <v>119</v>
      </c>
      <c r="X226" s="8">
        <v>425</v>
      </c>
      <c r="Y226" s="8">
        <v>1123</v>
      </c>
      <c r="Z226" s="8">
        <v>229</v>
      </c>
      <c r="AA226" s="8">
        <v>29</v>
      </c>
      <c r="AB226" s="8">
        <v>19</v>
      </c>
      <c r="AC226" s="8">
        <v>922</v>
      </c>
      <c r="AD226" s="8">
        <v>5463</v>
      </c>
      <c r="AE226" s="9">
        <f>AD226/$D226</f>
        <v>3.6011865524060647</v>
      </c>
      <c r="AF226" s="8">
        <v>1906</v>
      </c>
      <c r="AG226" s="8">
        <v>3557</v>
      </c>
      <c r="AH226" s="8">
        <v>1866</v>
      </c>
      <c r="AI226" s="9">
        <f>AH226/$D226</f>
        <v>1.2300593276203031</v>
      </c>
    </row>
    <row r="227" spans="1:37" ht="15" customHeight="1" x14ac:dyDescent="0.2"/>
  </sheetData>
  <pageMargins left="0.75" right="0.75" top="0.75" bottom="0.5" header="0.5" footer="0.7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59"/>
  <sheetViews>
    <sheetView topLeftCell="AC1" workbookViewId="0">
      <selection activeCell="AX8" sqref="AX8"/>
    </sheetView>
  </sheetViews>
  <sheetFormatPr baseColWidth="10" defaultColWidth="8.83203125" defaultRowHeight="15" x14ac:dyDescent="0.2"/>
  <cols>
    <col min="1" max="1" width="15.1640625" customWidth="1"/>
    <col min="2" max="2" width="4.33203125" customWidth="1"/>
    <col min="3" max="4" width="5"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6.164062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6.16406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4" width="10.1640625" customWidth="1"/>
    <col min="45" max="46" width="9.1640625" customWidth="1"/>
  </cols>
  <sheetData>
    <row r="1" spans="1:47" ht="15.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5" t="s">
        <v>1717</v>
      </c>
      <c r="AS1" s="5" t="s">
        <v>1718</v>
      </c>
      <c r="AT1" s="5" t="s">
        <v>1724</v>
      </c>
      <c r="AU1" s="5" t="s">
        <v>1725</v>
      </c>
    </row>
    <row r="2" spans="1:47" ht="15.25" customHeight="1" x14ac:dyDescent="0.2">
      <c r="A2" t="s">
        <v>1179</v>
      </c>
      <c r="B2">
        <v>36</v>
      </c>
      <c r="C2">
        <v>28</v>
      </c>
      <c r="D2">
        <v>8</v>
      </c>
      <c r="E2" s="2">
        <v>0.77777777777777801</v>
      </c>
      <c r="F2">
        <v>702</v>
      </c>
      <c r="G2" s="2">
        <v>19.5</v>
      </c>
      <c r="H2" s="2">
        <v>0.63</v>
      </c>
      <c r="I2" s="2">
        <v>442.3</v>
      </c>
      <c r="J2" s="2">
        <v>12.286111111111101</v>
      </c>
      <c r="K2">
        <v>22</v>
      </c>
      <c r="L2">
        <v>278</v>
      </c>
      <c r="M2" s="2">
        <v>7.7222222222222197</v>
      </c>
      <c r="N2">
        <v>342</v>
      </c>
      <c r="O2">
        <v>530</v>
      </c>
      <c r="P2" s="2">
        <v>64.528301886792406</v>
      </c>
      <c r="Q2">
        <v>112</v>
      </c>
      <c r="R2">
        <v>397</v>
      </c>
      <c r="S2" s="2">
        <v>28.211586901763201</v>
      </c>
      <c r="T2">
        <v>136</v>
      </c>
      <c r="U2">
        <v>189</v>
      </c>
      <c r="V2" s="2">
        <v>71.957671957671906</v>
      </c>
      <c r="W2">
        <v>69</v>
      </c>
      <c r="X2">
        <v>5</v>
      </c>
      <c r="Y2">
        <v>50</v>
      </c>
      <c r="Z2">
        <v>148</v>
      </c>
      <c r="AA2">
        <v>17</v>
      </c>
      <c r="AB2">
        <v>2</v>
      </c>
      <c r="AC2">
        <v>1</v>
      </c>
      <c r="AD2">
        <v>74</v>
      </c>
      <c r="AE2">
        <v>560</v>
      </c>
      <c r="AF2" s="2">
        <v>15.5555555555556</v>
      </c>
      <c r="AG2">
        <v>145</v>
      </c>
      <c r="AH2">
        <v>415</v>
      </c>
      <c r="AI2">
        <v>165</v>
      </c>
      <c r="AJ2" s="2">
        <v>4.5833333333333304</v>
      </c>
      <c r="AK2" s="2">
        <v>14.5</v>
      </c>
      <c r="AL2">
        <v>248</v>
      </c>
      <c r="AM2" s="2">
        <v>6.8888888888888902</v>
      </c>
      <c r="AN2">
        <v>279</v>
      </c>
      <c r="AO2" s="2">
        <v>7.75</v>
      </c>
      <c r="AP2" s="2">
        <v>33.6666666666667</v>
      </c>
      <c r="AQ2" s="2">
        <v>0.428263214670982</v>
      </c>
      <c r="AR2" s="4">
        <v>574</v>
      </c>
      <c r="AS2" s="4">
        <v>128</v>
      </c>
      <c r="AT2" s="4">
        <v>2260204</v>
      </c>
      <c r="AU2" s="4">
        <v>2</v>
      </c>
    </row>
    <row r="3" spans="1:47" ht="15.25" customHeight="1" x14ac:dyDescent="0.2">
      <c r="A3" t="s">
        <v>81</v>
      </c>
      <c r="B3">
        <v>26</v>
      </c>
      <c r="C3">
        <v>17</v>
      </c>
      <c r="D3">
        <v>9</v>
      </c>
      <c r="E3" s="2">
        <v>0.65384615384615397</v>
      </c>
      <c r="F3">
        <v>481</v>
      </c>
      <c r="G3" s="2">
        <v>18.5</v>
      </c>
      <c r="H3" s="2">
        <v>0.57999999999999996</v>
      </c>
      <c r="I3" s="2">
        <v>279</v>
      </c>
      <c r="J3" s="2">
        <v>10.7307692307692</v>
      </c>
      <c r="K3">
        <v>12</v>
      </c>
      <c r="L3">
        <v>218</v>
      </c>
      <c r="M3" s="2">
        <v>8.3846153846153904</v>
      </c>
      <c r="N3">
        <v>267</v>
      </c>
      <c r="O3">
        <v>491</v>
      </c>
      <c r="P3" s="2">
        <v>54.378818737270898</v>
      </c>
      <c r="Q3">
        <v>73</v>
      </c>
      <c r="R3">
        <v>242</v>
      </c>
      <c r="S3" s="2">
        <v>30.165289256198299</v>
      </c>
      <c r="T3">
        <v>68</v>
      </c>
      <c r="U3">
        <v>101</v>
      </c>
      <c r="V3" s="2">
        <v>67.326732673267301</v>
      </c>
      <c r="W3">
        <v>27</v>
      </c>
      <c r="X3">
        <v>15</v>
      </c>
      <c r="Y3">
        <v>40</v>
      </c>
      <c r="Z3">
        <v>73</v>
      </c>
      <c r="AA3">
        <v>7</v>
      </c>
      <c r="AB3">
        <v>0</v>
      </c>
      <c r="AC3">
        <v>6</v>
      </c>
      <c r="AD3">
        <v>84</v>
      </c>
      <c r="AE3">
        <v>428</v>
      </c>
      <c r="AF3" s="2">
        <v>16.461538461538499</v>
      </c>
      <c r="AG3">
        <v>170</v>
      </c>
      <c r="AH3">
        <v>258</v>
      </c>
      <c r="AI3">
        <v>122</v>
      </c>
      <c r="AJ3" s="2">
        <v>4.6923076923076898</v>
      </c>
      <c r="AK3" s="2">
        <v>17.461538461538499</v>
      </c>
      <c r="AL3">
        <v>138</v>
      </c>
      <c r="AM3" s="2">
        <v>5.3076923076923102</v>
      </c>
      <c r="AN3">
        <v>178</v>
      </c>
      <c r="AO3" s="2">
        <v>6.8461538461538503</v>
      </c>
      <c r="AP3" s="2">
        <v>35.730769230769198</v>
      </c>
      <c r="AQ3" s="2">
        <v>0.330150068212824</v>
      </c>
      <c r="AR3" s="4">
        <v>345</v>
      </c>
      <c r="AS3" s="4">
        <v>136</v>
      </c>
      <c r="AT3" s="4">
        <v>1874567</v>
      </c>
      <c r="AU3" s="4">
        <v>4</v>
      </c>
    </row>
    <row r="4" spans="1:47" ht="15.25" customHeight="1" x14ac:dyDescent="0.2">
      <c r="A4" t="s">
        <v>606</v>
      </c>
      <c r="B4">
        <v>48</v>
      </c>
      <c r="C4">
        <v>32</v>
      </c>
      <c r="D4">
        <v>16</v>
      </c>
      <c r="E4" s="2">
        <v>0.66666666666666696</v>
      </c>
      <c r="F4">
        <v>902</v>
      </c>
      <c r="G4" s="2">
        <v>18.7916666666667</v>
      </c>
      <c r="H4" s="2">
        <v>0.59</v>
      </c>
      <c r="I4" s="2">
        <v>532.20000000000005</v>
      </c>
      <c r="J4" s="2">
        <v>11.0875</v>
      </c>
      <c r="K4">
        <v>23</v>
      </c>
      <c r="L4">
        <v>311</v>
      </c>
      <c r="M4" s="2">
        <v>6.4791666666666696</v>
      </c>
      <c r="N4">
        <v>467</v>
      </c>
      <c r="O4">
        <v>716</v>
      </c>
      <c r="P4" s="2">
        <v>65.223463687150797</v>
      </c>
      <c r="Q4">
        <v>157</v>
      </c>
      <c r="R4">
        <v>633</v>
      </c>
      <c r="S4" s="2">
        <v>24.802527646129501</v>
      </c>
      <c r="T4">
        <v>121</v>
      </c>
      <c r="U4">
        <v>190</v>
      </c>
      <c r="V4" s="2">
        <v>63.684210526315802</v>
      </c>
      <c r="W4">
        <v>64</v>
      </c>
      <c r="X4">
        <v>8</v>
      </c>
      <c r="Y4">
        <v>35</v>
      </c>
      <c r="Z4">
        <v>167</v>
      </c>
      <c r="AA4">
        <v>27</v>
      </c>
      <c r="AB4">
        <v>3</v>
      </c>
      <c r="AC4">
        <v>2</v>
      </c>
      <c r="AD4">
        <v>99</v>
      </c>
      <c r="AE4">
        <v>821</v>
      </c>
      <c r="AF4" s="2">
        <v>17.1041666666667</v>
      </c>
      <c r="AG4">
        <v>277</v>
      </c>
      <c r="AH4">
        <v>544</v>
      </c>
      <c r="AI4">
        <v>238</v>
      </c>
      <c r="AJ4" s="2">
        <v>4.9583333333333304</v>
      </c>
      <c r="AK4" s="2">
        <v>16.0208333333333</v>
      </c>
      <c r="AL4">
        <v>363</v>
      </c>
      <c r="AM4" s="2">
        <v>7.5625</v>
      </c>
      <c r="AN4">
        <v>345</v>
      </c>
      <c r="AO4" s="2">
        <v>7.1875</v>
      </c>
      <c r="AP4" s="2">
        <v>35.6875</v>
      </c>
      <c r="AQ4" s="2">
        <v>0.46923647146034098</v>
      </c>
      <c r="AR4" s="4">
        <v>658</v>
      </c>
      <c r="AS4" s="4">
        <v>244</v>
      </c>
      <c r="AT4" s="4">
        <v>2262516</v>
      </c>
      <c r="AU4" s="4">
        <v>1</v>
      </c>
    </row>
    <row r="5" spans="1:47" ht="15.25" customHeight="1" x14ac:dyDescent="0.2">
      <c r="A5" t="s">
        <v>1394</v>
      </c>
      <c r="B5">
        <v>19</v>
      </c>
      <c r="C5">
        <v>13</v>
      </c>
      <c r="D5">
        <v>6</v>
      </c>
      <c r="E5" s="2">
        <v>0.68421052631578905</v>
      </c>
      <c r="F5">
        <v>349</v>
      </c>
      <c r="G5" s="2">
        <v>18.3684210526316</v>
      </c>
      <c r="H5" s="2">
        <v>0.56999999999999995</v>
      </c>
      <c r="I5" s="2">
        <v>198.9</v>
      </c>
      <c r="J5" s="2">
        <v>10.4684210526316</v>
      </c>
      <c r="K5">
        <v>8</v>
      </c>
      <c r="L5">
        <v>129</v>
      </c>
      <c r="M5" s="2">
        <v>6.7894736842105301</v>
      </c>
      <c r="N5">
        <v>183</v>
      </c>
      <c r="O5">
        <v>319</v>
      </c>
      <c r="P5" s="2">
        <v>57.366771159874602</v>
      </c>
      <c r="Q5">
        <v>58</v>
      </c>
      <c r="R5">
        <v>221</v>
      </c>
      <c r="S5" s="2">
        <v>26.2443438914027</v>
      </c>
      <c r="T5">
        <v>50</v>
      </c>
      <c r="U5">
        <v>69</v>
      </c>
      <c r="V5" s="2">
        <v>72.463768115942003</v>
      </c>
      <c r="W5">
        <v>23</v>
      </c>
      <c r="X5">
        <v>8</v>
      </c>
      <c r="Y5">
        <v>17</v>
      </c>
      <c r="Z5">
        <v>60</v>
      </c>
      <c r="AA5">
        <v>11</v>
      </c>
      <c r="AB5">
        <v>0</v>
      </c>
      <c r="AC5">
        <v>1</v>
      </c>
      <c r="AD5">
        <v>43</v>
      </c>
      <c r="AE5">
        <v>348</v>
      </c>
      <c r="AF5" s="2">
        <v>18.315789473684202</v>
      </c>
      <c r="AG5">
        <v>112</v>
      </c>
      <c r="AH5">
        <v>236</v>
      </c>
      <c r="AI5">
        <v>79</v>
      </c>
      <c r="AJ5" s="2">
        <v>4.1578947368421098</v>
      </c>
      <c r="AK5" s="2">
        <v>15.473684210526301</v>
      </c>
      <c r="AL5">
        <v>121</v>
      </c>
      <c r="AM5" s="2">
        <v>6.3684210526315796</v>
      </c>
      <c r="AN5">
        <v>133</v>
      </c>
      <c r="AO5" s="2">
        <v>7</v>
      </c>
      <c r="AP5" s="2">
        <v>35</v>
      </c>
      <c r="AQ5" s="2">
        <v>0.40925925925925899</v>
      </c>
      <c r="AR5" s="4">
        <v>262</v>
      </c>
      <c r="AS5" s="4">
        <v>87</v>
      </c>
      <c r="AT5" s="4">
        <v>1769436</v>
      </c>
      <c r="AU5" s="4">
        <v>6</v>
      </c>
    </row>
    <row r="6" spans="1:47" ht="15.25" customHeight="1" x14ac:dyDescent="0.2">
      <c r="A6" t="s">
        <v>1395</v>
      </c>
      <c r="B6">
        <v>23</v>
      </c>
      <c r="C6">
        <v>13</v>
      </c>
      <c r="D6">
        <v>10</v>
      </c>
      <c r="E6" s="2">
        <v>0.565217391304348</v>
      </c>
      <c r="F6">
        <v>412</v>
      </c>
      <c r="G6" s="2">
        <v>17.913043478260899</v>
      </c>
      <c r="H6" s="2">
        <v>0.56000000000000005</v>
      </c>
      <c r="I6" s="2">
        <v>230.7</v>
      </c>
      <c r="J6" s="2">
        <v>10.030434782608699</v>
      </c>
      <c r="K6">
        <v>10</v>
      </c>
      <c r="L6">
        <v>126</v>
      </c>
      <c r="M6" s="2">
        <v>5.4782608695652204</v>
      </c>
      <c r="N6">
        <v>220</v>
      </c>
      <c r="O6">
        <v>399</v>
      </c>
      <c r="P6" s="2">
        <v>55.137844611528799</v>
      </c>
      <c r="Q6">
        <v>70</v>
      </c>
      <c r="R6">
        <v>255</v>
      </c>
      <c r="S6" s="2">
        <v>27.4509803921569</v>
      </c>
      <c r="T6">
        <v>52</v>
      </c>
      <c r="U6">
        <v>80</v>
      </c>
      <c r="V6" s="2">
        <v>65</v>
      </c>
      <c r="W6">
        <v>23</v>
      </c>
      <c r="X6">
        <v>9</v>
      </c>
      <c r="Y6">
        <v>14</v>
      </c>
      <c r="Z6">
        <v>59</v>
      </c>
      <c r="AA6">
        <v>13</v>
      </c>
      <c r="AB6">
        <v>1</v>
      </c>
      <c r="AC6">
        <v>0</v>
      </c>
      <c r="AD6">
        <v>44</v>
      </c>
      <c r="AE6">
        <v>404</v>
      </c>
      <c r="AF6" s="2">
        <v>17.565217391304301</v>
      </c>
      <c r="AG6">
        <v>130</v>
      </c>
      <c r="AH6">
        <v>274</v>
      </c>
      <c r="AI6">
        <v>106</v>
      </c>
      <c r="AJ6" s="2">
        <v>4.6086956521739104</v>
      </c>
      <c r="AK6" s="2">
        <v>16.6086956521739</v>
      </c>
      <c r="AL6">
        <v>133</v>
      </c>
      <c r="AM6" s="2">
        <v>5.7826086956521703</v>
      </c>
      <c r="AN6">
        <v>149</v>
      </c>
      <c r="AO6" s="2">
        <v>6.4782608695652204</v>
      </c>
      <c r="AP6" s="2">
        <v>35.521739130434803</v>
      </c>
      <c r="AQ6" s="2">
        <v>0.38990825688073399</v>
      </c>
      <c r="AR6" s="4">
        <v>268</v>
      </c>
      <c r="AS6" s="4">
        <v>144</v>
      </c>
      <c r="AT6" s="4">
        <v>1598490</v>
      </c>
      <c r="AU6" s="4">
        <v>8</v>
      </c>
    </row>
    <row r="7" spans="1:47" ht="15.25" customHeight="1" x14ac:dyDescent="0.2">
      <c r="A7" t="s">
        <v>72</v>
      </c>
      <c r="B7">
        <v>22</v>
      </c>
      <c r="C7">
        <v>11</v>
      </c>
      <c r="D7">
        <v>11</v>
      </c>
      <c r="E7" s="2">
        <v>0.5</v>
      </c>
      <c r="F7">
        <v>373</v>
      </c>
      <c r="G7" s="2">
        <v>16.954545454545499</v>
      </c>
      <c r="H7" s="2">
        <v>0.54</v>
      </c>
      <c r="I7" s="2">
        <v>201.4</v>
      </c>
      <c r="J7" s="2">
        <v>9.1545454545454508</v>
      </c>
      <c r="K7">
        <v>6</v>
      </c>
      <c r="L7">
        <v>169</v>
      </c>
      <c r="M7" s="2">
        <v>7.6818181818181799</v>
      </c>
      <c r="N7">
        <v>196</v>
      </c>
      <c r="O7">
        <v>350</v>
      </c>
      <c r="P7" s="2">
        <v>56</v>
      </c>
      <c r="Q7">
        <v>67</v>
      </c>
      <c r="R7">
        <v>268</v>
      </c>
      <c r="S7" s="2">
        <v>25</v>
      </c>
      <c r="T7">
        <v>43</v>
      </c>
      <c r="U7">
        <v>70</v>
      </c>
      <c r="V7" s="2">
        <v>61.428571428571402</v>
      </c>
      <c r="W7">
        <v>17</v>
      </c>
      <c r="X7">
        <v>6</v>
      </c>
      <c r="Y7">
        <v>13</v>
      </c>
      <c r="Z7">
        <v>75</v>
      </c>
      <c r="AA7">
        <v>3</v>
      </c>
      <c r="AB7">
        <v>0</v>
      </c>
      <c r="AC7">
        <v>1</v>
      </c>
      <c r="AD7">
        <v>74</v>
      </c>
      <c r="AE7">
        <v>333</v>
      </c>
      <c r="AF7" s="2">
        <v>15.136363636363599</v>
      </c>
      <c r="AG7">
        <v>106</v>
      </c>
      <c r="AH7">
        <v>227</v>
      </c>
      <c r="AI7">
        <v>106</v>
      </c>
      <c r="AJ7" s="2">
        <v>4.8181818181818201</v>
      </c>
      <c r="AK7" s="2">
        <v>17.772727272727298</v>
      </c>
      <c r="AL7">
        <v>153</v>
      </c>
      <c r="AM7" s="2">
        <v>6.9545454545454497</v>
      </c>
      <c r="AN7">
        <v>136</v>
      </c>
      <c r="AO7" s="2">
        <v>6.1818181818181799</v>
      </c>
      <c r="AP7" s="2">
        <v>35.318181818181799</v>
      </c>
      <c r="AQ7" s="2">
        <v>0.43365695792880299</v>
      </c>
      <c r="AR7" s="4">
        <v>213</v>
      </c>
      <c r="AS7" s="4">
        <v>160</v>
      </c>
      <c r="AT7" s="4">
        <v>1504086</v>
      </c>
      <c r="AU7" s="4">
        <v>9</v>
      </c>
    </row>
    <row r="8" spans="1:47" ht="15.25" customHeight="1" x14ac:dyDescent="0.2">
      <c r="A8" t="s">
        <v>958</v>
      </c>
      <c r="B8">
        <v>36</v>
      </c>
      <c r="C8">
        <v>26</v>
      </c>
      <c r="D8">
        <v>10</v>
      </c>
      <c r="E8" s="2">
        <v>0.72222222222222199</v>
      </c>
      <c r="F8">
        <v>692</v>
      </c>
      <c r="G8" s="2">
        <v>19.2222222222222</v>
      </c>
      <c r="H8" s="2">
        <v>0.56999999999999995</v>
      </c>
      <c r="I8" s="2">
        <v>394.4</v>
      </c>
      <c r="J8" s="2">
        <v>10.9555555555556</v>
      </c>
      <c r="K8">
        <v>19</v>
      </c>
      <c r="L8">
        <v>247</v>
      </c>
      <c r="M8" s="2">
        <v>6.8611111111111098</v>
      </c>
      <c r="N8">
        <v>302</v>
      </c>
      <c r="O8">
        <v>525</v>
      </c>
      <c r="P8" s="2">
        <v>57.523809523809497</v>
      </c>
      <c r="Q8">
        <v>158</v>
      </c>
      <c r="R8">
        <v>563</v>
      </c>
      <c r="S8" s="2">
        <v>28.0639431616341</v>
      </c>
      <c r="T8">
        <v>74</v>
      </c>
      <c r="U8">
        <v>128</v>
      </c>
      <c r="V8" s="2">
        <v>57.8125</v>
      </c>
      <c r="W8">
        <v>40</v>
      </c>
      <c r="X8">
        <v>12</v>
      </c>
      <c r="Y8">
        <v>25</v>
      </c>
      <c r="Z8">
        <v>113</v>
      </c>
      <c r="AA8">
        <v>21</v>
      </c>
      <c r="AB8">
        <v>0</v>
      </c>
      <c r="AC8">
        <v>2</v>
      </c>
      <c r="AD8">
        <v>95</v>
      </c>
      <c r="AE8">
        <v>703</v>
      </c>
      <c r="AF8" s="2">
        <v>19.5277777777778</v>
      </c>
      <c r="AG8">
        <v>267</v>
      </c>
      <c r="AH8">
        <v>436</v>
      </c>
      <c r="AI8">
        <v>168</v>
      </c>
      <c r="AJ8" s="2">
        <v>4.6666666666666696</v>
      </c>
      <c r="AK8" s="2">
        <v>16.0555555555556</v>
      </c>
      <c r="AL8">
        <v>262</v>
      </c>
      <c r="AM8" s="2">
        <v>7.2777777777777803</v>
      </c>
      <c r="AN8">
        <v>247</v>
      </c>
      <c r="AO8" s="2">
        <v>6.8611111111111098</v>
      </c>
      <c r="AP8" s="2">
        <v>37.3333333333333</v>
      </c>
      <c r="AQ8" s="2">
        <v>0.51746323529411797</v>
      </c>
      <c r="AR8" s="4">
        <v>530</v>
      </c>
      <c r="AS8" s="4">
        <v>162</v>
      </c>
      <c r="AT8" s="4">
        <v>2228118</v>
      </c>
      <c r="AU8" s="4">
        <v>3</v>
      </c>
    </row>
    <row r="9" spans="1:47" ht="15.25" customHeight="1" x14ac:dyDescent="0.2">
      <c r="A9" t="s">
        <v>611</v>
      </c>
      <c r="B9">
        <v>9</v>
      </c>
      <c r="C9">
        <v>3</v>
      </c>
      <c r="D9">
        <v>6</v>
      </c>
      <c r="E9" s="2">
        <v>0.33333333333333298</v>
      </c>
      <c r="F9">
        <v>133</v>
      </c>
      <c r="G9" s="2">
        <v>14.7777777777778</v>
      </c>
      <c r="H9" s="2">
        <v>0.47</v>
      </c>
      <c r="I9" s="2">
        <v>62.5</v>
      </c>
      <c r="J9" s="2">
        <v>6.9444444444444402</v>
      </c>
      <c r="K9">
        <v>1</v>
      </c>
      <c r="L9">
        <v>53</v>
      </c>
      <c r="M9" s="2">
        <v>5.8888888888888902</v>
      </c>
      <c r="N9">
        <v>67</v>
      </c>
      <c r="O9">
        <v>129</v>
      </c>
      <c r="P9" s="2">
        <v>51.937984496124002</v>
      </c>
      <c r="Q9">
        <v>22</v>
      </c>
      <c r="R9">
        <v>123</v>
      </c>
      <c r="S9" s="2">
        <v>17.886178861788601</v>
      </c>
      <c r="T9">
        <v>22</v>
      </c>
      <c r="U9">
        <v>32</v>
      </c>
      <c r="V9" s="2">
        <v>68.75</v>
      </c>
      <c r="W9">
        <v>13</v>
      </c>
      <c r="X9">
        <v>0</v>
      </c>
      <c r="Y9">
        <v>3</v>
      </c>
      <c r="Z9">
        <v>27</v>
      </c>
      <c r="AA9">
        <v>2</v>
      </c>
      <c r="AB9">
        <v>0</v>
      </c>
      <c r="AC9">
        <v>0</v>
      </c>
      <c r="AD9">
        <v>23</v>
      </c>
      <c r="AE9">
        <v>105</v>
      </c>
      <c r="AF9" s="2">
        <v>11.6666666666667</v>
      </c>
      <c r="AG9">
        <v>35</v>
      </c>
      <c r="AH9">
        <v>70</v>
      </c>
      <c r="AI9">
        <v>43</v>
      </c>
      <c r="AJ9" s="2">
        <v>4.7777777777777803</v>
      </c>
      <c r="AK9" s="2">
        <v>18.1111111111111</v>
      </c>
      <c r="AL9">
        <v>54</v>
      </c>
      <c r="AM9" s="2">
        <v>6</v>
      </c>
      <c r="AN9">
        <v>71</v>
      </c>
      <c r="AO9" s="2">
        <v>7.8888888888888902</v>
      </c>
      <c r="AP9" s="2">
        <v>34.8888888888889</v>
      </c>
      <c r="AQ9" s="2">
        <v>0.48809523809523803</v>
      </c>
      <c r="AR9" s="4">
        <v>51</v>
      </c>
      <c r="AS9" s="4">
        <v>82</v>
      </c>
      <c r="AT9" s="4">
        <v>796118</v>
      </c>
      <c r="AU9" s="4">
        <v>17</v>
      </c>
    </row>
    <row r="10" spans="1:47" ht="15.25" customHeight="1" x14ac:dyDescent="0.2">
      <c r="A10" t="s">
        <v>80</v>
      </c>
      <c r="B10">
        <v>11</v>
      </c>
      <c r="C10">
        <v>3</v>
      </c>
      <c r="D10">
        <v>8</v>
      </c>
      <c r="E10" s="2">
        <v>0.27272727272727298</v>
      </c>
      <c r="F10">
        <v>153</v>
      </c>
      <c r="G10" s="2">
        <v>13.909090909090899</v>
      </c>
      <c r="H10" s="2">
        <v>0.47</v>
      </c>
      <c r="I10" s="2">
        <v>71.900000000000006</v>
      </c>
      <c r="J10" s="2">
        <v>6.5363636363636397</v>
      </c>
      <c r="K10">
        <v>1</v>
      </c>
      <c r="L10">
        <v>75</v>
      </c>
      <c r="M10" s="2">
        <v>6.8181818181818201</v>
      </c>
      <c r="N10">
        <v>76</v>
      </c>
      <c r="O10">
        <v>158</v>
      </c>
      <c r="P10" s="2">
        <v>48.101265822784796</v>
      </c>
      <c r="Q10">
        <v>31</v>
      </c>
      <c r="R10">
        <v>141</v>
      </c>
      <c r="S10" s="2">
        <v>21.985815602836901</v>
      </c>
      <c r="T10">
        <v>15</v>
      </c>
      <c r="U10">
        <v>25</v>
      </c>
      <c r="V10" s="2">
        <v>60</v>
      </c>
      <c r="W10">
        <v>4</v>
      </c>
      <c r="X10">
        <v>9</v>
      </c>
      <c r="Y10">
        <v>20</v>
      </c>
      <c r="Z10">
        <v>31</v>
      </c>
      <c r="AA10">
        <v>3</v>
      </c>
      <c r="AB10">
        <v>0</v>
      </c>
      <c r="AC10">
        <v>0</v>
      </c>
      <c r="AD10">
        <v>15</v>
      </c>
      <c r="AE10">
        <v>162</v>
      </c>
      <c r="AF10" s="2">
        <v>14.7272727272727</v>
      </c>
      <c r="AG10">
        <v>62</v>
      </c>
      <c r="AH10">
        <v>100</v>
      </c>
      <c r="AI10">
        <v>76</v>
      </c>
      <c r="AJ10" s="2">
        <v>6.9090909090909101</v>
      </c>
      <c r="AK10" s="2">
        <v>18</v>
      </c>
      <c r="AL10">
        <v>79</v>
      </c>
      <c r="AM10" s="2">
        <v>7.1818181818181799</v>
      </c>
      <c r="AN10">
        <v>63</v>
      </c>
      <c r="AO10" s="2">
        <v>5.7272727272727302</v>
      </c>
      <c r="AP10" s="2">
        <v>36</v>
      </c>
      <c r="AQ10" s="2">
        <v>0.47157190635451501</v>
      </c>
      <c r="AR10" s="4">
        <v>51</v>
      </c>
      <c r="AS10" s="4">
        <v>102</v>
      </c>
      <c r="AT10" s="4">
        <v>944934</v>
      </c>
      <c r="AU10" s="4">
        <v>14</v>
      </c>
    </row>
    <row r="11" spans="1:47" ht="15.25" customHeight="1" x14ac:dyDescent="0.2">
      <c r="A11" t="s">
        <v>1396</v>
      </c>
      <c r="B11">
        <v>4</v>
      </c>
      <c r="C11">
        <v>2</v>
      </c>
      <c r="D11">
        <v>2</v>
      </c>
      <c r="E11" s="2">
        <v>0.5</v>
      </c>
      <c r="F11">
        <v>56</v>
      </c>
      <c r="G11" s="2">
        <v>14</v>
      </c>
      <c r="H11" s="2">
        <v>0.49</v>
      </c>
      <c r="I11" s="2">
        <v>27.4</v>
      </c>
      <c r="J11" s="2">
        <v>6.85</v>
      </c>
      <c r="K11">
        <v>0</v>
      </c>
      <c r="L11">
        <v>19</v>
      </c>
      <c r="M11" s="2">
        <v>4.75</v>
      </c>
      <c r="N11">
        <v>30</v>
      </c>
      <c r="O11">
        <v>67</v>
      </c>
      <c r="P11" s="2">
        <v>44.776119402985103</v>
      </c>
      <c r="Q11">
        <v>9</v>
      </c>
      <c r="R11">
        <v>36</v>
      </c>
      <c r="S11" s="2">
        <v>25</v>
      </c>
      <c r="T11">
        <v>8</v>
      </c>
      <c r="U11">
        <v>11</v>
      </c>
      <c r="V11" s="2">
        <v>72.727272727272705</v>
      </c>
      <c r="W11">
        <v>4</v>
      </c>
      <c r="X11">
        <v>0</v>
      </c>
      <c r="Y11">
        <v>3</v>
      </c>
      <c r="Z11">
        <v>8</v>
      </c>
      <c r="AA11">
        <v>4</v>
      </c>
      <c r="AB11">
        <v>0</v>
      </c>
      <c r="AC11">
        <v>0</v>
      </c>
      <c r="AD11">
        <v>8</v>
      </c>
      <c r="AE11">
        <v>68</v>
      </c>
      <c r="AF11" s="2">
        <v>17</v>
      </c>
      <c r="AG11">
        <v>21</v>
      </c>
      <c r="AH11">
        <v>47</v>
      </c>
      <c r="AI11">
        <v>29</v>
      </c>
      <c r="AJ11" s="2">
        <v>7.25</v>
      </c>
      <c r="AK11" s="2">
        <v>16</v>
      </c>
      <c r="AL11">
        <v>26</v>
      </c>
      <c r="AM11" s="2">
        <v>6.5</v>
      </c>
      <c r="AN11">
        <v>22</v>
      </c>
      <c r="AO11" s="2">
        <v>5.5</v>
      </c>
      <c r="AP11" s="2">
        <v>34.75</v>
      </c>
      <c r="AQ11" s="2">
        <v>0.34951456310679602</v>
      </c>
      <c r="AR11" s="4">
        <v>34</v>
      </c>
      <c r="AS11" s="4">
        <v>22</v>
      </c>
      <c r="AT11" s="4">
        <v>915071</v>
      </c>
      <c r="AU11" s="4">
        <v>15</v>
      </c>
    </row>
    <row r="12" spans="1:47" ht="15.25" customHeight="1" x14ac:dyDescent="0.2">
      <c r="A12" t="s">
        <v>961</v>
      </c>
      <c r="B12">
        <v>30</v>
      </c>
      <c r="C12">
        <v>19</v>
      </c>
      <c r="D12">
        <v>11</v>
      </c>
      <c r="E12" s="2">
        <v>0.63333333333333297</v>
      </c>
      <c r="F12">
        <v>539</v>
      </c>
      <c r="G12" s="2">
        <v>17.966666666666701</v>
      </c>
      <c r="H12" s="2">
        <v>0.61</v>
      </c>
      <c r="I12" s="2">
        <v>328.8</v>
      </c>
      <c r="J12" s="2">
        <v>10.96</v>
      </c>
      <c r="K12">
        <v>10</v>
      </c>
      <c r="L12">
        <v>190</v>
      </c>
      <c r="M12" s="2">
        <v>6.3333333333333304</v>
      </c>
      <c r="N12">
        <v>223</v>
      </c>
      <c r="O12">
        <v>394</v>
      </c>
      <c r="P12" s="2">
        <v>56.598984771573598</v>
      </c>
      <c r="Q12">
        <v>113</v>
      </c>
      <c r="R12">
        <v>366</v>
      </c>
      <c r="S12" s="2">
        <v>30.874316939890701</v>
      </c>
      <c r="T12">
        <v>90</v>
      </c>
      <c r="U12">
        <v>121</v>
      </c>
      <c r="V12" s="2">
        <v>74.380165289256198</v>
      </c>
      <c r="W12">
        <v>43</v>
      </c>
      <c r="X12">
        <v>16</v>
      </c>
      <c r="Y12">
        <v>36</v>
      </c>
      <c r="Z12">
        <v>75</v>
      </c>
      <c r="AA12">
        <v>13</v>
      </c>
      <c r="AB12">
        <v>1</v>
      </c>
      <c r="AC12">
        <v>3</v>
      </c>
      <c r="AD12">
        <v>60</v>
      </c>
      <c r="AE12">
        <v>428</v>
      </c>
      <c r="AF12" s="2">
        <v>14.266666666666699</v>
      </c>
      <c r="AG12">
        <v>118</v>
      </c>
      <c r="AH12">
        <v>310</v>
      </c>
      <c r="AI12">
        <v>139</v>
      </c>
      <c r="AJ12" s="2">
        <v>4.6333333333333302</v>
      </c>
      <c r="AK12" s="2">
        <v>15.766666666666699</v>
      </c>
      <c r="AL12">
        <v>166</v>
      </c>
      <c r="AM12" s="2">
        <v>5.5333333333333297</v>
      </c>
      <c r="AN12">
        <v>223</v>
      </c>
      <c r="AO12" s="2">
        <v>7.43333333333333</v>
      </c>
      <c r="AP12" s="2">
        <v>32.566666666666698</v>
      </c>
      <c r="AQ12" s="2">
        <v>0.481578947368421</v>
      </c>
      <c r="AR12" s="4">
        <v>373</v>
      </c>
      <c r="AS12" s="4">
        <v>166</v>
      </c>
      <c r="AT12" s="4">
        <v>1829718</v>
      </c>
      <c r="AU12" s="4">
        <v>5</v>
      </c>
    </row>
    <row r="13" spans="1:47" ht="15.25" customHeight="1" x14ac:dyDescent="0.2">
      <c r="A13" t="s">
        <v>608</v>
      </c>
      <c r="B13">
        <v>31</v>
      </c>
      <c r="C13">
        <v>20</v>
      </c>
      <c r="D13">
        <v>11</v>
      </c>
      <c r="E13" s="2">
        <v>0.64516129032258096</v>
      </c>
      <c r="F13">
        <v>560</v>
      </c>
      <c r="G13" s="2">
        <v>18.064516129032299</v>
      </c>
      <c r="H13" s="2">
        <v>0.57999999999999996</v>
      </c>
      <c r="I13" s="2">
        <v>324.8</v>
      </c>
      <c r="J13" s="2">
        <v>10.4774193548387</v>
      </c>
      <c r="K13">
        <v>13</v>
      </c>
      <c r="L13">
        <v>191</v>
      </c>
      <c r="M13" s="2">
        <v>6.1612903225806503</v>
      </c>
      <c r="N13">
        <v>267</v>
      </c>
      <c r="O13">
        <v>430</v>
      </c>
      <c r="P13" s="2">
        <v>62.093023255814003</v>
      </c>
      <c r="Q13">
        <v>110</v>
      </c>
      <c r="R13">
        <v>417</v>
      </c>
      <c r="S13" s="2">
        <v>26.378896882494001</v>
      </c>
      <c r="T13">
        <v>73</v>
      </c>
      <c r="U13">
        <v>117</v>
      </c>
      <c r="V13" s="2">
        <v>62.393162393162399</v>
      </c>
      <c r="W13">
        <v>40</v>
      </c>
      <c r="X13">
        <v>6</v>
      </c>
      <c r="Y13">
        <v>35</v>
      </c>
      <c r="Z13">
        <v>107</v>
      </c>
      <c r="AA13">
        <v>14</v>
      </c>
      <c r="AB13">
        <v>0</v>
      </c>
      <c r="AC13">
        <v>1</v>
      </c>
      <c r="AD13">
        <v>42</v>
      </c>
      <c r="AE13">
        <v>559</v>
      </c>
      <c r="AF13" s="2">
        <v>18.0322580645161</v>
      </c>
      <c r="AG13">
        <v>183</v>
      </c>
      <c r="AH13">
        <v>376</v>
      </c>
      <c r="AI13">
        <v>179</v>
      </c>
      <c r="AJ13" s="2">
        <v>5.7741935483870996</v>
      </c>
      <c r="AK13" s="2">
        <v>15.451612903225801</v>
      </c>
      <c r="AL13">
        <v>217</v>
      </c>
      <c r="AM13" s="2">
        <v>7</v>
      </c>
      <c r="AN13">
        <v>221</v>
      </c>
      <c r="AO13" s="2">
        <v>7.1290322580645196</v>
      </c>
      <c r="AP13" s="2">
        <v>35.580645161290299</v>
      </c>
      <c r="AQ13" s="2">
        <v>0.49232585596222</v>
      </c>
      <c r="AR13" s="4">
        <v>399</v>
      </c>
      <c r="AS13" s="4">
        <v>161</v>
      </c>
      <c r="AT13" s="4">
        <v>1751202</v>
      </c>
      <c r="AU13" s="4">
        <v>7</v>
      </c>
    </row>
    <row r="14" spans="1:47" ht="15.25" customHeight="1" x14ac:dyDescent="0.2">
      <c r="A14" t="s">
        <v>1397</v>
      </c>
      <c r="B14">
        <v>6</v>
      </c>
      <c r="C14">
        <v>2</v>
      </c>
      <c r="D14">
        <v>4</v>
      </c>
      <c r="E14" s="2">
        <v>0.33333333333333298</v>
      </c>
      <c r="F14">
        <v>110</v>
      </c>
      <c r="G14" s="2">
        <v>18.3333333333333</v>
      </c>
      <c r="H14" s="2">
        <v>0.56000000000000005</v>
      </c>
      <c r="I14" s="2">
        <v>61.6</v>
      </c>
      <c r="J14" s="2">
        <v>10.266666666666699</v>
      </c>
      <c r="K14">
        <v>1</v>
      </c>
      <c r="L14">
        <v>39</v>
      </c>
      <c r="M14" s="2">
        <v>6.5</v>
      </c>
      <c r="N14">
        <v>48</v>
      </c>
      <c r="O14">
        <v>105</v>
      </c>
      <c r="P14" s="2">
        <v>45.714285714285701</v>
      </c>
      <c r="Q14">
        <v>28</v>
      </c>
      <c r="R14">
        <v>75</v>
      </c>
      <c r="S14" s="2">
        <v>37.3333333333333</v>
      </c>
      <c r="T14">
        <v>6</v>
      </c>
      <c r="U14">
        <v>15</v>
      </c>
      <c r="V14" s="2">
        <v>40</v>
      </c>
      <c r="W14">
        <v>4</v>
      </c>
      <c r="X14">
        <v>0</v>
      </c>
      <c r="Y14">
        <v>4</v>
      </c>
      <c r="Z14">
        <v>15</v>
      </c>
      <c r="AA14">
        <v>1</v>
      </c>
      <c r="AB14">
        <v>0</v>
      </c>
      <c r="AC14">
        <v>1</v>
      </c>
      <c r="AD14">
        <v>19</v>
      </c>
      <c r="AE14">
        <v>86</v>
      </c>
      <c r="AF14" s="2">
        <v>14.3333333333333</v>
      </c>
      <c r="AG14">
        <v>28</v>
      </c>
      <c r="AH14">
        <v>58</v>
      </c>
      <c r="AI14">
        <v>27</v>
      </c>
      <c r="AJ14" s="2">
        <v>4.5</v>
      </c>
      <c r="AK14" s="2">
        <v>18.5</v>
      </c>
      <c r="AL14">
        <v>41</v>
      </c>
      <c r="AM14" s="2">
        <v>6.8333333333333304</v>
      </c>
      <c r="AN14">
        <v>30</v>
      </c>
      <c r="AO14" s="2">
        <v>5</v>
      </c>
      <c r="AP14" s="2">
        <v>36.3333333333333</v>
      </c>
      <c r="AQ14" s="2">
        <v>0.41666666666666702</v>
      </c>
      <c r="AR14" s="4">
        <v>40</v>
      </c>
      <c r="AS14" s="4">
        <v>70</v>
      </c>
      <c r="AT14" s="4">
        <v>776966</v>
      </c>
      <c r="AU14" s="4">
        <v>18</v>
      </c>
    </row>
    <row r="15" spans="1:47" ht="15.25" customHeight="1" x14ac:dyDescent="0.2">
      <c r="A15" t="s">
        <v>1187</v>
      </c>
      <c r="B15">
        <v>8</v>
      </c>
      <c r="C15">
        <v>3</v>
      </c>
      <c r="D15">
        <v>5</v>
      </c>
      <c r="E15" s="2">
        <v>0.375</v>
      </c>
      <c r="F15">
        <v>132</v>
      </c>
      <c r="G15" s="2">
        <v>16.5</v>
      </c>
      <c r="H15" s="2">
        <v>0.47</v>
      </c>
      <c r="I15" s="2">
        <v>62</v>
      </c>
      <c r="J15" s="2">
        <v>7.75</v>
      </c>
      <c r="K15">
        <v>1</v>
      </c>
      <c r="L15">
        <v>60</v>
      </c>
      <c r="M15" s="2">
        <v>7.5</v>
      </c>
      <c r="N15">
        <v>72</v>
      </c>
      <c r="O15">
        <v>129</v>
      </c>
      <c r="P15" s="2">
        <v>55.8139534883721</v>
      </c>
      <c r="Q15">
        <v>18</v>
      </c>
      <c r="R15">
        <v>108</v>
      </c>
      <c r="S15" s="2">
        <v>16.6666666666667</v>
      </c>
      <c r="T15">
        <v>24</v>
      </c>
      <c r="U15">
        <v>41</v>
      </c>
      <c r="V15" s="2">
        <v>58.536585365853703</v>
      </c>
      <c r="W15">
        <v>14</v>
      </c>
      <c r="X15">
        <v>4</v>
      </c>
      <c r="Y15">
        <v>8</v>
      </c>
      <c r="Z15">
        <v>21</v>
      </c>
      <c r="AA15">
        <v>3</v>
      </c>
      <c r="AB15">
        <v>0</v>
      </c>
      <c r="AC15">
        <v>0</v>
      </c>
      <c r="AD15">
        <v>27</v>
      </c>
      <c r="AE15">
        <v>144</v>
      </c>
      <c r="AF15" s="2">
        <v>18</v>
      </c>
      <c r="AG15">
        <v>44</v>
      </c>
      <c r="AH15">
        <v>100</v>
      </c>
      <c r="AI15">
        <v>45</v>
      </c>
      <c r="AJ15" s="2">
        <v>5.625</v>
      </c>
      <c r="AK15" s="2">
        <v>17</v>
      </c>
      <c r="AL15">
        <v>59</v>
      </c>
      <c r="AM15" s="2">
        <v>7.375</v>
      </c>
      <c r="AN15">
        <v>63</v>
      </c>
      <c r="AO15" s="2">
        <v>7.875</v>
      </c>
      <c r="AP15" s="2">
        <v>38.625</v>
      </c>
      <c r="AQ15" s="2">
        <v>0.455696202531646</v>
      </c>
      <c r="AR15" s="4">
        <v>54</v>
      </c>
      <c r="AS15" s="4">
        <v>78</v>
      </c>
      <c r="AT15" s="4">
        <v>1155412</v>
      </c>
      <c r="AU15" s="4">
        <v>12</v>
      </c>
    </row>
    <row r="16" spans="1:47" ht="15.25" customHeight="1" x14ac:dyDescent="0.2">
      <c r="A16" t="s">
        <v>76</v>
      </c>
      <c r="B16">
        <v>15</v>
      </c>
      <c r="C16">
        <v>8</v>
      </c>
      <c r="D16">
        <v>7</v>
      </c>
      <c r="E16" s="2">
        <v>0.53333333333333299</v>
      </c>
      <c r="F16">
        <v>236</v>
      </c>
      <c r="G16" s="2">
        <v>15.733333333333301</v>
      </c>
      <c r="H16" s="2">
        <v>0.49</v>
      </c>
      <c r="I16" s="2">
        <v>115.6</v>
      </c>
      <c r="J16" s="2">
        <v>7.7066666666666697</v>
      </c>
      <c r="K16">
        <v>3</v>
      </c>
      <c r="L16">
        <v>78</v>
      </c>
      <c r="M16" s="2">
        <v>5.2</v>
      </c>
      <c r="N16">
        <v>117</v>
      </c>
      <c r="O16">
        <v>231</v>
      </c>
      <c r="P16" s="2">
        <v>50.649350649350602</v>
      </c>
      <c r="Q16">
        <v>45</v>
      </c>
      <c r="R16">
        <v>195</v>
      </c>
      <c r="S16" s="2">
        <v>23.076923076923102</v>
      </c>
      <c r="T16">
        <v>29</v>
      </c>
      <c r="U16">
        <v>52</v>
      </c>
      <c r="V16" s="2">
        <v>55.769230769230802</v>
      </c>
      <c r="W16">
        <v>19</v>
      </c>
      <c r="X16">
        <v>3</v>
      </c>
      <c r="Y16">
        <v>13</v>
      </c>
      <c r="Z16">
        <v>43</v>
      </c>
      <c r="AA16">
        <v>5</v>
      </c>
      <c r="AB16">
        <v>0</v>
      </c>
      <c r="AC16">
        <v>1</v>
      </c>
      <c r="AD16">
        <v>18</v>
      </c>
      <c r="AE16">
        <v>267</v>
      </c>
      <c r="AF16" s="2">
        <v>17.8</v>
      </c>
      <c r="AG16">
        <v>78</v>
      </c>
      <c r="AH16">
        <v>189</v>
      </c>
      <c r="AI16">
        <v>91</v>
      </c>
      <c r="AJ16" s="2">
        <v>6.06666666666667</v>
      </c>
      <c r="AK16" s="2">
        <v>16.133333333333301</v>
      </c>
      <c r="AL16">
        <v>121</v>
      </c>
      <c r="AM16" s="2">
        <v>8.06666666666667</v>
      </c>
      <c r="AN16">
        <v>102</v>
      </c>
      <c r="AO16" s="2">
        <v>6.8</v>
      </c>
      <c r="AP16" s="2">
        <v>36.6666666666667</v>
      </c>
      <c r="AQ16" s="2">
        <v>0.45774647887323899</v>
      </c>
      <c r="AR16" s="4">
        <v>146</v>
      </c>
      <c r="AS16" s="4">
        <v>90</v>
      </c>
      <c r="AT16" s="4">
        <v>1307124</v>
      </c>
      <c r="AU16" s="4">
        <v>11</v>
      </c>
    </row>
    <row r="17" spans="1:47" ht="15.25" customHeight="1" x14ac:dyDescent="0.2">
      <c r="A17" t="s">
        <v>53</v>
      </c>
      <c r="B17">
        <v>6</v>
      </c>
      <c r="C17">
        <v>3</v>
      </c>
      <c r="D17">
        <v>3</v>
      </c>
      <c r="E17" s="2">
        <v>0.5</v>
      </c>
      <c r="F17">
        <v>102</v>
      </c>
      <c r="G17" s="2">
        <v>17</v>
      </c>
      <c r="H17" s="2">
        <v>0.49</v>
      </c>
      <c r="I17" s="2">
        <v>50</v>
      </c>
      <c r="J17" s="2">
        <v>8.3333333333333304</v>
      </c>
      <c r="K17">
        <v>1</v>
      </c>
      <c r="L17">
        <v>41</v>
      </c>
      <c r="M17" s="2">
        <v>6.8333333333333304</v>
      </c>
      <c r="N17">
        <v>55</v>
      </c>
      <c r="O17">
        <v>95</v>
      </c>
      <c r="P17" s="2">
        <v>57.894736842105303</v>
      </c>
      <c r="Q17">
        <v>18</v>
      </c>
      <c r="R17">
        <v>92</v>
      </c>
      <c r="S17" s="2">
        <v>19.565217391304301</v>
      </c>
      <c r="T17">
        <v>11</v>
      </c>
      <c r="U17">
        <v>20</v>
      </c>
      <c r="V17" s="2">
        <v>55</v>
      </c>
      <c r="W17">
        <v>6</v>
      </c>
      <c r="X17">
        <v>6</v>
      </c>
      <c r="Y17">
        <v>6</v>
      </c>
      <c r="Z17">
        <v>17</v>
      </c>
      <c r="AA17">
        <v>2</v>
      </c>
      <c r="AB17">
        <v>0</v>
      </c>
      <c r="AC17">
        <v>0</v>
      </c>
      <c r="AD17">
        <v>12</v>
      </c>
      <c r="AE17">
        <v>108</v>
      </c>
      <c r="AF17" s="2">
        <v>18</v>
      </c>
      <c r="AG17">
        <v>35</v>
      </c>
      <c r="AH17">
        <v>73</v>
      </c>
      <c r="AI17">
        <v>25</v>
      </c>
      <c r="AJ17" s="2">
        <v>4.1666666666666696</v>
      </c>
      <c r="AK17" s="2">
        <v>17.6666666666667</v>
      </c>
      <c r="AL17">
        <v>29</v>
      </c>
      <c r="AM17" s="2">
        <v>4.8333333333333304</v>
      </c>
      <c r="AN17">
        <v>37</v>
      </c>
      <c r="AO17" s="2">
        <v>6.1666666666666696</v>
      </c>
      <c r="AP17" s="2">
        <v>37.6666666666667</v>
      </c>
      <c r="AQ17" s="2">
        <v>0.49197860962566797</v>
      </c>
      <c r="AR17" s="4">
        <v>58</v>
      </c>
      <c r="AS17" s="4">
        <v>44</v>
      </c>
      <c r="AT17" s="4">
        <v>761418</v>
      </c>
      <c r="AU17" s="4">
        <v>19</v>
      </c>
    </row>
    <row r="18" spans="1:47" ht="15.25" customHeight="1" x14ac:dyDescent="0.2">
      <c r="A18" t="s">
        <v>972</v>
      </c>
      <c r="B18">
        <v>9</v>
      </c>
      <c r="C18">
        <v>3</v>
      </c>
      <c r="D18">
        <v>6</v>
      </c>
      <c r="E18" s="2">
        <v>0.33333333333333298</v>
      </c>
      <c r="F18">
        <v>117</v>
      </c>
      <c r="G18" s="2">
        <v>13</v>
      </c>
      <c r="H18" s="2">
        <v>0.43</v>
      </c>
      <c r="I18" s="2">
        <v>50.3</v>
      </c>
      <c r="J18" s="2">
        <v>5.5888888888888903</v>
      </c>
      <c r="K18">
        <v>0</v>
      </c>
      <c r="L18">
        <v>32</v>
      </c>
      <c r="M18" s="2">
        <v>3.5555555555555598</v>
      </c>
      <c r="N18">
        <v>63</v>
      </c>
      <c r="O18">
        <v>134</v>
      </c>
      <c r="P18" s="2">
        <v>47.014925373134297</v>
      </c>
      <c r="Q18">
        <v>18</v>
      </c>
      <c r="R18">
        <v>112</v>
      </c>
      <c r="S18" s="2">
        <v>16.071428571428601</v>
      </c>
      <c r="T18">
        <v>18</v>
      </c>
      <c r="U18">
        <v>28</v>
      </c>
      <c r="V18" s="2">
        <v>64.285714285714306</v>
      </c>
      <c r="W18">
        <v>8</v>
      </c>
      <c r="X18">
        <v>2</v>
      </c>
      <c r="Y18">
        <v>5</v>
      </c>
      <c r="Z18">
        <v>12</v>
      </c>
      <c r="AA18">
        <v>2</v>
      </c>
      <c r="AB18">
        <v>0</v>
      </c>
      <c r="AC18">
        <v>1</v>
      </c>
      <c r="AD18">
        <v>12</v>
      </c>
      <c r="AE18">
        <v>139</v>
      </c>
      <c r="AF18" s="2">
        <v>15.4444444444444</v>
      </c>
      <c r="AG18">
        <v>66</v>
      </c>
      <c r="AH18">
        <v>73</v>
      </c>
      <c r="AI18">
        <v>58</v>
      </c>
      <c r="AJ18" s="2">
        <v>6.4444444444444402</v>
      </c>
      <c r="AK18" s="2">
        <v>18.2222222222222</v>
      </c>
      <c r="AL18">
        <v>56</v>
      </c>
      <c r="AM18" s="2">
        <v>6.2222222222222197</v>
      </c>
      <c r="AN18">
        <v>60</v>
      </c>
      <c r="AO18" s="2">
        <v>6.6666666666666696</v>
      </c>
      <c r="AP18" s="2">
        <v>36</v>
      </c>
      <c r="AQ18" s="2">
        <v>0.45528455284552799</v>
      </c>
      <c r="AR18" s="4">
        <v>47</v>
      </c>
      <c r="AS18" s="4">
        <v>70</v>
      </c>
      <c r="AT18" s="4">
        <v>1042266</v>
      </c>
      <c r="AU18" s="4">
        <v>13</v>
      </c>
    </row>
    <row r="19" spans="1:47" ht="15.25" customHeight="1" x14ac:dyDescent="0.2">
      <c r="A19" t="s">
        <v>1398</v>
      </c>
      <c r="B19">
        <v>12</v>
      </c>
      <c r="C19">
        <v>5</v>
      </c>
      <c r="D19">
        <v>7</v>
      </c>
      <c r="E19" s="2">
        <v>0.41666666666666702</v>
      </c>
      <c r="F19">
        <v>188</v>
      </c>
      <c r="G19" s="2">
        <v>15.6666666666667</v>
      </c>
      <c r="H19" s="2">
        <v>0.55000000000000004</v>
      </c>
      <c r="I19" s="2">
        <v>103.4</v>
      </c>
      <c r="J19" s="2">
        <v>8.6166666666666707</v>
      </c>
      <c r="K19">
        <v>1</v>
      </c>
      <c r="L19">
        <v>78</v>
      </c>
      <c r="M19" s="2">
        <v>6.5</v>
      </c>
      <c r="N19">
        <v>113</v>
      </c>
      <c r="O19">
        <v>189</v>
      </c>
      <c r="P19" s="2">
        <v>59.788359788359799</v>
      </c>
      <c r="Q19">
        <v>25</v>
      </c>
      <c r="R19">
        <v>115</v>
      </c>
      <c r="S19" s="2">
        <v>21.739130434782599</v>
      </c>
      <c r="T19">
        <v>25</v>
      </c>
      <c r="U19">
        <v>36</v>
      </c>
      <c r="V19" s="2">
        <v>69.4444444444444</v>
      </c>
      <c r="W19">
        <v>11</v>
      </c>
      <c r="X19">
        <v>2</v>
      </c>
      <c r="Y19">
        <v>12</v>
      </c>
      <c r="Z19">
        <v>32</v>
      </c>
      <c r="AA19">
        <v>2</v>
      </c>
      <c r="AB19">
        <v>0</v>
      </c>
      <c r="AC19">
        <v>0</v>
      </c>
      <c r="AD19">
        <v>32</v>
      </c>
      <c r="AE19">
        <v>171</v>
      </c>
      <c r="AF19" s="2">
        <v>14.25</v>
      </c>
      <c r="AG19">
        <v>56</v>
      </c>
      <c r="AH19">
        <v>115</v>
      </c>
      <c r="AI19">
        <v>64</v>
      </c>
      <c r="AJ19" s="2">
        <v>5.3333333333333304</v>
      </c>
      <c r="AK19" s="2">
        <v>17.9166666666667</v>
      </c>
      <c r="AL19">
        <v>91</v>
      </c>
      <c r="AM19" s="2">
        <v>7.5833333333333304</v>
      </c>
      <c r="AN19">
        <v>85</v>
      </c>
      <c r="AO19" s="2">
        <v>7.0833333333333304</v>
      </c>
      <c r="AP19" s="2">
        <v>32.75</v>
      </c>
      <c r="AQ19" s="2">
        <v>0.37828947368421101</v>
      </c>
      <c r="AR19" s="4">
        <v>98</v>
      </c>
      <c r="AS19" s="4">
        <v>90</v>
      </c>
      <c r="AT19" s="4">
        <v>895630</v>
      </c>
      <c r="AU19" s="4">
        <v>16</v>
      </c>
    </row>
    <row r="20" spans="1:47" ht="15.25" customHeight="1" x14ac:dyDescent="0.2">
      <c r="A20" t="s">
        <v>1399</v>
      </c>
      <c r="B20">
        <v>5</v>
      </c>
      <c r="C20">
        <v>2</v>
      </c>
      <c r="D20">
        <v>3</v>
      </c>
      <c r="E20" s="2">
        <v>0.4</v>
      </c>
      <c r="F20">
        <v>73</v>
      </c>
      <c r="G20" s="2">
        <v>14.6</v>
      </c>
      <c r="H20" s="2">
        <v>0.45</v>
      </c>
      <c r="I20" s="2">
        <v>32.799999999999997</v>
      </c>
      <c r="J20" s="2">
        <v>6.56</v>
      </c>
      <c r="K20">
        <v>0</v>
      </c>
      <c r="L20">
        <v>19</v>
      </c>
      <c r="M20" s="2">
        <v>3.8</v>
      </c>
      <c r="N20">
        <v>31</v>
      </c>
      <c r="O20">
        <v>77</v>
      </c>
      <c r="P20" s="2">
        <v>40.259740259740298</v>
      </c>
      <c r="Q20">
        <v>16</v>
      </c>
      <c r="R20">
        <v>69</v>
      </c>
      <c r="S20" s="2">
        <v>23.188405797101399</v>
      </c>
      <c r="T20">
        <v>10</v>
      </c>
      <c r="U20">
        <v>15</v>
      </c>
      <c r="V20" s="2">
        <v>66.6666666666667</v>
      </c>
      <c r="W20">
        <v>4</v>
      </c>
      <c r="X20">
        <v>0</v>
      </c>
      <c r="Y20">
        <v>3</v>
      </c>
      <c r="Z20">
        <v>2</v>
      </c>
      <c r="AA20">
        <v>0</v>
      </c>
      <c r="AB20">
        <v>0</v>
      </c>
      <c r="AC20">
        <v>1</v>
      </c>
      <c r="AD20">
        <v>13</v>
      </c>
      <c r="AE20">
        <v>74</v>
      </c>
      <c r="AF20" s="2">
        <v>14.8</v>
      </c>
      <c r="AG20">
        <v>26</v>
      </c>
      <c r="AH20">
        <v>48</v>
      </c>
      <c r="AI20">
        <v>25</v>
      </c>
      <c r="AJ20" s="2">
        <v>5</v>
      </c>
      <c r="AK20" s="2">
        <v>19.399999999999999</v>
      </c>
      <c r="AL20">
        <v>42</v>
      </c>
      <c r="AM20" s="2">
        <v>8.4</v>
      </c>
      <c r="AN20">
        <v>34</v>
      </c>
      <c r="AO20" s="2">
        <v>6.8</v>
      </c>
      <c r="AP20" s="2">
        <v>36.4</v>
      </c>
      <c r="AQ20" s="2">
        <v>0.47260273972602701</v>
      </c>
      <c r="AR20" s="4">
        <v>39</v>
      </c>
      <c r="AS20" s="4">
        <v>34</v>
      </c>
      <c r="AT20" s="4">
        <v>333559</v>
      </c>
      <c r="AU20" s="4">
        <v>31</v>
      </c>
    </row>
    <row r="21" spans="1:47" ht="15.25" customHeight="1" x14ac:dyDescent="0.2">
      <c r="A21" t="s">
        <v>1182</v>
      </c>
      <c r="B21">
        <v>4</v>
      </c>
      <c r="C21">
        <v>0</v>
      </c>
      <c r="D21">
        <v>4</v>
      </c>
      <c r="E21" s="2">
        <v>0</v>
      </c>
      <c r="F21">
        <v>57</v>
      </c>
      <c r="G21" s="2">
        <v>14.25</v>
      </c>
      <c r="H21" s="2">
        <v>0.5</v>
      </c>
      <c r="I21" s="2">
        <v>28.5</v>
      </c>
      <c r="J21" s="2">
        <v>7.125</v>
      </c>
      <c r="K21">
        <v>0</v>
      </c>
      <c r="L21">
        <v>19</v>
      </c>
      <c r="M21" s="2">
        <v>4.75</v>
      </c>
      <c r="N21">
        <v>34</v>
      </c>
      <c r="O21">
        <v>57</v>
      </c>
      <c r="P21" s="2">
        <v>59.649122807017498</v>
      </c>
      <c r="Q21">
        <v>8</v>
      </c>
      <c r="R21">
        <v>45</v>
      </c>
      <c r="S21" s="2">
        <v>17.7777777777778</v>
      </c>
      <c r="T21">
        <v>7</v>
      </c>
      <c r="U21">
        <v>12</v>
      </c>
      <c r="V21" s="2">
        <v>58.3333333333333</v>
      </c>
      <c r="W21">
        <v>3</v>
      </c>
      <c r="X21">
        <v>3</v>
      </c>
      <c r="Y21">
        <v>5</v>
      </c>
      <c r="Z21">
        <v>6</v>
      </c>
      <c r="AA21">
        <v>0</v>
      </c>
      <c r="AB21">
        <v>0</v>
      </c>
      <c r="AC21">
        <v>0</v>
      </c>
      <c r="AD21">
        <v>5</v>
      </c>
      <c r="AE21">
        <v>52</v>
      </c>
      <c r="AF21" s="2">
        <v>13</v>
      </c>
      <c r="AG21">
        <v>18</v>
      </c>
      <c r="AH21">
        <v>34</v>
      </c>
      <c r="AI21">
        <v>23</v>
      </c>
      <c r="AJ21" s="2">
        <v>5.75</v>
      </c>
      <c r="AK21" s="2">
        <v>20</v>
      </c>
      <c r="AL21">
        <v>31</v>
      </c>
      <c r="AM21" s="2">
        <v>7.75</v>
      </c>
      <c r="AN21">
        <v>26</v>
      </c>
      <c r="AO21" s="2">
        <v>6.5</v>
      </c>
      <c r="AP21" s="2">
        <v>33.5</v>
      </c>
      <c r="AQ21" s="2">
        <v>0.441176470588235</v>
      </c>
      <c r="AR21" s="4">
        <v>0</v>
      </c>
      <c r="AS21" s="4">
        <v>57</v>
      </c>
      <c r="AT21" s="4">
        <v>350826</v>
      </c>
      <c r="AU21" s="4">
        <v>27</v>
      </c>
    </row>
    <row r="22" spans="1:47" ht="15.25" customHeight="1" x14ac:dyDescent="0.2">
      <c r="A22" t="s">
        <v>629</v>
      </c>
      <c r="B22">
        <v>3</v>
      </c>
      <c r="C22">
        <v>1</v>
      </c>
      <c r="D22">
        <v>2</v>
      </c>
      <c r="E22" s="2">
        <v>0.33333333333333298</v>
      </c>
      <c r="F22">
        <v>42</v>
      </c>
      <c r="G22" s="2">
        <v>14</v>
      </c>
      <c r="H22" s="2">
        <v>0.43</v>
      </c>
      <c r="I22" s="2">
        <v>18.100000000000001</v>
      </c>
      <c r="J22" s="2">
        <v>6.0333333333333297</v>
      </c>
      <c r="K22">
        <v>0</v>
      </c>
      <c r="L22">
        <v>14</v>
      </c>
      <c r="M22" s="2">
        <v>4.6666666666666696</v>
      </c>
      <c r="N22">
        <v>21</v>
      </c>
      <c r="O22">
        <v>50</v>
      </c>
      <c r="P22" s="2">
        <v>42</v>
      </c>
      <c r="Q22">
        <v>6</v>
      </c>
      <c r="R22">
        <v>38</v>
      </c>
      <c r="S22" s="2">
        <v>15.789473684210501</v>
      </c>
      <c r="T22">
        <v>9</v>
      </c>
      <c r="U22">
        <v>10</v>
      </c>
      <c r="V22" s="2">
        <v>90</v>
      </c>
      <c r="W22">
        <v>3</v>
      </c>
      <c r="X22">
        <v>1</v>
      </c>
      <c r="Y22">
        <v>1</v>
      </c>
      <c r="Z22">
        <v>6</v>
      </c>
      <c r="AA22">
        <v>1</v>
      </c>
      <c r="AB22">
        <v>0</v>
      </c>
      <c r="AC22">
        <v>1</v>
      </c>
      <c r="AD22">
        <v>5</v>
      </c>
      <c r="AE22">
        <v>49</v>
      </c>
      <c r="AF22" s="2">
        <v>16.3333333333333</v>
      </c>
      <c r="AG22">
        <v>15</v>
      </c>
      <c r="AH22">
        <v>34</v>
      </c>
      <c r="AI22">
        <v>14</v>
      </c>
      <c r="AJ22" s="2">
        <v>4.6666666666666696</v>
      </c>
      <c r="AK22" s="2">
        <v>17.6666666666667</v>
      </c>
      <c r="AL22">
        <v>23</v>
      </c>
      <c r="AM22" s="2">
        <v>7.6666666666666696</v>
      </c>
      <c r="AN22">
        <v>20</v>
      </c>
      <c r="AO22" s="2">
        <v>6.6666666666666696</v>
      </c>
      <c r="AP22" s="2">
        <v>36.3333333333333</v>
      </c>
      <c r="AQ22" s="2">
        <v>0.43181818181818199</v>
      </c>
      <c r="AR22" s="4">
        <v>15</v>
      </c>
      <c r="AS22" s="4">
        <v>27</v>
      </c>
      <c r="AT22" s="4">
        <v>453884</v>
      </c>
      <c r="AU22" s="4">
        <v>25</v>
      </c>
    </row>
    <row r="23" spans="1:47" ht="15.25" customHeight="1" x14ac:dyDescent="0.2">
      <c r="A23" t="s">
        <v>1183</v>
      </c>
      <c r="B23">
        <v>2</v>
      </c>
      <c r="C23">
        <v>0</v>
      </c>
      <c r="D23">
        <v>2</v>
      </c>
      <c r="E23" s="2">
        <v>0</v>
      </c>
      <c r="F23">
        <v>31</v>
      </c>
      <c r="G23" s="2">
        <v>15.5</v>
      </c>
      <c r="H23" s="2">
        <v>0.42</v>
      </c>
      <c r="I23" s="2">
        <v>13</v>
      </c>
      <c r="J23" s="2">
        <v>6.5</v>
      </c>
      <c r="K23">
        <v>0</v>
      </c>
      <c r="L23">
        <v>10</v>
      </c>
      <c r="M23" s="2">
        <v>5</v>
      </c>
      <c r="N23">
        <v>21</v>
      </c>
      <c r="O23">
        <v>47</v>
      </c>
      <c r="P23" s="2">
        <v>44.680851063829799</v>
      </c>
      <c r="Q23">
        <v>2</v>
      </c>
      <c r="R23">
        <v>19</v>
      </c>
      <c r="S23" s="2">
        <v>10.526315789473699</v>
      </c>
      <c r="T23">
        <v>6</v>
      </c>
      <c r="U23">
        <v>8</v>
      </c>
      <c r="V23" s="2">
        <v>75</v>
      </c>
      <c r="W23">
        <v>3</v>
      </c>
      <c r="X23">
        <v>1</v>
      </c>
      <c r="Y23">
        <v>0</v>
      </c>
      <c r="Z23">
        <v>3</v>
      </c>
      <c r="AA23">
        <v>0</v>
      </c>
      <c r="AB23">
        <v>0</v>
      </c>
      <c r="AC23">
        <v>0</v>
      </c>
      <c r="AD23">
        <v>6</v>
      </c>
      <c r="AE23">
        <v>42</v>
      </c>
      <c r="AF23" s="2">
        <v>21</v>
      </c>
      <c r="AG23">
        <v>14</v>
      </c>
      <c r="AH23">
        <v>28</v>
      </c>
      <c r="AI23">
        <v>13</v>
      </c>
      <c r="AJ23" s="2">
        <v>6.5</v>
      </c>
      <c r="AK23" s="2">
        <v>18.5</v>
      </c>
      <c r="AL23">
        <v>19</v>
      </c>
      <c r="AM23" s="2">
        <v>9.5</v>
      </c>
      <c r="AN23">
        <v>14</v>
      </c>
      <c r="AO23" s="2">
        <v>7</v>
      </c>
      <c r="AP23" s="2">
        <v>42</v>
      </c>
      <c r="AQ23" s="2">
        <v>0.28787878787878801</v>
      </c>
      <c r="AR23" s="4">
        <v>0</v>
      </c>
      <c r="AS23" s="4">
        <v>31</v>
      </c>
      <c r="AT23" s="4">
        <v>343228</v>
      </c>
      <c r="AU23" s="4">
        <v>29</v>
      </c>
    </row>
    <row r="24" spans="1:47" ht="15.25" customHeight="1" x14ac:dyDescent="0.2">
      <c r="A24" t="s">
        <v>1400</v>
      </c>
      <c r="B24">
        <v>3</v>
      </c>
      <c r="C24">
        <v>2</v>
      </c>
      <c r="D24">
        <v>1</v>
      </c>
      <c r="E24" s="2">
        <v>0.66666666666666696</v>
      </c>
      <c r="F24">
        <v>55</v>
      </c>
      <c r="G24" s="2">
        <v>18.3333333333333</v>
      </c>
      <c r="H24" s="2">
        <v>0.55000000000000004</v>
      </c>
      <c r="I24" s="2">
        <v>30.3</v>
      </c>
      <c r="J24" s="2">
        <v>10.1</v>
      </c>
      <c r="K24">
        <v>1</v>
      </c>
      <c r="L24">
        <v>15</v>
      </c>
      <c r="M24" s="2">
        <v>5</v>
      </c>
      <c r="N24">
        <v>32</v>
      </c>
      <c r="O24">
        <v>56</v>
      </c>
      <c r="P24" s="2">
        <v>57.142857142857103</v>
      </c>
      <c r="Q24">
        <v>10</v>
      </c>
      <c r="R24">
        <v>36</v>
      </c>
      <c r="S24" s="2">
        <v>27.7777777777778</v>
      </c>
      <c r="T24">
        <v>3</v>
      </c>
      <c r="U24">
        <v>8</v>
      </c>
      <c r="V24" s="2">
        <v>37.5</v>
      </c>
      <c r="W24">
        <v>2</v>
      </c>
      <c r="X24">
        <v>1</v>
      </c>
      <c r="Y24">
        <v>1</v>
      </c>
      <c r="Z24">
        <v>9</v>
      </c>
      <c r="AA24">
        <v>2</v>
      </c>
      <c r="AB24">
        <v>0</v>
      </c>
      <c r="AC24">
        <v>0</v>
      </c>
      <c r="AD24">
        <v>4</v>
      </c>
      <c r="AE24">
        <v>50</v>
      </c>
      <c r="AF24" s="2">
        <v>16.6666666666667</v>
      </c>
      <c r="AG24">
        <v>15</v>
      </c>
      <c r="AH24">
        <v>35</v>
      </c>
      <c r="AI24">
        <v>13</v>
      </c>
      <c r="AJ24" s="2">
        <v>4.3333333333333304</v>
      </c>
      <c r="AK24" s="2">
        <v>17</v>
      </c>
      <c r="AL24">
        <v>25</v>
      </c>
      <c r="AM24" s="2">
        <v>8.3333333333333304</v>
      </c>
      <c r="AN24">
        <v>18</v>
      </c>
      <c r="AO24" s="2">
        <v>6</v>
      </c>
      <c r="AP24" s="2">
        <v>37</v>
      </c>
      <c r="AQ24" s="2">
        <v>0.39130434782608697</v>
      </c>
      <c r="AR24" s="4">
        <v>40</v>
      </c>
      <c r="AS24" s="4">
        <v>15</v>
      </c>
      <c r="AT24" s="4">
        <v>496742</v>
      </c>
      <c r="AU24" s="4">
        <v>23</v>
      </c>
    </row>
    <row r="25" spans="1:47" ht="15.25" customHeight="1" x14ac:dyDescent="0.2">
      <c r="A25" t="s">
        <v>61</v>
      </c>
      <c r="B25">
        <v>5</v>
      </c>
      <c r="C25">
        <v>1</v>
      </c>
      <c r="D25">
        <v>4</v>
      </c>
      <c r="E25" s="2">
        <v>0.2</v>
      </c>
      <c r="F25">
        <v>73</v>
      </c>
      <c r="G25" s="2">
        <v>14.6</v>
      </c>
      <c r="H25" s="2">
        <v>0.49</v>
      </c>
      <c r="I25" s="2">
        <v>35.799999999999997</v>
      </c>
      <c r="J25" s="2">
        <v>7.16</v>
      </c>
      <c r="K25">
        <v>0</v>
      </c>
      <c r="L25">
        <v>21</v>
      </c>
      <c r="M25" s="2">
        <v>4.2</v>
      </c>
      <c r="N25">
        <v>28</v>
      </c>
      <c r="O25">
        <v>60</v>
      </c>
      <c r="P25" s="2">
        <v>46.6666666666667</v>
      </c>
      <c r="Q25">
        <v>18</v>
      </c>
      <c r="R25">
        <v>71</v>
      </c>
      <c r="S25" s="2">
        <v>25.352112676056301</v>
      </c>
      <c r="T25">
        <v>9</v>
      </c>
      <c r="U25">
        <v>17</v>
      </c>
      <c r="V25" s="2">
        <v>52.941176470588204</v>
      </c>
      <c r="W25">
        <v>6</v>
      </c>
      <c r="X25">
        <v>1</v>
      </c>
      <c r="Y25">
        <v>3</v>
      </c>
      <c r="Z25">
        <v>8</v>
      </c>
      <c r="AA25">
        <v>1</v>
      </c>
      <c r="AB25">
        <v>0</v>
      </c>
      <c r="AC25">
        <v>0</v>
      </c>
      <c r="AD25">
        <v>9</v>
      </c>
      <c r="AE25">
        <v>64</v>
      </c>
      <c r="AF25" s="2">
        <v>12.8</v>
      </c>
      <c r="AG25">
        <v>22</v>
      </c>
      <c r="AH25">
        <v>42</v>
      </c>
      <c r="AI25">
        <v>23</v>
      </c>
      <c r="AJ25" s="2">
        <v>4.5999999999999996</v>
      </c>
      <c r="AK25" s="2">
        <v>19.8</v>
      </c>
      <c r="AL25">
        <v>34</v>
      </c>
      <c r="AM25" s="2">
        <v>6.8</v>
      </c>
      <c r="AN25">
        <v>37</v>
      </c>
      <c r="AO25" s="2">
        <v>7.4</v>
      </c>
      <c r="AP25" s="2">
        <v>33</v>
      </c>
      <c r="AQ25" s="2">
        <v>0.54198473282442805</v>
      </c>
      <c r="AR25" s="4">
        <v>19</v>
      </c>
      <c r="AS25" s="4">
        <v>54</v>
      </c>
      <c r="AT25" s="4">
        <v>742536</v>
      </c>
      <c r="AU25" s="4">
        <v>20</v>
      </c>
    </row>
    <row r="26" spans="1:47" ht="15.25" customHeight="1" x14ac:dyDescent="0.2">
      <c r="A26" t="s">
        <v>1191</v>
      </c>
      <c r="B26">
        <v>8</v>
      </c>
      <c r="C26">
        <v>4</v>
      </c>
      <c r="D26">
        <v>4</v>
      </c>
      <c r="E26" s="2">
        <v>0.5</v>
      </c>
      <c r="F26">
        <v>137</v>
      </c>
      <c r="G26" s="2">
        <v>17.125</v>
      </c>
      <c r="H26" s="2">
        <v>0.56999999999999995</v>
      </c>
      <c r="I26" s="2">
        <v>78.099999999999994</v>
      </c>
      <c r="J26" s="2">
        <v>9.7624999999999993</v>
      </c>
      <c r="K26">
        <v>2</v>
      </c>
      <c r="L26">
        <v>62</v>
      </c>
      <c r="M26" s="2">
        <v>7.75</v>
      </c>
      <c r="N26">
        <v>73</v>
      </c>
      <c r="O26">
        <v>134</v>
      </c>
      <c r="P26" s="2">
        <v>54.477611940298502</v>
      </c>
      <c r="Q26">
        <v>22</v>
      </c>
      <c r="R26">
        <v>76</v>
      </c>
      <c r="S26" s="2">
        <v>28.947368421052602</v>
      </c>
      <c r="T26">
        <v>20</v>
      </c>
      <c r="U26">
        <v>29</v>
      </c>
      <c r="V26" s="2">
        <v>68.965517241379303</v>
      </c>
      <c r="W26">
        <v>9</v>
      </c>
      <c r="X26">
        <v>3</v>
      </c>
      <c r="Y26">
        <v>11</v>
      </c>
      <c r="Z26">
        <v>16</v>
      </c>
      <c r="AA26">
        <v>1</v>
      </c>
      <c r="AB26">
        <v>1</v>
      </c>
      <c r="AC26">
        <v>2</v>
      </c>
      <c r="AD26">
        <v>30</v>
      </c>
      <c r="AE26">
        <v>117</v>
      </c>
      <c r="AF26" s="2">
        <v>14.625</v>
      </c>
      <c r="AG26">
        <v>27</v>
      </c>
      <c r="AH26">
        <v>90</v>
      </c>
      <c r="AI26">
        <v>43</v>
      </c>
      <c r="AJ26" s="2">
        <v>5.375</v>
      </c>
      <c r="AK26" s="2">
        <v>18</v>
      </c>
      <c r="AL26">
        <v>61</v>
      </c>
      <c r="AM26" s="2">
        <v>7.625</v>
      </c>
      <c r="AN26">
        <v>60</v>
      </c>
      <c r="AO26" s="2">
        <v>7.5</v>
      </c>
      <c r="AP26" s="2">
        <v>34.125</v>
      </c>
      <c r="AQ26" s="2">
        <v>0.36190476190476201</v>
      </c>
      <c r="AR26" s="4">
        <v>78</v>
      </c>
      <c r="AS26" s="4">
        <v>59</v>
      </c>
      <c r="AT26" s="4">
        <v>1446123</v>
      </c>
      <c r="AU26" s="4">
        <v>10</v>
      </c>
    </row>
    <row r="27" spans="1:47" ht="15.25" customHeight="1" x14ac:dyDescent="0.2">
      <c r="A27" t="s">
        <v>1401</v>
      </c>
      <c r="B27">
        <v>4</v>
      </c>
      <c r="C27">
        <v>2</v>
      </c>
      <c r="D27">
        <v>2</v>
      </c>
      <c r="E27" s="2">
        <v>0.5</v>
      </c>
      <c r="F27">
        <v>67</v>
      </c>
      <c r="G27" s="2">
        <v>16.75</v>
      </c>
      <c r="H27" s="2">
        <v>0.49</v>
      </c>
      <c r="I27" s="2">
        <v>32.799999999999997</v>
      </c>
      <c r="J27" s="2">
        <v>8.1999999999999993</v>
      </c>
      <c r="K27">
        <v>0</v>
      </c>
      <c r="L27">
        <v>37</v>
      </c>
      <c r="M27" s="2">
        <v>9.25</v>
      </c>
      <c r="N27">
        <v>45</v>
      </c>
      <c r="O27">
        <v>88</v>
      </c>
      <c r="P27" s="2">
        <v>51.136363636363598</v>
      </c>
      <c r="Q27">
        <v>6</v>
      </c>
      <c r="R27">
        <v>36</v>
      </c>
      <c r="S27" s="2">
        <v>16.6666666666667</v>
      </c>
      <c r="T27">
        <v>10</v>
      </c>
      <c r="U27">
        <v>12</v>
      </c>
      <c r="V27" s="2">
        <v>83.3333333333333</v>
      </c>
      <c r="W27">
        <v>2</v>
      </c>
      <c r="X27">
        <v>8</v>
      </c>
      <c r="Y27">
        <v>3</v>
      </c>
      <c r="Z27">
        <v>18</v>
      </c>
      <c r="AA27">
        <v>2</v>
      </c>
      <c r="AB27">
        <v>0</v>
      </c>
      <c r="AC27">
        <v>0</v>
      </c>
      <c r="AD27">
        <v>8</v>
      </c>
      <c r="AE27">
        <v>82</v>
      </c>
      <c r="AF27" s="2">
        <v>20.5</v>
      </c>
      <c r="AG27">
        <v>32</v>
      </c>
      <c r="AH27">
        <v>50</v>
      </c>
      <c r="AI27">
        <v>28</v>
      </c>
      <c r="AJ27" s="2">
        <v>7</v>
      </c>
      <c r="AK27" s="2">
        <v>17.5</v>
      </c>
      <c r="AL27">
        <v>28</v>
      </c>
      <c r="AM27" s="2">
        <v>7</v>
      </c>
      <c r="AN27">
        <v>24</v>
      </c>
      <c r="AO27" s="2">
        <v>6</v>
      </c>
      <c r="AP27" s="2">
        <v>40.5</v>
      </c>
      <c r="AQ27" s="2">
        <v>0.29032258064516098</v>
      </c>
      <c r="AR27" s="4">
        <v>34</v>
      </c>
      <c r="AS27" s="4">
        <v>33</v>
      </c>
      <c r="AT27" s="4">
        <v>256419</v>
      </c>
      <c r="AU27" s="4">
        <v>34</v>
      </c>
    </row>
    <row r="28" spans="1:47" ht="15.25" customHeight="1" x14ac:dyDescent="0.2">
      <c r="A28" t="s">
        <v>63</v>
      </c>
      <c r="B28">
        <v>3</v>
      </c>
      <c r="C28">
        <v>1</v>
      </c>
      <c r="D28">
        <v>2</v>
      </c>
      <c r="E28" s="2">
        <v>0.33333333333333298</v>
      </c>
      <c r="F28">
        <v>43</v>
      </c>
      <c r="G28" s="2">
        <v>14.3333333333333</v>
      </c>
      <c r="H28" s="2">
        <v>0.52</v>
      </c>
      <c r="I28" s="2">
        <v>22.4</v>
      </c>
      <c r="J28" s="2">
        <v>7.4666666666666703</v>
      </c>
      <c r="K28">
        <v>0</v>
      </c>
      <c r="L28">
        <v>23</v>
      </c>
      <c r="M28" s="2">
        <v>7.6666666666666696</v>
      </c>
      <c r="N28">
        <v>22</v>
      </c>
      <c r="O28">
        <v>46</v>
      </c>
      <c r="P28" s="2">
        <v>47.826086956521699</v>
      </c>
      <c r="Q28">
        <v>6</v>
      </c>
      <c r="R28">
        <v>25</v>
      </c>
      <c r="S28" s="2">
        <v>24</v>
      </c>
      <c r="T28">
        <v>9</v>
      </c>
      <c r="U28">
        <v>12</v>
      </c>
      <c r="V28" s="2">
        <v>75</v>
      </c>
      <c r="W28">
        <v>6</v>
      </c>
      <c r="X28">
        <v>1</v>
      </c>
      <c r="Y28">
        <v>10</v>
      </c>
      <c r="Z28">
        <v>8</v>
      </c>
      <c r="AA28">
        <v>0</v>
      </c>
      <c r="AB28">
        <v>0</v>
      </c>
      <c r="AC28">
        <v>0</v>
      </c>
      <c r="AD28">
        <v>4</v>
      </c>
      <c r="AE28">
        <v>38</v>
      </c>
      <c r="AF28" s="2">
        <v>12.6666666666667</v>
      </c>
      <c r="AG28">
        <v>12</v>
      </c>
      <c r="AH28">
        <v>26</v>
      </c>
      <c r="AI28">
        <v>16</v>
      </c>
      <c r="AJ28" s="2">
        <v>5.3333333333333304</v>
      </c>
      <c r="AK28" s="2">
        <v>15.6666666666667</v>
      </c>
      <c r="AL28">
        <v>27</v>
      </c>
      <c r="AM28" s="2">
        <v>9</v>
      </c>
      <c r="AN28">
        <v>26</v>
      </c>
      <c r="AO28" s="2">
        <v>8.6666666666666696</v>
      </c>
      <c r="AP28" s="2">
        <v>31</v>
      </c>
      <c r="AQ28" s="2">
        <v>0.352112676056338</v>
      </c>
      <c r="AR28" s="4">
        <v>16</v>
      </c>
      <c r="AS28" s="4">
        <v>27</v>
      </c>
      <c r="AT28" s="4">
        <v>720936</v>
      </c>
      <c r="AU28" s="4">
        <v>21</v>
      </c>
    </row>
    <row r="29" spans="1:47" ht="15.25" customHeight="1" x14ac:dyDescent="0.2">
      <c r="A29" t="s">
        <v>1402</v>
      </c>
      <c r="B29">
        <v>2</v>
      </c>
      <c r="C29">
        <v>0</v>
      </c>
      <c r="D29">
        <v>2</v>
      </c>
      <c r="E29" s="2">
        <v>0</v>
      </c>
      <c r="F29">
        <v>32</v>
      </c>
      <c r="G29" s="2">
        <v>16</v>
      </c>
      <c r="H29" s="2">
        <v>0.68</v>
      </c>
      <c r="I29" s="2">
        <v>21.8</v>
      </c>
      <c r="J29" s="2">
        <v>10.9</v>
      </c>
      <c r="K29">
        <v>0</v>
      </c>
      <c r="L29">
        <v>19</v>
      </c>
      <c r="M29" s="2">
        <v>9.5</v>
      </c>
      <c r="N29">
        <v>13</v>
      </c>
      <c r="O29">
        <v>17</v>
      </c>
      <c r="P29" s="2">
        <v>76.470588235294102</v>
      </c>
      <c r="Q29">
        <v>9</v>
      </c>
      <c r="R29">
        <v>26</v>
      </c>
      <c r="S29" s="2">
        <v>34.615384615384599</v>
      </c>
      <c r="T29">
        <v>1</v>
      </c>
      <c r="U29">
        <v>4</v>
      </c>
      <c r="V29" s="2">
        <v>25</v>
      </c>
      <c r="W29">
        <v>2</v>
      </c>
      <c r="X29">
        <v>0</v>
      </c>
      <c r="Y29">
        <v>6</v>
      </c>
      <c r="Z29">
        <v>4</v>
      </c>
      <c r="AA29">
        <v>0</v>
      </c>
      <c r="AB29">
        <v>0</v>
      </c>
      <c r="AC29">
        <v>0</v>
      </c>
      <c r="AD29">
        <v>9</v>
      </c>
      <c r="AE29">
        <v>26</v>
      </c>
      <c r="AF29" s="2">
        <v>13</v>
      </c>
      <c r="AG29">
        <v>7</v>
      </c>
      <c r="AH29">
        <v>19</v>
      </c>
      <c r="AI29">
        <v>14</v>
      </c>
      <c r="AJ29" s="2">
        <v>7</v>
      </c>
      <c r="AK29" s="2">
        <v>21.5</v>
      </c>
      <c r="AL29">
        <v>12</v>
      </c>
      <c r="AM29" s="2">
        <v>6</v>
      </c>
      <c r="AN29">
        <v>13</v>
      </c>
      <c r="AO29" s="2">
        <v>6.5</v>
      </c>
      <c r="AP29" s="2">
        <v>29.5</v>
      </c>
      <c r="AQ29" s="2">
        <v>0.60465116279069797</v>
      </c>
      <c r="AR29" s="4">
        <v>0</v>
      </c>
      <c r="AS29" s="4">
        <v>32</v>
      </c>
      <c r="AT29" s="4">
        <v>233158</v>
      </c>
      <c r="AU29" s="4">
        <v>36</v>
      </c>
    </row>
    <row r="30" spans="1:47" ht="15.25" customHeight="1" x14ac:dyDescent="0.2">
      <c r="A30" t="s">
        <v>1403</v>
      </c>
      <c r="B30">
        <v>2</v>
      </c>
      <c r="C30">
        <v>0</v>
      </c>
      <c r="D30">
        <v>2</v>
      </c>
      <c r="E30" s="2">
        <v>0</v>
      </c>
      <c r="F30">
        <v>23</v>
      </c>
      <c r="G30" s="2">
        <v>11.5</v>
      </c>
      <c r="H30" s="2">
        <v>0.44</v>
      </c>
      <c r="I30" s="2">
        <v>10.1</v>
      </c>
      <c r="J30" s="2">
        <v>5.05</v>
      </c>
      <c r="K30">
        <v>0</v>
      </c>
      <c r="L30">
        <v>8</v>
      </c>
      <c r="M30" s="2">
        <v>4</v>
      </c>
      <c r="N30">
        <v>19</v>
      </c>
      <c r="O30">
        <v>33</v>
      </c>
      <c r="P30" s="2">
        <v>57.575757575757599</v>
      </c>
      <c r="Q30">
        <v>1</v>
      </c>
      <c r="R30">
        <v>17</v>
      </c>
      <c r="S30" s="2">
        <v>5.8823529411764701</v>
      </c>
      <c r="T30">
        <v>2</v>
      </c>
      <c r="U30">
        <v>2</v>
      </c>
      <c r="V30" s="2">
        <v>100</v>
      </c>
      <c r="W30">
        <v>0</v>
      </c>
      <c r="X30">
        <v>0</v>
      </c>
      <c r="Y30">
        <v>0</v>
      </c>
      <c r="Z30">
        <v>1</v>
      </c>
      <c r="AA30">
        <v>0</v>
      </c>
      <c r="AB30">
        <v>0</v>
      </c>
      <c r="AC30">
        <v>0</v>
      </c>
      <c r="AD30">
        <v>7</v>
      </c>
      <c r="AE30">
        <v>22</v>
      </c>
      <c r="AF30" s="2">
        <v>11</v>
      </c>
      <c r="AG30">
        <v>10</v>
      </c>
      <c r="AH30">
        <v>12</v>
      </c>
      <c r="AI30">
        <v>6</v>
      </c>
      <c r="AJ30" s="2">
        <v>3</v>
      </c>
      <c r="AK30" s="2">
        <v>21.5</v>
      </c>
      <c r="AL30">
        <v>6</v>
      </c>
      <c r="AM30" s="2">
        <v>3</v>
      </c>
      <c r="AN30">
        <v>7</v>
      </c>
      <c r="AO30" s="2">
        <v>3.5</v>
      </c>
      <c r="AP30" s="2">
        <v>29</v>
      </c>
      <c r="AQ30" s="2">
        <v>0.34</v>
      </c>
      <c r="AR30" s="4">
        <v>0</v>
      </c>
      <c r="AS30" s="4">
        <v>23</v>
      </c>
      <c r="AT30" s="4">
        <v>118858</v>
      </c>
      <c r="AU30" s="4">
        <v>49</v>
      </c>
    </row>
    <row r="31" spans="1:47" ht="15.25" customHeight="1" x14ac:dyDescent="0.2">
      <c r="A31" t="s">
        <v>621</v>
      </c>
      <c r="B31">
        <v>2</v>
      </c>
      <c r="C31">
        <v>0</v>
      </c>
      <c r="D31">
        <v>2</v>
      </c>
      <c r="E31" s="2">
        <v>0</v>
      </c>
      <c r="F31">
        <v>34</v>
      </c>
      <c r="G31" s="2">
        <v>17</v>
      </c>
      <c r="H31" s="2">
        <v>0.62</v>
      </c>
      <c r="I31" s="2">
        <v>21.1</v>
      </c>
      <c r="J31" s="2">
        <v>10.55</v>
      </c>
      <c r="K31">
        <v>0</v>
      </c>
      <c r="L31">
        <v>19</v>
      </c>
      <c r="M31" s="2">
        <v>9.5</v>
      </c>
      <c r="N31">
        <v>19</v>
      </c>
      <c r="O31">
        <v>27</v>
      </c>
      <c r="P31" s="2">
        <v>70.370370370370395</v>
      </c>
      <c r="Q31">
        <v>5</v>
      </c>
      <c r="R31">
        <v>21</v>
      </c>
      <c r="S31" s="2">
        <v>23.8095238095238</v>
      </c>
      <c r="T31">
        <v>5</v>
      </c>
      <c r="U31">
        <v>7</v>
      </c>
      <c r="V31" s="2">
        <v>71.428571428571402</v>
      </c>
      <c r="W31">
        <v>2</v>
      </c>
      <c r="X31">
        <v>1</v>
      </c>
      <c r="Y31">
        <v>1</v>
      </c>
      <c r="Z31">
        <v>7</v>
      </c>
      <c r="AA31">
        <v>0</v>
      </c>
      <c r="AB31">
        <v>0</v>
      </c>
      <c r="AC31">
        <v>0</v>
      </c>
      <c r="AD31">
        <v>10</v>
      </c>
      <c r="AE31">
        <v>22</v>
      </c>
      <c r="AF31" s="2">
        <v>11</v>
      </c>
      <c r="AG31">
        <v>9</v>
      </c>
      <c r="AH31">
        <v>13</v>
      </c>
      <c r="AI31">
        <v>7</v>
      </c>
      <c r="AJ31" s="2">
        <v>3.5</v>
      </c>
      <c r="AK31" s="2">
        <v>21</v>
      </c>
      <c r="AL31">
        <v>11</v>
      </c>
      <c r="AM31" s="2">
        <v>5.5</v>
      </c>
      <c r="AN31">
        <v>10</v>
      </c>
      <c r="AO31" s="2">
        <v>5</v>
      </c>
      <c r="AP31" s="2">
        <v>30</v>
      </c>
      <c r="AQ31" s="2">
        <v>0.4375</v>
      </c>
      <c r="AR31" s="4">
        <v>0</v>
      </c>
      <c r="AS31" s="4">
        <v>34</v>
      </c>
      <c r="AT31" s="4">
        <v>260606</v>
      </c>
      <c r="AU31" s="4">
        <v>33</v>
      </c>
    </row>
    <row r="32" spans="1:47" ht="15.25" customHeight="1" x14ac:dyDescent="0.2">
      <c r="A32" t="s">
        <v>1404</v>
      </c>
      <c r="B32">
        <v>2</v>
      </c>
      <c r="C32">
        <v>0</v>
      </c>
      <c r="D32">
        <v>2</v>
      </c>
      <c r="E32" s="2">
        <v>0</v>
      </c>
      <c r="F32">
        <v>21</v>
      </c>
      <c r="G32" s="2">
        <v>10.5</v>
      </c>
      <c r="H32" s="2">
        <v>0.47</v>
      </c>
      <c r="I32" s="2">
        <v>9.9</v>
      </c>
      <c r="J32" s="2">
        <v>4.95</v>
      </c>
      <c r="K32">
        <v>0</v>
      </c>
      <c r="L32">
        <v>5</v>
      </c>
      <c r="M32" s="2">
        <v>2.5</v>
      </c>
      <c r="N32">
        <v>12</v>
      </c>
      <c r="O32">
        <v>25</v>
      </c>
      <c r="P32" s="2">
        <v>48</v>
      </c>
      <c r="Q32">
        <v>3</v>
      </c>
      <c r="R32">
        <v>17</v>
      </c>
      <c r="S32" s="2">
        <v>17.647058823529399</v>
      </c>
      <c r="T32">
        <v>3</v>
      </c>
      <c r="U32">
        <v>3</v>
      </c>
      <c r="V32" s="2">
        <v>100</v>
      </c>
      <c r="W32">
        <v>1</v>
      </c>
      <c r="X32">
        <v>0</v>
      </c>
      <c r="Y32">
        <v>0</v>
      </c>
      <c r="Z32">
        <v>2</v>
      </c>
      <c r="AA32">
        <v>0</v>
      </c>
      <c r="AB32">
        <v>0</v>
      </c>
      <c r="AC32">
        <v>0</v>
      </c>
      <c r="AD32">
        <v>3</v>
      </c>
      <c r="AE32">
        <v>22</v>
      </c>
      <c r="AF32" s="2">
        <v>11</v>
      </c>
      <c r="AG32">
        <v>11</v>
      </c>
      <c r="AH32">
        <v>11</v>
      </c>
      <c r="AI32">
        <v>10</v>
      </c>
      <c r="AJ32" s="2">
        <v>5</v>
      </c>
      <c r="AK32" s="2">
        <v>22</v>
      </c>
      <c r="AL32">
        <v>17</v>
      </c>
      <c r="AM32" s="2">
        <v>8.5</v>
      </c>
      <c r="AN32">
        <v>7</v>
      </c>
      <c r="AO32" s="2">
        <v>3.5</v>
      </c>
      <c r="AP32" s="2">
        <v>27</v>
      </c>
      <c r="AQ32" s="2">
        <v>0.40476190476190499</v>
      </c>
      <c r="AR32" s="4">
        <v>0</v>
      </c>
      <c r="AS32" s="4">
        <v>21</v>
      </c>
      <c r="AT32" s="4">
        <v>149712</v>
      </c>
      <c r="AU32" s="4">
        <v>45</v>
      </c>
    </row>
    <row r="33" spans="1:47" ht="15.25" customHeight="1" x14ac:dyDescent="0.2">
      <c r="A33" t="s">
        <v>1405</v>
      </c>
      <c r="B33">
        <v>2</v>
      </c>
      <c r="C33">
        <v>0</v>
      </c>
      <c r="D33">
        <v>2</v>
      </c>
      <c r="E33" s="2">
        <v>0</v>
      </c>
      <c r="F33">
        <v>33</v>
      </c>
      <c r="G33" s="2">
        <v>16.5</v>
      </c>
      <c r="H33" s="2">
        <v>0.5</v>
      </c>
      <c r="I33" s="2">
        <v>16.5</v>
      </c>
      <c r="J33" s="2">
        <v>8.25</v>
      </c>
      <c r="K33">
        <v>0</v>
      </c>
      <c r="L33">
        <v>7</v>
      </c>
      <c r="M33" s="2">
        <v>3.5</v>
      </c>
      <c r="N33">
        <v>14</v>
      </c>
      <c r="O33">
        <v>36</v>
      </c>
      <c r="P33" s="2">
        <v>38.8888888888889</v>
      </c>
      <c r="Q33">
        <v>9</v>
      </c>
      <c r="R33">
        <v>27</v>
      </c>
      <c r="S33" s="2">
        <v>33.3333333333333</v>
      </c>
      <c r="T33">
        <v>1</v>
      </c>
      <c r="U33">
        <v>3</v>
      </c>
      <c r="V33" s="2">
        <v>33.3333333333333</v>
      </c>
      <c r="W33">
        <v>1</v>
      </c>
      <c r="X33">
        <v>0</v>
      </c>
      <c r="Y33">
        <v>1</v>
      </c>
      <c r="Z33">
        <v>2</v>
      </c>
      <c r="AA33">
        <v>0</v>
      </c>
      <c r="AB33">
        <v>0</v>
      </c>
      <c r="AC33">
        <v>0</v>
      </c>
      <c r="AD33">
        <v>4</v>
      </c>
      <c r="AE33">
        <v>37</v>
      </c>
      <c r="AF33" s="2">
        <v>18.5</v>
      </c>
      <c r="AG33">
        <v>19</v>
      </c>
      <c r="AH33">
        <v>18</v>
      </c>
      <c r="AI33">
        <v>7</v>
      </c>
      <c r="AJ33" s="2">
        <v>3.5</v>
      </c>
      <c r="AK33" s="2">
        <v>18.5</v>
      </c>
      <c r="AL33">
        <v>13</v>
      </c>
      <c r="AM33" s="2">
        <v>6.5</v>
      </c>
      <c r="AN33">
        <v>10</v>
      </c>
      <c r="AO33" s="2">
        <v>5</v>
      </c>
      <c r="AP33" s="2">
        <v>36</v>
      </c>
      <c r="AQ33" s="2">
        <v>0.42857142857142899</v>
      </c>
      <c r="AR33" s="4">
        <v>0</v>
      </c>
      <c r="AS33" s="4">
        <v>33</v>
      </c>
      <c r="AT33" s="4">
        <v>211861</v>
      </c>
      <c r="AU33" s="4">
        <v>38</v>
      </c>
    </row>
    <row r="34" spans="1:47" ht="15.25" customHeight="1" x14ac:dyDescent="0.2">
      <c r="A34" t="s">
        <v>1406</v>
      </c>
      <c r="B34">
        <v>5</v>
      </c>
      <c r="C34">
        <v>1</v>
      </c>
      <c r="D34">
        <v>4</v>
      </c>
      <c r="E34" s="2">
        <v>0.2</v>
      </c>
      <c r="F34">
        <v>73</v>
      </c>
      <c r="G34" s="2">
        <v>14.6</v>
      </c>
      <c r="H34" s="2">
        <v>0.5</v>
      </c>
      <c r="I34" s="2">
        <v>36.5</v>
      </c>
      <c r="J34" s="2">
        <v>7.3</v>
      </c>
      <c r="K34">
        <v>0</v>
      </c>
      <c r="L34">
        <v>26</v>
      </c>
      <c r="M34" s="2">
        <v>5.2</v>
      </c>
      <c r="N34">
        <v>46</v>
      </c>
      <c r="O34">
        <v>79</v>
      </c>
      <c r="P34" s="2">
        <v>58.227848101265799</v>
      </c>
      <c r="Q34">
        <v>9</v>
      </c>
      <c r="R34">
        <v>47</v>
      </c>
      <c r="S34" s="2">
        <v>19.148936170212799</v>
      </c>
      <c r="T34">
        <v>9</v>
      </c>
      <c r="U34">
        <v>20</v>
      </c>
      <c r="V34" s="2">
        <v>45</v>
      </c>
      <c r="W34">
        <v>8</v>
      </c>
      <c r="X34">
        <v>2</v>
      </c>
      <c r="Y34">
        <v>9</v>
      </c>
      <c r="Z34">
        <v>7</v>
      </c>
      <c r="AA34">
        <v>2</v>
      </c>
      <c r="AB34">
        <v>0</v>
      </c>
      <c r="AC34">
        <v>0</v>
      </c>
      <c r="AD34">
        <v>8</v>
      </c>
      <c r="AE34">
        <v>92</v>
      </c>
      <c r="AF34" s="2">
        <v>18.399999999999999</v>
      </c>
      <c r="AG34">
        <v>29</v>
      </c>
      <c r="AH34">
        <v>63</v>
      </c>
      <c r="AI34">
        <v>40</v>
      </c>
      <c r="AJ34" s="2">
        <v>8</v>
      </c>
      <c r="AK34" s="2">
        <v>19.2</v>
      </c>
      <c r="AL34">
        <v>23</v>
      </c>
      <c r="AM34" s="2">
        <v>4.5999999999999996</v>
      </c>
      <c r="AN34">
        <v>35</v>
      </c>
      <c r="AO34" s="2">
        <v>7</v>
      </c>
      <c r="AP34" s="2">
        <v>35.6</v>
      </c>
      <c r="AQ34" s="2">
        <v>0.37301587301587302</v>
      </c>
      <c r="AR34" s="4">
        <v>18</v>
      </c>
      <c r="AS34" s="4">
        <v>55</v>
      </c>
      <c r="AT34" s="4">
        <v>401592</v>
      </c>
      <c r="AU34" s="4">
        <v>26</v>
      </c>
    </row>
    <row r="35" spans="1:47" ht="15.25" customHeight="1" x14ac:dyDescent="0.2">
      <c r="A35" t="s">
        <v>1407</v>
      </c>
      <c r="B35">
        <v>6</v>
      </c>
      <c r="C35">
        <v>1</v>
      </c>
      <c r="D35">
        <v>5</v>
      </c>
      <c r="E35" s="2">
        <v>0.16666666666666699</v>
      </c>
      <c r="F35">
        <v>80</v>
      </c>
      <c r="G35" s="2">
        <v>13.3333333333333</v>
      </c>
      <c r="H35" s="2">
        <v>0.43</v>
      </c>
      <c r="I35" s="2">
        <v>34.4</v>
      </c>
      <c r="J35" s="2">
        <v>5.7333333333333298</v>
      </c>
      <c r="K35">
        <v>0</v>
      </c>
      <c r="L35">
        <v>34</v>
      </c>
      <c r="M35" s="2">
        <v>5.6666666666666696</v>
      </c>
      <c r="N35">
        <v>42</v>
      </c>
      <c r="O35">
        <v>104</v>
      </c>
      <c r="P35" s="2">
        <v>40.384615384615401</v>
      </c>
      <c r="Q35">
        <v>16</v>
      </c>
      <c r="R35">
        <v>65</v>
      </c>
      <c r="S35" s="2">
        <v>24.615384615384599</v>
      </c>
      <c r="T35">
        <v>6</v>
      </c>
      <c r="U35">
        <v>16</v>
      </c>
      <c r="V35" s="2">
        <v>37.5</v>
      </c>
      <c r="W35">
        <v>4</v>
      </c>
      <c r="X35">
        <v>3</v>
      </c>
      <c r="Y35">
        <v>1</v>
      </c>
      <c r="Z35">
        <v>13</v>
      </c>
      <c r="AA35">
        <v>2</v>
      </c>
      <c r="AB35">
        <v>0</v>
      </c>
      <c r="AC35">
        <v>0</v>
      </c>
      <c r="AD35">
        <v>17</v>
      </c>
      <c r="AE35">
        <v>105</v>
      </c>
      <c r="AF35" s="2">
        <v>17.5</v>
      </c>
      <c r="AG35">
        <v>30</v>
      </c>
      <c r="AH35">
        <v>75</v>
      </c>
      <c r="AI35">
        <v>36</v>
      </c>
      <c r="AJ35" s="2">
        <v>6</v>
      </c>
      <c r="AK35" s="2">
        <v>17</v>
      </c>
      <c r="AL35">
        <v>37</v>
      </c>
      <c r="AM35" s="2">
        <v>6.1666666666666696</v>
      </c>
      <c r="AN35">
        <v>41</v>
      </c>
      <c r="AO35" s="2">
        <v>6.8333333333333304</v>
      </c>
      <c r="AP35" s="2">
        <v>36.1666666666667</v>
      </c>
      <c r="AQ35" s="2">
        <v>0.38461538461538503</v>
      </c>
      <c r="AR35" s="4">
        <v>18</v>
      </c>
      <c r="AS35" s="4">
        <v>62</v>
      </c>
      <c r="AT35" s="4">
        <v>348454</v>
      </c>
      <c r="AU35" s="4">
        <v>28</v>
      </c>
    </row>
    <row r="36" spans="1:47" ht="15.25" customHeight="1" x14ac:dyDescent="0.2">
      <c r="A36" t="s">
        <v>1408</v>
      </c>
      <c r="B36">
        <v>2</v>
      </c>
      <c r="C36">
        <v>0</v>
      </c>
      <c r="D36">
        <v>2</v>
      </c>
      <c r="E36" s="2">
        <v>0</v>
      </c>
      <c r="F36">
        <v>20</v>
      </c>
      <c r="G36" s="2">
        <v>10</v>
      </c>
      <c r="H36" s="2">
        <v>0.48</v>
      </c>
      <c r="I36" s="2">
        <v>9.6</v>
      </c>
      <c r="J36" s="2">
        <v>4.8</v>
      </c>
      <c r="K36">
        <v>0</v>
      </c>
      <c r="L36">
        <v>6</v>
      </c>
      <c r="M36" s="2">
        <v>3</v>
      </c>
      <c r="N36">
        <v>15</v>
      </c>
      <c r="O36">
        <v>32</v>
      </c>
      <c r="P36" s="2">
        <v>46.875</v>
      </c>
      <c r="Q36">
        <v>2</v>
      </c>
      <c r="R36">
        <v>9</v>
      </c>
      <c r="S36" s="2">
        <v>22.2222222222222</v>
      </c>
      <c r="T36">
        <v>1</v>
      </c>
      <c r="U36">
        <v>1</v>
      </c>
      <c r="V36" s="2">
        <v>100</v>
      </c>
      <c r="W36">
        <v>0</v>
      </c>
      <c r="X36">
        <v>0</v>
      </c>
      <c r="Y36">
        <v>0</v>
      </c>
      <c r="Z36">
        <v>5</v>
      </c>
      <c r="AA36">
        <v>0</v>
      </c>
      <c r="AB36">
        <v>0</v>
      </c>
      <c r="AC36">
        <v>0</v>
      </c>
      <c r="AD36">
        <v>1</v>
      </c>
      <c r="AE36">
        <v>18</v>
      </c>
      <c r="AF36" s="2">
        <v>9</v>
      </c>
      <c r="AG36">
        <v>7</v>
      </c>
      <c r="AH36">
        <v>11</v>
      </c>
      <c r="AI36">
        <v>15</v>
      </c>
      <c r="AJ36" s="2">
        <v>7.5</v>
      </c>
      <c r="AK36" s="2">
        <v>21</v>
      </c>
      <c r="AL36">
        <v>9</v>
      </c>
      <c r="AM36" s="2">
        <v>4.5</v>
      </c>
      <c r="AN36">
        <v>7</v>
      </c>
      <c r="AO36" s="2">
        <v>3.5</v>
      </c>
      <c r="AP36" s="2">
        <v>28.5</v>
      </c>
      <c r="AQ36" s="2">
        <v>0.219512195121951</v>
      </c>
      <c r="AR36" s="4">
        <v>0</v>
      </c>
      <c r="AS36" s="4">
        <v>20</v>
      </c>
      <c r="AT36" s="4">
        <v>107385</v>
      </c>
      <c r="AU36" s="4">
        <v>50</v>
      </c>
    </row>
    <row r="37" spans="1:47" ht="15.25" customHeight="1" x14ac:dyDescent="0.2">
      <c r="A37" t="s">
        <v>625</v>
      </c>
      <c r="B37">
        <v>2</v>
      </c>
      <c r="C37">
        <v>1</v>
      </c>
      <c r="D37">
        <v>1</v>
      </c>
      <c r="E37" s="2">
        <v>0.5</v>
      </c>
      <c r="F37">
        <v>35</v>
      </c>
      <c r="G37" s="2">
        <v>17.5</v>
      </c>
      <c r="H37" s="2">
        <v>0.71</v>
      </c>
      <c r="I37" s="2">
        <v>24.8</v>
      </c>
      <c r="J37" s="2">
        <v>12.4</v>
      </c>
      <c r="K37">
        <v>1</v>
      </c>
      <c r="L37">
        <v>12</v>
      </c>
      <c r="M37" s="2">
        <v>6</v>
      </c>
      <c r="N37">
        <v>17</v>
      </c>
      <c r="O37">
        <v>25</v>
      </c>
      <c r="P37" s="2">
        <v>68</v>
      </c>
      <c r="Q37">
        <v>8</v>
      </c>
      <c r="R37">
        <v>22</v>
      </c>
      <c r="S37" s="2">
        <v>36.363636363636402</v>
      </c>
      <c r="T37">
        <v>2</v>
      </c>
      <c r="U37">
        <v>2</v>
      </c>
      <c r="V37" s="2">
        <v>100</v>
      </c>
      <c r="W37">
        <v>0</v>
      </c>
      <c r="X37">
        <v>0</v>
      </c>
      <c r="Y37">
        <v>1</v>
      </c>
      <c r="Z37">
        <v>4</v>
      </c>
      <c r="AA37">
        <v>1</v>
      </c>
      <c r="AB37">
        <v>0</v>
      </c>
      <c r="AC37">
        <v>1</v>
      </c>
      <c r="AD37">
        <v>6</v>
      </c>
      <c r="AE37">
        <v>25</v>
      </c>
      <c r="AF37" s="2">
        <v>12.5</v>
      </c>
      <c r="AG37">
        <v>7</v>
      </c>
      <c r="AH37">
        <v>18</v>
      </c>
      <c r="AI37">
        <v>13</v>
      </c>
      <c r="AJ37" s="2">
        <v>6.5</v>
      </c>
      <c r="AK37" s="2">
        <v>20.5</v>
      </c>
      <c r="AL37">
        <v>12</v>
      </c>
      <c r="AM37" s="2">
        <v>6</v>
      </c>
      <c r="AN37">
        <v>9</v>
      </c>
      <c r="AO37" s="2">
        <v>4.5</v>
      </c>
      <c r="AP37" s="2">
        <v>31</v>
      </c>
      <c r="AQ37" s="2">
        <v>0.46808510638297901</v>
      </c>
      <c r="AR37" s="4">
        <v>22</v>
      </c>
      <c r="AS37" s="4">
        <v>13</v>
      </c>
      <c r="AT37" s="4">
        <v>193639</v>
      </c>
      <c r="AU37" s="4">
        <v>41</v>
      </c>
    </row>
    <row r="38" spans="1:47" ht="15.25" customHeight="1" x14ac:dyDescent="0.2">
      <c r="A38" t="s">
        <v>1409</v>
      </c>
      <c r="B38">
        <v>2</v>
      </c>
      <c r="C38">
        <v>0</v>
      </c>
      <c r="D38">
        <v>2</v>
      </c>
      <c r="E38" s="2">
        <v>0</v>
      </c>
      <c r="F38">
        <v>30</v>
      </c>
      <c r="G38" s="2">
        <v>15</v>
      </c>
      <c r="H38" s="2">
        <v>0.52</v>
      </c>
      <c r="I38" s="2">
        <v>15.6</v>
      </c>
      <c r="J38" s="2">
        <v>7.8</v>
      </c>
      <c r="K38">
        <v>0</v>
      </c>
      <c r="L38">
        <v>6</v>
      </c>
      <c r="M38" s="2">
        <v>3</v>
      </c>
      <c r="N38">
        <v>8</v>
      </c>
      <c r="O38">
        <v>20</v>
      </c>
      <c r="P38" s="2">
        <v>40</v>
      </c>
      <c r="Q38">
        <v>8</v>
      </c>
      <c r="R38">
        <v>31</v>
      </c>
      <c r="S38" s="2">
        <v>25.806451612903199</v>
      </c>
      <c r="T38">
        <v>6</v>
      </c>
      <c r="U38">
        <v>7</v>
      </c>
      <c r="V38" s="2">
        <v>85.714285714285694</v>
      </c>
      <c r="W38">
        <v>2</v>
      </c>
      <c r="X38">
        <v>0</v>
      </c>
      <c r="Y38">
        <v>0</v>
      </c>
      <c r="Z38">
        <v>1</v>
      </c>
      <c r="AA38">
        <v>0</v>
      </c>
      <c r="AB38">
        <v>0</v>
      </c>
      <c r="AC38">
        <v>0</v>
      </c>
      <c r="AD38">
        <v>5</v>
      </c>
      <c r="AE38">
        <v>20</v>
      </c>
      <c r="AF38" s="2">
        <v>10</v>
      </c>
      <c r="AG38">
        <v>10</v>
      </c>
      <c r="AH38">
        <v>10</v>
      </c>
      <c r="AI38">
        <v>7</v>
      </c>
      <c r="AJ38" s="2">
        <v>3.5</v>
      </c>
      <c r="AK38" s="2">
        <v>21.5</v>
      </c>
      <c r="AL38">
        <v>12</v>
      </c>
      <c r="AM38" s="2">
        <v>6</v>
      </c>
      <c r="AN38">
        <v>14</v>
      </c>
      <c r="AO38" s="2">
        <v>7</v>
      </c>
      <c r="AP38" s="2">
        <v>31.5</v>
      </c>
      <c r="AQ38" s="2">
        <v>0.60784313725490202</v>
      </c>
      <c r="AR38" s="4">
        <v>0</v>
      </c>
      <c r="AS38" s="4">
        <v>30</v>
      </c>
      <c r="AT38" s="4">
        <v>244498</v>
      </c>
      <c r="AU38" s="4">
        <v>35</v>
      </c>
    </row>
    <row r="39" spans="1:47" ht="15.25" customHeight="1" x14ac:dyDescent="0.2">
      <c r="A39" t="s">
        <v>1410</v>
      </c>
      <c r="B39">
        <v>2</v>
      </c>
      <c r="C39">
        <v>0</v>
      </c>
      <c r="D39">
        <v>2</v>
      </c>
      <c r="E39" s="2">
        <v>0</v>
      </c>
      <c r="F39">
        <v>26</v>
      </c>
      <c r="G39" s="2">
        <v>13</v>
      </c>
      <c r="H39" s="2">
        <v>0.52</v>
      </c>
      <c r="I39" s="2">
        <v>13.5</v>
      </c>
      <c r="J39" s="2">
        <v>6.75</v>
      </c>
      <c r="K39">
        <v>0</v>
      </c>
      <c r="L39">
        <v>9</v>
      </c>
      <c r="M39" s="2">
        <v>4.5</v>
      </c>
      <c r="N39">
        <v>12</v>
      </c>
      <c r="O39">
        <v>25</v>
      </c>
      <c r="P39" s="2">
        <v>48</v>
      </c>
      <c r="Q39">
        <v>7</v>
      </c>
      <c r="R39">
        <v>24</v>
      </c>
      <c r="S39" s="2">
        <v>29.1666666666667</v>
      </c>
      <c r="T39">
        <v>0</v>
      </c>
      <c r="U39">
        <v>1</v>
      </c>
      <c r="V39" s="2">
        <v>0</v>
      </c>
      <c r="W39">
        <v>0</v>
      </c>
      <c r="X39">
        <v>0</v>
      </c>
      <c r="Y39">
        <v>2</v>
      </c>
      <c r="Z39">
        <v>2</v>
      </c>
      <c r="AA39">
        <v>0</v>
      </c>
      <c r="AB39">
        <v>0</v>
      </c>
      <c r="AC39">
        <v>0</v>
      </c>
      <c r="AD39">
        <v>5</v>
      </c>
      <c r="AE39">
        <v>25</v>
      </c>
      <c r="AF39" s="2">
        <v>12.5</v>
      </c>
      <c r="AG39">
        <v>5</v>
      </c>
      <c r="AH39">
        <v>20</v>
      </c>
      <c r="AI39">
        <v>19</v>
      </c>
      <c r="AJ39" s="2">
        <v>9.5</v>
      </c>
      <c r="AK39" s="2">
        <v>21</v>
      </c>
      <c r="AL39">
        <v>9</v>
      </c>
      <c r="AM39" s="2">
        <v>4.5</v>
      </c>
      <c r="AN39">
        <v>12</v>
      </c>
      <c r="AO39" s="2">
        <v>6</v>
      </c>
      <c r="AP39" s="2">
        <v>34.5</v>
      </c>
      <c r="AQ39" s="2">
        <v>0.48979591836734698</v>
      </c>
      <c r="AR39" s="4">
        <v>0</v>
      </c>
      <c r="AS39" s="4">
        <v>26</v>
      </c>
      <c r="AT39" s="4">
        <v>176049</v>
      </c>
      <c r="AU39" s="4">
        <v>42</v>
      </c>
    </row>
    <row r="40" spans="1:47" ht="15.25" customHeight="1" x14ac:dyDescent="0.2">
      <c r="A40" t="s">
        <v>47</v>
      </c>
      <c r="B40">
        <v>2</v>
      </c>
      <c r="C40">
        <v>0</v>
      </c>
      <c r="D40">
        <v>2</v>
      </c>
      <c r="E40" s="2">
        <v>0</v>
      </c>
      <c r="F40">
        <v>35</v>
      </c>
      <c r="G40" s="2">
        <v>17.5</v>
      </c>
      <c r="H40" s="2">
        <v>0.57999999999999996</v>
      </c>
      <c r="I40" s="2">
        <v>20.3</v>
      </c>
      <c r="J40" s="2">
        <v>10.15</v>
      </c>
      <c r="K40">
        <v>0</v>
      </c>
      <c r="L40">
        <v>7</v>
      </c>
      <c r="M40" s="2">
        <v>3.5</v>
      </c>
      <c r="N40">
        <v>16</v>
      </c>
      <c r="O40">
        <v>26</v>
      </c>
      <c r="P40" s="2">
        <v>61.538461538461497</v>
      </c>
      <c r="Q40">
        <v>8</v>
      </c>
      <c r="R40">
        <v>24</v>
      </c>
      <c r="S40" s="2">
        <v>33.3333333333333</v>
      </c>
      <c r="T40">
        <v>3</v>
      </c>
      <c r="U40">
        <v>10</v>
      </c>
      <c r="V40" s="2">
        <v>30</v>
      </c>
      <c r="W40">
        <v>4</v>
      </c>
      <c r="X40">
        <v>0</v>
      </c>
      <c r="Y40">
        <v>0</v>
      </c>
      <c r="Z40">
        <v>5</v>
      </c>
      <c r="AA40">
        <v>0</v>
      </c>
      <c r="AB40">
        <v>0</v>
      </c>
      <c r="AC40">
        <v>0</v>
      </c>
      <c r="AD40">
        <v>2</v>
      </c>
      <c r="AE40">
        <v>33</v>
      </c>
      <c r="AF40" s="2">
        <v>16.5</v>
      </c>
      <c r="AG40">
        <v>10</v>
      </c>
      <c r="AH40">
        <v>23</v>
      </c>
      <c r="AI40">
        <v>15</v>
      </c>
      <c r="AJ40" s="2">
        <v>7.5</v>
      </c>
      <c r="AK40" s="2">
        <v>21</v>
      </c>
      <c r="AL40">
        <v>15</v>
      </c>
      <c r="AM40" s="2">
        <v>7.5</v>
      </c>
      <c r="AN40">
        <v>12</v>
      </c>
      <c r="AO40" s="2">
        <v>6</v>
      </c>
      <c r="AP40" s="2">
        <v>35.5</v>
      </c>
      <c r="AQ40" s="2">
        <v>0.48</v>
      </c>
      <c r="AR40" s="4">
        <v>0</v>
      </c>
      <c r="AS40" s="4">
        <v>35</v>
      </c>
      <c r="AT40" s="4">
        <v>142095</v>
      </c>
      <c r="AU40" s="4">
        <v>47</v>
      </c>
    </row>
    <row r="41" spans="1:47" ht="15.25" customHeight="1" x14ac:dyDescent="0.2">
      <c r="A41" t="s">
        <v>1200</v>
      </c>
      <c r="B41">
        <v>4</v>
      </c>
      <c r="C41">
        <v>0</v>
      </c>
      <c r="D41">
        <v>4</v>
      </c>
      <c r="E41" s="2">
        <v>0</v>
      </c>
      <c r="F41">
        <v>61</v>
      </c>
      <c r="G41" s="2">
        <v>15.25</v>
      </c>
      <c r="H41" s="2">
        <v>0.48</v>
      </c>
      <c r="I41" s="2">
        <v>29.3</v>
      </c>
      <c r="J41" s="2">
        <v>7.3250000000000002</v>
      </c>
      <c r="K41">
        <v>0</v>
      </c>
      <c r="L41">
        <v>16</v>
      </c>
      <c r="M41" s="2">
        <v>4</v>
      </c>
      <c r="N41">
        <v>28</v>
      </c>
      <c r="O41">
        <v>59</v>
      </c>
      <c r="P41" s="2">
        <v>47.457627118644098</v>
      </c>
      <c r="Q41">
        <v>11</v>
      </c>
      <c r="R41">
        <v>51</v>
      </c>
      <c r="S41" s="2">
        <v>21.568627450980401</v>
      </c>
      <c r="T41">
        <v>11</v>
      </c>
      <c r="U41">
        <v>17</v>
      </c>
      <c r="V41" s="2">
        <v>64.705882352941202</v>
      </c>
      <c r="W41">
        <v>6</v>
      </c>
      <c r="X41">
        <v>0</v>
      </c>
      <c r="Y41">
        <v>3</v>
      </c>
      <c r="Z41">
        <v>8</v>
      </c>
      <c r="AA41">
        <v>0</v>
      </c>
      <c r="AB41">
        <v>0</v>
      </c>
      <c r="AC41">
        <v>0</v>
      </c>
      <c r="AD41">
        <v>5</v>
      </c>
      <c r="AE41">
        <v>57</v>
      </c>
      <c r="AF41" s="2">
        <v>14.25</v>
      </c>
      <c r="AG41">
        <v>22</v>
      </c>
      <c r="AH41">
        <v>35</v>
      </c>
      <c r="AI41">
        <v>25</v>
      </c>
      <c r="AJ41" s="2">
        <v>6.25</v>
      </c>
      <c r="AK41" s="2">
        <v>21</v>
      </c>
      <c r="AL41">
        <v>31</v>
      </c>
      <c r="AM41" s="2">
        <v>7.75</v>
      </c>
      <c r="AN41">
        <v>30</v>
      </c>
      <c r="AO41" s="2">
        <v>7.5</v>
      </c>
      <c r="AP41" s="2">
        <v>36.5</v>
      </c>
      <c r="AQ41" s="2">
        <v>0.46363636363636401</v>
      </c>
      <c r="AR41" s="4">
        <v>0</v>
      </c>
      <c r="AS41" s="4">
        <v>61</v>
      </c>
      <c r="AT41" s="4">
        <v>154848</v>
      </c>
      <c r="AU41" s="4">
        <v>44</v>
      </c>
    </row>
    <row r="42" spans="1:47" ht="15.25" customHeight="1" x14ac:dyDescent="0.2">
      <c r="A42" t="s">
        <v>89</v>
      </c>
      <c r="B42">
        <v>2</v>
      </c>
      <c r="C42">
        <v>0</v>
      </c>
      <c r="D42">
        <v>2</v>
      </c>
      <c r="E42" s="2">
        <v>0</v>
      </c>
      <c r="F42">
        <v>27</v>
      </c>
      <c r="G42" s="2">
        <v>13.5</v>
      </c>
      <c r="H42" s="2">
        <v>0.5</v>
      </c>
      <c r="I42" s="2">
        <v>13.5</v>
      </c>
      <c r="J42" s="2">
        <v>6.75</v>
      </c>
      <c r="K42">
        <v>0</v>
      </c>
      <c r="L42">
        <v>10</v>
      </c>
      <c r="M42" s="2">
        <v>5</v>
      </c>
      <c r="N42">
        <v>16</v>
      </c>
      <c r="O42">
        <v>31</v>
      </c>
      <c r="P42" s="2">
        <v>51.612903225806399</v>
      </c>
      <c r="Q42">
        <v>3</v>
      </c>
      <c r="R42">
        <v>17</v>
      </c>
      <c r="S42" s="2">
        <v>17.647058823529399</v>
      </c>
      <c r="T42">
        <v>5</v>
      </c>
      <c r="U42">
        <v>6</v>
      </c>
      <c r="V42" s="2">
        <v>83.3333333333333</v>
      </c>
      <c r="W42">
        <v>1</v>
      </c>
      <c r="X42">
        <v>0</v>
      </c>
      <c r="Y42">
        <v>3</v>
      </c>
      <c r="Z42">
        <v>0</v>
      </c>
      <c r="AA42">
        <v>0</v>
      </c>
      <c r="AB42">
        <v>0</v>
      </c>
      <c r="AC42">
        <v>0</v>
      </c>
      <c r="AD42">
        <v>7</v>
      </c>
      <c r="AE42">
        <v>24</v>
      </c>
      <c r="AF42" s="2">
        <v>12</v>
      </c>
      <c r="AG42">
        <v>12</v>
      </c>
      <c r="AH42">
        <v>12</v>
      </c>
      <c r="AI42">
        <v>14</v>
      </c>
      <c r="AJ42" s="2">
        <v>7</v>
      </c>
      <c r="AK42" s="2">
        <v>21.5</v>
      </c>
      <c r="AL42">
        <v>17</v>
      </c>
      <c r="AM42" s="2">
        <v>8.5</v>
      </c>
      <c r="AN42">
        <v>9</v>
      </c>
      <c r="AO42" s="2">
        <v>4.5</v>
      </c>
      <c r="AP42" s="2">
        <v>33.5</v>
      </c>
      <c r="AQ42" s="2">
        <v>0.35416666666666702</v>
      </c>
      <c r="AR42" s="4">
        <v>0</v>
      </c>
      <c r="AS42" s="4">
        <v>27</v>
      </c>
      <c r="AT42" s="4">
        <v>172009</v>
      </c>
      <c r="AU42" s="4">
        <v>43</v>
      </c>
    </row>
    <row r="43" spans="1:47" ht="15.25" customHeight="1" x14ac:dyDescent="0.2">
      <c r="A43" t="s">
        <v>1411</v>
      </c>
      <c r="B43">
        <v>2</v>
      </c>
      <c r="C43">
        <v>0</v>
      </c>
      <c r="D43">
        <v>2</v>
      </c>
      <c r="E43" s="2">
        <v>0</v>
      </c>
      <c r="F43">
        <v>23</v>
      </c>
      <c r="G43" s="2">
        <v>11.5</v>
      </c>
      <c r="H43" s="2">
        <v>0.37</v>
      </c>
      <c r="I43" s="2">
        <v>8.5</v>
      </c>
      <c r="J43" s="2">
        <v>4.25</v>
      </c>
      <c r="K43">
        <v>0</v>
      </c>
      <c r="L43">
        <v>8</v>
      </c>
      <c r="M43" s="2">
        <v>4</v>
      </c>
      <c r="N43">
        <v>14</v>
      </c>
      <c r="O43">
        <v>27</v>
      </c>
      <c r="P43" s="2">
        <v>51.851851851851798</v>
      </c>
      <c r="Q43">
        <v>4</v>
      </c>
      <c r="R43">
        <v>33</v>
      </c>
      <c r="S43" s="2">
        <v>12.1212121212121</v>
      </c>
      <c r="T43">
        <v>1</v>
      </c>
      <c r="U43">
        <v>3</v>
      </c>
      <c r="V43" s="2">
        <v>33.3333333333333</v>
      </c>
      <c r="W43">
        <v>0</v>
      </c>
      <c r="X43">
        <v>1</v>
      </c>
      <c r="Y43">
        <v>1</v>
      </c>
      <c r="Z43">
        <v>2</v>
      </c>
      <c r="AA43">
        <v>0</v>
      </c>
      <c r="AB43">
        <v>0</v>
      </c>
      <c r="AC43">
        <v>0</v>
      </c>
      <c r="AD43">
        <v>4</v>
      </c>
      <c r="AE43">
        <v>38</v>
      </c>
      <c r="AF43" s="2">
        <v>19</v>
      </c>
      <c r="AG43">
        <v>20</v>
      </c>
      <c r="AH43">
        <v>18</v>
      </c>
      <c r="AI43">
        <v>13</v>
      </c>
      <c r="AJ43" s="2">
        <v>6.5</v>
      </c>
      <c r="AK43" s="2">
        <v>21.5</v>
      </c>
      <c r="AL43">
        <v>14</v>
      </c>
      <c r="AM43" s="2">
        <v>7</v>
      </c>
      <c r="AN43">
        <v>12</v>
      </c>
      <c r="AO43" s="2">
        <v>6</v>
      </c>
      <c r="AP43" s="2">
        <v>38</v>
      </c>
      <c r="AQ43" s="2">
        <v>0.55000000000000004</v>
      </c>
      <c r="AR43" s="4">
        <v>0</v>
      </c>
      <c r="AS43" s="4">
        <v>23</v>
      </c>
      <c r="AT43" s="4">
        <v>67320</v>
      </c>
      <c r="AU43" s="4">
        <v>56</v>
      </c>
    </row>
    <row r="44" spans="1:47" ht="15.25" customHeight="1" x14ac:dyDescent="0.2">
      <c r="A44" t="s">
        <v>1412</v>
      </c>
      <c r="B44">
        <v>2</v>
      </c>
      <c r="C44">
        <v>0</v>
      </c>
      <c r="D44">
        <v>2</v>
      </c>
      <c r="E44" s="2">
        <v>0</v>
      </c>
      <c r="F44">
        <v>28</v>
      </c>
      <c r="G44" s="2">
        <v>14</v>
      </c>
      <c r="H44" s="2">
        <v>0.41</v>
      </c>
      <c r="I44" s="2">
        <v>11.5</v>
      </c>
      <c r="J44" s="2">
        <v>5.75</v>
      </c>
      <c r="K44">
        <v>0</v>
      </c>
      <c r="L44">
        <v>4</v>
      </c>
      <c r="M44" s="2">
        <v>2</v>
      </c>
      <c r="N44">
        <v>12</v>
      </c>
      <c r="O44">
        <v>29</v>
      </c>
      <c r="P44" s="2">
        <v>41.379310344827601</v>
      </c>
      <c r="Q44">
        <v>6</v>
      </c>
      <c r="R44">
        <v>35</v>
      </c>
      <c r="S44" s="2">
        <v>17.1428571428571</v>
      </c>
      <c r="T44">
        <v>4</v>
      </c>
      <c r="U44">
        <v>5</v>
      </c>
      <c r="V44" s="2">
        <v>80</v>
      </c>
      <c r="W44">
        <v>0</v>
      </c>
      <c r="X44">
        <v>0</v>
      </c>
      <c r="Y44">
        <v>1</v>
      </c>
      <c r="Z44">
        <v>1</v>
      </c>
      <c r="AA44">
        <v>0</v>
      </c>
      <c r="AB44">
        <v>0</v>
      </c>
      <c r="AC44">
        <v>0</v>
      </c>
      <c r="AD44">
        <v>2</v>
      </c>
      <c r="AE44">
        <v>38</v>
      </c>
      <c r="AF44" s="2">
        <v>19</v>
      </c>
      <c r="AG44">
        <v>13</v>
      </c>
      <c r="AH44">
        <v>25</v>
      </c>
      <c r="AI44">
        <v>13</v>
      </c>
      <c r="AJ44" s="2">
        <v>6.5</v>
      </c>
      <c r="AK44" s="2">
        <v>18</v>
      </c>
      <c r="AL44">
        <v>14</v>
      </c>
      <c r="AM44" s="2">
        <v>7</v>
      </c>
      <c r="AN44">
        <v>10</v>
      </c>
      <c r="AO44" s="2">
        <v>5</v>
      </c>
      <c r="AP44" s="2">
        <v>41</v>
      </c>
      <c r="AQ44" s="2">
        <v>0.546875</v>
      </c>
      <c r="AR44" s="4">
        <v>0</v>
      </c>
      <c r="AS44" s="4">
        <v>28</v>
      </c>
      <c r="AT44" s="4">
        <v>335228</v>
      </c>
      <c r="AU44" s="4">
        <v>30</v>
      </c>
    </row>
    <row r="45" spans="1:47" ht="15.25" customHeight="1" x14ac:dyDescent="0.2">
      <c r="A45" t="s">
        <v>1413</v>
      </c>
      <c r="B45">
        <v>2</v>
      </c>
      <c r="C45">
        <v>0</v>
      </c>
      <c r="D45">
        <v>2</v>
      </c>
      <c r="E45" s="2">
        <v>0</v>
      </c>
      <c r="F45">
        <v>24</v>
      </c>
      <c r="G45" s="2">
        <v>12</v>
      </c>
      <c r="H45" s="2">
        <v>0.44</v>
      </c>
      <c r="I45" s="2">
        <v>10.6</v>
      </c>
      <c r="J45" s="2">
        <v>5.3</v>
      </c>
      <c r="K45">
        <v>0</v>
      </c>
      <c r="L45">
        <v>14</v>
      </c>
      <c r="M45" s="2">
        <v>7</v>
      </c>
      <c r="N45">
        <v>17</v>
      </c>
      <c r="O45">
        <v>34</v>
      </c>
      <c r="P45" s="2">
        <v>50</v>
      </c>
      <c r="Q45">
        <v>2</v>
      </c>
      <c r="R45">
        <v>15</v>
      </c>
      <c r="S45" s="2">
        <v>13.3333333333333</v>
      </c>
      <c r="T45">
        <v>3</v>
      </c>
      <c r="U45">
        <v>6</v>
      </c>
      <c r="V45" s="2">
        <v>50</v>
      </c>
      <c r="W45">
        <v>1</v>
      </c>
      <c r="X45">
        <v>5</v>
      </c>
      <c r="Y45">
        <v>1</v>
      </c>
      <c r="Z45">
        <v>7</v>
      </c>
      <c r="AA45">
        <v>0</v>
      </c>
      <c r="AB45">
        <v>0</v>
      </c>
      <c r="AC45">
        <v>0</v>
      </c>
      <c r="AD45">
        <v>1</v>
      </c>
      <c r="AE45">
        <v>40</v>
      </c>
      <c r="AF45" s="2">
        <v>20</v>
      </c>
      <c r="AG45">
        <v>9</v>
      </c>
      <c r="AH45">
        <v>31</v>
      </c>
      <c r="AI45">
        <v>23</v>
      </c>
      <c r="AJ45" s="2">
        <v>11.5</v>
      </c>
      <c r="AK45" s="2">
        <v>18</v>
      </c>
      <c r="AL45">
        <v>17</v>
      </c>
      <c r="AM45" s="2">
        <v>8.5</v>
      </c>
      <c r="AN45">
        <v>14</v>
      </c>
      <c r="AO45" s="2">
        <v>7</v>
      </c>
      <c r="AP45" s="2">
        <v>38.5</v>
      </c>
      <c r="AQ45" s="2">
        <v>0.30612244897959201</v>
      </c>
      <c r="AR45" s="4">
        <v>0</v>
      </c>
      <c r="AS45" s="4">
        <v>24</v>
      </c>
      <c r="AT45" s="4">
        <v>271514</v>
      </c>
      <c r="AU45" s="4">
        <v>32</v>
      </c>
    </row>
    <row r="46" spans="1:47" ht="15.25" customHeight="1" x14ac:dyDescent="0.2">
      <c r="A46" t="s">
        <v>1414</v>
      </c>
      <c r="B46">
        <v>3</v>
      </c>
      <c r="C46">
        <v>1</v>
      </c>
      <c r="D46">
        <v>2</v>
      </c>
      <c r="E46" s="2">
        <v>0.33333333333333298</v>
      </c>
      <c r="F46">
        <v>47</v>
      </c>
      <c r="G46" s="2">
        <v>15.6666666666667</v>
      </c>
      <c r="H46" s="2">
        <v>0.51</v>
      </c>
      <c r="I46" s="2">
        <v>24</v>
      </c>
      <c r="J46" s="2">
        <v>8</v>
      </c>
      <c r="K46">
        <v>0</v>
      </c>
      <c r="L46">
        <v>18</v>
      </c>
      <c r="M46" s="2">
        <v>6</v>
      </c>
      <c r="N46">
        <v>26</v>
      </c>
      <c r="O46">
        <v>46</v>
      </c>
      <c r="P46" s="2">
        <v>56.521739130434803</v>
      </c>
      <c r="Q46">
        <v>9</v>
      </c>
      <c r="R46">
        <v>39</v>
      </c>
      <c r="S46" s="2">
        <v>23.076923076923102</v>
      </c>
      <c r="T46">
        <v>3</v>
      </c>
      <c r="U46">
        <v>8</v>
      </c>
      <c r="V46" s="2">
        <v>37.5</v>
      </c>
      <c r="W46">
        <v>2</v>
      </c>
      <c r="X46">
        <v>0</v>
      </c>
      <c r="Y46">
        <v>2</v>
      </c>
      <c r="Z46">
        <v>10</v>
      </c>
      <c r="AA46">
        <v>1</v>
      </c>
      <c r="AB46">
        <v>0</v>
      </c>
      <c r="AC46">
        <v>0</v>
      </c>
      <c r="AD46">
        <v>6</v>
      </c>
      <c r="AE46">
        <v>57</v>
      </c>
      <c r="AF46" s="2">
        <v>19</v>
      </c>
      <c r="AG46">
        <v>17</v>
      </c>
      <c r="AH46">
        <v>40</v>
      </c>
      <c r="AI46">
        <v>21</v>
      </c>
      <c r="AJ46" s="2">
        <v>7</v>
      </c>
      <c r="AK46" s="2">
        <v>19.3333333333333</v>
      </c>
      <c r="AL46">
        <v>21</v>
      </c>
      <c r="AM46" s="2">
        <v>7</v>
      </c>
      <c r="AN46">
        <v>19</v>
      </c>
      <c r="AO46" s="2">
        <v>6.3333333333333304</v>
      </c>
      <c r="AP46" s="2">
        <v>37.3333333333333</v>
      </c>
      <c r="AQ46" s="2">
        <v>0.45882352941176502</v>
      </c>
      <c r="AR46" s="4">
        <v>18</v>
      </c>
      <c r="AS46" s="4">
        <v>29</v>
      </c>
      <c r="AT46" s="4">
        <v>223654</v>
      </c>
      <c r="AU46" s="4">
        <v>37</v>
      </c>
    </row>
    <row r="47" spans="1:47" ht="15.25" customHeight="1" x14ac:dyDescent="0.2">
      <c r="A47" t="s">
        <v>1415</v>
      </c>
      <c r="B47">
        <v>2</v>
      </c>
      <c r="C47">
        <v>0</v>
      </c>
      <c r="D47">
        <v>2</v>
      </c>
      <c r="E47" s="2">
        <v>0</v>
      </c>
      <c r="F47">
        <v>27</v>
      </c>
      <c r="G47" s="2">
        <v>13.5</v>
      </c>
      <c r="H47" s="2">
        <v>0.51</v>
      </c>
      <c r="I47" s="2">
        <v>13.8</v>
      </c>
      <c r="J47" s="2">
        <v>6.9</v>
      </c>
      <c r="K47">
        <v>0</v>
      </c>
      <c r="L47">
        <v>8</v>
      </c>
      <c r="M47" s="2">
        <v>4</v>
      </c>
      <c r="N47">
        <v>12</v>
      </c>
      <c r="O47">
        <v>28</v>
      </c>
      <c r="P47" s="2">
        <v>42.857142857142897</v>
      </c>
      <c r="Q47">
        <v>7</v>
      </c>
      <c r="R47">
        <v>24</v>
      </c>
      <c r="S47" s="2">
        <v>29.1666666666667</v>
      </c>
      <c r="T47">
        <v>1</v>
      </c>
      <c r="U47">
        <v>1</v>
      </c>
      <c r="V47" s="2">
        <v>100</v>
      </c>
      <c r="W47">
        <v>0</v>
      </c>
      <c r="X47">
        <v>0</v>
      </c>
      <c r="Y47">
        <v>1</v>
      </c>
      <c r="Z47">
        <v>0</v>
      </c>
      <c r="AA47">
        <v>0</v>
      </c>
      <c r="AB47">
        <v>0</v>
      </c>
      <c r="AC47">
        <v>0</v>
      </c>
      <c r="AD47">
        <v>7</v>
      </c>
      <c r="AE47">
        <v>25</v>
      </c>
      <c r="AF47" s="2">
        <v>12.5</v>
      </c>
      <c r="AG47">
        <v>5</v>
      </c>
      <c r="AH47">
        <v>20</v>
      </c>
      <c r="AI47">
        <v>9</v>
      </c>
      <c r="AJ47" s="2">
        <v>4.5</v>
      </c>
      <c r="AK47" s="2">
        <v>21.5</v>
      </c>
      <c r="AL47">
        <v>10</v>
      </c>
      <c r="AM47" s="2">
        <v>5</v>
      </c>
      <c r="AN47">
        <v>4</v>
      </c>
      <c r="AO47" s="2">
        <v>2</v>
      </c>
      <c r="AP47" s="2">
        <v>31</v>
      </c>
      <c r="AQ47" s="2">
        <v>0.46153846153846201</v>
      </c>
      <c r="AR47" s="4">
        <v>0</v>
      </c>
      <c r="AS47" s="4">
        <v>27</v>
      </c>
      <c r="AT47" s="4">
        <v>106959</v>
      </c>
      <c r="AU47" s="4">
        <v>51</v>
      </c>
    </row>
    <row r="48" spans="1:47" ht="15.25" customHeight="1" x14ac:dyDescent="0.2">
      <c r="A48" t="s">
        <v>104</v>
      </c>
      <c r="B48">
        <v>2</v>
      </c>
      <c r="C48">
        <v>0</v>
      </c>
      <c r="D48">
        <v>2</v>
      </c>
      <c r="E48" s="2">
        <v>0</v>
      </c>
      <c r="F48">
        <v>37</v>
      </c>
      <c r="G48" s="2">
        <v>18.5</v>
      </c>
      <c r="H48" s="2">
        <v>0.6</v>
      </c>
      <c r="I48" s="2">
        <v>22.2</v>
      </c>
      <c r="J48" s="2">
        <v>11.1</v>
      </c>
      <c r="K48">
        <v>0</v>
      </c>
      <c r="L48">
        <v>6</v>
      </c>
      <c r="M48" s="2">
        <v>3</v>
      </c>
      <c r="N48">
        <v>17</v>
      </c>
      <c r="O48">
        <v>27</v>
      </c>
      <c r="P48" s="2">
        <v>62.962962962962997</v>
      </c>
      <c r="Q48">
        <v>9</v>
      </c>
      <c r="R48">
        <v>31</v>
      </c>
      <c r="S48" s="2">
        <v>29.0322580645161</v>
      </c>
      <c r="T48">
        <v>2</v>
      </c>
      <c r="U48">
        <v>4</v>
      </c>
      <c r="V48" s="2">
        <v>50</v>
      </c>
      <c r="W48">
        <v>1</v>
      </c>
      <c r="X48">
        <v>1</v>
      </c>
      <c r="Y48">
        <v>0</v>
      </c>
      <c r="Z48">
        <v>3</v>
      </c>
      <c r="AA48">
        <v>0</v>
      </c>
      <c r="AB48">
        <v>0</v>
      </c>
      <c r="AC48">
        <v>0</v>
      </c>
      <c r="AD48">
        <v>2</v>
      </c>
      <c r="AE48">
        <v>38</v>
      </c>
      <c r="AF48" s="2">
        <v>19</v>
      </c>
      <c r="AG48">
        <v>8</v>
      </c>
      <c r="AH48">
        <v>30</v>
      </c>
      <c r="AI48">
        <v>7</v>
      </c>
      <c r="AJ48" s="2">
        <v>3.5</v>
      </c>
      <c r="AK48" s="2">
        <v>20.5</v>
      </c>
      <c r="AL48">
        <v>14</v>
      </c>
      <c r="AM48" s="2">
        <v>7</v>
      </c>
      <c r="AN48">
        <v>10</v>
      </c>
      <c r="AO48" s="2">
        <v>5</v>
      </c>
      <c r="AP48" s="2">
        <v>34</v>
      </c>
      <c r="AQ48" s="2">
        <v>0.53448275862068995</v>
      </c>
      <c r="AR48" s="4">
        <v>0</v>
      </c>
      <c r="AS48" s="4">
        <v>37</v>
      </c>
      <c r="AT48" s="4">
        <v>76314</v>
      </c>
      <c r="AU48" s="4">
        <v>53</v>
      </c>
    </row>
    <row r="49" spans="1:47" ht="15.25" customHeight="1" x14ac:dyDescent="0.2">
      <c r="A49" t="s">
        <v>70</v>
      </c>
      <c r="B49">
        <v>2</v>
      </c>
      <c r="C49">
        <v>0</v>
      </c>
      <c r="D49">
        <v>2</v>
      </c>
      <c r="E49" s="2">
        <v>0</v>
      </c>
      <c r="F49">
        <v>35</v>
      </c>
      <c r="G49" s="2">
        <v>17.5</v>
      </c>
      <c r="H49" s="2">
        <v>0.48</v>
      </c>
      <c r="I49" s="2">
        <v>16.8</v>
      </c>
      <c r="J49" s="2">
        <v>8.4</v>
      </c>
      <c r="K49">
        <v>0</v>
      </c>
      <c r="L49">
        <v>20</v>
      </c>
      <c r="M49" s="2">
        <v>10</v>
      </c>
      <c r="N49">
        <v>23</v>
      </c>
      <c r="O49">
        <v>43</v>
      </c>
      <c r="P49" s="2">
        <v>53.488372093023301</v>
      </c>
      <c r="Q49">
        <v>4</v>
      </c>
      <c r="R49">
        <v>23</v>
      </c>
      <c r="S49" s="2">
        <v>17.3913043478261</v>
      </c>
      <c r="T49">
        <v>4</v>
      </c>
      <c r="U49">
        <v>7</v>
      </c>
      <c r="V49" s="2">
        <v>57.142857142857103</v>
      </c>
      <c r="W49">
        <v>2</v>
      </c>
      <c r="X49">
        <v>2</v>
      </c>
      <c r="Y49">
        <v>1</v>
      </c>
      <c r="Z49">
        <v>7</v>
      </c>
      <c r="AA49">
        <v>0</v>
      </c>
      <c r="AB49">
        <v>0</v>
      </c>
      <c r="AC49">
        <v>0</v>
      </c>
      <c r="AD49">
        <v>10</v>
      </c>
      <c r="AE49">
        <v>26</v>
      </c>
      <c r="AF49" s="2">
        <v>13</v>
      </c>
      <c r="AG49">
        <v>10</v>
      </c>
      <c r="AH49">
        <v>16</v>
      </c>
      <c r="AI49">
        <v>9</v>
      </c>
      <c r="AJ49" s="2">
        <v>4.5</v>
      </c>
      <c r="AK49" s="2">
        <v>20.5</v>
      </c>
      <c r="AL49">
        <v>18</v>
      </c>
      <c r="AM49" s="2">
        <v>9</v>
      </c>
      <c r="AN49">
        <v>11</v>
      </c>
      <c r="AO49" s="2">
        <v>5.5</v>
      </c>
      <c r="AP49" s="2">
        <v>40</v>
      </c>
      <c r="AQ49" s="2">
        <v>0.34848484848484901</v>
      </c>
      <c r="AR49" s="4">
        <v>0</v>
      </c>
      <c r="AS49" s="4">
        <v>35</v>
      </c>
      <c r="AT49" s="4">
        <v>471227</v>
      </c>
      <c r="AU49" s="4">
        <v>24</v>
      </c>
    </row>
    <row r="50" spans="1:47" ht="15.25" customHeight="1" x14ac:dyDescent="0.2">
      <c r="A50" t="s">
        <v>1416</v>
      </c>
      <c r="B50">
        <v>2</v>
      </c>
      <c r="C50">
        <v>0</v>
      </c>
      <c r="D50">
        <v>2</v>
      </c>
      <c r="E50" s="2">
        <v>0</v>
      </c>
      <c r="F50">
        <v>21</v>
      </c>
      <c r="G50" s="2">
        <v>10.5</v>
      </c>
      <c r="H50" s="2">
        <v>0.31</v>
      </c>
      <c r="I50" s="2">
        <v>6.5</v>
      </c>
      <c r="J50" s="2">
        <v>3.25</v>
      </c>
      <c r="K50">
        <v>0</v>
      </c>
      <c r="L50">
        <v>8</v>
      </c>
      <c r="M50" s="2">
        <v>4</v>
      </c>
      <c r="N50">
        <v>13</v>
      </c>
      <c r="O50">
        <v>34</v>
      </c>
      <c r="P50" s="2">
        <v>38.235294117647101</v>
      </c>
      <c r="Q50">
        <v>3</v>
      </c>
      <c r="R50">
        <v>31</v>
      </c>
      <c r="S50" s="2">
        <v>9.67741935483871</v>
      </c>
      <c r="T50">
        <v>2</v>
      </c>
      <c r="U50">
        <v>2</v>
      </c>
      <c r="V50" s="2">
        <v>100</v>
      </c>
      <c r="W50">
        <v>1</v>
      </c>
      <c r="X50">
        <v>0</v>
      </c>
      <c r="Y50">
        <v>2</v>
      </c>
      <c r="Z50">
        <v>2</v>
      </c>
      <c r="AA50">
        <v>0</v>
      </c>
      <c r="AB50">
        <v>0</v>
      </c>
      <c r="AC50">
        <v>0</v>
      </c>
      <c r="AD50">
        <v>4</v>
      </c>
      <c r="AE50">
        <v>46</v>
      </c>
      <c r="AF50" s="2">
        <v>23</v>
      </c>
      <c r="AG50">
        <v>13</v>
      </c>
      <c r="AH50">
        <v>33</v>
      </c>
      <c r="AI50">
        <v>14</v>
      </c>
      <c r="AJ50" s="2">
        <v>7</v>
      </c>
      <c r="AK50" s="2">
        <v>14</v>
      </c>
      <c r="AL50">
        <v>15</v>
      </c>
      <c r="AM50" s="2">
        <v>7.5</v>
      </c>
      <c r="AN50">
        <v>13</v>
      </c>
      <c r="AO50" s="2">
        <v>6.5</v>
      </c>
      <c r="AP50" s="2">
        <v>40</v>
      </c>
      <c r="AQ50" s="2">
        <v>0.47692307692307701</v>
      </c>
      <c r="AR50" s="4">
        <v>0</v>
      </c>
      <c r="AS50" s="4">
        <v>21</v>
      </c>
      <c r="AT50" s="4">
        <v>642114</v>
      </c>
      <c r="AU50" s="4">
        <v>22</v>
      </c>
    </row>
    <row r="51" spans="1:47" ht="15.25" customHeight="1" x14ac:dyDescent="0.2">
      <c r="A51" t="s">
        <v>607</v>
      </c>
      <c r="B51">
        <v>2</v>
      </c>
      <c r="C51">
        <v>0</v>
      </c>
      <c r="D51">
        <v>2</v>
      </c>
      <c r="E51" s="2">
        <v>0</v>
      </c>
      <c r="F51">
        <v>26</v>
      </c>
      <c r="G51" s="2">
        <v>13</v>
      </c>
      <c r="H51" s="2">
        <v>0.44</v>
      </c>
      <c r="I51" s="2">
        <v>11.4</v>
      </c>
      <c r="J51" s="2">
        <v>5.7</v>
      </c>
      <c r="K51">
        <v>0</v>
      </c>
      <c r="L51">
        <v>8</v>
      </c>
      <c r="M51" s="2">
        <v>4</v>
      </c>
      <c r="N51">
        <v>16</v>
      </c>
      <c r="O51">
        <v>39</v>
      </c>
      <c r="P51" s="2">
        <v>41.025641025641001</v>
      </c>
      <c r="Q51">
        <v>4</v>
      </c>
      <c r="R51">
        <v>17</v>
      </c>
      <c r="S51" s="2">
        <v>23.529411764705898</v>
      </c>
      <c r="T51">
        <v>2</v>
      </c>
      <c r="U51">
        <v>3</v>
      </c>
      <c r="V51" s="2">
        <v>66.6666666666667</v>
      </c>
      <c r="W51">
        <v>0</v>
      </c>
      <c r="X51">
        <v>0</v>
      </c>
      <c r="Y51">
        <v>0</v>
      </c>
      <c r="Z51">
        <v>5</v>
      </c>
      <c r="AA51">
        <v>0</v>
      </c>
      <c r="AB51">
        <v>0</v>
      </c>
      <c r="AC51">
        <v>0</v>
      </c>
      <c r="AD51">
        <v>3</v>
      </c>
      <c r="AE51">
        <v>25</v>
      </c>
      <c r="AF51" s="2">
        <v>12.5</v>
      </c>
      <c r="AG51">
        <v>9</v>
      </c>
      <c r="AH51">
        <v>16</v>
      </c>
      <c r="AI51">
        <v>13</v>
      </c>
      <c r="AJ51" s="2">
        <v>6.5</v>
      </c>
      <c r="AK51" s="2">
        <v>22</v>
      </c>
      <c r="AL51">
        <v>11</v>
      </c>
      <c r="AM51" s="2">
        <v>5.5</v>
      </c>
      <c r="AN51">
        <v>12</v>
      </c>
      <c r="AO51" s="2">
        <v>6</v>
      </c>
      <c r="AP51" s="2">
        <v>36</v>
      </c>
      <c r="AQ51" s="2">
        <v>0.30357142857142899</v>
      </c>
      <c r="AR51" s="4">
        <v>0</v>
      </c>
      <c r="AS51" s="4">
        <v>26</v>
      </c>
      <c r="AT51" s="4">
        <v>147171</v>
      </c>
      <c r="AU51" s="4">
        <v>46</v>
      </c>
    </row>
    <row r="52" spans="1:47" ht="15.25" customHeight="1" x14ac:dyDescent="0.2">
      <c r="A52" t="s">
        <v>1417</v>
      </c>
      <c r="B52">
        <v>2</v>
      </c>
      <c r="C52">
        <v>0</v>
      </c>
      <c r="D52">
        <v>2</v>
      </c>
      <c r="E52" s="2">
        <v>0</v>
      </c>
      <c r="F52">
        <v>25</v>
      </c>
      <c r="G52" s="2">
        <v>12.5</v>
      </c>
      <c r="H52" s="2">
        <v>0.44</v>
      </c>
      <c r="I52" s="2">
        <v>11</v>
      </c>
      <c r="J52" s="2">
        <v>5.5</v>
      </c>
      <c r="K52">
        <v>0</v>
      </c>
      <c r="L52">
        <v>12</v>
      </c>
      <c r="M52" s="2">
        <v>6</v>
      </c>
      <c r="N52">
        <v>18</v>
      </c>
      <c r="O52">
        <v>39</v>
      </c>
      <c r="P52" s="2">
        <v>46.153846153846203</v>
      </c>
      <c r="Q52">
        <v>3</v>
      </c>
      <c r="R52">
        <v>16</v>
      </c>
      <c r="S52" s="2">
        <v>18.75</v>
      </c>
      <c r="T52">
        <v>1</v>
      </c>
      <c r="U52">
        <v>2</v>
      </c>
      <c r="V52" s="2">
        <v>50</v>
      </c>
      <c r="W52">
        <v>0</v>
      </c>
      <c r="X52">
        <v>0</v>
      </c>
      <c r="Y52">
        <v>2</v>
      </c>
      <c r="Z52">
        <v>5</v>
      </c>
      <c r="AA52">
        <v>0</v>
      </c>
      <c r="AB52">
        <v>0</v>
      </c>
      <c r="AC52">
        <v>0</v>
      </c>
      <c r="AD52">
        <v>5</v>
      </c>
      <c r="AE52">
        <v>31</v>
      </c>
      <c r="AF52" s="2">
        <v>15.5</v>
      </c>
      <c r="AG52">
        <v>10</v>
      </c>
      <c r="AH52">
        <v>21</v>
      </c>
      <c r="AI52">
        <v>10</v>
      </c>
      <c r="AJ52" s="2">
        <v>5</v>
      </c>
      <c r="AK52" s="2">
        <v>19.5</v>
      </c>
      <c r="AL52">
        <v>13</v>
      </c>
      <c r="AM52" s="2">
        <v>6.5</v>
      </c>
      <c r="AN52">
        <v>11</v>
      </c>
      <c r="AO52" s="2">
        <v>5.5</v>
      </c>
      <c r="AP52" s="2">
        <v>33.5</v>
      </c>
      <c r="AQ52" s="2">
        <v>0.29090909090909101</v>
      </c>
      <c r="AR52" s="4">
        <v>0</v>
      </c>
      <c r="AS52" s="4">
        <v>25</v>
      </c>
      <c r="AT52" s="4">
        <v>70092</v>
      </c>
      <c r="AU52" s="4">
        <v>55</v>
      </c>
    </row>
    <row r="53" spans="1:47" ht="15.25" customHeight="1" x14ac:dyDescent="0.2">
      <c r="A53" t="s">
        <v>1418</v>
      </c>
      <c r="B53">
        <v>2</v>
      </c>
      <c r="C53">
        <v>0</v>
      </c>
      <c r="D53">
        <v>2</v>
      </c>
      <c r="E53" s="2">
        <v>0</v>
      </c>
      <c r="F53">
        <v>25</v>
      </c>
      <c r="G53" s="2">
        <v>12.5</v>
      </c>
      <c r="H53" s="2">
        <v>0.42</v>
      </c>
      <c r="I53" s="2">
        <v>10.5</v>
      </c>
      <c r="J53" s="2">
        <v>5.25</v>
      </c>
      <c r="K53">
        <v>0</v>
      </c>
      <c r="L53">
        <v>4</v>
      </c>
      <c r="M53" s="2">
        <v>2</v>
      </c>
      <c r="N53">
        <v>18</v>
      </c>
      <c r="O53">
        <v>38</v>
      </c>
      <c r="P53" s="2">
        <v>47.368421052631597</v>
      </c>
      <c r="Q53">
        <v>2</v>
      </c>
      <c r="R53">
        <v>16</v>
      </c>
      <c r="S53" s="2">
        <v>12.5</v>
      </c>
      <c r="T53">
        <v>3</v>
      </c>
      <c r="U53">
        <v>6</v>
      </c>
      <c r="V53" s="2">
        <v>50</v>
      </c>
      <c r="W53">
        <v>2</v>
      </c>
      <c r="X53">
        <v>0</v>
      </c>
      <c r="Y53">
        <v>2</v>
      </c>
      <c r="Z53">
        <v>0</v>
      </c>
      <c r="AA53">
        <v>0</v>
      </c>
      <c r="AB53">
        <v>0</v>
      </c>
      <c r="AC53">
        <v>0</v>
      </c>
      <c r="AD53">
        <v>2</v>
      </c>
      <c r="AE53">
        <v>25</v>
      </c>
      <c r="AF53" s="2">
        <v>12.5</v>
      </c>
      <c r="AG53">
        <v>9</v>
      </c>
      <c r="AH53">
        <v>16</v>
      </c>
      <c r="AI53">
        <v>8</v>
      </c>
      <c r="AJ53" s="2">
        <v>4</v>
      </c>
      <c r="AK53" s="2">
        <v>21.5</v>
      </c>
      <c r="AL53">
        <v>12</v>
      </c>
      <c r="AM53" s="2">
        <v>6</v>
      </c>
      <c r="AN53">
        <v>16</v>
      </c>
      <c r="AO53" s="2">
        <v>8</v>
      </c>
      <c r="AP53" s="2">
        <v>33</v>
      </c>
      <c r="AQ53" s="2">
        <v>0.296296296296296</v>
      </c>
      <c r="AR53" s="4">
        <v>0</v>
      </c>
      <c r="AS53" s="4">
        <v>25</v>
      </c>
      <c r="AT53" s="4">
        <v>141767</v>
      </c>
      <c r="AU53" s="4">
        <v>48</v>
      </c>
    </row>
    <row r="54" spans="1:47" ht="15.25" customHeight="1" x14ac:dyDescent="0.2">
      <c r="A54" t="s">
        <v>49</v>
      </c>
      <c r="B54">
        <v>2</v>
      </c>
      <c r="C54">
        <v>0</v>
      </c>
      <c r="D54">
        <v>2</v>
      </c>
      <c r="E54" s="2">
        <v>0</v>
      </c>
      <c r="F54">
        <v>19</v>
      </c>
      <c r="G54" s="2">
        <v>9.5</v>
      </c>
      <c r="H54" s="2">
        <v>0.44</v>
      </c>
      <c r="I54" s="2">
        <v>8.4</v>
      </c>
      <c r="J54" s="2">
        <v>4.2</v>
      </c>
      <c r="K54">
        <v>0</v>
      </c>
      <c r="L54">
        <v>6</v>
      </c>
      <c r="M54" s="2">
        <v>3</v>
      </c>
      <c r="N54">
        <v>10</v>
      </c>
      <c r="O54">
        <v>25</v>
      </c>
      <c r="P54" s="2">
        <v>40</v>
      </c>
      <c r="Q54">
        <v>3</v>
      </c>
      <c r="R54">
        <v>15</v>
      </c>
      <c r="S54" s="2">
        <v>20</v>
      </c>
      <c r="T54">
        <v>3</v>
      </c>
      <c r="U54">
        <v>3</v>
      </c>
      <c r="V54" s="2">
        <v>100</v>
      </c>
      <c r="W54">
        <v>1</v>
      </c>
      <c r="X54">
        <v>0</v>
      </c>
      <c r="Y54">
        <v>1</v>
      </c>
      <c r="Z54">
        <v>2</v>
      </c>
      <c r="AA54">
        <v>0</v>
      </c>
      <c r="AB54">
        <v>0</v>
      </c>
      <c r="AC54">
        <v>0</v>
      </c>
      <c r="AD54">
        <v>3</v>
      </c>
      <c r="AE54">
        <v>25</v>
      </c>
      <c r="AF54" s="2">
        <v>12.5</v>
      </c>
      <c r="AG54">
        <v>5</v>
      </c>
      <c r="AH54">
        <v>20</v>
      </c>
      <c r="AI54">
        <v>15</v>
      </c>
      <c r="AJ54" s="2">
        <v>7.5</v>
      </c>
      <c r="AK54" s="2">
        <v>20.5</v>
      </c>
      <c r="AL54">
        <v>21</v>
      </c>
      <c r="AM54" s="2">
        <v>10.5</v>
      </c>
      <c r="AN54">
        <v>13</v>
      </c>
      <c r="AO54" s="2">
        <v>6.5</v>
      </c>
      <c r="AP54" s="2">
        <v>28.5</v>
      </c>
      <c r="AQ54" s="2">
        <v>0.375</v>
      </c>
      <c r="AR54" s="4">
        <v>0</v>
      </c>
      <c r="AS54" s="4">
        <v>19</v>
      </c>
      <c r="AT54" s="4">
        <v>105888</v>
      </c>
      <c r="AU54" s="4">
        <v>52</v>
      </c>
    </row>
    <row r="55" spans="1:47" ht="15.25" customHeight="1" x14ac:dyDescent="0.2">
      <c r="A55" t="s">
        <v>85</v>
      </c>
      <c r="B55">
        <v>2</v>
      </c>
      <c r="C55">
        <v>0</v>
      </c>
      <c r="D55">
        <v>2</v>
      </c>
      <c r="E55" s="2">
        <v>0</v>
      </c>
      <c r="F55">
        <v>32</v>
      </c>
      <c r="G55" s="2">
        <v>16</v>
      </c>
      <c r="H55" s="2">
        <v>0.42</v>
      </c>
      <c r="I55" s="2">
        <v>13.4</v>
      </c>
      <c r="J55" s="2">
        <v>6.7</v>
      </c>
      <c r="K55">
        <v>0</v>
      </c>
      <c r="L55">
        <v>13</v>
      </c>
      <c r="M55" s="2">
        <v>6.5</v>
      </c>
      <c r="N55">
        <v>18</v>
      </c>
      <c r="O55">
        <v>50</v>
      </c>
      <c r="P55" s="2">
        <v>36</v>
      </c>
      <c r="Q55">
        <v>2</v>
      </c>
      <c r="R55">
        <v>11</v>
      </c>
      <c r="S55" s="2">
        <v>18.181818181818201</v>
      </c>
      <c r="T55">
        <v>10</v>
      </c>
      <c r="U55">
        <v>16</v>
      </c>
      <c r="V55" s="2">
        <v>62.5</v>
      </c>
      <c r="W55">
        <v>6</v>
      </c>
      <c r="X55">
        <v>0</v>
      </c>
      <c r="Y55">
        <v>2</v>
      </c>
      <c r="Z55">
        <v>5</v>
      </c>
      <c r="AA55">
        <v>0</v>
      </c>
      <c r="AB55">
        <v>0</v>
      </c>
      <c r="AC55">
        <v>0</v>
      </c>
      <c r="AD55">
        <v>6</v>
      </c>
      <c r="AE55">
        <v>51</v>
      </c>
      <c r="AF55" s="2">
        <v>25.5</v>
      </c>
      <c r="AG55">
        <v>27</v>
      </c>
      <c r="AH55">
        <v>24</v>
      </c>
      <c r="AI55">
        <v>16</v>
      </c>
      <c r="AJ55" s="2">
        <v>8</v>
      </c>
      <c r="AK55" s="2">
        <v>19</v>
      </c>
      <c r="AL55">
        <v>19</v>
      </c>
      <c r="AM55" s="2">
        <v>9.5</v>
      </c>
      <c r="AN55">
        <v>17</v>
      </c>
      <c r="AO55" s="2">
        <v>8.5</v>
      </c>
      <c r="AP55" s="2">
        <v>43.5</v>
      </c>
      <c r="AQ55" s="2">
        <v>0.18032786885245899</v>
      </c>
      <c r="AR55" s="4">
        <v>0</v>
      </c>
      <c r="AS55" s="4">
        <v>32</v>
      </c>
      <c r="AT55" s="4">
        <v>72246</v>
      </c>
      <c r="AU55" s="4">
        <v>54</v>
      </c>
    </row>
    <row r="56" spans="1:47" ht="15.25" customHeight="1" x14ac:dyDescent="0.2">
      <c r="A56" t="s">
        <v>86</v>
      </c>
      <c r="B56">
        <v>2</v>
      </c>
      <c r="C56">
        <v>0</v>
      </c>
      <c r="D56">
        <v>2</v>
      </c>
      <c r="E56" s="2">
        <v>0</v>
      </c>
      <c r="F56">
        <v>25</v>
      </c>
      <c r="G56" s="2">
        <v>12.5</v>
      </c>
      <c r="H56" s="2">
        <v>0.42</v>
      </c>
      <c r="I56" s="2">
        <v>10.5</v>
      </c>
      <c r="J56" s="2">
        <v>5.25</v>
      </c>
      <c r="K56">
        <v>0</v>
      </c>
      <c r="L56">
        <v>15</v>
      </c>
      <c r="M56" s="2">
        <v>7.5</v>
      </c>
      <c r="N56">
        <v>15</v>
      </c>
      <c r="O56">
        <v>32</v>
      </c>
      <c r="P56" s="2">
        <v>46.875</v>
      </c>
      <c r="Q56">
        <v>2</v>
      </c>
      <c r="R56">
        <v>21</v>
      </c>
      <c r="S56" s="2">
        <v>9.5238095238095202</v>
      </c>
      <c r="T56">
        <v>6</v>
      </c>
      <c r="U56">
        <v>6</v>
      </c>
      <c r="V56" s="2">
        <v>100</v>
      </c>
      <c r="W56">
        <v>2</v>
      </c>
      <c r="X56">
        <v>4</v>
      </c>
      <c r="Y56">
        <v>4</v>
      </c>
      <c r="Z56">
        <v>2</v>
      </c>
      <c r="AA56">
        <v>0</v>
      </c>
      <c r="AB56">
        <v>0</v>
      </c>
      <c r="AC56">
        <v>0</v>
      </c>
      <c r="AD56">
        <v>5</v>
      </c>
      <c r="AE56">
        <v>27</v>
      </c>
      <c r="AF56" s="2">
        <v>13.5</v>
      </c>
      <c r="AG56">
        <v>6</v>
      </c>
      <c r="AH56">
        <v>21</v>
      </c>
      <c r="AI56">
        <v>11</v>
      </c>
      <c r="AJ56" s="2">
        <v>5.5</v>
      </c>
      <c r="AK56" s="2">
        <v>17</v>
      </c>
      <c r="AL56">
        <v>18</v>
      </c>
      <c r="AM56" s="2">
        <v>9</v>
      </c>
      <c r="AN56">
        <v>14</v>
      </c>
      <c r="AO56" s="2">
        <v>7</v>
      </c>
      <c r="AP56" s="2">
        <v>34</v>
      </c>
      <c r="AQ56" s="2">
        <v>0.39622641509433998</v>
      </c>
      <c r="AR56" s="4">
        <v>0</v>
      </c>
      <c r="AS56" s="4">
        <v>25</v>
      </c>
      <c r="AT56" s="4">
        <v>208530</v>
      </c>
      <c r="AU56" s="4">
        <v>40</v>
      </c>
    </row>
    <row r="57" spans="1:47" ht="15.25" customHeight="1" x14ac:dyDescent="0.2">
      <c r="A57" t="s">
        <v>624</v>
      </c>
      <c r="B57">
        <v>2</v>
      </c>
      <c r="C57">
        <v>0</v>
      </c>
      <c r="D57">
        <v>2</v>
      </c>
      <c r="E57" s="2">
        <v>0</v>
      </c>
      <c r="F57">
        <v>31</v>
      </c>
      <c r="G57" s="2">
        <v>15.5</v>
      </c>
      <c r="H57" s="2">
        <v>0.53</v>
      </c>
      <c r="I57" s="2">
        <v>16.399999999999999</v>
      </c>
      <c r="J57" s="2">
        <v>8.1999999999999993</v>
      </c>
      <c r="K57">
        <v>0</v>
      </c>
      <c r="L57">
        <v>16</v>
      </c>
      <c r="M57" s="2">
        <v>8</v>
      </c>
      <c r="N57">
        <v>19</v>
      </c>
      <c r="O57">
        <v>35</v>
      </c>
      <c r="P57" s="2">
        <v>54.285714285714299</v>
      </c>
      <c r="Q57">
        <v>6</v>
      </c>
      <c r="R57">
        <v>23</v>
      </c>
      <c r="S57" s="2">
        <v>26.086956521739101</v>
      </c>
      <c r="T57">
        <v>0</v>
      </c>
      <c r="U57">
        <v>1</v>
      </c>
      <c r="V57" s="2">
        <v>0</v>
      </c>
      <c r="W57">
        <v>0</v>
      </c>
      <c r="X57">
        <v>2</v>
      </c>
      <c r="Y57">
        <v>1</v>
      </c>
      <c r="Z57">
        <v>5</v>
      </c>
      <c r="AA57">
        <v>0</v>
      </c>
      <c r="AB57">
        <v>0</v>
      </c>
      <c r="AC57">
        <v>0</v>
      </c>
      <c r="AD57">
        <v>8</v>
      </c>
      <c r="AE57">
        <v>22</v>
      </c>
      <c r="AF57" s="2">
        <v>11</v>
      </c>
      <c r="AG57">
        <v>13</v>
      </c>
      <c r="AH57">
        <v>9</v>
      </c>
      <c r="AI57">
        <v>7</v>
      </c>
      <c r="AJ57" s="2">
        <v>3.5</v>
      </c>
      <c r="AK57" s="2">
        <v>21</v>
      </c>
      <c r="AL57">
        <v>13</v>
      </c>
      <c r="AM57" s="2">
        <v>6.5</v>
      </c>
      <c r="AN57">
        <v>6</v>
      </c>
      <c r="AO57" s="2">
        <v>3</v>
      </c>
      <c r="AP57" s="2">
        <v>33</v>
      </c>
      <c r="AQ57" s="2">
        <v>0.39655172413793099</v>
      </c>
      <c r="AR57" s="4">
        <v>0</v>
      </c>
      <c r="AS57" s="4">
        <v>31</v>
      </c>
      <c r="AT57" s="4">
        <v>210406</v>
      </c>
      <c r="AU57" s="4">
        <v>39</v>
      </c>
    </row>
    <row r="58" spans="1:47" s="1" customFormat="1" ht="15.25" customHeight="1" x14ac:dyDescent="0.2">
      <c r="A58" s="8"/>
      <c r="B58" s="8">
        <v>456</v>
      </c>
      <c r="C58" s="8">
        <v>228</v>
      </c>
      <c r="D58" s="8">
        <v>228</v>
      </c>
      <c r="E58" s="8"/>
      <c r="F58" s="8">
        <v>7770</v>
      </c>
      <c r="G58" s="9">
        <f>F58/$B58</f>
        <v>17.039473684210527</v>
      </c>
      <c r="H58" s="9">
        <f>F58/(O58+R58+U58)</f>
        <v>0.54668261450784494</v>
      </c>
      <c r="I58" s="9">
        <f>SUM(I2:I57)</f>
        <v>4301.4000000000005</v>
      </c>
      <c r="J58" s="9">
        <f>I58/$B58</f>
        <v>9.4328947368421066</v>
      </c>
      <c r="K58" s="8">
        <v>136</v>
      </c>
      <c r="L58" s="8">
        <v>2898</v>
      </c>
      <c r="M58" s="9">
        <f>L58/$B58</f>
        <v>6.3552631578947372</v>
      </c>
      <c r="N58" s="8">
        <v>3940</v>
      </c>
      <c r="O58" s="8">
        <v>7071</v>
      </c>
      <c r="P58" s="10">
        <f>N58/O58</f>
        <v>0.55720548720124452</v>
      </c>
      <c r="Q58" s="8">
        <v>1391</v>
      </c>
      <c r="R58" s="8">
        <v>5522</v>
      </c>
      <c r="S58" s="10">
        <f>Q58/R58</f>
        <v>0.25190148496921405</v>
      </c>
      <c r="T58" s="8">
        <v>1048</v>
      </c>
      <c r="U58" s="8">
        <v>1620</v>
      </c>
      <c r="V58" s="10">
        <f>T58/U58</f>
        <v>0.64691358024691359</v>
      </c>
      <c r="W58" s="8">
        <v>516</v>
      </c>
      <c r="X58" s="8">
        <v>151</v>
      </c>
      <c r="Y58" s="8">
        <v>424</v>
      </c>
      <c r="Z58" s="8">
        <v>1276</v>
      </c>
      <c r="AA58" s="8">
        <v>163</v>
      </c>
      <c r="AB58" s="8">
        <v>8</v>
      </c>
      <c r="AC58" s="8">
        <v>25</v>
      </c>
      <c r="AD58" s="8">
        <v>1022</v>
      </c>
      <c r="AE58" s="8">
        <v>7444</v>
      </c>
      <c r="AF58" s="9">
        <f>AE58/$B58</f>
        <v>16.32456140350877</v>
      </c>
      <c r="AG58" s="8">
        <v>2476</v>
      </c>
      <c r="AH58" s="8">
        <v>4968</v>
      </c>
      <c r="AI58" s="8">
        <v>2375</v>
      </c>
      <c r="AJ58" s="9">
        <f>AI58/$B58</f>
        <v>5.208333333333333</v>
      </c>
      <c r="AK58" s="8">
        <f>F58/B58</f>
        <v>17.039473684210527</v>
      </c>
      <c r="AL58" s="8">
        <v>3101</v>
      </c>
      <c r="AM58" s="9">
        <f>AL58/$B58</f>
        <v>6.8004385964912277</v>
      </c>
      <c r="AN58" s="8">
        <v>3101</v>
      </c>
      <c r="AO58" s="9">
        <f>AN58/$B58</f>
        <v>6.8004385964912277</v>
      </c>
      <c r="AP58" s="11">
        <f>((O58+R58+U58-W58+AI58)/B58)</f>
        <v>35.245614035087719</v>
      </c>
      <c r="AQ58" s="9">
        <f>R58/(O58+R58)</f>
        <v>0.43849757801953465</v>
      </c>
      <c r="AR58" s="5">
        <v>4518</v>
      </c>
      <c r="AS58" s="5">
        <v>3252</v>
      </c>
    </row>
    <row r="59" spans="1:47" ht="15" customHeight="1" x14ac:dyDescent="0.2"/>
  </sheetData>
  <pageMargins left="0.75" right="0.75" top="0.75" bottom="0.5" header="0.5" footer="0.7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247"/>
  <sheetViews>
    <sheetView topLeftCell="C212" workbookViewId="0">
      <selection activeCell="AJ1" sqref="AJ1:AK246"/>
    </sheetView>
  </sheetViews>
  <sheetFormatPr baseColWidth="10" defaultColWidth="8.83203125" defaultRowHeight="15" x14ac:dyDescent="0.2"/>
  <cols>
    <col min="1" max="1" width="26.6640625" customWidth="1"/>
    <col min="2" max="2" width="16.83203125" customWidth="1"/>
    <col min="3" max="3" width="15.1640625" customWidth="1"/>
    <col min="4" max="5" width="6.1640625" customWidth="1"/>
    <col min="6" max="6" width="7.5" customWidth="1"/>
    <col min="7" max="7" width="7.6640625" customWidth="1"/>
    <col min="8" max="8" width="8.83203125" customWidth="1"/>
    <col min="9" max="9" width="5.83203125" customWidth="1"/>
    <col min="10" max="10" width="7.66406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6.1640625" customWidth="1"/>
    <col min="21" max="21" width="5.1640625" customWidth="1"/>
    <col min="22" max="22" width="7.6640625" customWidth="1"/>
    <col min="23" max="23" width="5.6640625" customWidth="1"/>
    <col min="24" max="24" width="5" customWidth="1"/>
    <col min="25" max="25" width="5.1640625"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6.1640625" customWidth="1"/>
    <col min="35" max="35" width="6.6640625" customWidth="1"/>
    <col min="36" max="38" width="9.1640625" customWidth="1"/>
  </cols>
  <sheetData>
    <row r="1" spans="1:37" ht="15.25" customHeight="1" x14ac:dyDescent="0.2">
      <c r="A1" s="1" t="s">
        <v>107</v>
      </c>
      <c r="B1" s="1" t="s">
        <v>108</v>
      </c>
      <c r="C1" s="1" t="s">
        <v>0</v>
      </c>
      <c r="D1" s="1" t="s">
        <v>1</v>
      </c>
      <c r="E1" s="1" t="s">
        <v>5</v>
      </c>
      <c r="F1" s="1" t="s">
        <v>6</v>
      </c>
      <c r="G1" s="1" t="s">
        <v>109</v>
      </c>
      <c r="H1" s="1" t="s">
        <v>110</v>
      </c>
      <c r="I1" s="1" t="s">
        <v>7</v>
      </c>
      <c r="J1" s="1" t="s">
        <v>8</v>
      </c>
      <c r="K1" s="1" t="s">
        <v>9</v>
      </c>
      <c r="L1" s="1" t="s">
        <v>11</v>
      </c>
      <c r="M1" s="1" t="s">
        <v>12</v>
      </c>
      <c r="N1" s="1" t="s">
        <v>13</v>
      </c>
      <c r="O1" s="1" t="s">
        <v>14</v>
      </c>
      <c r="P1" s="1" t="s">
        <v>15</v>
      </c>
      <c r="Q1" s="1" t="s">
        <v>16</v>
      </c>
      <c r="R1" s="1" t="s">
        <v>17</v>
      </c>
      <c r="S1" s="1" t="s">
        <v>18</v>
      </c>
      <c r="T1" s="1" t="s">
        <v>19</v>
      </c>
      <c r="U1" s="1" t="s">
        <v>20</v>
      </c>
      <c r="V1" s="1" t="s">
        <v>21</v>
      </c>
      <c r="W1" s="1" t="s">
        <v>23</v>
      </c>
      <c r="X1" s="1" t="s">
        <v>24</v>
      </c>
      <c r="Y1" s="1" t="s">
        <v>25</v>
      </c>
      <c r="Z1" s="1" t="s">
        <v>26</v>
      </c>
      <c r="AA1" s="1" t="s">
        <v>27</v>
      </c>
      <c r="AB1" s="1" t="s">
        <v>28</v>
      </c>
      <c r="AC1" s="1" t="s">
        <v>29</v>
      </c>
      <c r="AD1" s="1" t="s">
        <v>30</v>
      </c>
      <c r="AE1" s="1" t="s">
        <v>31</v>
      </c>
      <c r="AF1" s="1" t="s">
        <v>32</v>
      </c>
      <c r="AG1" s="1" t="s">
        <v>33</v>
      </c>
      <c r="AH1" s="1" t="s">
        <v>34</v>
      </c>
      <c r="AI1" s="1" t="s">
        <v>35</v>
      </c>
      <c r="AJ1" s="1" t="s">
        <v>1724</v>
      </c>
      <c r="AK1" s="1" t="s">
        <v>1725</v>
      </c>
    </row>
    <row r="2" spans="1:37" ht="15.25" customHeight="1" x14ac:dyDescent="0.2">
      <c r="A2" t="s">
        <v>116</v>
      </c>
      <c r="B2" t="s">
        <v>117</v>
      </c>
      <c r="C2" t="s">
        <v>1179</v>
      </c>
      <c r="D2">
        <v>31</v>
      </c>
      <c r="E2">
        <v>234</v>
      </c>
      <c r="F2" s="2">
        <v>7.5483870967741904</v>
      </c>
      <c r="G2" s="2">
        <v>244</v>
      </c>
      <c r="H2" s="2">
        <v>7.9</v>
      </c>
      <c r="I2" s="2">
        <v>0.72</v>
      </c>
      <c r="J2" s="2">
        <v>168.5</v>
      </c>
      <c r="K2" s="2">
        <v>5.4354838709677402</v>
      </c>
      <c r="L2">
        <v>72</v>
      </c>
      <c r="M2" s="2">
        <v>2.32258064516129</v>
      </c>
      <c r="N2">
        <v>84</v>
      </c>
      <c r="O2">
        <v>126</v>
      </c>
      <c r="P2" s="2">
        <v>66.6666666666667</v>
      </c>
      <c r="Q2">
        <v>42</v>
      </c>
      <c r="R2">
        <v>123</v>
      </c>
      <c r="S2" s="2">
        <v>34.146341463414601</v>
      </c>
      <c r="T2">
        <v>66</v>
      </c>
      <c r="U2">
        <v>76</v>
      </c>
      <c r="V2" s="2">
        <v>86.842105263157904</v>
      </c>
      <c r="W2">
        <v>0</v>
      </c>
      <c r="X2">
        <v>7</v>
      </c>
      <c r="Y2">
        <v>37</v>
      </c>
      <c r="Z2">
        <v>6</v>
      </c>
      <c r="AA2">
        <v>1</v>
      </c>
      <c r="AB2">
        <v>0</v>
      </c>
      <c r="AC2">
        <v>28</v>
      </c>
      <c r="AD2">
        <v>109</v>
      </c>
      <c r="AE2" s="2">
        <v>3.5161290322580601</v>
      </c>
      <c r="AF2">
        <v>23</v>
      </c>
      <c r="AG2">
        <v>86</v>
      </c>
      <c r="AH2">
        <v>23</v>
      </c>
      <c r="AI2" s="2">
        <v>0.74193548387096797</v>
      </c>
      <c r="AJ2">
        <v>823194</v>
      </c>
      <c r="AK2">
        <v>1</v>
      </c>
    </row>
    <row r="3" spans="1:37" ht="15.25" customHeight="1" x14ac:dyDescent="0.2">
      <c r="A3" t="s">
        <v>113</v>
      </c>
      <c r="B3" t="s">
        <v>114</v>
      </c>
      <c r="C3" t="s">
        <v>1179</v>
      </c>
      <c r="D3">
        <v>36</v>
      </c>
      <c r="E3">
        <v>119</v>
      </c>
      <c r="F3" s="2">
        <v>3.3055555555555598</v>
      </c>
      <c r="G3" s="2">
        <v>144.80000000000001</v>
      </c>
      <c r="H3" s="2">
        <v>4</v>
      </c>
      <c r="I3" s="2">
        <v>0.56999999999999995</v>
      </c>
      <c r="J3" s="2">
        <v>67.8</v>
      </c>
      <c r="K3" s="2">
        <v>1.88333333333333</v>
      </c>
      <c r="L3">
        <v>91</v>
      </c>
      <c r="M3" s="2">
        <v>2.5277777777777799</v>
      </c>
      <c r="N3">
        <v>64</v>
      </c>
      <c r="O3">
        <v>103</v>
      </c>
      <c r="P3" s="2">
        <v>62.135922330097102</v>
      </c>
      <c r="Q3">
        <v>22</v>
      </c>
      <c r="R3">
        <v>85</v>
      </c>
      <c r="S3" s="2">
        <v>25.882352941176499</v>
      </c>
      <c r="T3">
        <v>11</v>
      </c>
      <c r="U3">
        <v>19</v>
      </c>
      <c r="V3" s="2">
        <v>57.894736842105303</v>
      </c>
      <c r="W3">
        <v>1</v>
      </c>
      <c r="X3">
        <v>16</v>
      </c>
      <c r="Y3">
        <v>59</v>
      </c>
      <c r="Z3">
        <v>2</v>
      </c>
      <c r="AA3">
        <v>0</v>
      </c>
      <c r="AB3">
        <v>0</v>
      </c>
      <c r="AC3">
        <v>15</v>
      </c>
      <c r="AD3">
        <v>106</v>
      </c>
      <c r="AE3" s="2">
        <v>2.9444444444444402</v>
      </c>
      <c r="AF3">
        <v>23</v>
      </c>
      <c r="AG3">
        <v>83</v>
      </c>
      <c r="AH3">
        <v>51</v>
      </c>
      <c r="AI3" s="2">
        <v>1.4166666666666701</v>
      </c>
      <c r="AJ3">
        <v>718661</v>
      </c>
      <c r="AK3">
        <v>7</v>
      </c>
    </row>
    <row r="4" spans="1:37" ht="15.25" customHeight="1" x14ac:dyDescent="0.2">
      <c r="A4" t="s">
        <v>111</v>
      </c>
      <c r="B4" t="s">
        <v>112</v>
      </c>
      <c r="C4" t="s">
        <v>1179</v>
      </c>
      <c r="D4">
        <v>36</v>
      </c>
      <c r="E4">
        <v>182</v>
      </c>
      <c r="F4" s="2">
        <v>5.0555555555555598</v>
      </c>
      <c r="G4" s="2">
        <v>151.4</v>
      </c>
      <c r="H4" s="2">
        <v>4.2</v>
      </c>
      <c r="I4" s="2">
        <v>0.59</v>
      </c>
      <c r="J4" s="2">
        <v>107.4</v>
      </c>
      <c r="K4" s="2">
        <v>2.9833333333333298</v>
      </c>
      <c r="L4">
        <v>43</v>
      </c>
      <c r="M4" s="2">
        <v>1.19444444444444</v>
      </c>
      <c r="N4">
        <v>85</v>
      </c>
      <c r="O4">
        <v>129</v>
      </c>
      <c r="P4" s="2">
        <v>65.891472868217093</v>
      </c>
      <c r="Q4">
        <v>39</v>
      </c>
      <c r="R4">
        <v>149</v>
      </c>
      <c r="S4" s="2">
        <v>26.174496644295299</v>
      </c>
      <c r="T4">
        <v>19</v>
      </c>
      <c r="U4">
        <v>28</v>
      </c>
      <c r="V4" s="2">
        <v>67.857142857142904</v>
      </c>
      <c r="W4">
        <v>1</v>
      </c>
      <c r="X4">
        <v>6</v>
      </c>
      <c r="Y4">
        <v>17</v>
      </c>
      <c r="Z4">
        <v>2</v>
      </c>
      <c r="AA4">
        <v>0</v>
      </c>
      <c r="AB4">
        <v>0</v>
      </c>
      <c r="AC4">
        <v>19</v>
      </c>
      <c r="AD4">
        <v>80</v>
      </c>
      <c r="AE4" s="2">
        <v>2.2222222222222201</v>
      </c>
      <c r="AF4">
        <v>22</v>
      </c>
      <c r="AG4">
        <v>58</v>
      </c>
      <c r="AH4">
        <v>19</v>
      </c>
      <c r="AI4" s="2">
        <v>0.52777777777777801</v>
      </c>
      <c r="AJ4">
        <v>718349</v>
      </c>
      <c r="AK4">
        <v>8</v>
      </c>
    </row>
    <row r="5" spans="1:37" ht="15.25" customHeight="1" x14ac:dyDescent="0.2">
      <c r="A5" t="s">
        <v>113</v>
      </c>
      <c r="B5" t="s">
        <v>115</v>
      </c>
      <c r="C5" t="s">
        <v>1179</v>
      </c>
      <c r="D5">
        <v>12</v>
      </c>
      <c r="E5">
        <v>34</v>
      </c>
      <c r="F5" s="2">
        <v>2.8333333333333299</v>
      </c>
      <c r="G5" s="2">
        <v>48.1</v>
      </c>
      <c r="H5" s="2">
        <v>4</v>
      </c>
      <c r="I5" s="2">
        <v>0.71</v>
      </c>
      <c r="J5" s="2">
        <v>24.1</v>
      </c>
      <c r="K5" s="2">
        <v>2.0083333333333302</v>
      </c>
      <c r="L5">
        <v>16</v>
      </c>
      <c r="M5" s="2">
        <v>1.3333333333333299</v>
      </c>
      <c r="N5">
        <v>21</v>
      </c>
      <c r="O5">
        <v>30</v>
      </c>
      <c r="P5" s="2">
        <v>70</v>
      </c>
      <c r="Q5">
        <v>6</v>
      </c>
      <c r="R5">
        <v>17</v>
      </c>
      <c r="S5" s="2">
        <v>35.294117647058798</v>
      </c>
      <c r="T5">
        <v>1</v>
      </c>
      <c r="U5">
        <v>1</v>
      </c>
      <c r="V5" s="2">
        <v>100</v>
      </c>
      <c r="W5">
        <v>0</v>
      </c>
      <c r="X5">
        <v>2</v>
      </c>
      <c r="Y5">
        <v>8</v>
      </c>
      <c r="Z5">
        <v>1</v>
      </c>
      <c r="AA5">
        <v>0</v>
      </c>
      <c r="AB5">
        <v>0</v>
      </c>
      <c r="AC5">
        <v>6</v>
      </c>
      <c r="AD5">
        <v>44</v>
      </c>
      <c r="AE5" s="2">
        <v>3.6666666666666701</v>
      </c>
      <c r="AF5">
        <v>16</v>
      </c>
      <c r="AG5">
        <v>28</v>
      </c>
      <c r="AH5">
        <v>8</v>
      </c>
      <c r="AI5" s="2">
        <v>0.66666666666666696</v>
      </c>
      <c r="AJ5">
        <v>349715</v>
      </c>
      <c r="AK5">
        <v>55</v>
      </c>
    </row>
    <row r="6" spans="1:37" ht="15.25" customHeight="1" x14ac:dyDescent="0.2">
      <c r="A6" t="s">
        <v>1419</v>
      </c>
      <c r="B6" t="s">
        <v>1420</v>
      </c>
      <c r="C6" t="s">
        <v>81</v>
      </c>
      <c r="D6">
        <v>16</v>
      </c>
      <c r="E6">
        <v>95</v>
      </c>
      <c r="F6" s="2">
        <v>5.9375</v>
      </c>
      <c r="G6" s="2">
        <v>82.1</v>
      </c>
      <c r="H6" s="2">
        <v>5.0999999999999996</v>
      </c>
      <c r="I6" s="2">
        <v>0.68</v>
      </c>
      <c r="J6" s="2">
        <v>64.599999999999994</v>
      </c>
      <c r="K6" s="2">
        <v>4.0374999999999996</v>
      </c>
      <c r="L6">
        <v>25</v>
      </c>
      <c r="M6" s="2">
        <v>1.5625</v>
      </c>
      <c r="N6">
        <v>39</v>
      </c>
      <c r="O6">
        <v>62</v>
      </c>
      <c r="P6" s="2">
        <v>62.903225806451601</v>
      </c>
      <c r="Q6">
        <v>24</v>
      </c>
      <c r="R6">
        <v>66</v>
      </c>
      <c r="S6" s="2">
        <v>36.363636363636402</v>
      </c>
      <c r="T6">
        <v>8</v>
      </c>
      <c r="U6">
        <v>12</v>
      </c>
      <c r="V6" s="2">
        <v>66.6666666666667</v>
      </c>
      <c r="W6">
        <v>0</v>
      </c>
      <c r="X6">
        <v>0</v>
      </c>
      <c r="Y6">
        <v>6</v>
      </c>
      <c r="Z6">
        <v>1</v>
      </c>
      <c r="AA6">
        <v>0</v>
      </c>
      <c r="AB6">
        <v>2</v>
      </c>
      <c r="AC6">
        <v>17</v>
      </c>
      <c r="AD6">
        <v>41</v>
      </c>
      <c r="AE6" s="2">
        <v>2.5625</v>
      </c>
      <c r="AF6">
        <v>12</v>
      </c>
      <c r="AG6">
        <v>29</v>
      </c>
      <c r="AH6">
        <v>11</v>
      </c>
      <c r="AI6" s="2">
        <v>0.6875</v>
      </c>
      <c r="AJ6">
        <v>576858</v>
      </c>
      <c r="AK6">
        <v>23</v>
      </c>
    </row>
    <row r="7" spans="1:37" ht="15.25" customHeight="1" x14ac:dyDescent="0.2">
      <c r="A7" t="s">
        <v>810</v>
      </c>
      <c r="B7" t="s">
        <v>811</v>
      </c>
      <c r="C7" t="s">
        <v>81</v>
      </c>
      <c r="D7">
        <v>22</v>
      </c>
      <c r="E7">
        <v>67</v>
      </c>
      <c r="F7" s="2">
        <v>3.0454545454545499</v>
      </c>
      <c r="G7" s="2">
        <v>117.2</v>
      </c>
      <c r="H7" s="2">
        <v>5.3</v>
      </c>
      <c r="I7" s="2">
        <v>0.56999999999999995</v>
      </c>
      <c r="J7" s="2">
        <v>38.200000000000003</v>
      </c>
      <c r="K7" s="2">
        <v>1.7363636363636401</v>
      </c>
      <c r="L7">
        <v>51</v>
      </c>
      <c r="M7" s="2">
        <v>2.3181818181818201</v>
      </c>
      <c r="N7">
        <v>57</v>
      </c>
      <c r="O7">
        <v>100</v>
      </c>
      <c r="P7" s="2">
        <v>57</v>
      </c>
      <c r="Q7">
        <v>0</v>
      </c>
      <c r="R7">
        <v>1</v>
      </c>
      <c r="S7" s="2">
        <v>0</v>
      </c>
      <c r="T7">
        <v>10</v>
      </c>
      <c r="U7">
        <v>16</v>
      </c>
      <c r="V7" s="2">
        <v>62.5</v>
      </c>
      <c r="W7">
        <v>15</v>
      </c>
      <c r="X7">
        <v>32</v>
      </c>
      <c r="Y7">
        <v>1</v>
      </c>
      <c r="Z7">
        <v>2</v>
      </c>
      <c r="AA7">
        <v>0</v>
      </c>
      <c r="AB7">
        <v>0</v>
      </c>
      <c r="AC7">
        <v>3</v>
      </c>
      <c r="AD7">
        <v>128</v>
      </c>
      <c r="AE7" s="2">
        <v>5.8181818181818201</v>
      </c>
      <c r="AF7">
        <v>60</v>
      </c>
      <c r="AG7">
        <v>68</v>
      </c>
      <c r="AH7">
        <v>18</v>
      </c>
      <c r="AI7" s="2">
        <v>0.81818181818181801</v>
      </c>
      <c r="AJ7">
        <v>581526</v>
      </c>
      <c r="AK7">
        <v>22</v>
      </c>
    </row>
    <row r="8" spans="1:37" ht="15.25" customHeight="1" x14ac:dyDescent="0.2">
      <c r="A8" t="s">
        <v>1272</v>
      </c>
      <c r="B8" t="s">
        <v>1273</v>
      </c>
      <c r="C8" t="s">
        <v>81</v>
      </c>
      <c r="D8">
        <v>18</v>
      </c>
      <c r="E8">
        <v>61</v>
      </c>
      <c r="F8" s="2">
        <v>3.3888888888888902</v>
      </c>
      <c r="G8" s="2">
        <v>55.9</v>
      </c>
      <c r="H8" s="2">
        <v>3.1</v>
      </c>
      <c r="I8" s="2">
        <v>0.49</v>
      </c>
      <c r="J8" s="2">
        <v>29.9</v>
      </c>
      <c r="K8" s="2">
        <v>1.6611111111111101</v>
      </c>
      <c r="L8">
        <v>20</v>
      </c>
      <c r="M8" s="2">
        <v>1.1111111111111101</v>
      </c>
      <c r="N8">
        <v>47</v>
      </c>
      <c r="O8">
        <v>84</v>
      </c>
      <c r="P8" s="2">
        <v>55.952380952380999</v>
      </c>
      <c r="Q8">
        <v>1</v>
      </c>
      <c r="R8">
        <v>19</v>
      </c>
      <c r="S8" s="2">
        <v>5.2631578947368398</v>
      </c>
      <c r="T8">
        <v>12</v>
      </c>
      <c r="U8">
        <v>21</v>
      </c>
      <c r="V8" s="2">
        <v>57.142857142857103</v>
      </c>
      <c r="W8">
        <v>0</v>
      </c>
      <c r="X8">
        <v>3</v>
      </c>
      <c r="Y8">
        <v>11</v>
      </c>
      <c r="Z8">
        <v>3</v>
      </c>
      <c r="AA8">
        <v>0</v>
      </c>
      <c r="AB8">
        <v>0</v>
      </c>
      <c r="AC8">
        <v>6</v>
      </c>
      <c r="AD8">
        <v>68</v>
      </c>
      <c r="AE8" s="2">
        <v>3.7777777777777799</v>
      </c>
      <c r="AF8">
        <v>21</v>
      </c>
      <c r="AG8">
        <v>47</v>
      </c>
      <c r="AH8">
        <v>22</v>
      </c>
      <c r="AI8" s="2">
        <v>1.2222222222222201</v>
      </c>
      <c r="AJ8">
        <v>544949</v>
      </c>
      <c r="AK8">
        <v>26</v>
      </c>
    </row>
    <row r="9" spans="1:37" ht="15.25" customHeight="1" x14ac:dyDescent="0.2">
      <c r="A9" t="s">
        <v>401</v>
      </c>
      <c r="B9" t="s">
        <v>402</v>
      </c>
      <c r="C9" t="s">
        <v>81</v>
      </c>
      <c r="D9">
        <v>26</v>
      </c>
      <c r="E9">
        <v>181</v>
      </c>
      <c r="F9" s="2">
        <v>6.9615384615384599</v>
      </c>
      <c r="G9" s="2">
        <v>142</v>
      </c>
      <c r="H9" s="2">
        <v>5.5</v>
      </c>
      <c r="I9" s="2">
        <v>0.57999999999999996</v>
      </c>
      <c r="J9" s="2">
        <v>105</v>
      </c>
      <c r="K9" s="2">
        <v>4.0384615384615401</v>
      </c>
      <c r="L9">
        <v>90</v>
      </c>
      <c r="M9" s="2">
        <v>3.4615384615384599</v>
      </c>
      <c r="N9">
        <v>67</v>
      </c>
      <c r="O9">
        <v>148</v>
      </c>
      <c r="P9" s="2">
        <v>45.270270270270302</v>
      </c>
      <c r="Q9">
        <v>44</v>
      </c>
      <c r="R9">
        <v>129</v>
      </c>
      <c r="S9" s="2">
        <v>34.1085271317829</v>
      </c>
      <c r="T9">
        <v>26</v>
      </c>
      <c r="U9">
        <v>34</v>
      </c>
      <c r="V9" s="2">
        <v>76.470588235294102</v>
      </c>
      <c r="W9">
        <v>0</v>
      </c>
      <c r="X9">
        <v>0</v>
      </c>
      <c r="Y9">
        <v>43</v>
      </c>
      <c r="Z9">
        <v>0</v>
      </c>
      <c r="AA9">
        <v>0</v>
      </c>
      <c r="AB9">
        <v>4</v>
      </c>
      <c r="AC9">
        <v>43</v>
      </c>
      <c r="AD9">
        <v>50</v>
      </c>
      <c r="AE9" s="2">
        <v>1.92307692307692</v>
      </c>
      <c r="AF9">
        <v>18</v>
      </c>
      <c r="AG9">
        <v>32</v>
      </c>
      <c r="AH9">
        <v>35</v>
      </c>
      <c r="AI9" s="2">
        <v>1.34615384615385</v>
      </c>
      <c r="AJ9">
        <v>716183</v>
      </c>
      <c r="AK9">
        <v>9</v>
      </c>
    </row>
    <row r="10" spans="1:37" ht="15.25" customHeight="1" x14ac:dyDescent="0.2">
      <c r="A10" t="s">
        <v>676</v>
      </c>
      <c r="B10" t="s">
        <v>679</v>
      </c>
      <c r="C10" t="s">
        <v>606</v>
      </c>
      <c r="D10">
        <v>44</v>
      </c>
      <c r="E10">
        <v>228</v>
      </c>
      <c r="F10" s="2">
        <v>5.1818181818181799</v>
      </c>
      <c r="G10" s="2">
        <v>203.4</v>
      </c>
      <c r="H10" s="2">
        <v>4.5999999999999996</v>
      </c>
      <c r="I10" s="2">
        <v>0.55000000000000004</v>
      </c>
      <c r="J10" s="2">
        <v>125.4</v>
      </c>
      <c r="K10" s="2">
        <v>2.85</v>
      </c>
      <c r="L10">
        <v>127</v>
      </c>
      <c r="M10" s="2">
        <v>2.8863636363636398</v>
      </c>
      <c r="N10">
        <v>74</v>
      </c>
      <c r="O10">
        <v>124</v>
      </c>
      <c r="P10" s="2">
        <v>59.677419354838698</v>
      </c>
      <c r="Q10">
        <v>58</v>
      </c>
      <c r="R10">
        <v>233</v>
      </c>
      <c r="S10" s="2">
        <v>24.892703862660898</v>
      </c>
      <c r="T10">
        <v>38</v>
      </c>
      <c r="U10">
        <v>57</v>
      </c>
      <c r="V10" s="2">
        <v>66.6666666666667</v>
      </c>
      <c r="W10">
        <v>4</v>
      </c>
      <c r="X10">
        <v>9</v>
      </c>
      <c r="Y10">
        <v>69</v>
      </c>
      <c r="Z10">
        <v>3</v>
      </c>
      <c r="AA10">
        <v>3</v>
      </c>
      <c r="AB10">
        <v>0</v>
      </c>
      <c r="AC10">
        <v>45</v>
      </c>
      <c r="AD10">
        <v>118</v>
      </c>
      <c r="AE10" s="2">
        <v>2.6818181818181799</v>
      </c>
      <c r="AF10">
        <v>30</v>
      </c>
      <c r="AG10">
        <v>88</v>
      </c>
      <c r="AH10">
        <v>59</v>
      </c>
      <c r="AI10" s="2">
        <v>1.3409090909090899</v>
      </c>
      <c r="AJ10">
        <v>772098</v>
      </c>
      <c r="AK10">
        <v>3</v>
      </c>
    </row>
    <row r="11" spans="1:37" ht="15.25" customHeight="1" x14ac:dyDescent="0.2">
      <c r="A11" t="s">
        <v>321</v>
      </c>
      <c r="B11" t="s">
        <v>675</v>
      </c>
      <c r="C11" t="s">
        <v>606</v>
      </c>
      <c r="D11">
        <v>34</v>
      </c>
      <c r="E11">
        <v>173</v>
      </c>
      <c r="F11" s="2">
        <v>5.0882352941176503</v>
      </c>
      <c r="G11" s="2">
        <v>171.1</v>
      </c>
      <c r="H11" s="2">
        <v>5</v>
      </c>
      <c r="I11" s="2">
        <v>0.59</v>
      </c>
      <c r="J11" s="2">
        <v>102.1</v>
      </c>
      <c r="K11" s="2">
        <v>3.00294117647059</v>
      </c>
      <c r="L11">
        <v>55</v>
      </c>
      <c r="M11" s="2">
        <v>1.6176470588235301</v>
      </c>
      <c r="N11">
        <v>101</v>
      </c>
      <c r="O11">
        <v>155</v>
      </c>
      <c r="P11" s="2">
        <v>65.161290322580598</v>
      </c>
      <c r="Q11">
        <v>21</v>
      </c>
      <c r="R11">
        <v>76</v>
      </c>
      <c r="S11" s="2">
        <v>27.6315789473684</v>
      </c>
      <c r="T11">
        <v>30</v>
      </c>
      <c r="U11">
        <v>60</v>
      </c>
      <c r="V11" s="2">
        <v>50</v>
      </c>
      <c r="W11">
        <v>0</v>
      </c>
      <c r="X11">
        <v>9</v>
      </c>
      <c r="Y11">
        <v>30</v>
      </c>
      <c r="Z11">
        <v>10</v>
      </c>
      <c r="AA11">
        <v>1</v>
      </c>
      <c r="AB11">
        <v>1</v>
      </c>
      <c r="AC11">
        <v>15</v>
      </c>
      <c r="AD11">
        <v>156</v>
      </c>
      <c r="AE11" s="2">
        <v>4.5882352941176503</v>
      </c>
      <c r="AF11">
        <v>54</v>
      </c>
      <c r="AG11">
        <v>102</v>
      </c>
      <c r="AH11">
        <v>49</v>
      </c>
      <c r="AI11" s="2">
        <v>1.4411764705882399</v>
      </c>
      <c r="AJ11">
        <v>718686</v>
      </c>
      <c r="AK11">
        <v>6</v>
      </c>
    </row>
    <row r="12" spans="1:37" ht="15.25" customHeight="1" x14ac:dyDescent="0.2">
      <c r="A12" t="s">
        <v>296</v>
      </c>
      <c r="B12" t="s">
        <v>1230</v>
      </c>
      <c r="C12" t="s">
        <v>606</v>
      </c>
      <c r="D12">
        <v>45</v>
      </c>
      <c r="E12">
        <v>182</v>
      </c>
      <c r="F12" s="2">
        <v>4.0444444444444398</v>
      </c>
      <c r="G12" s="2">
        <v>179.8</v>
      </c>
      <c r="H12" s="2">
        <v>4</v>
      </c>
      <c r="I12" s="2">
        <v>0.51</v>
      </c>
      <c r="J12" s="2">
        <v>92.8</v>
      </c>
      <c r="K12" s="2">
        <v>2.06222222222222</v>
      </c>
      <c r="L12">
        <v>51</v>
      </c>
      <c r="M12" s="2">
        <v>1.13333333333333</v>
      </c>
      <c r="N12">
        <v>58</v>
      </c>
      <c r="O12">
        <v>106</v>
      </c>
      <c r="P12" s="2">
        <v>54.716981132075503</v>
      </c>
      <c r="Q12">
        <v>49</v>
      </c>
      <c r="R12">
        <v>216</v>
      </c>
      <c r="S12" s="2">
        <v>22.685185185185201</v>
      </c>
      <c r="T12">
        <v>26</v>
      </c>
      <c r="U12">
        <v>33</v>
      </c>
      <c r="V12" s="2">
        <v>78.787878787878796</v>
      </c>
      <c r="W12">
        <v>3</v>
      </c>
      <c r="X12">
        <v>4</v>
      </c>
      <c r="Y12">
        <v>28</v>
      </c>
      <c r="Z12">
        <v>8</v>
      </c>
      <c r="AA12">
        <v>0</v>
      </c>
      <c r="AB12">
        <v>0</v>
      </c>
      <c r="AC12">
        <v>16</v>
      </c>
      <c r="AD12">
        <v>180</v>
      </c>
      <c r="AE12" s="2">
        <v>4</v>
      </c>
      <c r="AF12">
        <v>47</v>
      </c>
      <c r="AG12">
        <v>133</v>
      </c>
      <c r="AH12">
        <v>35</v>
      </c>
      <c r="AI12" s="2">
        <v>0.77777777777777801</v>
      </c>
      <c r="AJ12">
        <v>678030</v>
      </c>
      <c r="AK12">
        <v>11</v>
      </c>
    </row>
    <row r="13" spans="1:37" ht="15.25" customHeight="1" x14ac:dyDescent="0.2">
      <c r="A13" t="s">
        <v>996</v>
      </c>
      <c r="B13" t="s">
        <v>997</v>
      </c>
      <c r="C13" t="s">
        <v>606</v>
      </c>
      <c r="D13">
        <v>48</v>
      </c>
      <c r="E13">
        <v>260</v>
      </c>
      <c r="F13" s="2">
        <v>5.4166666666666696</v>
      </c>
      <c r="G13" s="2">
        <v>257</v>
      </c>
      <c r="H13" s="2">
        <v>5.4</v>
      </c>
      <c r="I13" s="2">
        <v>0.7</v>
      </c>
      <c r="J13" s="2">
        <v>182</v>
      </c>
      <c r="K13" s="2">
        <v>3.7916666666666701</v>
      </c>
      <c r="L13">
        <v>59</v>
      </c>
      <c r="M13" s="2">
        <v>1.2291666666666701</v>
      </c>
      <c r="N13">
        <v>211</v>
      </c>
      <c r="O13">
        <v>302</v>
      </c>
      <c r="P13" s="2">
        <v>69.867549668874204</v>
      </c>
      <c r="Q13">
        <v>14</v>
      </c>
      <c r="R13">
        <v>38</v>
      </c>
      <c r="S13" s="2">
        <v>36.842105263157897</v>
      </c>
      <c r="T13">
        <v>21</v>
      </c>
      <c r="U13">
        <v>34</v>
      </c>
      <c r="V13" s="2">
        <v>61.764705882352899</v>
      </c>
      <c r="W13">
        <v>0</v>
      </c>
      <c r="X13">
        <v>9</v>
      </c>
      <c r="Y13">
        <v>32</v>
      </c>
      <c r="Z13">
        <v>12</v>
      </c>
      <c r="AA13">
        <v>0</v>
      </c>
      <c r="AB13">
        <v>1</v>
      </c>
      <c r="AC13">
        <v>17</v>
      </c>
      <c r="AD13">
        <v>180</v>
      </c>
      <c r="AE13" s="2">
        <v>3.75</v>
      </c>
      <c r="AF13">
        <v>90</v>
      </c>
      <c r="AG13">
        <v>90</v>
      </c>
      <c r="AH13">
        <v>57</v>
      </c>
      <c r="AI13" s="2">
        <v>1.1875</v>
      </c>
      <c r="AJ13">
        <v>771732</v>
      </c>
      <c r="AK13">
        <v>4</v>
      </c>
    </row>
    <row r="14" spans="1:37" ht="15.25" customHeight="1" x14ac:dyDescent="0.2">
      <c r="A14" t="s">
        <v>1421</v>
      </c>
      <c r="B14" t="s">
        <v>1422</v>
      </c>
      <c r="C14" t="s">
        <v>1394</v>
      </c>
      <c r="D14">
        <v>19</v>
      </c>
      <c r="E14">
        <v>62</v>
      </c>
      <c r="F14" s="2">
        <v>3.2631578947368398</v>
      </c>
      <c r="G14" s="2">
        <v>55.2</v>
      </c>
      <c r="H14" s="2">
        <v>2.9</v>
      </c>
      <c r="I14" s="2">
        <v>0.43</v>
      </c>
      <c r="J14" s="2">
        <v>26.7</v>
      </c>
      <c r="K14" s="2">
        <v>1.4052631578947401</v>
      </c>
      <c r="L14">
        <v>55</v>
      </c>
      <c r="M14" s="2">
        <v>2.8947368421052602</v>
      </c>
      <c r="N14">
        <v>24</v>
      </c>
      <c r="O14">
        <v>44</v>
      </c>
      <c r="P14" s="2">
        <v>54.545454545454497</v>
      </c>
      <c r="Q14">
        <v>17</v>
      </c>
      <c r="R14">
        <v>91</v>
      </c>
      <c r="S14" s="2">
        <v>18.6813186813187</v>
      </c>
      <c r="T14">
        <v>4</v>
      </c>
      <c r="U14">
        <v>8</v>
      </c>
      <c r="V14" s="2">
        <v>50</v>
      </c>
      <c r="W14">
        <v>0</v>
      </c>
      <c r="X14">
        <v>3</v>
      </c>
      <c r="Y14">
        <v>33</v>
      </c>
      <c r="Z14">
        <v>0</v>
      </c>
      <c r="AA14">
        <v>0</v>
      </c>
      <c r="AB14">
        <v>0</v>
      </c>
      <c r="AC14">
        <v>19</v>
      </c>
      <c r="AD14">
        <v>31</v>
      </c>
      <c r="AE14" s="2">
        <v>1.6315789473684199</v>
      </c>
      <c r="AF14">
        <v>9</v>
      </c>
      <c r="AG14">
        <v>22</v>
      </c>
      <c r="AH14">
        <v>23</v>
      </c>
      <c r="AI14" s="2">
        <v>1.2105263157894699</v>
      </c>
      <c r="AJ14">
        <v>542064</v>
      </c>
      <c r="AK14">
        <v>27</v>
      </c>
    </row>
    <row r="15" spans="1:37" ht="15.25" customHeight="1" x14ac:dyDescent="0.2">
      <c r="A15" t="s">
        <v>1423</v>
      </c>
      <c r="B15" t="s">
        <v>1424</v>
      </c>
      <c r="C15" t="s">
        <v>1394</v>
      </c>
      <c r="D15">
        <v>19</v>
      </c>
      <c r="E15">
        <v>111</v>
      </c>
      <c r="F15" s="2">
        <v>5.8421052631578902</v>
      </c>
      <c r="G15" s="2">
        <v>135.4</v>
      </c>
      <c r="H15" s="2">
        <v>7.1</v>
      </c>
      <c r="I15" s="2">
        <v>0.63</v>
      </c>
      <c r="J15" s="2">
        <v>69.900000000000006</v>
      </c>
      <c r="K15" s="2">
        <v>3.6789473684210501</v>
      </c>
      <c r="L15">
        <v>31</v>
      </c>
      <c r="M15" s="2">
        <v>1.6315789473684199</v>
      </c>
      <c r="N15">
        <v>80</v>
      </c>
      <c r="O15">
        <v>134</v>
      </c>
      <c r="P15" s="2">
        <v>59.701492537313399</v>
      </c>
      <c r="Q15">
        <v>3</v>
      </c>
      <c r="R15">
        <v>12</v>
      </c>
      <c r="S15" s="2">
        <v>25</v>
      </c>
      <c r="T15">
        <v>25</v>
      </c>
      <c r="U15">
        <v>30</v>
      </c>
      <c r="V15" s="2">
        <v>83.3333333333333</v>
      </c>
      <c r="W15">
        <v>5</v>
      </c>
      <c r="X15">
        <v>9</v>
      </c>
      <c r="Y15">
        <v>13</v>
      </c>
      <c r="Z15">
        <v>11</v>
      </c>
      <c r="AA15">
        <v>0</v>
      </c>
      <c r="AB15">
        <v>0</v>
      </c>
      <c r="AC15">
        <v>4</v>
      </c>
      <c r="AD15">
        <v>143</v>
      </c>
      <c r="AE15" s="2">
        <v>7.5263157894736796</v>
      </c>
      <c r="AF15">
        <v>44</v>
      </c>
      <c r="AG15">
        <v>99</v>
      </c>
      <c r="AH15">
        <v>28</v>
      </c>
      <c r="AI15" s="2">
        <v>1.4736842105263199</v>
      </c>
      <c r="AJ15">
        <v>630558</v>
      </c>
      <c r="AK15">
        <v>14</v>
      </c>
    </row>
    <row r="16" spans="1:37" ht="15.25" customHeight="1" x14ac:dyDescent="0.2">
      <c r="A16" t="s">
        <v>1425</v>
      </c>
      <c r="B16" t="s">
        <v>1426</v>
      </c>
      <c r="C16" t="s">
        <v>1394</v>
      </c>
      <c r="D16">
        <v>19</v>
      </c>
      <c r="E16">
        <v>126</v>
      </c>
      <c r="F16" s="2">
        <v>6.6315789473684204</v>
      </c>
      <c r="G16" s="2">
        <v>110.4</v>
      </c>
      <c r="H16" s="2">
        <v>5.8</v>
      </c>
      <c r="I16" s="2">
        <v>0.61</v>
      </c>
      <c r="J16" s="2">
        <v>76.900000000000006</v>
      </c>
      <c r="K16" s="2">
        <v>4.0473684210526297</v>
      </c>
      <c r="L16">
        <v>20</v>
      </c>
      <c r="M16" s="2">
        <v>1.0526315789473699</v>
      </c>
      <c r="N16">
        <v>45</v>
      </c>
      <c r="O16">
        <v>88</v>
      </c>
      <c r="P16" s="2">
        <v>51.136363636363598</v>
      </c>
      <c r="Q16">
        <v>33</v>
      </c>
      <c r="R16">
        <v>93</v>
      </c>
      <c r="S16" s="2">
        <v>35.4838709677419</v>
      </c>
      <c r="T16">
        <v>15</v>
      </c>
      <c r="U16">
        <v>25</v>
      </c>
      <c r="V16" s="2">
        <v>60</v>
      </c>
      <c r="W16">
        <v>3</v>
      </c>
      <c r="X16">
        <v>3</v>
      </c>
      <c r="Y16">
        <v>3</v>
      </c>
      <c r="Z16">
        <v>8</v>
      </c>
      <c r="AA16">
        <v>0</v>
      </c>
      <c r="AB16">
        <v>1</v>
      </c>
      <c r="AC16">
        <v>10</v>
      </c>
      <c r="AD16">
        <v>89</v>
      </c>
      <c r="AE16" s="2">
        <v>4.6842105263157903</v>
      </c>
      <c r="AF16">
        <v>29</v>
      </c>
      <c r="AG16">
        <v>60</v>
      </c>
      <c r="AH16">
        <v>18</v>
      </c>
      <c r="AI16" s="2">
        <v>0.94736842105263197</v>
      </c>
      <c r="AJ16">
        <v>596814</v>
      </c>
      <c r="AK16">
        <v>19</v>
      </c>
    </row>
    <row r="17" spans="1:37" ht="15.25" customHeight="1" x14ac:dyDescent="0.2">
      <c r="A17" t="s">
        <v>1427</v>
      </c>
      <c r="B17" t="s">
        <v>1428</v>
      </c>
      <c r="C17" t="s">
        <v>1394</v>
      </c>
      <c r="D17">
        <v>19</v>
      </c>
      <c r="E17">
        <v>50</v>
      </c>
      <c r="F17" s="2">
        <v>2.6315789473684199</v>
      </c>
      <c r="G17" s="2">
        <v>53</v>
      </c>
      <c r="H17" s="2">
        <v>2.8</v>
      </c>
      <c r="I17" s="2">
        <v>0.6</v>
      </c>
      <c r="J17" s="2">
        <v>30</v>
      </c>
      <c r="K17" s="2">
        <v>1.57894736842105</v>
      </c>
      <c r="L17">
        <v>23</v>
      </c>
      <c r="M17" s="2">
        <v>1.2105263157894699</v>
      </c>
      <c r="N17">
        <v>34</v>
      </c>
      <c r="O17">
        <v>53</v>
      </c>
      <c r="P17" s="2">
        <v>64.150943396226396</v>
      </c>
      <c r="Q17">
        <v>5</v>
      </c>
      <c r="R17">
        <v>25</v>
      </c>
      <c r="S17" s="2">
        <v>20</v>
      </c>
      <c r="T17">
        <v>6</v>
      </c>
      <c r="U17">
        <v>6</v>
      </c>
      <c r="V17" s="2">
        <v>100</v>
      </c>
      <c r="W17">
        <v>0</v>
      </c>
      <c r="X17">
        <v>2</v>
      </c>
      <c r="Y17">
        <v>11</v>
      </c>
      <c r="Z17">
        <v>0</v>
      </c>
      <c r="AA17">
        <v>0</v>
      </c>
      <c r="AB17">
        <v>0</v>
      </c>
      <c r="AC17">
        <v>10</v>
      </c>
      <c r="AD17">
        <v>30</v>
      </c>
      <c r="AE17" s="2">
        <v>1.57894736842105</v>
      </c>
      <c r="AF17">
        <v>13</v>
      </c>
      <c r="AG17">
        <v>17</v>
      </c>
      <c r="AH17">
        <v>5</v>
      </c>
      <c r="AI17" s="2">
        <v>0.26315789473684198</v>
      </c>
      <c r="AJ17">
        <v>478932</v>
      </c>
      <c r="AK17">
        <v>36</v>
      </c>
    </row>
    <row r="18" spans="1:37" ht="15.25" customHeight="1" x14ac:dyDescent="0.2">
      <c r="A18" t="s">
        <v>919</v>
      </c>
      <c r="B18" t="s">
        <v>1429</v>
      </c>
      <c r="C18" t="s">
        <v>1395</v>
      </c>
      <c r="D18">
        <v>12</v>
      </c>
      <c r="E18">
        <v>67</v>
      </c>
      <c r="F18" s="2">
        <v>5.5833333333333304</v>
      </c>
      <c r="G18" s="2">
        <v>60.7</v>
      </c>
      <c r="H18" s="2">
        <v>5.0999999999999996</v>
      </c>
      <c r="I18" s="2">
        <v>0.54</v>
      </c>
      <c r="J18" s="2">
        <v>36.200000000000003</v>
      </c>
      <c r="K18" s="2">
        <v>3.0166666666666702</v>
      </c>
      <c r="L18">
        <v>19</v>
      </c>
      <c r="M18" s="2">
        <v>1.5833333333333299</v>
      </c>
      <c r="N18">
        <v>46</v>
      </c>
      <c r="O18">
        <v>86</v>
      </c>
      <c r="P18" s="2">
        <v>53.488372093023301</v>
      </c>
      <c r="Q18">
        <v>8</v>
      </c>
      <c r="R18">
        <v>27</v>
      </c>
      <c r="S18" s="2">
        <v>29.629629629629601</v>
      </c>
      <c r="T18">
        <v>5</v>
      </c>
      <c r="U18">
        <v>10</v>
      </c>
      <c r="V18" s="2">
        <v>50</v>
      </c>
      <c r="W18">
        <v>0</v>
      </c>
      <c r="X18">
        <v>2</v>
      </c>
      <c r="Y18">
        <v>7</v>
      </c>
      <c r="Z18">
        <v>3</v>
      </c>
      <c r="AA18">
        <v>1</v>
      </c>
      <c r="AB18">
        <v>0</v>
      </c>
      <c r="AC18">
        <v>10</v>
      </c>
      <c r="AD18">
        <v>61</v>
      </c>
      <c r="AE18" s="2">
        <v>5.0833333333333304</v>
      </c>
      <c r="AF18">
        <v>20</v>
      </c>
      <c r="AG18">
        <v>41</v>
      </c>
      <c r="AH18">
        <v>15</v>
      </c>
      <c r="AI18" s="2">
        <v>1.25</v>
      </c>
      <c r="AJ18">
        <v>383754</v>
      </c>
      <c r="AK18">
        <v>48</v>
      </c>
    </row>
    <row r="19" spans="1:37" ht="15.25" customHeight="1" x14ac:dyDescent="0.2">
      <c r="A19" t="s">
        <v>982</v>
      </c>
      <c r="B19" t="s">
        <v>983</v>
      </c>
      <c r="C19" t="s">
        <v>1395</v>
      </c>
      <c r="D19">
        <v>23</v>
      </c>
      <c r="E19">
        <v>133</v>
      </c>
      <c r="F19" s="2">
        <v>5.7826086956521703</v>
      </c>
      <c r="G19" s="2">
        <v>106.1</v>
      </c>
      <c r="H19" s="2">
        <v>4.5999999999999996</v>
      </c>
      <c r="I19" s="2">
        <v>0.61</v>
      </c>
      <c r="J19" s="2">
        <v>81.099999999999994</v>
      </c>
      <c r="K19" s="2">
        <v>3.5260869565217399</v>
      </c>
      <c r="L19">
        <v>22</v>
      </c>
      <c r="M19" s="2">
        <v>0.95652173913043503</v>
      </c>
      <c r="N19">
        <v>27</v>
      </c>
      <c r="O19">
        <v>51</v>
      </c>
      <c r="P19" s="2">
        <v>52.941176470588204</v>
      </c>
      <c r="Q19">
        <v>47</v>
      </c>
      <c r="R19">
        <v>153</v>
      </c>
      <c r="S19" s="2">
        <v>30.718954248366</v>
      </c>
      <c r="T19">
        <v>12</v>
      </c>
      <c r="U19">
        <v>15</v>
      </c>
      <c r="V19" s="2">
        <v>80</v>
      </c>
      <c r="W19">
        <v>0</v>
      </c>
      <c r="X19">
        <v>0</v>
      </c>
      <c r="Y19">
        <v>15</v>
      </c>
      <c r="Z19">
        <v>1</v>
      </c>
      <c r="AA19">
        <v>0</v>
      </c>
      <c r="AB19">
        <v>0</v>
      </c>
      <c r="AC19">
        <v>7</v>
      </c>
      <c r="AD19">
        <v>58</v>
      </c>
      <c r="AE19" s="2">
        <v>2.52173913043478</v>
      </c>
      <c r="AF19">
        <v>14</v>
      </c>
      <c r="AG19">
        <v>44</v>
      </c>
      <c r="AH19">
        <v>19</v>
      </c>
      <c r="AI19" s="2">
        <v>0.82608695652173902</v>
      </c>
      <c r="AJ19">
        <v>576630</v>
      </c>
      <c r="AK19">
        <v>24</v>
      </c>
    </row>
    <row r="20" spans="1:37" ht="15.25" customHeight="1" x14ac:dyDescent="0.2">
      <c r="A20" t="s">
        <v>919</v>
      </c>
      <c r="B20" t="s">
        <v>1430</v>
      </c>
      <c r="C20" t="s">
        <v>1395</v>
      </c>
      <c r="D20">
        <v>23</v>
      </c>
      <c r="E20">
        <v>64</v>
      </c>
      <c r="F20" s="2">
        <v>2.7826086956521698</v>
      </c>
      <c r="G20" s="2">
        <v>57.9</v>
      </c>
      <c r="H20" s="2">
        <v>2.5</v>
      </c>
      <c r="I20" s="2">
        <v>0.49</v>
      </c>
      <c r="J20" s="2">
        <v>31.4</v>
      </c>
      <c r="K20" s="2">
        <v>1.3652173913043499</v>
      </c>
      <c r="L20">
        <v>43</v>
      </c>
      <c r="M20" s="2">
        <v>1.8695652173913</v>
      </c>
      <c r="N20">
        <v>49</v>
      </c>
      <c r="O20">
        <v>90</v>
      </c>
      <c r="P20" s="2">
        <v>54.4444444444444</v>
      </c>
      <c r="Q20">
        <v>4</v>
      </c>
      <c r="R20">
        <v>28</v>
      </c>
      <c r="S20" s="2">
        <v>14.285714285714301</v>
      </c>
      <c r="T20">
        <v>7</v>
      </c>
      <c r="U20">
        <v>13</v>
      </c>
      <c r="V20" s="2">
        <v>53.846153846153797</v>
      </c>
      <c r="W20">
        <v>3</v>
      </c>
      <c r="X20">
        <v>6</v>
      </c>
      <c r="Y20">
        <v>13</v>
      </c>
      <c r="Z20">
        <v>2</v>
      </c>
      <c r="AA20">
        <v>0</v>
      </c>
      <c r="AB20">
        <v>0</v>
      </c>
      <c r="AC20">
        <v>21</v>
      </c>
      <c r="AD20">
        <v>55</v>
      </c>
      <c r="AE20" s="2">
        <v>2.39130434782609</v>
      </c>
      <c r="AF20">
        <v>19</v>
      </c>
      <c r="AG20">
        <v>36</v>
      </c>
      <c r="AH20">
        <v>20</v>
      </c>
      <c r="AI20" s="2">
        <v>0.86956521739130399</v>
      </c>
      <c r="AJ20">
        <v>468780</v>
      </c>
      <c r="AK20">
        <v>38</v>
      </c>
    </row>
    <row r="21" spans="1:37" ht="15.25" customHeight="1" x14ac:dyDescent="0.2">
      <c r="A21" t="s">
        <v>1068</v>
      </c>
      <c r="B21" t="s">
        <v>1431</v>
      </c>
      <c r="C21" t="s">
        <v>1395</v>
      </c>
      <c r="D21">
        <v>23</v>
      </c>
      <c r="E21">
        <v>101</v>
      </c>
      <c r="F21" s="2">
        <v>4.3913043478260896</v>
      </c>
      <c r="G21" s="2">
        <v>132.1</v>
      </c>
      <c r="H21" s="2">
        <v>5.7</v>
      </c>
      <c r="I21" s="2">
        <v>0.57999999999999996</v>
      </c>
      <c r="J21" s="2">
        <v>58.6</v>
      </c>
      <c r="K21" s="2">
        <v>2.5478260869565199</v>
      </c>
      <c r="L21">
        <v>28</v>
      </c>
      <c r="M21" s="2">
        <v>1.2173913043478299</v>
      </c>
      <c r="N21">
        <v>74</v>
      </c>
      <c r="O21">
        <v>133</v>
      </c>
      <c r="P21" s="2">
        <v>55.639097744360903</v>
      </c>
      <c r="Q21">
        <v>4</v>
      </c>
      <c r="R21">
        <v>15</v>
      </c>
      <c r="S21" s="2">
        <v>26.6666666666667</v>
      </c>
      <c r="T21">
        <v>19</v>
      </c>
      <c r="U21">
        <v>27</v>
      </c>
      <c r="V21" s="2">
        <v>70.370370370370395</v>
      </c>
      <c r="W21">
        <v>4</v>
      </c>
      <c r="X21">
        <v>4</v>
      </c>
      <c r="Y21">
        <v>18</v>
      </c>
      <c r="Z21">
        <v>10</v>
      </c>
      <c r="AA21">
        <v>0</v>
      </c>
      <c r="AB21">
        <v>0</v>
      </c>
      <c r="AC21">
        <v>2</v>
      </c>
      <c r="AD21">
        <v>139</v>
      </c>
      <c r="AE21" s="2">
        <v>6.0434782608695699</v>
      </c>
      <c r="AF21">
        <v>49</v>
      </c>
      <c r="AG21">
        <v>90</v>
      </c>
      <c r="AH21">
        <v>18</v>
      </c>
      <c r="AI21" s="2">
        <v>0.78260869565217395</v>
      </c>
      <c r="AJ21">
        <v>553080</v>
      </c>
      <c r="AK21">
        <v>25</v>
      </c>
    </row>
    <row r="22" spans="1:37" ht="15.25" customHeight="1" x14ac:dyDescent="0.2">
      <c r="A22" t="s">
        <v>1215</v>
      </c>
      <c r="B22" t="s">
        <v>1216</v>
      </c>
      <c r="C22" t="s">
        <v>72</v>
      </c>
      <c r="D22">
        <v>22</v>
      </c>
      <c r="E22">
        <v>150</v>
      </c>
      <c r="F22" s="2">
        <v>6.8181818181818201</v>
      </c>
      <c r="G22" s="2">
        <v>116.5</v>
      </c>
      <c r="H22" s="2">
        <v>5.3</v>
      </c>
      <c r="I22" s="2">
        <v>0.52</v>
      </c>
      <c r="J22" s="2">
        <v>78</v>
      </c>
      <c r="K22" s="2">
        <v>3.5454545454545499</v>
      </c>
      <c r="L22">
        <v>73</v>
      </c>
      <c r="M22" s="2">
        <v>3.3181818181818201</v>
      </c>
      <c r="N22">
        <v>99</v>
      </c>
      <c r="O22">
        <v>170</v>
      </c>
      <c r="P22" s="2">
        <v>58.235294117647101</v>
      </c>
      <c r="Q22">
        <v>22</v>
      </c>
      <c r="R22">
        <v>105</v>
      </c>
      <c r="S22" s="2">
        <v>20.952380952380999</v>
      </c>
      <c r="T22">
        <v>7</v>
      </c>
      <c r="U22">
        <v>14</v>
      </c>
      <c r="V22" s="2">
        <v>50</v>
      </c>
      <c r="W22">
        <v>3</v>
      </c>
      <c r="X22">
        <v>3</v>
      </c>
      <c r="Y22">
        <v>25</v>
      </c>
      <c r="Z22">
        <v>3</v>
      </c>
      <c r="AA22">
        <v>1</v>
      </c>
      <c r="AB22">
        <v>0</v>
      </c>
      <c r="AC22">
        <v>42</v>
      </c>
      <c r="AD22">
        <v>67</v>
      </c>
      <c r="AE22" s="2">
        <v>3.0454545454545499</v>
      </c>
      <c r="AF22">
        <v>26</v>
      </c>
      <c r="AG22">
        <v>41</v>
      </c>
      <c r="AH22">
        <v>23</v>
      </c>
      <c r="AI22" s="2">
        <v>1.0454545454545501</v>
      </c>
      <c r="AJ22">
        <v>585252</v>
      </c>
      <c r="AK22">
        <v>21</v>
      </c>
    </row>
    <row r="23" spans="1:37" ht="15.25" customHeight="1" x14ac:dyDescent="0.2">
      <c r="A23" t="s">
        <v>337</v>
      </c>
      <c r="B23" t="s">
        <v>338</v>
      </c>
      <c r="C23" t="s">
        <v>72</v>
      </c>
      <c r="D23">
        <v>19</v>
      </c>
      <c r="E23">
        <v>82</v>
      </c>
      <c r="F23" s="2">
        <v>4.3157894736842097</v>
      </c>
      <c r="G23" s="2">
        <v>69.7</v>
      </c>
      <c r="H23" s="2">
        <v>3.7</v>
      </c>
      <c r="I23" s="2">
        <v>0.63</v>
      </c>
      <c r="J23" s="2">
        <v>51.7</v>
      </c>
      <c r="K23" s="2">
        <v>2.7210526315789498</v>
      </c>
      <c r="L23">
        <v>14</v>
      </c>
      <c r="M23" s="2">
        <v>0.73684210526315796</v>
      </c>
      <c r="N23">
        <v>33</v>
      </c>
      <c r="O23">
        <v>58</v>
      </c>
      <c r="P23" s="2">
        <v>56.8965517241379</v>
      </c>
      <c r="Q23">
        <v>20</v>
      </c>
      <c r="R23">
        <v>61</v>
      </c>
      <c r="S23" s="2">
        <v>32.786885245901601</v>
      </c>
      <c r="T23">
        <v>9</v>
      </c>
      <c r="U23">
        <v>12</v>
      </c>
      <c r="V23" s="2">
        <v>75</v>
      </c>
      <c r="W23">
        <v>1</v>
      </c>
      <c r="X23">
        <v>1</v>
      </c>
      <c r="Y23">
        <v>5</v>
      </c>
      <c r="Z23">
        <v>1</v>
      </c>
      <c r="AA23">
        <v>0</v>
      </c>
      <c r="AB23">
        <v>0</v>
      </c>
      <c r="AC23">
        <v>7</v>
      </c>
      <c r="AD23">
        <v>66</v>
      </c>
      <c r="AE23" s="2">
        <v>3.4736842105263199</v>
      </c>
      <c r="AF23">
        <v>14</v>
      </c>
      <c r="AG23">
        <v>52</v>
      </c>
      <c r="AH23">
        <v>21</v>
      </c>
      <c r="AI23" s="2">
        <v>1.1052631578947401</v>
      </c>
      <c r="AJ23">
        <v>400752</v>
      </c>
      <c r="AK23">
        <v>44</v>
      </c>
    </row>
    <row r="24" spans="1:37" ht="15.25" customHeight="1" x14ac:dyDescent="0.2">
      <c r="A24" t="s">
        <v>1217</v>
      </c>
      <c r="B24" t="s">
        <v>1218</v>
      </c>
      <c r="C24" t="s">
        <v>72</v>
      </c>
      <c r="D24">
        <v>22</v>
      </c>
      <c r="E24">
        <v>91</v>
      </c>
      <c r="F24" s="2">
        <v>4.1363636363636402</v>
      </c>
      <c r="G24" s="2">
        <v>92.5</v>
      </c>
      <c r="H24" s="2">
        <v>4.2</v>
      </c>
      <c r="I24" s="2">
        <v>0.5</v>
      </c>
      <c r="J24" s="2">
        <v>45.5</v>
      </c>
      <c r="K24" s="2">
        <v>2.0681818181818201</v>
      </c>
      <c r="L24">
        <v>62</v>
      </c>
      <c r="M24" s="2">
        <v>2.8181818181818201</v>
      </c>
      <c r="N24">
        <v>34</v>
      </c>
      <c r="O24">
        <v>67</v>
      </c>
      <c r="P24" s="2">
        <v>50.746268656716403</v>
      </c>
      <c r="Q24">
        <v>22</v>
      </c>
      <c r="R24">
        <v>94</v>
      </c>
      <c r="S24" s="2">
        <v>23.404255319148898</v>
      </c>
      <c r="T24">
        <v>13</v>
      </c>
      <c r="U24">
        <v>22</v>
      </c>
      <c r="V24" s="2">
        <v>59.090909090909101</v>
      </c>
      <c r="W24">
        <v>0</v>
      </c>
      <c r="X24">
        <v>2</v>
      </c>
      <c r="Y24">
        <v>39</v>
      </c>
      <c r="Z24">
        <v>3</v>
      </c>
      <c r="AA24">
        <v>0</v>
      </c>
      <c r="AB24">
        <v>0</v>
      </c>
      <c r="AC24">
        <v>21</v>
      </c>
      <c r="AD24">
        <v>82</v>
      </c>
      <c r="AE24" s="2">
        <v>3.7272727272727302</v>
      </c>
      <c r="AF24">
        <v>23</v>
      </c>
      <c r="AG24">
        <v>59</v>
      </c>
      <c r="AH24">
        <v>35</v>
      </c>
      <c r="AI24" s="2">
        <v>1.5909090909090899</v>
      </c>
      <c r="AJ24">
        <v>518082</v>
      </c>
      <c r="AK24">
        <v>32</v>
      </c>
    </row>
    <row r="25" spans="1:37" ht="15.25" customHeight="1" x14ac:dyDescent="0.2">
      <c r="A25" t="s">
        <v>331</v>
      </c>
      <c r="B25" t="s">
        <v>332</v>
      </c>
      <c r="C25" t="s">
        <v>72</v>
      </c>
      <c r="D25">
        <v>22</v>
      </c>
      <c r="E25">
        <v>45</v>
      </c>
      <c r="F25" s="2">
        <v>2.0454545454545499</v>
      </c>
      <c r="G25" s="2">
        <v>54.1</v>
      </c>
      <c r="H25" s="2">
        <v>2.5</v>
      </c>
      <c r="I25" s="2">
        <v>0.57999999999999996</v>
      </c>
      <c r="J25" s="2">
        <v>26.1</v>
      </c>
      <c r="K25" s="2">
        <v>1.1863636363636401</v>
      </c>
      <c r="L25">
        <v>17</v>
      </c>
      <c r="M25" s="2">
        <v>0.77272727272727304</v>
      </c>
      <c r="N25">
        <v>28</v>
      </c>
      <c r="O25">
        <v>51</v>
      </c>
      <c r="P25" s="2">
        <v>54.901960784313701</v>
      </c>
      <c r="Q25">
        <v>2</v>
      </c>
      <c r="R25">
        <v>7</v>
      </c>
      <c r="S25" s="2">
        <v>28.571428571428601</v>
      </c>
      <c r="T25">
        <v>13</v>
      </c>
      <c r="U25">
        <v>20</v>
      </c>
      <c r="V25" s="2">
        <v>65</v>
      </c>
      <c r="W25">
        <v>2</v>
      </c>
      <c r="X25">
        <v>4</v>
      </c>
      <c r="Y25">
        <v>6</v>
      </c>
      <c r="Z25">
        <v>1</v>
      </c>
      <c r="AA25">
        <v>0</v>
      </c>
      <c r="AB25">
        <v>1</v>
      </c>
      <c r="AC25">
        <v>4</v>
      </c>
      <c r="AD25">
        <v>64</v>
      </c>
      <c r="AE25" s="2">
        <v>2.9090909090909101</v>
      </c>
      <c r="AF25">
        <v>25</v>
      </c>
      <c r="AG25">
        <v>39</v>
      </c>
      <c r="AH25">
        <v>15</v>
      </c>
      <c r="AI25" s="2">
        <v>0.68181818181818199</v>
      </c>
      <c r="AJ25">
        <v>393564</v>
      </c>
      <c r="AK25">
        <v>46</v>
      </c>
    </row>
    <row r="26" spans="1:37" ht="15.25" customHeight="1" x14ac:dyDescent="0.2">
      <c r="A26" t="s">
        <v>1015</v>
      </c>
      <c r="B26" t="s">
        <v>1016</v>
      </c>
      <c r="C26" t="s">
        <v>958</v>
      </c>
      <c r="D26">
        <v>36</v>
      </c>
      <c r="E26">
        <v>109</v>
      </c>
      <c r="F26" s="2">
        <v>3.0277777777777799</v>
      </c>
      <c r="G26" s="2">
        <v>163</v>
      </c>
      <c r="H26" s="2">
        <v>4.5</v>
      </c>
      <c r="I26" s="2">
        <v>0.5</v>
      </c>
      <c r="J26" s="2">
        <v>54.5</v>
      </c>
      <c r="K26" s="2">
        <v>1.5138888888888899</v>
      </c>
      <c r="L26">
        <v>31</v>
      </c>
      <c r="M26" s="2">
        <v>0.86111111111111105</v>
      </c>
      <c r="N26">
        <v>69</v>
      </c>
      <c r="O26">
        <v>131</v>
      </c>
      <c r="P26" s="2">
        <v>52.671755725190799</v>
      </c>
      <c r="Q26">
        <v>12</v>
      </c>
      <c r="R26">
        <v>55</v>
      </c>
      <c r="S26" s="2">
        <v>21.818181818181799</v>
      </c>
      <c r="T26">
        <v>16</v>
      </c>
      <c r="U26">
        <v>34</v>
      </c>
      <c r="V26" s="2">
        <v>47.058823529411796</v>
      </c>
      <c r="W26">
        <v>1</v>
      </c>
      <c r="X26">
        <v>12</v>
      </c>
      <c r="Y26">
        <v>13</v>
      </c>
      <c r="Z26">
        <v>5</v>
      </c>
      <c r="AA26">
        <v>0</v>
      </c>
      <c r="AB26">
        <v>0</v>
      </c>
      <c r="AC26">
        <v>5</v>
      </c>
      <c r="AD26">
        <v>213</v>
      </c>
      <c r="AE26" s="2">
        <v>5.9166666666666696</v>
      </c>
      <c r="AF26">
        <v>87</v>
      </c>
      <c r="AG26">
        <v>126</v>
      </c>
      <c r="AH26">
        <v>23</v>
      </c>
      <c r="AI26" s="2">
        <v>0.63888888888888895</v>
      </c>
      <c r="AJ26">
        <v>663726</v>
      </c>
      <c r="AK26">
        <v>12</v>
      </c>
    </row>
    <row r="27" spans="1:37" ht="15.25" customHeight="1" x14ac:dyDescent="0.2">
      <c r="A27" t="s">
        <v>1432</v>
      </c>
      <c r="B27" t="s">
        <v>1433</v>
      </c>
      <c r="C27" t="s">
        <v>958</v>
      </c>
      <c r="D27">
        <v>18</v>
      </c>
      <c r="E27">
        <v>63</v>
      </c>
      <c r="F27" s="2">
        <v>3.5</v>
      </c>
      <c r="G27" s="2">
        <v>79.400000000000006</v>
      </c>
      <c r="H27" s="2">
        <v>4.4000000000000004</v>
      </c>
      <c r="I27" s="2">
        <v>0.49</v>
      </c>
      <c r="J27" s="2">
        <v>30.9</v>
      </c>
      <c r="K27" s="2">
        <v>1.7166666666666699</v>
      </c>
      <c r="L27">
        <v>19</v>
      </c>
      <c r="M27" s="2">
        <v>1.05555555555556</v>
      </c>
      <c r="N27">
        <v>41</v>
      </c>
      <c r="O27">
        <v>83</v>
      </c>
      <c r="P27" s="2">
        <v>49.397590361445801</v>
      </c>
      <c r="Q27">
        <v>9</v>
      </c>
      <c r="R27">
        <v>35</v>
      </c>
      <c r="S27" s="2">
        <v>25.714285714285701</v>
      </c>
      <c r="T27">
        <v>4</v>
      </c>
      <c r="U27">
        <v>11</v>
      </c>
      <c r="V27" s="2">
        <v>36.363636363636402</v>
      </c>
      <c r="W27">
        <v>0</v>
      </c>
      <c r="X27">
        <v>6</v>
      </c>
      <c r="Y27">
        <v>3</v>
      </c>
      <c r="Z27">
        <v>6</v>
      </c>
      <c r="AA27">
        <v>0</v>
      </c>
      <c r="AB27">
        <v>0</v>
      </c>
      <c r="AC27">
        <v>10</v>
      </c>
      <c r="AD27">
        <v>111</v>
      </c>
      <c r="AE27" s="2">
        <v>6.1666666666666696</v>
      </c>
      <c r="AF27">
        <v>37</v>
      </c>
      <c r="AG27">
        <v>74</v>
      </c>
      <c r="AH27">
        <v>16</v>
      </c>
      <c r="AI27" s="2">
        <v>0.88888888888888895</v>
      </c>
      <c r="AJ27">
        <v>539046</v>
      </c>
      <c r="AK27">
        <v>28</v>
      </c>
    </row>
    <row r="28" spans="1:37" ht="15.25" customHeight="1" x14ac:dyDescent="0.2">
      <c r="A28" t="s">
        <v>1021</v>
      </c>
      <c r="B28" t="s">
        <v>1022</v>
      </c>
      <c r="C28" t="s">
        <v>958</v>
      </c>
      <c r="D28">
        <v>36</v>
      </c>
      <c r="E28">
        <v>200</v>
      </c>
      <c r="F28" s="2">
        <v>5.5555555555555598</v>
      </c>
      <c r="G28" s="2">
        <v>182.5</v>
      </c>
      <c r="H28" s="2">
        <v>5.0999999999999996</v>
      </c>
      <c r="I28" s="2">
        <v>0.54</v>
      </c>
      <c r="J28" s="2">
        <v>108</v>
      </c>
      <c r="K28" s="2">
        <v>3</v>
      </c>
      <c r="L28">
        <v>123</v>
      </c>
      <c r="M28" s="2">
        <v>3.4166666666666701</v>
      </c>
      <c r="N28">
        <v>81</v>
      </c>
      <c r="O28">
        <v>139</v>
      </c>
      <c r="P28" s="2">
        <v>58.273381294963997</v>
      </c>
      <c r="Q28">
        <v>52</v>
      </c>
      <c r="R28">
        <v>203</v>
      </c>
      <c r="S28" s="2">
        <v>25.615763546798</v>
      </c>
      <c r="T28">
        <v>15</v>
      </c>
      <c r="U28">
        <v>29</v>
      </c>
      <c r="V28" s="2">
        <v>51.724137931034498</v>
      </c>
      <c r="W28">
        <v>0</v>
      </c>
      <c r="X28">
        <v>3</v>
      </c>
      <c r="Y28">
        <v>68</v>
      </c>
      <c r="Z28">
        <v>5</v>
      </c>
      <c r="AA28">
        <v>0</v>
      </c>
      <c r="AB28">
        <v>1</v>
      </c>
      <c r="AC28">
        <v>51</v>
      </c>
      <c r="AD28">
        <v>97</v>
      </c>
      <c r="AE28" s="2">
        <v>2.6944444444444402</v>
      </c>
      <c r="AF28">
        <v>28</v>
      </c>
      <c r="AG28">
        <v>69</v>
      </c>
      <c r="AH28">
        <v>46</v>
      </c>
      <c r="AI28" s="2">
        <v>1.2777777777777799</v>
      </c>
      <c r="AJ28">
        <v>816876</v>
      </c>
      <c r="AK28">
        <v>2</v>
      </c>
    </row>
    <row r="29" spans="1:37" ht="15.25" customHeight="1" x14ac:dyDescent="0.2">
      <c r="A29" t="s">
        <v>1028</v>
      </c>
      <c r="B29" t="s">
        <v>1029</v>
      </c>
      <c r="C29" t="s">
        <v>958</v>
      </c>
      <c r="D29">
        <v>31</v>
      </c>
      <c r="E29">
        <v>154</v>
      </c>
      <c r="F29" s="2">
        <v>4.9677419354838701</v>
      </c>
      <c r="G29" s="2">
        <v>128.5</v>
      </c>
      <c r="H29" s="2">
        <v>4.0999999999999996</v>
      </c>
      <c r="I29" s="2">
        <v>0.63</v>
      </c>
      <c r="J29" s="2">
        <v>97</v>
      </c>
      <c r="K29" s="2">
        <v>3.12903225806452</v>
      </c>
      <c r="L29">
        <v>25</v>
      </c>
      <c r="M29" s="2">
        <v>0.80645161290322598</v>
      </c>
      <c r="N29">
        <v>26</v>
      </c>
      <c r="O29">
        <v>48</v>
      </c>
      <c r="P29" s="2">
        <v>54.1666666666667</v>
      </c>
      <c r="Q29">
        <v>51</v>
      </c>
      <c r="R29">
        <v>162</v>
      </c>
      <c r="S29" s="2">
        <v>31.481481481481499</v>
      </c>
      <c r="T29">
        <v>26</v>
      </c>
      <c r="U29">
        <v>33</v>
      </c>
      <c r="V29" s="2">
        <v>78.787878787878796</v>
      </c>
      <c r="W29">
        <v>0</v>
      </c>
      <c r="X29">
        <v>2</v>
      </c>
      <c r="Y29">
        <v>15</v>
      </c>
      <c r="Z29">
        <v>4</v>
      </c>
      <c r="AA29">
        <v>0</v>
      </c>
      <c r="AB29">
        <v>0</v>
      </c>
      <c r="AC29">
        <v>8</v>
      </c>
      <c r="AD29">
        <v>99</v>
      </c>
      <c r="AE29" s="2">
        <v>3.19354838709677</v>
      </c>
      <c r="AF29">
        <v>41</v>
      </c>
      <c r="AG29">
        <v>58</v>
      </c>
      <c r="AH29">
        <v>35</v>
      </c>
      <c r="AI29" s="2">
        <v>1.12903225806452</v>
      </c>
      <c r="AJ29">
        <v>655032</v>
      </c>
      <c r="AK29">
        <v>13</v>
      </c>
    </row>
    <row r="30" spans="1:37" ht="15.25" customHeight="1" x14ac:dyDescent="0.2">
      <c r="A30" t="s">
        <v>113</v>
      </c>
      <c r="B30" t="s">
        <v>1434</v>
      </c>
      <c r="C30" t="s">
        <v>611</v>
      </c>
      <c r="D30">
        <v>9</v>
      </c>
      <c r="E30">
        <v>25</v>
      </c>
      <c r="F30" s="2">
        <v>2.7777777777777799</v>
      </c>
      <c r="G30" s="2">
        <v>20</v>
      </c>
      <c r="H30" s="2">
        <v>2.2000000000000002</v>
      </c>
      <c r="I30" s="2">
        <v>0.34</v>
      </c>
      <c r="J30" s="2">
        <v>8.5</v>
      </c>
      <c r="K30" s="2">
        <v>0.94444444444444398</v>
      </c>
      <c r="L30">
        <v>12</v>
      </c>
      <c r="M30" s="2">
        <v>1.3333333333333299</v>
      </c>
      <c r="N30">
        <v>15</v>
      </c>
      <c r="O30">
        <v>31</v>
      </c>
      <c r="P30" s="2">
        <v>48.387096774193601</v>
      </c>
      <c r="Q30">
        <v>4</v>
      </c>
      <c r="R30">
        <v>40</v>
      </c>
      <c r="S30" s="2">
        <v>10</v>
      </c>
      <c r="T30">
        <v>2</v>
      </c>
      <c r="U30">
        <v>3</v>
      </c>
      <c r="V30" s="2">
        <v>66.6666666666667</v>
      </c>
      <c r="W30">
        <v>0</v>
      </c>
      <c r="X30">
        <v>3</v>
      </c>
      <c r="Y30">
        <v>6</v>
      </c>
      <c r="Z30">
        <v>1</v>
      </c>
      <c r="AA30">
        <v>0</v>
      </c>
      <c r="AB30">
        <v>0</v>
      </c>
      <c r="AC30">
        <v>3</v>
      </c>
      <c r="AD30">
        <v>23</v>
      </c>
      <c r="AE30" s="2">
        <v>2.5555555555555598</v>
      </c>
      <c r="AF30">
        <v>10</v>
      </c>
      <c r="AG30">
        <v>13</v>
      </c>
      <c r="AH30">
        <v>9</v>
      </c>
      <c r="AI30" s="2">
        <v>1</v>
      </c>
      <c r="AJ30">
        <v>250491</v>
      </c>
      <c r="AK30">
        <v>80</v>
      </c>
    </row>
    <row r="31" spans="1:37" ht="15.25" customHeight="1" x14ac:dyDescent="0.2">
      <c r="A31" t="s">
        <v>1030</v>
      </c>
      <c r="B31" t="s">
        <v>1031</v>
      </c>
      <c r="C31" t="s">
        <v>611</v>
      </c>
      <c r="D31">
        <v>9</v>
      </c>
      <c r="E31">
        <v>41</v>
      </c>
      <c r="F31" s="2">
        <v>4.5555555555555598</v>
      </c>
      <c r="G31" s="2">
        <v>35</v>
      </c>
      <c r="H31" s="2">
        <v>3.9</v>
      </c>
      <c r="I31" s="2">
        <v>0.5</v>
      </c>
      <c r="J31" s="2">
        <v>20.5</v>
      </c>
      <c r="K31" s="2">
        <v>2.2777777777777799</v>
      </c>
      <c r="L31">
        <v>18</v>
      </c>
      <c r="M31" s="2">
        <v>2</v>
      </c>
      <c r="N31">
        <v>34</v>
      </c>
      <c r="O31">
        <v>63</v>
      </c>
      <c r="P31" s="2">
        <v>53.968253968253997</v>
      </c>
      <c r="Q31">
        <v>1</v>
      </c>
      <c r="R31">
        <v>10</v>
      </c>
      <c r="S31" s="2">
        <v>10</v>
      </c>
      <c r="T31">
        <v>5</v>
      </c>
      <c r="U31">
        <v>9</v>
      </c>
      <c r="V31" s="2">
        <v>55.5555555555556</v>
      </c>
      <c r="W31">
        <v>0</v>
      </c>
      <c r="X31">
        <v>0</v>
      </c>
      <c r="Y31">
        <v>9</v>
      </c>
      <c r="Z31">
        <v>1</v>
      </c>
      <c r="AA31">
        <v>0</v>
      </c>
      <c r="AB31">
        <v>0</v>
      </c>
      <c r="AC31">
        <v>9</v>
      </c>
      <c r="AD31">
        <v>37</v>
      </c>
      <c r="AE31" s="2">
        <v>4.1111111111111098</v>
      </c>
      <c r="AF31">
        <v>11</v>
      </c>
      <c r="AG31">
        <v>26</v>
      </c>
      <c r="AH31">
        <v>13</v>
      </c>
      <c r="AI31" s="2">
        <v>1.44444444444444</v>
      </c>
      <c r="AJ31">
        <v>294738</v>
      </c>
      <c r="AK31">
        <v>65</v>
      </c>
    </row>
    <row r="32" spans="1:37" ht="15.25" customHeight="1" x14ac:dyDescent="0.2">
      <c r="A32" t="s">
        <v>1435</v>
      </c>
      <c r="B32" t="s">
        <v>1436</v>
      </c>
      <c r="C32" t="s">
        <v>611</v>
      </c>
      <c r="D32">
        <v>9</v>
      </c>
      <c r="E32">
        <v>50</v>
      </c>
      <c r="F32" s="2">
        <v>5.5555555555555598</v>
      </c>
      <c r="G32" s="2">
        <v>37</v>
      </c>
      <c r="H32" s="2">
        <v>4.0999999999999996</v>
      </c>
      <c r="I32" s="2">
        <v>0.62</v>
      </c>
      <c r="J32" s="2">
        <v>31</v>
      </c>
      <c r="K32" s="2">
        <v>3.4444444444444402</v>
      </c>
      <c r="L32">
        <v>10</v>
      </c>
      <c r="M32" s="2">
        <v>1.1111111111111101</v>
      </c>
      <c r="N32">
        <v>9</v>
      </c>
      <c r="O32">
        <v>17</v>
      </c>
      <c r="P32" s="2">
        <v>52.941176470588204</v>
      </c>
      <c r="Q32">
        <v>15</v>
      </c>
      <c r="R32">
        <v>51</v>
      </c>
      <c r="S32" s="2">
        <v>29.411764705882401</v>
      </c>
      <c r="T32">
        <v>11</v>
      </c>
      <c r="U32">
        <v>13</v>
      </c>
      <c r="V32" s="2">
        <v>84.615384615384599</v>
      </c>
      <c r="W32">
        <v>0</v>
      </c>
      <c r="X32">
        <v>0</v>
      </c>
      <c r="Y32">
        <v>6</v>
      </c>
      <c r="Z32">
        <v>2</v>
      </c>
      <c r="AA32">
        <v>0</v>
      </c>
      <c r="AB32">
        <v>0</v>
      </c>
      <c r="AC32">
        <v>4</v>
      </c>
      <c r="AD32">
        <v>24</v>
      </c>
      <c r="AE32" s="2">
        <v>2.6666666666666701</v>
      </c>
      <c r="AF32">
        <v>8</v>
      </c>
      <c r="AG32">
        <v>16</v>
      </c>
      <c r="AH32">
        <v>12</v>
      </c>
      <c r="AI32" s="2">
        <v>1.3333333333333299</v>
      </c>
      <c r="AJ32">
        <v>250889</v>
      </c>
      <c r="AK32">
        <v>79</v>
      </c>
    </row>
    <row r="33" spans="1:37" ht="15.25" customHeight="1" x14ac:dyDescent="0.2">
      <c r="A33" t="s">
        <v>1437</v>
      </c>
      <c r="B33" t="s">
        <v>1438</v>
      </c>
      <c r="C33" t="s">
        <v>611</v>
      </c>
      <c r="D33">
        <v>9</v>
      </c>
      <c r="E33">
        <v>17</v>
      </c>
      <c r="F33" s="2">
        <v>1.8888888888888899</v>
      </c>
      <c r="G33" s="2">
        <v>11.1</v>
      </c>
      <c r="H33" s="2">
        <v>1.2</v>
      </c>
      <c r="I33" s="2">
        <v>0.36</v>
      </c>
      <c r="J33" s="2">
        <v>6.1</v>
      </c>
      <c r="K33" s="2">
        <v>0.67777777777777803</v>
      </c>
      <c r="L33">
        <v>13</v>
      </c>
      <c r="M33" s="2">
        <v>1.44444444444444</v>
      </c>
      <c r="N33">
        <v>9</v>
      </c>
      <c r="O33">
        <v>18</v>
      </c>
      <c r="P33" s="2">
        <v>50</v>
      </c>
      <c r="Q33">
        <v>2</v>
      </c>
      <c r="R33">
        <v>22</v>
      </c>
      <c r="S33" s="2">
        <v>9.0909090909090899</v>
      </c>
      <c r="T33">
        <v>4</v>
      </c>
      <c r="U33">
        <v>7</v>
      </c>
      <c r="V33" s="2">
        <v>57.142857142857103</v>
      </c>
      <c r="W33">
        <v>0</v>
      </c>
      <c r="X33">
        <v>0</v>
      </c>
      <c r="Y33">
        <v>6</v>
      </c>
      <c r="Z33">
        <v>0</v>
      </c>
      <c r="AA33">
        <v>0</v>
      </c>
      <c r="AB33">
        <v>0</v>
      </c>
      <c r="AC33">
        <v>7</v>
      </c>
      <c r="AD33">
        <v>10</v>
      </c>
      <c r="AE33" s="2">
        <v>1.1111111111111101</v>
      </c>
      <c r="AF33">
        <v>3</v>
      </c>
      <c r="AG33">
        <v>7</v>
      </c>
      <c r="AH33">
        <v>6</v>
      </c>
      <c r="AI33" s="2">
        <v>0.66666666666666696</v>
      </c>
      <c r="AJ33">
        <v>224036</v>
      </c>
      <c r="AK33">
        <v>93</v>
      </c>
    </row>
    <row r="34" spans="1:37" ht="15.25" customHeight="1" x14ac:dyDescent="0.2">
      <c r="A34" t="s">
        <v>1010</v>
      </c>
      <c r="B34" t="s">
        <v>1011</v>
      </c>
      <c r="C34" t="s">
        <v>80</v>
      </c>
      <c r="D34">
        <v>11</v>
      </c>
      <c r="E34">
        <v>48</v>
      </c>
      <c r="F34" s="2">
        <v>4.3636363636363598</v>
      </c>
      <c r="G34" s="2">
        <v>50.5</v>
      </c>
      <c r="H34" s="2">
        <v>4.5999999999999996</v>
      </c>
      <c r="I34" s="2">
        <v>0.52</v>
      </c>
      <c r="J34" s="2">
        <v>25</v>
      </c>
      <c r="K34" s="2">
        <v>2.2727272727272698</v>
      </c>
      <c r="L34">
        <v>21</v>
      </c>
      <c r="M34" s="2">
        <v>1.9090909090909101</v>
      </c>
      <c r="N34">
        <v>26</v>
      </c>
      <c r="O34">
        <v>45</v>
      </c>
      <c r="P34" s="2">
        <v>57.7777777777778</v>
      </c>
      <c r="Q34">
        <v>7</v>
      </c>
      <c r="R34">
        <v>39</v>
      </c>
      <c r="S34" s="2">
        <v>17.948717948717899</v>
      </c>
      <c r="T34">
        <v>8</v>
      </c>
      <c r="U34">
        <v>9</v>
      </c>
      <c r="V34" s="2">
        <v>88.8888888888889</v>
      </c>
      <c r="W34">
        <v>3</v>
      </c>
      <c r="X34">
        <v>9</v>
      </c>
      <c r="Y34">
        <v>4</v>
      </c>
      <c r="Z34">
        <v>5</v>
      </c>
      <c r="AA34">
        <v>0</v>
      </c>
      <c r="AB34">
        <v>0</v>
      </c>
      <c r="AC34">
        <v>5</v>
      </c>
      <c r="AD34">
        <v>65</v>
      </c>
      <c r="AE34" s="2">
        <v>5.9090909090909101</v>
      </c>
      <c r="AF34">
        <v>17</v>
      </c>
      <c r="AG34">
        <v>48</v>
      </c>
      <c r="AH34">
        <v>20</v>
      </c>
      <c r="AI34" s="2">
        <v>1.8181818181818199</v>
      </c>
      <c r="AJ34">
        <v>349020</v>
      </c>
      <c r="AK34">
        <v>56</v>
      </c>
    </row>
    <row r="35" spans="1:37" ht="15.25" customHeight="1" x14ac:dyDescent="0.2">
      <c r="A35" t="s">
        <v>1014</v>
      </c>
      <c r="B35" t="s">
        <v>746</v>
      </c>
      <c r="C35" t="s">
        <v>80</v>
      </c>
      <c r="D35">
        <v>11</v>
      </c>
      <c r="E35">
        <v>28</v>
      </c>
      <c r="F35" s="2">
        <v>2.5454545454545499</v>
      </c>
      <c r="G35" s="2">
        <v>17.7</v>
      </c>
      <c r="H35" s="2">
        <v>1.6</v>
      </c>
      <c r="I35" s="2">
        <v>0.4</v>
      </c>
      <c r="J35" s="2">
        <v>11.2</v>
      </c>
      <c r="K35" s="2">
        <v>1.0181818181818201</v>
      </c>
      <c r="L35">
        <v>22</v>
      </c>
      <c r="M35" s="2">
        <v>2</v>
      </c>
      <c r="N35">
        <v>12</v>
      </c>
      <c r="O35">
        <v>33</v>
      </c>
      <c r="P35" s="2">
        <v>36.363636363636402</v>
      </c>
      <c r="Q35">
        <v>8</v>
      </c>
      <c r="R35">
        <v>37</v>
      </c>
      <c r="S35" s="2">
        <v>21.6216216216216</v>
      </c>
      <c r="T35">
        <v>0</v>
      </c>
      <c r="U35">
        <v>0</v>
      </c>
      <c r="W35">
        <v>0</v>
      </c>
      <c r="X35">
        <v>0</v>
      </c>
      <c r="Y35">
        <v>15</v>
      </c>
      <c r="Z35">
        <v>0</v>
      </c>
      <c r="AA35">
        <v>0</v>
      </c>
      <c r="AB35">
        <v>0</v>
      </c>
      <c r="AC35">
        <v>7</v>
      </c>
      <c r="AD35">
        <v>17</v>
      </c>
      <c r="AE35" s="2">
        <v>1.5454545454545501</v>
      </c>
      <c r="AF35">
        <v>6</v>
      </c>
      <c r="AG35">
        <v>11</v>
      </c>
      <c r="AH35">
        <v>17</v>
      </c>
      <c r="AI35" s="2">
        <v>1.5454545454545501</v>
      </c>
      <c r="AJ35">
        <v>293508</v>
      </c>
      <c r="AK35">
        <v>66</v>
      </c>
    </row>
    <row r="36" spans="1:37" ht="15.25" customHeight="1" x14ac:dyDescent="0.2">
      <c r="A36" t="s">
        <v>682</v>
      </c>
      <c r="B36" t="s">
        <v>683</v>
      </c>
      <c r="C36" t="s">
        <v>80</v>
      </c>
      <c r="D36">
        <v>11</v>
      </c>
      <c r="E36">
        <v>41</v>
      </c>
      <c r="F36" s="2">
        <v>3.7272727272727302</v>
      </c>
      <c r="G36" s="2">
        <v>31.4</v>
      </c>
      <c r="H36" s="2">
        <v>2.9</v>
      </c>
      <c r="I36" s="2">
        <v>0.51</v>
      </c>
      <c r="J36" s="2">
        <v>20.9</v>
      </c>
      <c r="K36" s="2">
        <v>1.9</v>
      </c>
      <c r="L36">
        <v>13</v>
      </c>
      <c r="M36" s="2">
        <v>1.1818181818181801</v>
      </c>
      <c r="N36">
        <v>12</v>
      </c>
      <c r="O36">
        <v>31</v>
      </c>
      <c r="P36" s="2">
        <v>38.709677419354797</v>
      </c>
      <c r="Q36">
        <v>13</v>
      </c>
      <c r="R36">
        <v>43</v>
      </c>
      <c r="S36" s="2">
        <v>30.232558139534898</v>
      </c>
      <c r="T36">
        <v>3</v>
      </c>
      <c r="U36">
        <v>7</v>
      </c>
      <c r="V36" s="2">
        <v>42.857142857142897</v>
      </c>
      <c r="W36">
        <v>0</v>
      </c>
      <c r="X36">
        <v>6</v>
      </c>
      <c r="Y36">
        <v>7</v>
      </c>
      <c r="Z36">
        <v>0</v>
      </c>
      <c r="AA36">
        <v>0</v>
      </c>
      <c r="AB36">
        <v>0</v>
      </c>
      <c r="AC36">
        <v>0</v>
      </c>
      <c r="AD36">
        <v>15</v>
      </c>
      <c r="AE36" s="2">
        <v>1.36363636363636</v>
      </c>
      <c r="AF36">
        <v>5</v>
      </c>
      <c r="AG36">
        <v>10</v>
      </c>
      <c r="AH36">
        <v>10</v>
      </c>
      <c r="AI36" s="2">
        <v>0.90909090909090895</v>
      </c>
      <c r="AJ36">
        <v>302406</v>
      </c>
      <c r="AK36">
        <v>63</v>
      </c>
    </row>
    <row r="37" spans="1:37" ht="15.25" customHeight="1" x14ac:dyDescent="0.2">
      <c r="A37" t="s">
        <v>1012</v>
      </c>
      <c r="B37" t="s">
        <v>1013</v>
      </c>
      <c r="C37" t="s">
        <v>80</v>
      </c>
      <c r="D37">
        <v>4</v>
      </c>
      <c r="E37">
        <v>15</v>
      </c>
      <c r="F37" s="2">
        <v>3.75</v>
      </c>
      <c r="G37" s="2">
        <v>11.6</v>
      </c>
      <c r="H37" s="2">
        <v>2.9</v>
      </c>
      <c r="I37" s="2">
        <v>0.44</v>
      </c>
      <c r="J37" s="2">
        <v>6.6</v>
      </c>
      <c r="K37" s="2">
        <v>1.65</v>
      </c>
      <c r="L37">
        <v>13</v>
      </c>
      <c r="M37" s="2">
        <v>3.25</v>
      </c>
      <c r="N37">
        <v>14</v>
      </c>
      <c r="O37">
        <v>22</v>
      </c>
      <c r="P37" s="2">
        <v>63.636363636363598</v>
      </c>
      <c r="Q37">
        <v>0</v>
      </c>
      <c r="R37">
        <v>9</v>
      </c>
      <c r="S37" s="2">
        <v>0</v>
      </c>
      <c r="T37">
        <v>1</v>
      </c>
      <c r="U37">
        <v>3</v>
      </c>
      <c r="V37" s="2">
        <v>33.3333333333333</v>
      </c>
      <c r="W37">
        <v>5</v>
      </c>
      <c r="X37">
        <v>3</v>
      </c>
      <c r="Y37">
        <v>5</v>
      </c>
      <c r="Z37">
        <v>0</v>
      </c>
      <c r="AA37">
        <v>0</v>
      </c>
      <c r="AB37">
        <v>0</v>
      </c>
      <c r="AC37">
        <v>0</v>
      </c>
      <c r="AD37">
        <v>20</v>
      </c>
      <c r="AE37" s="2">
        <v>5</v>
      </c>
      <c r="AF37">
        <v>11</v>
      </c>
      <c r="AG37">
        <v>9</v>
      </c>
      <c r="AH37">
        <v>13</v>
      </c>
      <c r="AI37" s="2">
        <v>3.25</v>
      </c>
      <c r="AJ37">
        <v>234578</v>
      </c>
      <c r="AK37">
        <v>89</v>
      </c>
    </row>
    <row r="38" spans="1:37" ht="15.25" customHeight="1" x14ac:dyDescent="0.2">
      <c r="A38" t="s">
        <v>1439</v>
      </c>
      <c r="B38" t="s">
        <v>1440</v>
      </c>
      <c r="C38" t="s">
        <v>1396</v>
      </c>
      <c r="D38">
        <v>4</v>
      </c>
      <c r="E38">
        <v>8</v>
      </c>
      <c r="F38" s="2">
        <v>2</v>
      </c>
      <c r="G38" s="2">
        <v>1.4</v>
      </c>
      <c r="H38" s="2">
        <v>0.4</v>
      </c>
      <c r="I38" s="2">
        <v>0.42</v>
      </c>
      <c r="J38" s="2">
        <v>3.4</v>
      </c>
      <c r="K38" s="2">
        <v>0.85</v>
      </c>
      <c r="L38">
        <v>3</v>
      </c>
      <c r="M38" s="2">
        <v>0.75</v>
      </c>
      <c r="N38">
        <v>4</v>
      </c>
      <c r="O38">
        <v>12</v>
      </c>
      <c r="P38" s="2">
        <v>33.3333333333333</v>
      </c>
      <c r="Q38">
        <v>2</v>
      </c>
      <c r="R38">
        <v>7</v>
      </c>
      <c r="S38" s="2">
        <v>28.571428571428601</v>
      </c>
      <c r="T38">
        <v>0</v>
      </c>
      <c r="U38">
        <v>0</v>
      </c>
      <c r="W38">
        <v>0</v>
      </c>
      <c r="X38">
        <v>0</v>
      </c>
      <c r="Y38">
        <v>0</v>
      </c>
      <c r="Z38">
        <v>0</v>
      </c>
      <c r="AA38">
        <v>0</v>
      </c>
      <c r="AB38">
        <v>0</v>
      </c>
      <c r="AC38">
        <v>3</v>
      </c>
      <c r="AD38">
        <v>12</v>
      </c>
      <c r="AE38" s="2">
        <v>3</v>
      </c>
      <c r="AF38">
        <v>2</v>
      </c>
      <c r="AG38">
        <v>10</v>
      </c>
      <c r="AH38">
        <v>8</v>
      </c>
      <c r="AI38" s="2">
        <v>2</v>
      </c>
      <c r="AJ38">
        <v>234603</v>
      </c>
      <c r="AK38">
        <v>88</v>
      </c>
    </row>
    <row r="39" spans="1:37" ht="15.25" customHeight="1" x14ac:dyDescent="0.2">
      <c r="A39" t="s">
        <v>299</v>
      </c>
      <c r="B39" t="s">
        <v>1441</v>
      </c>
      <c r="C39" t="s">
        <v>1396</v>
      </c>
      <c r="D39">
        <v>4</v>
      </c>
      <c r="E39">
        <v>9</v>
      </c>
      <c r="F39" s="2">
        <v>2.25</v>
      </c>
      <c r="G39" s="2">
        <v>4.3</v>
      </c>
      <c r="H39" s="2">
        <v>1.1000000000000001</v>
      </c>
      <c r="I39" s="2">
        <v>0.75</v>
      </c>
      <c r="J39" s="2">
        <v>6.8</v>
      </c>
      <c r="K39" s="2">
        <v>1.7</v>
      </c>
      <c r="L39">
        <v>2</v>
      </c>
      <c r="M39" s="2">
        <v>0.5</v>
      </c>
      <c r="N39">
        <v>3</v>
      </c>
      <c r="O39">
        <v>4</v>
      </c>
      <c r="P39" s="2">
        <v>75</v>
      </c>
      <c r="Q39">
        <v>2</v>
      </c>
      <c r="R39">
        <v>6</v>
      </c>
      <c r="S39" s="2">
        <v>33.3333333333333</v>
      </c>
      <c r="T39">
        <v>2</v>
      </c>
      <c r="U39">
        <v>2</v>
      </c>
      <c r="V39" s="2">
        <v>100</v>
      </c>
      <c r="W39">
        <v>0</v>
      </c>
      <c r="X39">
        <v>1</v>
      </c>
      <c r="Y39">
        <v>0</v>
      </c>
      <c r="Z39">
        <v>0</v>
      </c>
      <c r="AA39">
        <v>0</v>
      </c>
      <c r="AB39">
        <v>0</v>
      </c>
      <c r="AC39">
        <v>1</v>
      </c>
      <c r="AD39">
        <v>3</v>
      </c>
      <c r="AE39" s="2">
        <v>0.75</v>
      </c>
      <c r="AF39">
        <v>0</v>
      </c>
      <c r="AG39">
        <v>3</v>
      </c>
      <c r="AH39">
        <v>5</v>
      </c>
      <c r="AI39" s="2">
        <v>1.25</v>
      </c>
      <c r="AJ39">
        <v>210595</v>
      </c>
      <c r="AK39">
        <v>98</v>
      </c>
    </row>
    <row r="40" spans="1:37" ht="15.25" customHeight="1" x14ac:dyDescent="0.2">
      <c r="A40" t="s">
        <v>1442</v>
      </c>
      <c r="B40" t="s">
        <v>1443</v>
      </c>
      <c r="C40" t="s">
        <v>1396</v>
      </c>
      <c r="D40">
        <v>4</v>
      </c>
      <c r="E40">
        <v>24</v>
      </c>
      <c r="F40" s="2">
        <v>6</v>
      </c>
      <c r="G40" s="2">
        <v>23.6</v>
      </c>
      <c r="H40" s="2">
        <v>5.9</v>
      </c>
      <c r="I40" s="2">
        <v>0.63</v>
      </c>
      <c r="J40" s="2">
        <v>15.1</v>
      </c>
      <c r="K40" s="2">
        <v>3.7749999999999999</v>
      </c>
      <c r="L40">
        <v>4</v>
      </c>
      <c r="M40" s="2">
        <v>1</v>
      </c>
      <c r="N40">
        <v>19</v>
      </c>
      <c r="O40">
        <v>31</v>
      </c>
      <c r="P40" s="2">
        <v>61.290322580645203</v>
      </c>
      <c r="Q40">
        <v>1</v>
      </c>
      <c r="R40">
        <v>4</v>
      </c>
      <c r="S40" s="2">
        <v>25</v>
      </c>
      <c r="T40">
        <v>3</v>
      </c>
      <c r="U40">
        <v>3</v>
      </c>
      <c r="V40" s="2">
        <v>100</v>
      </c>
      <c r="W40">
        <v>0</v>
      </c>
      <c r="X40">
        <v>2</v>
      </c>
      <c r="Y40">
        <v>1</v>
      </c>
      <c r="Z40">
        <v>3</v>
      </c>
      <c r="AA40">
        <v>0</v>
      </c>
      <c r="AB40">
        <v>0</v>
      </c>
      <c r="AC40">
        <v>1</v>
      </c>
      <c r="AD40">
        <v>23</v>
      </c>
      <c r="AE40" s="2">
        <v>5.75</v>
      </c>
      <c r="AF40">
        <v>11</v>
      </c>
      <c r="AG40">
        <v>12</v>
      </c>
      <c r="AH40">
        <v>6</v>
      </c>
      <c r="AI40" s="2">
        <v>1.5</v>
      </c>
      <c r="AJ40">
        <v>356788</v>
      </c>
      <c r="AK40">
        <v>54</v>
      </c>
    </row>
    <row r="41" spans="1:37" ht="15.25" customHeight="1" x14ac:dyDescent="0.2">
      <c r="A41" t="s">
        <v>1264</v>
      </c>
      <c r="B41" t="s">
        <v>1265</v>
      </c>
      <c r="C41" t="s">
        <v>1396</v>
      </c>
      <c r="D41">
        <v>4</v>
      </c>
      <c r="E41">
        <v>15</v>
      </c>
      <c r="F41" s="2">
        <v>3.75</v>
      </c>
      <c r="G41" s="2">
        <v>18</v>
      </c>
      <c r="H41" s="2">
        <v>4.5</v>
      </c>
      <c r="I41" s="2">
        <v>0.33</v>
      </c>
      <c r="J41" s="2">
        <v>5</v>
      </c>
      <c r="K41" s="2">
        <v>1.25</v>
      </c>
      <c r="L41">
        <v>10</v>
      </c>
      <c r="M41" s="2">
        <v>2.5</v>
      </c>
      <c r="N41">
        <v>4</v>
      </c>
      <c r="O41">
        <v>20</v>
      </c>
      <c r="P41" s="2">
        <v>20</v>
      </c>
      <c r="Q41">
        <v>4</v>
      </c>
      <c r="R41">
        <v>19</v>
      </c>
      <c r="S41" s="2">
        <v>21.052631578947398</v>
      </c>
      <c r="T41">
        <v>3</v>
      </c>
      <c r="U41">
        <v>6</v>
      </c>
      <c r="V41" s="2">
        <v>50</v>
      </c>
      <c r="W41">
        <v>0</v>
      </c>
      <c r="X41">
        <v>0</v>
      </c>
      <c r="Y41">
        <v>7</v>
      </c>
      <c r="Z41">
        <v>2</v>
      </c>
      <c r="AA41">
        <v>0</v>
      </c>
      <c r="AB41">
        <v>0</v>
      </c>
      <c r="AC41">
        <v>3</v>
      </c>
      <c r="AD41">
        <v>22</v>
      </c>
      <c r="AE41" s="2">
        <v>5.5</v>
      </c>
      <c r="AF41">
        <v>4</v>
      </c>
      <c r="AG41">
        <v>18</v>
      </c>
      <c r="AH41">
        <v>5</v>
      </c>
      <c r="AI41" s="2">
        <v>1.25</v>
      </c>
      <c r="AJ41">
        <v>323680</v>
      </c>
      <c r="AK41">
        <v>59</v>
      </c>
    </row>
    <row r="42" spans="1:37" ht="15.25" customHeight="1" x14ac:dyDescent="0.2">
      <c r="A42" t="s">
        <v>1058</v>
      </c>
      <c r="B42" t="s">
        <v>1059</v>
      </c>
      <c r="C42" t="s">
        <v>961</v>
      </c>
      <c r="D42">
        <v>12</v>
      </c>
      <c r="E42">
        <v>37</v>
      </c>
      <c r="F42" s="2">
        <v>3.0833333333333299</v>
      </c>
      <c r="G42" s="2">
        <v>25.8</v>
      </c>
      <c r="H42" s="2">
        <v>2.2000000000000002</v>
      </c>
      <c r="I42" s="2">
        <v>0.48</v>
      </c>
      <c r="J42" s="2">
        <v>17.8</v>
      </c>
      <c r="K42" s="2">
        <v>1.4833333333333301</v>
      </c>
      <c r="L42">
        <v>16</v>
      </c>
      <c r="M42" s="2">
        <v>1.3333333333333299</v>
      </c>
      <c r="N42">
        <v>17</v>
      </c>
      <c r="O42">
        <v>34</v>
      </c>
      <c r="P42" s="2">
        <v>50</v>
      </c>
      <c r="Q42">
        <v>9</v>
      </c>
      <c r="R42">
        <v>38</v>
      </c>
      <c r="S42" s="2">
        <v>23.684210526315798</v>
      </c>
      <c r="T42">
        <v>2</v>
      </c>
      <c r="U42">
        <v>5</v>
      </c>
      <c r="V42" s="2">
        <v>40</v>
      </c>
      <c r="W42">
        <v>1</v>
      </c>
      <c r="X42">
        <v>2</v>
      </c>
      <c r="Y42">
        <v>5</v>
      </c>
      <c r="Z42">
        <v>0</v>
      </c>
      <c r="AA42">
        <v>0</v>
      </c>
      <c r="AB42">
        <v>0</v>
      </c>
      <c r="AC42">
        <v>8</v>
      </c>
      <c r="AD42">
        <v>24</v>
      </c>
      <c r="AE42" s="2">
        <v>2</v>
      </c>
      <c r="AF42">
        <v>8</v>
      </c>
      <c r="AG42">
        <v>16</v>
      </c>
      <c r="AH42">
        <v>11</v>
      </c>
      <c r="AI42" s="2">
        <v>0.91666666666666696</v>
      </c>
      <c r="AJ42">
        <v>333132</v>
      </c>
      <c r="AK42">
        <v>58</v>
      </c>
    </row>
    <row r="43" spans="1:37" ht="15.25" customHeight="1" x14ac:dyDescent="0.2">
      <c r="A43" t="s">
        <v>1238</v>
      </c>
      <c r="B43" t="s">
        <v>1239</v>
      </c>
      <c r="C43" t="s">
        <v>961</v>
      </c>
      <c r="D43">
        <v>22</v>
      </c>
      <c r="E43">
        <v>122</v>
      </c>
      <c r="F43" s="2">
        <v>5.5454545454545503</v>
      </c>
      <c r="G43" s="2">
        <v>120.9</v>
      </c>
      <c r="H43" s="2">
        <v>5.5</v>
      </c>
      <c r="I43" s="2">
        <v>0.63</v>
      </c>
      <c r="J43" s="2">
        <v>76.900000000000006</v>
      </c>
      <c r="K43" s="2">
        <v>3.49545454545455</v>
      </c>
      <c r="L43">
        <v>42</v>
      </c>
      <c r="M43" s="2">
        <v>1.9090909090909101</v>
      </c>
      <c r="N43">
        <v>77</v>
      </c>
      <c r="O43">
        <v>124</v>
      </c>
      <c r="P43" s="2">
        <v>62.096774193548399</v>
      </c>
      <c r="Q43">
        <v>12</v>
      </c>
      <c r="R43">
        <v>39</v>
      </c>
      <c r="S43" s="2">
        <v>30.769230769230798</v>
      </c>
      <c r="T43">
        <v>21</v>
      </c>
      <c r="U43">
        <v>30</v>
      </c>
      <c r="V43" s="2">
        <v>70</v>
      </c>
      <c r="W43">
        <v>6</v>
      </c>
      <c r="X43">
        <v>14</v>
      </c>
      <c r="Y43">
        <v>8</v>
      </c>
      <c r="Z43">
        <v>4</v>
      </c>
      <c r="AA43">
        <v>0</v>
      </c>
      <c r="AB43">
        <v>0</v>
      </c>
      <c r="AC43">
        <v>14</v>
      </c>
      <c r="AD43">
        <v>96</v>
      </c>
      <c r="AE43" s="2">
        <v>4.3636363636363598</v>
      </c>
      <c r="AF43">
        <v>23</v>
      </c>
      <c r="AG43">
        <v>73</v>
      </c>
      <c r="AH43">
        <v>26</v>
      </c>
      <c r="AI43" s="2">
        <v>1.1818181818181801</v>
      </c>
      <c r="AJ43">
        <v>614178</v>
      </c>
      <c r="AK43">
        <v>17</v>
      </c>
    </row>
    <row r="44" spans="1:37" ht="15.25" customHeight="1" x14ac:dyDescent="0.2">
      <c r="A44" t="s">
        <v>1056</v>
      </c>
      <c r="B44" t="s">
        <v>1057</v>
      </c>
      <c r="C44" t="s">
        <v>961</v>
      </c>
      <c r="D44">
        <v>25</v>
      </c>
      <c r="E44">
        <v>104</v>
      </c>
      <c r="F44" s="2">
        <v>4.16</v>
      </c>
      <c r="G44" s="2">
        <v>80.8</v>
      </c>
      <c r="H44" s="2">
        <v>3.2</v>
      </c>
      <c r="I44" s="2">
        <v>0.56999999999999995</v>
      </c>
      <c r="J44" s="2">
        <v>59.3</v>
      </c>
      <c r="K44" s="2">
        <v>2.3719999999999999</v>
      </c>
      <c r="L44">
        <v>42</v>
      </c>
      <c r="M44" s="2">
        <v>1.68</v>
      </c>
      <c r="N44">
        <v>33</v>
      </c>
      <c r="O44">
        <v>63</v>
      </c>
      <c r="P44" s="2">
        <v>52.380952380952401</v>
      </c>
      <c r="Q44">
        <v>26</v>
      </c>
      <c r="R44">
        <v>96</v>
      </c>
      <c r="S44" s="2">
        <v>27.0833333333333</v>
      </c>
      <c r="T44">
        <v>19</v>
      </c>
      <c r="U44">
        <v>23</v>
      </c>
      <c r="V44" s="2">
        <v>82.608695652173907</v>
      </c>
      <c r="W44">
        <v>0</v>
      </c>
      <c r="X44">
        <v>3</v>
      </c>
      <c r="Y44">
        <v>22</v>
      </c>
      <c r="Z44">
        <v>0</v>
      </c>
      <c r="AA44">
        <v>0</v>
      </c>
      <c r="AB44">
        <v>1</v>
      </c>
      <c r="AC44">
        <v>16</v>
      </c>
      <c r="AD44">
        <v>39</v>
      </c>
      <c r="AE44" s="2">
        <v>1.56</v>
      </c>
      <c r="AF44">
        <v>11</v>
      </c>
      <c r="AG44">
        <v>28</v>
      </c>
      <c r="AH44">
        <v>24</v>
      </c>
      <c r="AI44" s="2">
        <v>0.96</v>
      </c>
      <c r="AJ44">
        <v>598494</v>
      </c>
      <c r="AK44">
        <v>18</v>
      </c>
    </row>
    <row r="45" spans="1:37" ht="15.25" customHeight="1" x14ac:dyDescent="0.2">
      <c r="A45" t="s">
        <v>1231</v>
      </c>
      <c r="B45" t="s">
        <v>1232</v>
      </c>
      <c r="C45" t="s">
        <v>961</v>
      </c>
      <c r="D45">
        <v>21</v>
      </c>
      <c r="E45">
        <v>136</v>
      </c>
      <c r="F45" s="2">
        <v>6.4761904761904798</v>
      </c>
      <c r="G45" s="2">
        <v>132.5</v>
      </c>
      <c r="H45" s="2">
        <v>6.3</v>
      </c>
      <c r="I45" s="2">
        <v>0.64</v>
      </c>
      <c r="J45" s="2">
        <v>87</v>
      </c>
      <c r="K45" s="2">
        <v>4.1428571428571397</v>
      </c>
      <c r="L45">
        <v>30</v>
      </c>
      <c r="M45" s="2">
        <v>1.4285714285714299</v>
      </c>
      <c r="N45">
        <v>54</v>
      </c>
      <c r="O45">
        <v>91</v>
      </c>
      <c r="P45" s="2">
        <v>59.3406593406593</v>
      </c>
      <c r="Q45">
        <v>27</v>
      </c>
      <c r="R45">
        <v>89</v>
      </c>
      <c r="S45" s="2">
        <v>30.337078651685399</v>
      </c>
      <c r="T45">
        <v>28</v>
      </c>
      <c r="U45">
        <v>33</v>
      </c>
      <c r="V45" s="2">
        <v>84.848484848484802</v>
      </c>
      <c r="W45">
        <v>2</v>
      </c>
      <c r="X45">
        <v>3</v>
      </c>
      <c r="Y45">
        <v>11</v>
      </c>
      <c r="Z45">
        <v>9</v>
      </c>
      <c r="AA45">
        <v>0</v>
      </c>
      <c r="AB45">
        <v>1</v>
      </c>
      <c r="AC45">
        <v>13</v>
      </c>
      <c r="AD45">
        <v>101</v>
      </c>
      <c r="AE45" s="2">
        <v>4.8095238095238102</v>
      </c>
      <c r="AF45">
        <v>25</v>
      </c>
      <c r="AG45">
        <v>76</v>
      </c>
      <c r="AH45">
        <v>20</v>
      </c>
      <c r="AI45" s="2">
        <v>0.952380952380952</v>
      </c>
      <c r="AJ45">
        <v>617046</v>
      </c>
      <c r="AK45">
        <v>16</v>
      </c>
    </row>
    <row r="46" spans="1:37" ht="15.25" customHeight="1" x14ac:dyDescent="0.2">
      <c r="A46" t="s">
        <v>387</v>
      </c>
      <c r="B46" t="s">
        <v>1444</v>
      </c>
      <c r="C46" t="s">
        <v>81</v>
      </c>
      <c r="D46">
        <v>12</v>
      </c>
      <c r="E46">
        <v>50</v>
      </c>
      <c r="F46" s="2">
        <v>4.1666666666666696</v>
      </c>
      <c r="G46" s="2">
        <v>45.5</v>
      </c>
      <c r="H46" s="2">
        <v>3.8</v>
      </c>
      <c r="I46" s="2">
        <v>0.59</v>
      </c>
      <c r="J46" s="2">
        <v>29.5</v>
      </c>
      <c r="K46" s="2">
        <v>2.4583333333333299</v>
      </c>
      <c r="L46">
        <v>19</v>
      </c>
      <c r="M46" s="2">
        <v>1.5833333333333299</v>
      </c>
      <c r="N46">
        <v>37</v>
      </c>
      <c r="O46">
        <v>59</v>
      </c>
      <c r="P46" s="2">
        <v>62.711864406779704</v>
      </c>
      <c r="Q46">
        <v>3</v>
      </c>
      <c r="R46">
        <v>15</v>
      </c>
      <c r="S46" s="2">
        <v>20</v>
      </c>
      <c r="T46">
        <v>7</v>
      </c>
      <c r="U46">
        <v>11</v>
      </c>
      <c r="V46" s="2">
        <v>63.636363636363598</v>
      </c>
      <c r="W46">
        <v>0</v>
      </c>
      <c r="X46">
        <v>4</v>
      </c>
      <c r="Y46">
        <v>6</v>
      </c>
      <c r="Z46">
        <v>2</v>
      </c>
      <c r="AA46">
        <v>0</v>
      </c>
      <c r="AB46">
        <v>0</v>
      </c>
      <c r="AC46">
        <v>9</v>
      </c>
      <c r="AD46">
        <v>48</v>
      </c>
      <c r="AE46" s="2">
        <v>4</v>
      </c>
      <c r="AF46">
        <v>16</v>
      </c>
      <c r="AG46">
        <v>32</v>
      </c>
      <c r="AH46">
        <v>18</v>
      </c>
      <c r="AI46" s="2">
        <v>1.5</v>
      </c>
      <c r="AJ46">
        <v>457587</v>
      </c>
      <c r="AK46">
        <v>40</v>
      </c>
    </row>
    <row r="47" spans="1:37" ht="15.25" customHeight="1" x14ac:dyDescent="0.2">
      <c r="A47" t="s">
        <v>676</v>
      </c>
      <c r="B47" t="s">
        <v>677</v>
      </c>
      <c r="C47" t="s">
        <v>606</v>
      </c>
      <c r="D47">
        <v>10</v>
      </c>
      <c r="E47">
        <v>42</v>
      </c>
      <c r="F47" s="2">
        <v>4.2</v>
      </c>
      <c r="G47" s="2">
        <v>51.1</v>
      </c>
      <c r="H47" s="2">
        <v>5.0999999999999996</v>
      </c>
      <c r="I47" s="2">
        <v>0.55000000000000004</v>
      </c>
      <c r="J47" s="2">
        <v>23.1</v>
      </c>
      <c r="K47" s="2">
        <v>2.31</v>
      </c>
      <c r="L47">
        <v>15</v>
      </c>
      <c r="M47" s="2">
        <v>1.5</v>
      </c>
      <c r="N47">
        <v>15</v>
      </c>
      <c r="O47">
        <v>19</v>
      </c>
      <c r="P47" s="2">
        <v>78.947368421052602</v>
      </c>
      <c r="Q47">
        <v>12</v>
      </c>
      <c r="R47">
        <v>55</v>
      </c>
      <c r="S47" s="2">
        <v>21.818181818181799</v>
      </c>
      <c r="T47">
        <v>3</v>
      </c>
      <c r="U47">
        <v>3</v>
      </c>
      <c r="V47" s="2">
        <v>100</v>
      </c>
      <c r="W47">
        <v>0</v>
      </c>
      <c r="X47">
        <v>3</v>
      </c>
      <c r="Y47">
        <v>7</v>
      </c>
      <c r="Z47">
        <v>2</v>
      </c>
      <c r="AA47">
        <v>0</v>
      </c>
      <c r="AB47">
        <v>0</v>
      </c>
      <c r="AC47">
        <v>5</v>
      </c>
      <c r="AD47">
        <v>52</v>
      </c>
      <c r="AE47" s="2">
        <v>5.2</v>
      </c>
      <c r="AF47">
        <v>16</v>
      </c>
      <c r="AG47">
        <v>36</v>
      </c>
      <c r="AH47">
        <v>8</v>
      </c>
      <c r="AI47" s="2">
        <v>0.8</v>
      </c>
      <c r="AJ47">
        <v>347784</v>
      </c>
      <c r="AK47">
        <v>57</v>
      </c>
    </row>
    <row r="48" spans="1:37" ht="15.25" customHeight="1" x14ac:dyDescent="0.2">
      <c r="A48" t="s">
        <v>290</v>
      </c>
      <c r="B48" t="s">
        <v>291</v>
      </c>
      <c r="C48" t="s">
        <v>608</v>
      </c>
      <c r="D48">
        <v>27</v>
      </c>
      <c r="E48">
        <v>96</v>
      </c>
      <c r="F48" s="2">
        <v>3.5555555555555598</v>
      </c>
      <c r="G48" s="2">
        <v>111.5</v>
      </c>
      <c r="H48" s="2">
        <v>4.0999999999999996</v>
      </c>
      <c r="I48" s="2">
        <v>0.62</v>
      </c>
      <c r="J48" s="2">
        <v>59.5</v>
      </c>
      <c r="K48" s="2">
        <v>2.2037037037037002</v>
      </c>
      <c r="L48">
        <v>28</v>
      </c>
      <c r="M48" s="2">
        <v>1.0370370370370401</v>
      </c>
      <c r="N48">
        <v>49</v>
      </c>
      <c r="O48">
        <v>68</v>
      </c>
      <c r="P48" s="2">
        <v>72.058823529411796</v>
      </c>
      <c r="Q48">
        <v>19</v>
      </c>
      <c r="R48">
        <v>71</v>
      </c>
      <c r="S48" s="2">
        <v>26.760563380281699</v>
      </c>
      <c r="T48">
        <v>9</v>
      </c>
      <c r="U48">
        <v>17</v>
      </c>
      <c r="V48" s="2">
        <v>52.941176470588204</v>
      </c>
      <c r="W48">
        <v>0</v>
      </c>
      <c r="X48">
        <v>5</v>
      </c>
      <c r="Y48">
        <v>17</v>
      </c>
      <c r="Z48">
        <v>4</v>
      </c>
      <c r="AA48">
        <v>0</v>
      </c>
      <c r="AB48">
        <v>0</v>
      </c>
      <c r="AC48">
        <v>6</v>
      </c>
      <c r="AD48">
        <v>118</v>
      </c>
      <c r="AE48" s="2">
        <v>4.3703703703703702</v>
      </c>
      <c r="AF48">
        <v>38</v>
      </c>
      <c r="AG48">
        <v>80</v>
      </c>
      <c r="AH48">
        <v>29</v>
      </c>
      <c r="AI48" s="2">
        <v>1.07407407407407</v>
      </c>
      <c r="AJ48">
        <v>516408</v>
      </c>
      <c r="AK48">
        <v>33</v>
      </c>
    </row>
    <row r="49" spans="1:37" ht="15.25" customHeight="1" x14ac:dyDescent="0.2">
      <c r="A49" t="s">
        <v>292</v>
      </c>
      <c r="B49" t="s">
        <v>293</v>
      </c>
      <c r="C49" t="s">
        <v>608</v>
      </c>
      <c r="D49">
        <v>31</v>
      </c>
      <c r="E49">
        <v>143</v>
      </c>
      <c r="F49" s="2">
        <v>4.6129032258064502</v>
      </c>
      <c r="G49" s="2">
        <v>163.6</v>
      </c>
      <c r="H49" s="2">
        <v>5.3</v>
      </c>
      <c r="I49" s="2">
        <v>0.56000000000000005</v>
      </c>
      <c r="J49" s="2">
        <v>80.099999999999994</v>
      </c>
      <c r="K49" s="2">
        <v>2.58387096774194</v>
      </c>
      <c r="L49">
        <v>75</v>
      </c>
      <c r="M49" s="2">
        <v>2.4193548387096802</v>
      </c>
      <c r="N49">
        <v>59</v>
      </c>
      <c r="O49">
        <v>95</v>
      </c>
      <c r="P49" s="2">
        <v>62.105263157894697</v>
      </c>
      <c r="Q49">
        <v>37</v>
      </c>
      <c r="R49">
        <v>142</v>
      </c>
      <c r="S49" s="2">
        <v>26.056338028169002</v>
      </c>
      <c r="T49">
        <v>10</v>
      </c>
      <c r="U49">
        <v>17</v>
      </c>
      <c r="V49" s="2">
        <v>58.823529411764703</v>
      </c>
      <c r="W49">
        <v>3</v>
      </c>
      <c r="X49">
        <v>20</v>
      </c>
      <c r="Y49">
        <v>36</v>
      </c>
      <c r="Z49">
        <v>8</v>
      </c>
      <c r="AA49">
        <v>2</v>
      </c>
      <c r="AB49">
        <v>1</v>
      </c>
      <c r="AC49">
        <v>15</v>
      </c>
      <c r="AD49">
        <v>147</v>
      </c>
      <c r="AE49" s="2">
        <v>4.7419354838709697</v>
      </c>
      <c r="AF49">
        <v>31</v>
      </c>
      <c r="AG49">
        <v>116</v>
      </c>
      <c r="AH49">
        <v>47</v>
      </c>
      <c r="AI49" s="2">
        <v>1.5161290322580601</v>
      </c>
      <c r="AJ49">
        <v>629172</v>
      </c>
      <c r="AK49">
        <v>15</v>
      </c>
    </row>
    <row r="50" spans="1:37" ht="15.25" customHeight="1" x14ac:dyDescent="0.2">
      <c r="A50" t="s">
        <v>288</v>
      </c>
      <c r="B50" t="s">
        <v>289</v>
      </c>
      <c r="C50" t="s">
        <v>608</v>
      </c>
      <c r="D50">
        <v>31</v>
      </c>
      <c r="E50">
        <v>149</v>
      </c>
      <c r="F50" s="2">
        <v>4.8064516129032304</v>
      </c>
      <c r="G50" s="2">
        <v>128.4</v>
      </c>
      <c r="H50" s="2">
        <v>4.0999999999999996</v>
      </c>
      <c r="I50" s="2">
        <v>0.65</v>
      </c>
      <c r="J50" s="2">
        <v>96.9</v>
      </c>
      <c r="K50" s="2">
        <v>3.1258064516128998</v>
      </c>
      <c r="L50">
        <v>45</v>
      </c>
      <c r="M50" s="2">
        <v>1.45161290322581</v>
      </c>
      <c r="N50">
        <v>33</v>
      </c>
      <c r="O50">
        <v>58</v>
      </c>
      <c r="P50" s="2">
        <v>56.8965517241379</v>
      </c>
      <c r="Q50">
        <v>43</v>
      </c>
      <c r="R50">
        <v>135</v>
      </c>
      <c r="S50" s="2">
        <v>31.851851851851901</v>
      </c>
      <c r="T50">
        <v>30</v>
      </c>
      <c r="U50">
        <v>38</v>
      </c>
      <c r="V50" s="2">
        <v>78.947368421052602</v>
      </c>
      <c r="W50">
        <v>0</v>
      </c>
      <c r="X50">
        <v>0</v>
      </c>
      <c r="Y50">
        <v>39</v>
      </c>
      <c r="Z50">
        <v>1</v>
      </c>
      <c r="AA50">
        <v>0</v>
      </c>
      <c r="AB50">
        <v>0</v>
      </c>
      <c r="AC50">
        <v>6</v>
      </c>
      <c r="AD50">
        <v>73</v>
      </c>
      <c r="AE50" s="2">
        <v>2.3548387096774199</v>
      </c>
      <c r="AF50">
        <v>25</v>
      </c>
      <c r="AG50">
        <v>48</v>
      </c>
      <c r="AH50">
        <v>44</v>
      </c>
      <c r="AI50" s="2">
        <v>1.4193548387096799</v>
      </c>
      <c r="AJ50">
        <v>588264</v>
      </c>
      <c r="AK50">
        <v>20</v>
      </c>
    </row>
    <row r="51" spans="1:37" ht="15.25" customHeight="1" x14ac:dyDescent="0.2">
      <c r="A51" t="s">
        <v>286</v>
      </c>
      <c r="B51" t="s">
        <v>287</v>
      </c>
      <c r="C51" t="s">
        <v>608</v>
      </c>
      <c r="D51">
        <v>23</v>
      </c>
      <c r="E51">
        <v>121</v>
      </c>
      <c r="F51" s="2">
        <v>5.2608695652173898</v>
      </c>
      <c r="G51" s="2">
        <v>96.6</v>
      </c>
      <c r="H51" s="2">
        <v>4.2</v>
      </c>
      <c r="I51" s="2">
        <v>0.53</v>
      </c>
      <c r="J51" s="2">
        <v>64.099999999999994</v>
      </c>
      <c r="K51" s="2">
        <v>2.7869565217391301</v>
      </c>
      <c r="L51">
        <v>27</v>
      </c>
      <c r="M51" s="2">
        <v>1.1739130434782601</v>
      </c>
      <c r="N51">
        <v>85</v>
      </c>
      <c r="O51">
        <v>148</v>
      </c>
      <c r="P51" s="2">
        <v>57.4324324324324</v>
      </c>
      <c r="Q51">
        <v>8</v>
      </c>
      <c r="R51">
        <v>46</v>
      </c>
      <c r="S51" s="2">
        <v>17.3913043478261</v>
      </c>
      <c r="T51">
        <v>20</v>
      </c>
      <c r="U51">
        <v>35</v>
      </c>
      <c r="V51" s="2">
        <v>57.142857142857103</v>
      </c>
      <c r="W51">
        <v>0</v>
      </c>
      <c r="X51">
        <v>8</v>
      </c>
      <c r="Y51">
        <v>12</v>
      </c>
      <c r="Z51">
        <v>3</v>
      </c>
      <c r="AA51">
        <v>0</v>
      </c>
      <c r="AB51">
        <v>0</v>
      </c>
      <c r="AC51">
        <v>7</v>
      </c>
      <c r="AD51">
        <v>81</v>
      </c>
      <c r="AE51" s="2">
        <v>3.52173913043478</v>
      </c>
      <c r="AF51">
        <v>38</v>
      </c>
      <c r="AG51">
        <v>43</v>
      </c>
      <c r="AH51">
        <v>28</v>
      </c>
      <c r="AI51" s="2">
        <v>1.2173913043478299</v>
      </c>
      <c r="AJ51">
        <v>533766</v>
      </c>
      <c r="AK51">
        <v>29</v>
      </c>
    </row>
    <row r="52" spans="1:37" ht="15.25" customHeight="1" x14ac:dyDescent="0.2">
      <c r="A52" t="s">
        <v>1445</v>
      </c>
      <c r="B52" t="s">
        <v>1446</v>
      </c>
      <c r="C52" t="s">
        <v>1397</v>
      </c>
      <c r="D52">
        <v>6</v>
      </c>
      <c r="E52">
        <v>20</v>
      </c>
      <c r="F52" s="2">
        <v>3.3333333333333299</v>
      </c>
      <c r="G52" s="2">
        <v>21</v>
      </c>
      <c r="H52" s="2">
        <v>3.5</v>
      </c>
      <c r="I52" s="2">
        <v>0.45</v>
      </c>
      <c r="J52" s="2">
        <v>9</v>
      </c>
      <c r="K52" s="2">
        <v>1.5</v>
      </c>
      <c r="L52">
        <v>10</v>
      </c>
      <c r="M52" s="2">
        <v>1.6666666666666701</v>
      </c>
      <c r="N52">
        <v>7</v>
      </c>
      <c r="O52">
        <v>21</v>
      </c>
      <c r="P52" s="2">
        <v>33.3333333333333</v>
      </c>
      <c r="Q52">
        <v>6</v>
      </c>
      <c r="R52">
        <v>22</v>
      </c>
      <c r="S52" s="2">
        <v>27.272727272727298</v>
      </c>
      <c r="T52">
        <v>1</v>
      </c>
      <c r="U52">
        <v>1</v>
      </c>
      <c r="V52" s="2">
        <v>100</v>
      </c>
      <c r="W52">
        <v>0</v>
      </c>
      <c r="X52">
        <v>0</v>
      </c>
      <c r="Y52">
        <v>8</v>
      </c>
      <c r="Z52">
        <v>0</v>
      </c>
      <c r="AA52">
        <v>0</v>
      </c>
      <c r="AB52">
        <v>0</v>
      </c>
      <c r="AC52">
        <v>2</v>
      </c>
      <c r="AD52">
        <v>18</v>
      </c>
      <c r="AE52" s="2">
        <v>3</v>
      </c>
      <c r="AF52">
        <v>3</v>
      </c>
      <c r="AG52">
        <v>15</v>
      </c>
      <c r="AH52">
        <v>5</v>
      </c>
      <c r="AI52" s="2">
        <v>0.83333333333333304</v>
      </c>
      <c r="AJ52">
        <v>249621</v>
      </c>
      <c r="AK52">
        <v>81</v>
      </c>
    </row>
    <row r="53" spans="1:37" ht="15.25" customHeight="1" x14ac:dyDescent="0.2">
      <c r="A53" t="s">
        <v>1447</v>
      </c>
      <c r="B53" t="s">
        <v>1448</v>
      </c>
      <c r="C53" t="s">
        <v>1397</v>
      </c>
      <c r="D53">
        <v>6</v>
      </c>
      <c r="E53">
        <v>37</v>
      </c>
      <c r="F53" s="2">
        <v>6.1666666666666696</v>
      </c>
      <c r="G53" s="2">
        <v>36.4</v>
      </c>
      <c r="H53" s="2">
        <v>6.1</v>
      </c>
      <c r="I53" s="2">
        <v>0.62</v>
      </c>
      <c r="J53" s="2">
        <v>22.9</v>
      </c>
      <c r="K53" s="2">
        <v>3.81666666666667</v>
      </c>
      <c r="L53">
        <v>15</v>
      </c>
      <c r="M53" s="2">
        <v>2.5</v>
      </c>
      <c r="N53">
        <v>19</v>
      </c>
      <c r="O53">
        <v>36</v>
      </c>
      <c r="P53" s="2">
        <v>52.7777777777778</v>
      </c>
      <c r="Q53">
        <v>8</v>
      </c>
      <c r="R53">
        <v>19</v>
      </c>
      <c r="S53" s="2">
        <v>42.105263157894697</v>
      </c>
      <c r="T53">
        <v>2</v>
      </c>
      <c r="U53">
        <v>5</v>
      </c>
      <c r="V53" s="2">
        <v>40</v>
      </c>
      <c r="W53">
        <v>0</v>
      </c>
      <c r="X53">
        <v>3</v>
      </c>
      <c r="Y53">
        <v>2</v>
      </c>
      <c r="Z53">
        <v>2</v>
      </c>
      <c r="AA53">
        <v>0</v>
      </c>
      <c r="AB53">
        <v>0</v>
      </c>
      <c r="AC53">
        <v>10</v>
      </c>
      <c r="AD53">
        <v>29</v>
      </c>
      <c r="AE53" s="2">
        <v>4.8333333333333304</v>
      </c>
      <c r="AF53">
        <v>9</v>
      </c>
      <c r="AG53">
        <v>20</v>
      </c>
      <c r="AH53">
        <v>6</v>
      </c>
      <c r="AI53" s="2">
        <v>1</v>
      </c>
      <c r="AJ53">
        <v>272398</v>
      </c>
      <c r="AK53">
        <v>74</v>
      </c>
    </row>
    <row r="54" spans="1:37" ht="15.25" customHeight="1" x14ac:dyDescent="0.2">
      <c r="A54" t="s">
        <v>1449</v>
      </c>
      <c r="B54" t="s">
        <v>1450</v>
      </c>
      <c r="C54" t="s">
        <v>1397</v>
      </c>
      <c r="D54">
        <v>6</v>
      </c>
      <c r="E54">
        <v>20</v>
      </c>
      <c r="F54" s="2">
        <v>3.3333333333333299</v>
      </c>
      <c r="G54" s="2">
        <v>12.2</v>
      </c>
      <c r="H54" s="2">
        <v>2</v>
      </c>
      <c r="I54" s="2">
        <v>0.56000000000000005</v>
      </c>
      <c r="J54" s="2">
        <v>11.2</v>
      </c>
      <c r="K54" s="2">
        <v>1.86666666666667</v>
      </c>
      <c r="L54">
        <v>7</v>
      </c>
      <c r="M54" s="2">
        <v>1.1666666666666701</v>
      </c>
      <c r="N54">
        <v>8</v>
      </c>
      <c r="O54">
        <v>15</v>
      </c>
      <c r="P54" s="2">
        <v>53.3333333333333</v>
      </c>
      <c r="Q54">
        <v>5</v>
      </c>
      <c r="R54">
        <v>16</v>
      </c>
      <c r="S54" s="2">
        <v>31.25</v>
      </c>
      <c r="T54">
        <v>2</v>
      </c>
      <c r="U54">
        <v>5</v>
      </c>
      <c r="V54" s="2">
        <v>40</v>
      </c>
      <c r="W54">
        <v>0</v>
      </c>
      <c r="X54">
        <v>0</v>
      </c>
      <c r="Y54">
        <v>3</v>
      </c>
      <c r="Z54">
        <v>0</v>
      </c>
      <c r="AA54">
        <v>0</v>
      </c>
      <c r="AB54">
        <v>0</v>
      </c>
      <c r="AC54">
        <v>4</v>
      </c>
      <c r="AD54">
        <v>12</v>
      </c>
      <c r="AE54" s="2">
        <v>2</v>
      </c>
      <c r="AF54">
        <v>3</v>
      </c>
      <c r="AG54">
        <v>9</v>
      </c>
      <c r="AH54">
        <v>8</v>
      </c>
      <c r="AI54" s="2">
        <v>1.3333333333333299</v>
      </c>
      <c r="AJ54">
        <v>96736</v>
      </c>
      <c r="AK54">
        <v>149</v>
      </c>
    </row>
    <row r="55" spans="1:37" ht="15.25" customHeight="1" x14ac:dyDescent="0.2">
      <c r="A55" t="s">
        <v>401</v>
      </c>
      <c r="B55" t="s">
        <v>856</v>
      </c>
      <c r="C55" t="s">
        <v>1397</v>
      </c>
      <c r="D55">
        <v>6</v>
      </c>
      <c r="E55">
        <v>33</v>
      </c>
      <c r="F55" s="2">
        <v>5.5</v>
      </c>
      <c r="G55" s="2">
        <v>25.8</v>
      </c>
      <c r="H55" s="2">
        <v>4.3</v>
      </c>
      <c r="I55" s="2">
        <v>0.6</v>
      </c>
      <c r="J55" s="2">
        <v>19.8</v>
      </c>
      <c r="K55" s="2">
        <v>3.3</v>
      </c>
      <c r="L55">
        <v>7</v>
      </c>
      <c r="M55" s="2">
        <v>1.1666666666666701</v>
      </c>
      <c r="N55">
        <v>14</v>
      </c>
      <c r="O55">
        <v>33</v>
      </c>
      <c r="P55" s="2">
        <v>42.424242424242401</v>
      </c>
      <c r="Q55">
        <v>9</v>
      </c>
      <c r="R55">
        <v>18</v>
      </c>
      <c r="S55" s="2">
        <v>50</v>
      </c>
      <c r="T55">
        <v>1</v>
      </c>
      <c r="U55">
        <v>4</v>
      </c>
      <c r="V55" s="2">
        <v>25</v>
      </c>
      <c r="W55">
        <v>0</v>
      </c>
      <c r="X55">
        <v>1</v>
      </c>
      <c r="Y55">
        <v>2</v>
      </c>
      <c r="Z55">
        <v>0</v>
      </c>
      <c r="AA55">
        <v>0</v>
      </c>
      <c r="AB55">
        <v>1</v>
      </c>
      <c r="AC55">
        <v>3</v>
      </c>
      <c r="AD55">
        <v>16</v>
      </c>
      <c r="AE55" s="2">
        <v>2.6666666666666701</v>
      </c>
      <c r="AF55">
        <v>8</v>
      </c>
      <c r="AG55">
        <v>8</v>
      </c>
      <c r="AH55">
        <v>6</v>
      </c>
      <c r="AI55" s="2">
        <v>1</v>
      </c>
      <c r="AJ55">
        <v>254947</v>
      </c>
      <c r="AK55">
        <v>78</v>
      </c>
    </row>
    <row r="56" spans="1:37" ht="15.25" customHeight="1" x14ac:dyDescent="0.2">
      <c r="A56" t="s">
        <v>1060</v>
      </c>
      <c r="B56" t="s">
        <v>1061</v>
      </c>
      <c r="C56" t="s">
        <v>961</v>
      </c>
      <c r="D56">
        <v>23</v>
      </c>
      <c r="E56">
        <v>84</v>
      </c>
      <c r="F56" s="2">
        <v>3.6521739130434798</v>
      </c>
      <c r="G56" s="2">
        <v>93.5</v>
      </c>
      <c r="H56" s="2">
        <v>4.0999999999999996</v>
      </c>
      <c r="I56" s="2">
        <v>0.75</v>
      </c>
      <c r="J56" s="2">
        <v>63</v>
      </c>
      <c r="K56" s="2">
        <v>2.7391304347826102</v>
      </c>
      <c r="L56">
        <v>28</v>
      </c>
      <c r="M56" s="2">
        <v>1.2173913043478299</v>
      </c>
      <c r="N56">
        <v>3</v>
      </c>
      <c r="O56">
        <v>7</v>
      </c>
      <c r="P56" s="2">
        <v>42.857142857142897</v>
      </c>
      <c r="Q56">
        <v>39</v>
      </c>
      <c r="R56">
        <v>101</v>
      </c>
      <c r="S56" s="2">
        <v>38.613861386138602</v>
      </c>
      <c r="T56">
        <v>3</v>
      </c>
      <c r="U56">
        <v>4</v>
      </c>
      <c r="V56" s="2">
        <v>75</v>
      </c>
      <c r="W56">
        <v>0</v>
      </c>
      <c r="X56">
        <v>2</v>
      </c>
      <c r="Y56">
        <v>23</v>
      </c>
      <c r="Z56">
        <v>0</v>
      </c>
      <c r="AA56">
        <v>0</v>
      </c>
      <c r="AB56">
        <v>1</v>
      </c>
      <c r="AC56">
        <v>2</v>
      </c>
      <c r="AD56">
        <v>41</v>
      </c>
      <c r="AE56" s="2">
        <v>1.7826086956521701</v>
      </c>
      <c r="AF56">
        <v>11</v>
      </c>
      <c r="AG56">
        <v>30</v>
      </c>
      <c r="AH56">
        <v>16</v>
      </c>
      <c r="AI56" s="2">
        <v>0.69565217391304301</v>
      </c>
      <c r="AJ56">
        <v>522882</v>
      </c>
      <c r="AK56">
        <v>31</v>
      </c>
    </row>
    <row r="57" spans="1:37" ht="15.25" customHeight="1" x14ac:dyDescent="0.2">
      <c r="A57" t="s">
        <v>1062</v>
      </c>
      <c r="B57" t="s">
        <v>1063</v>
      </c>
      <c r="C57" t="s">
        <v>961</v>
      </c>
      <c r="D57">
        <v>17</v>
      </c>
      <c r="E57">
        <v>56</v>
      </c>
      <c r="F57" s="2">
        <v>3.2941176470588198</v>
      </c>
      <c r="G57" s="2">
        <v>71.7</v>
      </c>
      <c r="H57" s="2">
        <v>4.2</v>
      </c>
      <c r="I57" s="2">
        <v>0.54</v>
      </c>
      <c r="J57" s="2">
        <v>30.2</v>
      </c>
      <c r="K57" s="2">
        <v>1.77647058823529</v>
      </c>
      <c r="L57">
        <v>32</v>
      </c>
      <c r="M57" s="2">
        <v>1.8823529411764699</v>
      </c>
      <c r="N57">
        <v>39</v>
      </c>
      <c r="O57">
        <v>75</v>
      </c>
      <c r="P57" s="2">
        <v>52</v>
      </c>
      <c r="Q57">
        <v>0</v>
      </c>
      <c r="R57">
        <v>3</v>
      </c>
      <c r="S57" s="2">
        <v>0</v>
      </c>
      <c r="T57">
        <v>17</v>
      </c>
      <c r="U57">
        <v>26</v>
      </c>
      <c r="V57" s="2">
        <v>65.384615384615401</v>
      </c>
      <c r="W57">
        <v>7</v>
      </c>
      <c r="X57">
        <v>12</v>
      </c>
      <c r="Y57">
        <v>6</v>
      </c>
      <c r="Z57">
        <v>1</v>
      </c>
      <c r="AA57">
        <v>1</v>
      </c>
      <c r="AB57">
        <v>0</v>
      </c>
      <c r="AC57">
        <v>7</v>
      </c>
      <c r="AD57">
        <v>81</v>
      </c>
      <c r="AE57" s="2">
        <v>4.7647058823529402</v>
      </c>
      <c r="AF57">
        <v>27</v>
      </c>
      <c r="AG57">
        <v>54</v>
      </c>
      <c r="AH57">
        <v>17</v>
      </c>
      <c r="AI57" s="2">
        <v>1</v>
      </c>
      <c r="AJ57">
        <v>481824</v>
      </c>
      <c r="AK57">
        <v>34</v>
      </c>
    </row>
    <row r="58" spans="1:37" ht="15.25" customHeight="1" x14ac:dyDescent="0.2">
      <c r="A58" t="s">
        <v>657</v>
      </c>
      <c r="B58" t="s">
        <v>658</v>
      </c>
      <c r="C58" t="s">
        <v>1179</v>
      </c>
      <c r="D58">
        <v>29</v>
      </c>
      <c r="E58">
        <v>133</v>
      </c>
      <c r="F58" s="2">
        <v>4.5862068965517198</v>
      </c>
      <c r="G58" s="2">
        <v>146.1</v>
      </c>
      <c r="H58" s="2">
        <v>5</v>
      </c>
      <c r="I58" s="2">
        <v>0.57999999999999996</v>
      </c>
      <c r="J58" s="2">
        <v>77.099999999999994</v>
      </c>
      <c r="K58" s="2">
        <v>2.6586206896551698</v>
      </c>
      <c r="L58">
        <v>56</v>
      </c>
      <c r="M58" s="2">
        <v>1.9310344827586201</v>
      </c>
      <c r="N58">
        <v>88</v>
      </c>
      <c r="O58">
        <v>142</v>
      </c>
      <c r="P58" s="2">
        <v>61.971830985915503</v>
      </c>
      <c r="Q58">
        <v>3</v>
      </c>
      <c r="R58">
        <v>23</v>
      </c>
      <c r="S58" s="2">
        <v>13.0434782608696</v>
      </c>
      <c r="T58">
        <v>39</v>
      </c>
      <c r="U58">
        <v>65</v>
      </c>
      <c r="V58" s="2">
        <v>60</v>
      </c>
      <c r="W58">
        <v>3</v>
      </c>
      <c r="X58">
        <v>19</v>
      </c>
      <c r="Y58">
        <v>27</v>
      </c>
      <c r="Z58">
        <v>10</v>
      </c>
      <c r="AA58">
        <v>1</v>
      </c>
      <c r="AB58">
        <v>1</v>
      </c>
      <c r="AC58">
        <v>6</v>
      </c>
      <c r="AD58">
        <v>146</v>
      </c>
      <c r="AE58" s="2">
        <v>5.0344827586206904</v>
      </c>
      <c r="AF58">
        <v>40</v>
      </c>
      <c r="AG58">
        <v>106</v>
      </c>
      <c r="AH58">
        <v>51</v>
      </c>
      <c r="AI58" s="2">
        <v>1.7586206896551699</v>
      </c>
      <c r="AJ58">
        <v>712452</v>
      </c>
      <c r="AK58">
        <v>10</v>
      </c>
    </row>
    <row r="59" spans="1:37" ht="15.25" customHeight="1" x14ac:dyDescent="0.2">
      <c r="A59" t="s">
        <v>651</v>
      </c>
      <c r="B59" t="s">
        <v>652</v>
      </c>
      <c r="C59" t="s">
        <v>80</v>
      </c>
      <c r="D59">
        <v>7</v>
      </c>
      <c r="E59">
        <v>21</v>
      </c>
      <c r="F59" s="2">
        <v>3</v>
      </c>
      <c r="G59" s="2">
        <v>8.6999999999999993</v>
      </c>
      <c r="H59" s="2">
        <v>1.2</v>
      </c>
      <c r="I59" s="2">
        <v>0.46</v>
      </c>
      <c r="J59" s="2">
        <v>9.6999999999999993</v>
      </c>
      <c r="K59" s="2">
        <v>1.3857142857142899</v>
      </c>
      <c r="L59">
        <v>6</v>
      </c>
      <c r="M59" s="2">
        <v>0.85714285714285698</v>
      </c>
      <c r="N59">
        <v>12</v>
      </c>
      <c r="O59">
        <v>27</v>
      </c>
      <c r="P59" s="2">
        <v>44.4444444444444</v>
      </c>
      <c r="Q59">
        <v>3</v>
      </c>
      <c r="R59">
        <v>13</v>
      </c>
      <c r="S59" s="2">
        <v>23.076923076923102</v>
      </c>
      <c r="T59">
        <v>3</v>
      </c>
      <c r="U59">
        <v>6</v>
      </c>
      <c r="V59" s="2">
        <v>50</v>
      </c>
      <c r="W59">
        <v>1</v>
      </c>
      <c r="X59">
        <v>2</v>
      </c>
      <c r="Y59">
        <v>0</v>
      </c>
      <c r="Z59">
        <v>0</v>
      </c>
      <c r="AA59">
        <v>0</v>
      </c>
      <c r="AB59">
        <v>0</v>
      </c>
      <c r="AC59">
        <v>3</v>
      </c>
      <c r="AD59">
        <v>20</v>
      </c>
      <c r="AE59" s="2">
        <v>2.8571428571428599</v>
      </c>
      <c r="AF59">
        <v>12</v>
      </c>
      <c r="AG59">
        <v>8</v>
      </c>
      <c r="AH59">
        <v>13</v>
      </c>
      <c r="AI59" s="2">
        <v>1.8571428571428601</v>
      </c>
      <c r="AJ59">
        <v>165372</v>
      </c>
      <c r="AK59">
        <v>112</v>
      </c>
    </row>
    <row r="60" spans="1:37" ht="15.25" customHeight="1" x14ac:dyDescent="0.2">
      <c r="A60" t="s">
        <v>1451</v>
      </c>
      <c r="B60" t="s">
        <v>1452</v>
      </c>
      <c r="C60" t="s">
        <v>1187</v>
      </c>
      <c r="D60">
        <v>8</v>
      </c>
      <c r="E60">
        <v>38</v>
      </c>
      <c r="F60" s="2">
        <v>4.75</v>
      </c>
      <c r="G60" s="2">
        <v>28</v>
      </c>
      <c r="H60" s="2">
        <v>3.5</v>
      </c>
      <c r="I60" s="2">
        <v>0.54</v>
      </c>
      <c r="J60" s="2">
        <v>20.5</v>
      </c>
      <c r="K60" s="2">
        <v>2.5625</v>
      </c>
      <c r="L60">
        <v>14</v>
      </c>
      <c r="M60" s="2">
        <v>1.75</v>
      </c>
      <c r="N60">
        <v>13</v>
      </c>
      <c r="O60">
        <v>26</v>
      </c>
      <c r="P60" s="2">
        <v>50</v>
      </c>
      <c r="Q60">
        <v>6</v>
      </c>
      <c r="R60">
        <v>27</v>
      </c>
      <c r="S60" s="2">
        <v>22.2222222222222</v>
      </c>
      <c r="T60">
        <v>13</v>
      </c>
      <c r="U60">
        <v>18</v>
      </c>
      <c r="V60" s="2">
        <v>72.2222222222222</v>
      </c>
      <c r="W60">
        <v>0</v>
      </c>
      <c r="X60">
        <v>2</v>
      </c>
      <c r="Y60">
        <v>3</v>
      </c>
      <c r="Z60">
        <v>0</v>
      </c>
      <c r="AA60">
        <v>0</v>
      </c>
      <c r="AB60">
        <v>0</v>
      </c>
      <c r="AC60">
        <v>9</v>
      </c>
      <c r="AD60">
        <v>17</v>
      </c>
      <c r="AE60" s="2">
        <v>2.125</v>
      </c>
      <c r="AF60">
        <v>11</v>
      </c>
      <c r="AG60">
        <v>6</v>
      </c>
      <c r="AH60">
        <v>6</v>
      </c>
      <c r="AI60" s="2">
        <v>0.75</v>
      </c>
      <c r="AJ60">
        <v>378209</v>
      </c>
      <c r="AK60">
        <v>49</v>
      </c>
    </row>
    <row r="61" spans="1:37" ht="15.25" customHeight="1" x14ac:dyDescent="0.2">
      <c r="A61" t="s">
        <v>1267</v>
      </c>
      <c r="B61" t="s">
        <v>1268</v>
      </c>
      <c r="C61" t="s">
        <v>1187</v>
      </c>
      <c r="D61">
        <v>8</v>
      </c>
      <c r="E61">
        <v>32</v>
      </c>
      <c r="F61" s="2">
        <v>4</v>
      </c>
      <c r="G61" s="2">
        <v>36.799999999999997</v>
      </c>
      <c r="H61" s="2">
        <v>4.5999999999999996</v>
      </c>
      <c r="I61" s="2">
        <v>0.54</v>
      </c>
      <c r="J61" s="2">
        <v>17.3</v>
      </c>
      <c r="K61" s="2">
        <v>2.1625000000000001</v>
      </c>
      <c r="L61">
        <v>12</v>
      </c>
      <c r="M61" s="2">
        <v>1.5</v>
      </c>
      <c r="N61">
        <v>22</v>
      </c>
      <c r="O61">
        <v>36</v>
      </c>
      <c r="P61" s="2">
        <v>61.1111111111111</v>
      </c>
      <c r="Q61">
        <v>4</v>
      </c>
      <c r="R61">
        <v>14</v>
      </c>
      <c r="S61" s="2">
        <v>28.571428571428601</v>
      </c>
      <c r="T61">
        <v>2</v>
      </c>
      <c r="U61">
        <v>9</v>
      </c>
      <c r="V61" s="2">
        <v>22.2222222222222</v>
      </c>
      <c r="W61">
        <v>0</v>
      </c>
      <c r="X61">
        <v>3</v>
      </c>
      <c r="Y61">
        <v>8</v>
      </c>
      <c r="Z61">
        <v>1</v>
      </c>
      <c r="AA61">
        <v>0</v>
      </c>
      <c r="AB61">
        <v>0</v>
      </c>
      <c r="AC61">
        <v>1</v>
      </c>
      <c r="AD61">
        <v>37</v>
      </c>
      <c r="AE61" s="2">
        <v>4.625</v>
      </c>
      <c r="AF61">
        <v>12</v>
      </c>
      <c r="AG61">
        <v>25</v>
      </c>
      <c r="AH61">
        <v>10</v>
      </c>
      <c r="AI61" s="2">
        <v>1.25</v>
      </c>
      <c r="AJ61">
        <v>322187</v>
      </c>
      <c r="AK61">
        <v>60</v>
      </c>
    </row>
    <row r="62" spans="1:37" ht="15.25" customHeight="1" x14ac:dyDescent="0.2">
      <c r="A62" t="s">
        <v>294</v>
      </c>
      <c r="B62" t="s">
        <v>1266</v>
      </c>
      <c r="C62" t="s">
        <v>1187</v>
      </c>
      <c r="D62">
        <v>8</v>
      </c>
      <c r="E62">
        <v>35</v>
      </c>
      <c r="F62" s="2">
        <v>4.375</v>
      </c>
      <c r="G62" s="2">
        <v>25.4</v>
      </c>
      <c r="H62" s="2">
        <v>3.2</v>
      </c>
      <c r="I62" s="2">
        <v>0.41</v>
      </c>
      <c r="J62" s="2">
        <v>14.4</v>
      </c>
      <c r="K62" s="2">
        <v>1.8</v>
      </c>
      <c r="L62">
        <v>16</v>
      </c>
      <c r="M62" s="2">
        <v>2</v>
      </c>
      <c r="N62">
        <v>18</v>
      </c>
      <c r="O62">
        <v>27</v>
      </c>
      <c r="P62" s="2">
        <v>66.6666666666667</v>
      </c>
      <c r="Q62">
        <v>5</v>
      </c>
      <c r="R62">
        <v>51</v>
      </c>
      <c r="S62" s="2">
        <v>9.8039215686274499</v>
      </c>
      <c r="T62">
        <v>7</v>
      </c>
      <c r="U62">
        <v>7</v>
      </c>
      <c r="V62" s="2">
        <v>100</v>
      </c>
      <c r="W62">
        <v>0</v>
      </c>
      <c r="X62">
        <v>0</v>
      </c>
      <c r="Y62">
        <v>7</v>
      </c>
      <c r="Z62">
        <v>2</v>
      </c>
      <c r="AA62">
        <v>0</v>
      </c>
      <c r="AB62">
        <v>0</v>
      </c>
      <c r="AC62">
        <v>9</v>
      </c>
      <c r="AD62">
        <v>32</v>
      </c>
      <c r="AE62" s="2">
        <v>4</v>
      </c>
      <c r="AF62">
        <v>5</v>
      </c>
      <c r="AG62">
        <v>27</v>
      </c>
      <c r="AH62">
        <v>12</v>
      </c>
      <c r="AI62" s="2">
        <v>1.5</v>
      </c>
      <c r="AJ62">
        <v>411941</v>
      </c>
      <c r="AK62">
        <v>43</v>
      </c>
    </row>
    <row r="63" spans="1:37" ht="15.25" customHeight="1" x14ac:dyDescent="0.2">
      <c r="A63" t="s">
        <v>1146</v>
      </c>
      <c r="B63" t="s">
        <v>1263</v>
      </c>
      <c r="C63" t="s">
        <v>1187</v>
      </c>
      <c r="D63">
        <v>2</v>
      </c>
      <c r="E63">
        <v>6</v>
      </c>
      <c r="F63" s="2">
        <v>3</v>
      </c>
      <c r="G63" s="2">
        <v>6.3</v>
      </c>
      <c r="H63" s="2">
        <v>3.2</v>
      </c>
      <c r="I63" s="2">
        <v>0.55000000000000004</v>
      </c>
      <c r="J63" s="2">
        <v>3.3</v>
      </c>
      <c r="K63" s="2">
        <v>1.65</v>
      </c>
      <c r="L63">
        <v>3</v>
      </c>
      <c r="M63" s="2">
        <v>1.5</v>
      </c>
      <c r="N63">
        <v>2</v>
      </c>
      <c r="O63">
        <v>5</v>
      </c>
      <c r="P63" s="2">
        <v>40</v>
      </c>
      <c r="Q63">
        <v>2</v>
      </c>
      <c r="R63">
        <v>6</v>
      </c>
      <c r="S63" s="2">
        <v>33.3333333333333</v>
      </c>
      <c r="T63">
        <v>0</v>
      </c>
      <c r="U63">
        <v>0</v>
      </c>
      <c r="W63">
        <v>0</v>
      </c>
      <c r="X63">
        <v>0</v>
      </c>
      <c r="Y63">
        <v>1</v>
      </c>
      <c r="Z63">
        <v>0</v>
      </c>
      <c r="AA63">
        <v>0</v>
      </c>
      <c r="AB63">
        <v>0</v>
      </c>
      <c r="AC63">
        <v>2</v>
      </c>
      <c r="AD63">
        <v>6</v>
      </c>
      <c r="AE63" s="2">
        <v>3</v>
      </c>
      <c r="AF63">
        <v>1</v>
      </c>
      <c r="AG63">
        <v>5</v>
      </c>
      <c r="AH63">
        <v>1</v>
      </c>
      <c r="AI63" s="2">
        <v>0.5</v>
      </c>
      <c r="AJ63">
        <v>225089</v>
      </c>
      <c r="AK63">
        <v>92</v>
      </c>
    </row>
    <row r="64" spans="1:37" ht="15.25" customHeight="1" x14ac:dyDescent="0.2">
      <c r="A64" t="s">
        <v>362</v>
      </c>
      <c r="B64" t="s">
        <v>363</v>
      </c>
      <c r="C64" t="s">
        <v>76</v>
      </c>
      <c r="D64">
        <v>8</v>
      </c>
      <c r="E64">
        <v>31</v>
      </c>
      <c r="F64" s="2">
        <v>3.875</v>
      </c>
      <c r="G64" s="2">
        <v>24.1</v>
      </c>
      <c r="H64" s="2">
        <v>3</v>
      </c>
      <c r="I64" s="2">
        <v>0.39</v>
      </c>
      <c r="J64" s="2">
        <v>12.1</v>
      </c>
      <c r="K64" s="2">
        <v>1.5125</v>
      </c>
      <c r="L64">
        <v>20</v>
      </c>
      <c r="M64" s="2">
        <v>2.5</v>
      </c>
      <c r="N64">
        <v>23</v>
      </c>
      <c r="O64">
        <v>51</v>
      </c>
      <c r="P64" s="2">
        <v>45.098039215686299</v>
      </c>
      <c r="Q64">
        <v>3</v>
      </c>
      <c r="R64">
        <v>26</v>
      </c>
      <c r="S64" s="2">
        <v>11.538461538461499</v>
      </c>
      <c r="T64">
        <v>2</v>
      </c>
      <c r="U64">
        <v>3</v>
      </c>
      <c r="V64" s="2">
        <v>66.6666666666667</v>
      </c>
      <c r="W64">
        <v>0</v>
      </c>
      <c r="X64">
        <v>4</v>
      </c>
      <c r="Y64">
        <v>8</v>
      </c>
      <c r="Z64">
        <v>1</v>
      </c>
      <c r="AA64">
        <v>0</v>
      </c>
      <c r="AB64">
        <v>0</v>
      </c>
      <c r="AC64">
        <v>8</v>
      </c>
      <c r="AD64">
        <v>36</v>
      </c>
      <c r="AE64" s="2">
        <v>4.5</v>
      </c>
      <c r="AF64">
        <v>10</v>
      </c>
      <c r="AG64">
        <v>26</v>
      </c>
      <c r="AH64">
        <v>18</v>
      </c>
      <c r="AI64" s="2">
        <v>2.25</v>
      </c>
      <c r="AJ64">
        <v>220788</v>
      </c>
      <c r="AK64">
        <v>96</v>
      </c>
    </row>
    <row r="65" spans="1:37" ht="15.25" customHeight="1" x14ac:dyDescent="0.2">
      <c r="A65" t="s">
        <v>316</v>
      </c>
      <c r="B65" t="s">
        <v>317</v>
      </c>
      <c r="C65" t="s">
        <v>76</v>
      </c>
      <c r="D65">
        <v>13</v>
      </c>
      <c r="E65">
        <v>43</v>
      </c>
      <c r="F65" s="2">
        <v>3.3076923076923102</v>
      </c>
      <c r="G65" s="2">
        <v>37.9</v>
      </c>
      <c r="H65" s="2">
        <v>2.9</v>
      </c>
      <c r="I65" s="2">
        <v>0.45</v>
      </c>
      <c r="J65" s="2">
        <v>19.399999999999999</v>
      </c>
      <c r="K65" s="2">
        <v>1.4923076923076899</v>
      </c>
      <c r="L65">
        <v>11</v>
      </c>
      <c r="M65" s="2">
        <v>0.84615384615384603</v>
      </c>
      <c r="N65">
        <v>23</v>
      </c>
      <c r="O65">
        <v>55</v>
      </c>
      <c r="P65" s="2">
        <v>41.818181818181799</v>
      </c>
      <c r="Q65">
        <v>7</v>
      </c>
      <c r="R65">
        <v>30</v>
      </c>
      <c r="S65" s="2">
        <v>23.3333333333333</v>
      </c>
      <c r="T65">
        <v>6</v>
      </c>
      <c r="U65">
        <v>10</v>
      </c>
      <c r="V65" s="2">
        <v>60</v>
      </c>
      <c r="W65">
        <v>0</v>
      </c>
      <c r="X65">
        <v>2</v>
      </c>
      <c r="Y65">
        <v>6</v>
      </c>
      <c r="Z65">
        <v>2</v>
      </c>
      <c r="AA65">
        <v>0</v>
      </c>
      <c r="AB65">
        <v>0</v>
      </c>
      <c r="AC65">
        <v>3</v>
      </c>
      <c r="AD65">
        <v>47</v>
      </c>
      <c r="AE65" s="2">
        <v>3.6153846153846199</v>
      </c>
      <c r="AF65">
        <v>12</v>
      </c>
      <c r="AG65">
        <v>35</v>
      </c>
      <c r="AH65">
        <v>13</v>
      </c>
      <c r="AI65" s="2">
        <v>1</v>
      </c>
      <c r="AJ65">
        <v>396516</v>
      </c>
      <c r="AK65">
        <v>45</v>
      </c>
    </row>
    <row r="66" spans="1:37" ht="15.25" customHeight="1" x14ac:dyDescent="0.2">
      <c r="A66" t="s">
        <v>365</v>
      </c>
      <c r="B66" t="s">
        <v>366</v>
      </c>
      <c r="C66" t="s">
        <v>76</v>
      </c>
      <c r="D66">
        <v>15</v>
      </c>
      <c r="E66">
        <v>59</v>
      </c>
      <c r="F66" s="2">
        <v>3.93333333333333</v>
      </c>
      <c r="G66" s="2">
        <v>45.4</v>
      </c>
      <c r="H66" s="2">
        <v>3</v>
      </c>
      <c r="I66" s="2">
        <v>0.49</v>
      </c>
      <c r="J66" s="2">
        <v>28.9</v>
      </c>
      <c r="K66" s="2">
        <v>1.9266666666666701</v>
      </c>
      <c r="L66">
        <v>17</v>
      </c>
      <c r="M66" s="2">
        <v>1.13333333333333</v>
      </c>
      <c r="N66">
        <v>6</v>
      </c>
      <c r="O66">
        <v>13</v>
      </c>
      <c r="P66" s="2">
        <v>46.153846153846203</v>
      </c>
      <c r="Q66">
        <v>22</v>
      </c>
      <c r="R66">
        <v>92</v>
      </c>
      <c r="S66" s="2">
        <v>23.913043478260899</v>
      </c>
      <c r="T66">
        <v>9</v>
      </c>
      <c r="U66">
        <v>15</v>
      </c>
      <c r="V66" s="2">
        <v>60</v>
      </c>
      <c r="W66">
        <v>0</v>
      </c>
      <c r="X66">
        <v>0</v>
      </c>
      <c r="Y66">
        <v>14</v>
      </c>
      <c r="Z66">
        <v>0</v>
      </c>
      <c r="AA66">
        <v>0</v>
      </c>
      <c r="AB66">
        <v>1</v>
      </c>
      <c r="AC66">
        <v>2</v>
      </c>
      <c r="AD66">
        <v>35</v>
      </c>
      <c r="AE66" s="2">
        <v>2.3333333333333299</v>
      </c>
      <c r="AF66">
        <v>10</v>
      </c>
      <c r="AG66">
        <v>25</v>
      </c>
      <c r="AH66">
        <v>16</v>
      </c>
      <c r="AI66" s="2">
        <v>1.06666666666667</v>
      </c>
      <c r="AJ66">
        <v>444018</v>
      </c>
      <c r="AK66">
        <v>41</v>
      </c>
    </row>
    <row r="67" spans="1:37" ht="15.25" customHeight="1" x14ac:dyDescent="0.2">
      <c r="A67" t="s">
        <v>367</v>
      </c>
      <c r="B67" t="s">
        <v>368</v>
      </c>
      <c r="C67" t="s">
        <v>76</v>
      </c>
      <c r="D67">
        <v>15</v>
      </c>
      <c r="E67">
        <v>86</v>
      </c>
      <c r="F67" s="2">
        <v>5.7333333333333298</v>
      </c>
      <c r="G67" s="2">
        <v>76.599999999999994</v>
      </c>
      <c r="H67" s="2">
        <v>5.0999999999999996</v>
      </c>
      <c r="I67" s="2">
        <v>0.6</v>
      </c>
      <c r="J67" s="2">
        <v>51.6</v>
      </c>
      <c r="K67" s="2">
        <v>3.44</v>
      </c>
      <c r="L67">
        <v>20</v>
      </c>
      <c r="M67" s="2">
        <v>1.3333333333333299</v>
      </c>
      <c r="N67">
        <v>54</v>
      </c>
      <c r="O67">
        <v>92</v>
      </c>
      <c r="P67" s="2">
        <v>58.695652173912997</v>
      </c>
      <c r="Q67">
        <v>11</v>
      </c>
      <c r="R67">
        <v>31</v>
      </c>
      <c r="S67" s="2">
        <v>35.4838709677419</v>
      </c>
      <c r="T67">
        <v>10</v>
      </c>
      <c r="U67">
        <v>20</v>
      </c>
      <c r="V67" s="2">
        <v>50</v>
      </c>
      <c r="W67">
        <v>3</v>
      </c>
      <c r="X67">
        <v>6</v>
      </c>
      <c r="Y67">
        <v>8</v>
      </c>
      <c r="Z67">
        <v>5</v>
      </c>
      <c r="AA67">
        <v>0</v>
      </c>
      <c r="AB67">
        <v>0</v>
      </c>
      <c r="AC67">
        <v>3</v>
      </c>
      <c r="AD67">
        <v>74</v>
      </c>
      <c r="AE67" s="2">
        <v>4.93333333333333</v>
      </c>
      <c r="AF67">
        <v>26</v>
      </c>
      <c r="AG67">
        <v>48</v>
      </c>
      <c r="AH67">
        <v>26</v>
      </c>
      <c r="AI67" s="2">
        <v>1.7333333333333301</v>
      </c>
      <c r="AJ67">
        <v>466590</v>
      </c>
      <c r="AK67">
        <v>39</v>
      </c>
    </row>
    <row r="68" spans="1:37" ht="15.25" customHeight="1" x14ac:dyDescent="0.2">
      <c r="A68" t="s">
        <v>1453</v>
      </c>
      <c r="B68" t="s">
        <v>1454</v>
      </c>
      <c r="C68" t="s">
        <v>72</v>
      </c>
      <c r="D68">
        <v>3</v>
      </c>
      <c r="E68">
        <v>5</v>
      </c>
      <c r="F68" s="2">
        <v>1.6666666666666701</v>
      </c>
      <c r="G68" s="2">
        <v>9.1</v>
      </c>
      <c r="H68" s="2">
        <v>3</v>
      </c>
      <c r="I68" s="2">
        <v>0.71</v>
      </c>
      <c r="J68" s="2">
        <v>3.6</v>
      </c>
      <c r="K68" s="2">
        <v>1.2</v>
      </c>
      <c r="L68">
        <v>3</v>
      </c>
      <c r="M68" s="2">
        <v>1</v>
      </c>
      <c r="N68">
        <v>2</v>
      </c>
      <c r="O68">
        <v>4</v>
      </c>
      <c r="P68" s="2">
        <v>50</v>
      </c>
      <c r="Q68">
        <v>1</v>
      </c>
      <c r="R68">
        <v>1</v>
      </c>
      <c r="S68" s="2">
        <v>100</v>
      </c>
      <c r="T68">
        <v>1</v>
      </c>
      <c r="U68">
        <v>2</v>
      </c>
      <c r="V68" s="2">
        <v>50</v>
      </c>
      <c r="W68">
        <v>0</v>
      </c>
      <c r="X68">
        <v>3</v>
      </c>
      <c r="Y68">
        <v>0</v>
      </c>
      <c r="Z68">
        <v>0</v>
      </c>
      <c r="AA68">
        <v>0</v>
      </c>
      <c r="AB68">
        <v>0</v>
      </c>
      <c r="AC68">
        <v>0</v>
      </c>
      <c r="AD68">
        <v>7</v>
      </c>
      <c r="AE68" s="2">
        <v>2.3333333333333299</v>
      </c>
      <c r="AF68">
        <v>4</v>
      </c>
      <c r="AG68">
        <v>3</v>
      </c>
      <c r="AH68">
        <v>1</v>
      </c>
      <c r="AI68" s="2">
        <v>0.33333333333333298</v>
      </c>
      <c r="AJ68">
        <v>95701</v>
      </c>
      <c r="AK68">
        <v>150</v>
      </c>
    </row>
    <row r="69" spans="1:37" ht="15.25" customHeight="1" x14ac:dyDescent="0.2">
      <c r="A69" t="s">
        <v>1455</v>
      </c>
      <c r="B69" t="s">
        <v>1456</v>
      </c>
      <c r="C69" t="s">
        <v>1395</v>
      </c>
      <c r="D69">
        <v>11</v>
      </c>
      <c r="E69">
        <v>47</v>
      </c>
      <c r="F69" s="2">
        <v>4.2727272727272698</v>
      </c>
      <c r="G69" s="2">
        <v>36.299999999999997</v>
      </c>
      <c r="H69" s="2">
        <v>3.3</v>
      </c>
      <c r="I69" s="2">
        <v>0.55000000000000004</v>
      </c>
      <c r="J69" s="2">
        <v>25.8</v>
      </c>
      <c r="K69" s="2">
        <v>2.3454545454545501</v>
      </c>
      <c r="L69">
        <v>14</v>
      </c>
      <c r="M69" s="2">
        <v>1.27272727272727</v>
      </c>
      <c r="N69">
        <v>24</v>
      </c>
      <c r="O69">
        <v>39</v>
      </c>
      <c r="P69" s="2">
        <v>61.538461538461497</v>
      </c>
      <c r="Q69">
        <v>7</v>
      </c>
      <c r="R69">
        <v>32</v>
      </c>
      <c r="S69" s="2">
        <v>21.875</v>
      </c>
      <c r="T69">
        <v>9</v>
      </c>
      <c r="U69">
        <v>15</v>
      </c>
      <c r="V69" s="2">
        <v>60</v>
      </c>
      <c r="W69">
        <v>2</v>
      </c>
      <c r="X69">
        <v>2</v>
      </c>
      <c r="Y69">
        <v>6</v>
      </c>
      <c r="Z69">
        <v>1</v>
      </c>
      <c r="AA69">
        <v>0</v>
      </c>
      <c r="AB69">
        <v>0</v>
      </c>
      <c r="AC69">
        <v>4</v>
      </c>
      <c r="AD69">
        <v>49</v>
      </c>
      <c r="AE69" s="2">
        <v>4.4545454545454497</v>
      </c>
      <c r="AF69">
        <v>11</v>
      </c>
      <c r="AG69">
        <v>38</v>
      </c>
      <c r="AH69">
        <v>22</v>
      </c>
      <c r="AI69" s="2">
        <v>2</v>
      </c>
      <c r="AJ69">
        <v>296274</v>
      </c>
      <c r="AK69">
        <v>64</v>
      </c>
    </row>
    <row r="70" spans="1:37" ht="15.25" customHeight="1" x14ac:dyDescent="0.2">
      <c r="A70" t="s">
        <v>1042</v>
      </c>
      <c r="B70" t="s">
        <v>1287</v>
      </c>
      <c r="C70" t="s">
        <v>1187</v>
      </c>
      <c r="D70">
        <v>6</v>
      </c>
      <c r="E70">
        <v>21</v>
      </c>
      <c r="F70" s="2">
        <v>3.5</v>
      </c>
      <c r="G70" s="2">
        <v>13.9</v>
      </c>
      <c r="H70" s="2">
        <v>2.2999999999999998</v>
      </c>
      <c r="I70" s="2">
        <v>0.4</v>
      </c>
      <c r="J70" s="2">
        <v>8.4</v>
      </c>
      <c r="K70" s="2">
        <v>1.4</v>
      </c>
      <c r="L70">
        <v>15</v>
      </c>
      <c r="M70" s="2">
        <v>2.5</v>
      </c>
      <c r="N70">
        <v>17</v>
      </c>
      <c r="O70">
        <v>35</v>
      </c>
      <c r="P70" s="2">
        <v>48.571428571428598</v>
      </c>
      <c r="Q70">
        <v>1</v>
      </c>
      <c r="R70">
        <v>10</v>
      </c>
      <c r="S70" s="2">
        <v>10</v>
      </c>
      <c r="T70">
        <v>2</v>
      </c>
      <c r="U70">
        <v>7</v>
      </c>
      <c r="V70" s="2">
        <v>28.571428571428601</v>
      </c>
      <c r="W70">
        <v>4</v>
      </c>
      <c r="X70">
        <v>3</v>
      </c>
      <c r="Y70">
        <v>2</v>
      </c>
      <c r="Z70">
        <v>1</v>
      </c>
      <c r="AA70">
        <v>0</v>
      </c>
      <c r="AB70">
        <v>0</v>
      </c>
      <c r="AC70">
        <v>6</v>
      </c>
      <c r="AD70">
        <v>27</v>
      </c>
      <c r="AE70" s="2">
        <v>4.5</v>
      </c>
      <c r="AF70">
        <v>8</v>
      </c>
      <c r="AG70">
        <v>19</v>
      </c>
      <c r="AH70">
        <v>13</v>
      </c>
      <c r="AI70" s="2">
        <v>2.1666666666666701</v>
      </c>
      <c r="AJ70">
        <v>365262</v>
      </c>
      <c r="AK70">
        <v>51</v>
      </c>
    </row>
    <row r="71" spans="1:37" ht="15.25" customHeight="1" x14ac:dyDescent="0.2">
      <c r="A71" t="s">
        <v>1026</v>
      </c>
      <c r="B71" t="s">
        <v>1027</v>
      </c>
      <c r="C71" t="s">
        <v>958</v>
      </c>
      <c r="D71">
        <v>23</v>
      </c>
      <c r="E71">
        <v>166</v>
      </c>
      <c r="F71" s="2">
        <v>7.2173913043478297</v>
      </c>
      <c r="G71" s="2">
        <v>136.1</v>
      </c>
      <c r="H71" s="2">
        <v>5.9</v>
      </c>
      <c r="I71" s="2">
        <v>0.66</v>
      </c>
      <c r="J71" s="2">
        <v>109.6</v>
      </c>
      <c r="K71" s="2">
        <v>4.7652173913043496</v>
      </c>
      <c r="L71">
        <v>49</v>
      </c>
      <c r="M71" s="2">
        <v>2.1304347826086998</v>
      </c>
      <c r="N71">
        <v>85</v>
      </c>
      <c r="O71">
        <v>124</v>
      </c>
      <c r="P71" s="2">
        <v>68.548387096774206</v>
      </c>
      <c r="Q71">
        <v>34</v>
      </c>
      <c r="R71">
        <v>108</v>
      </c>
      <c r="S71" s="2">
        <v>31.481481481481499</v>
      </c>
      <c r="T71">
        <v>13</v>
      </c>
      <c r="U71">
        <v>21</v>
      </c>
      <c r="V71" s="2">
        <v>61.904761904761898</v>
      </c>
      <c r="W71">
        <v>11</v>
      </c>
      <c r="X71">
        <v>2</v>
      </c>
      <c r="Y71">
        <v>14</v>
      </c>
      <c r="Z71">
        <v>7</v>
      </c>
      <c r="AA71">
        <v>0</v>
      </c>
      <c r="AB71">
        <v>1</v>
      </c>
      <c r="AC71">
        <v>21</v>
      </c>
      <c r="AD71">
        <v>91</v>
      </c>
      <c r="AE71" s="2">
        <v>3.9565217391304301</v>
      </c>
      <c r="AF71">
        <v>37</v>
      </c>
      <c r="AG71">
        <v>54</v>
      </c>
      <c r="AH71">
        <v>36</v>
      </c>
      <c r="AI71" s="2">
        <v>1.5652173913043499</v>
      </c>
      <c r="AJ71">
        <v>747516</v>
      </c>
      <c r="AK71">
        <v>5</v>
      </c>
    </row>
    <row r="72" spans="1:37" ht="15.25" customHeight="1" x14ac:dyDescent="0.2">
      <c r="A72" t="s">
        <v>111</v>
      </c>
      <c r="B72" t="s">
        <v>1145</v>
      </c>
      <c r="C72" t="s">
        <v>53</v>
      </c>
      <c r="D72">
        <v>6</v>
      </c>
      <c r="E72">
        <v>28</v>
      </c>
      <c r="F72" s="2">
        <v>4.6666666666666696</v>
      </c>
      <c r="G72" s="2">
        <v>30</v>
      </c>
      <c r="H72" s="2">
        <v>5</v>
      </c>
      <c r="I72" s="2">
        <v>0.5</v>
      </c>
      <c r="J72" s="2">
        <v>14</v>
      </c>
      <c r="K72" s="2">
        <v>2.3333333333333299</v>
      </c>
      <c r="L72">
        <v>17</v>
      </c>
      <c r="M72" s="2">
        <v>2.8333333333333299</v>
      </c>
      <c r="N72">
        <v>12</v>
      </c>
      <c r="O72">
        <v>16</v>
      </c>
      <c r="P72" s="2">
        <v>75</v>
      </c>
      <c r="Q72">
        <v>8</v>
      </c>
      <c r="R72">
        <v>37</v>
      </c>
      <c r="S72" s="2">
        <v>21.6216216216216</v>
      </c>
      <c r="T72">
        <v>0</v>
      </c>
      <c r="U72">
        <v>3</v>
      </c>
      <c r="V72" s="2">
        <v>0</v>
      </c>
      <c r="W72">
        <v>0</v>
      </c>
      <c r="X72">
        <v>1</v>
      </c>
      <c r="Y72">
        <v>8</v>
      </c>
      <c r="Z72">
        <v>1</v>
      </c>
      <c r="AA72">
        <v>0</v>
      </c>
      <c r="AB72">
        <v>0</v>
      </c>
      <c r="AC72">
        <v>8</v>
      </c>
      <c r="AD72">
        <v>28</v>
      </c>
      <c r="AE72" s="2">
        <v>4.6666666666666696</v>
      </c>
      <c r="AF72">
        <v>2</v>
      </c>
      <c r="AG72">
        <v>26</v>
      </c>
      <c r="AH72">
        <v>7</v>
      </c>
      <c r="AI72" s="2">
        <v>1.1666666666666701</v>
      </c>
      <c r="AJ72">
        <v>290370</v>
      </c>
      <c r="AK72">
        <v>67</v>
      </c>
    </row>
    <row r="73" spans="1:37" ht="15.25" customHeight="1" x14ac:dyDescent="0.2">
      <c r="A73" t="s">
        <v>1024</v>
      </c>
      <c r="B73" t="s">
        <v>1025</v>
      </c>
      <c r="C73" t="s">
        <v>53</v>
      </c>
      <c r="D73">
        <v>6</v>
      </c>
      <c r="E73">
        <v>23</v>
      </c>
      <c r="F73" s="2">
        <v>3.8333333333333299</v>
      </c>
      <c r="G73" s="2">
        <v>22.5</v>
      </c>
      <c r="H73" s="2">
        <v>3.8</v>
      </c>
      <c r="I73" s="2">
        <v>0.48</v>
      </c>
      <c r="J73" s="2">
        <v>11</v>
      </c>
      <c r="K73" s="2">
        <v>1.8333333333333299</v>
      </c>
      <c r="L73">
        <v>4</v>
      </c>
      <c r="M73" s="2">
        <v>0.66666666666666696</v>
      </c>
      <c r="N73">
        <v>12</v>
      </c>
      <c r="O73">
        <v>26</v>
      </c>
      <c r="P73" s="2">
        <v>46.153846153846203</v>
      </c>
      <c r="Q73">
        <v>3</v>
      </c>
      <c r="R73">
        <v>13</v>
      </c>
      <c r="S73" s="2">
        <v>23.076923076923102</v>
      </c>
      <c r="T73">
        <v>5</v>
      </c>
      <c r="U73">
        <v>9</v>
      </c>
      <c r="V73" s="2">
        <v>55.5555555555556</v>
      </c>
      <c r="W73">
        <v>0</v>
      </c>
      <c r="X73">
        <v>1</v>
      </c>
      <c r="Y73">
        <v>3</v>
      </c>
      <c r="Z73">
        <v>0</v>
      </c>
      <c r="AA73">
        <v>0</v>
      </c>
      <c r="AB73">
        <v>0</v>
      </c>
      <c r="AC73">
        <v>0</v>
      </c>
      <c r="AD73">
        <v>29</v>
      </c>
      <c r="AE73" s="2">
        <v>4.8333333333333304</v>
      </c>
      <c r="AF73">
        <v>14</v>
      </c>
      <c r="AG73">
        <v>15</v>
      </c>
      <c r="AH73">
        <v>7</v>
      </c>
      <c r="AI73" s="2">
        <v>1.1666666666666701</v>
      </c>
      <c r="AJ73">
        <v>238428</v>
      </c>
      <c r="AK73">
        <v>85</v>
      </c>
    </row>
    <row r="74" spans="1:37" ht="15.25" customHeight="1" x14ac:dyDescent="0.2">
      <c r="A74" t="s">
        <v>193</v>
      </c>
      <c r="B74" t="s">
        <v>194</v>
      </c>
      <c r="C74" t="s">
        <v>53</v>
      </c>
      <c r="D74">
        <v>6</v>
      </c>
      <c r="E74">
        <v>29</v>
      </c>
      <c r="F74" s="2">
        <v>4.8333333333333304</v>
      </c>
      <c r="G74" s="2">
        <v>26</v>
      </c>
      <c r="H74" s="2">
        <v>4.3</v>
      </c>
      <c r="I74" s="2">
        <v>0.45</v>
      </c>
      <c r="J74" s="2">
        <v>13</v>
      </c>
      <c r="K74" s="2">
        <v>2.1666666666666701</v>
      </c>
      <c r="L74">
        <v>8</v>
      </c>
      <c r="M74" s="2">
        <v>1.3333333333333299</v>
      </c>
      <c r="N74">
        <v>14</v>
      </c>
      <c r="O74">
        <v>24</v>
      </c>
      <c r="P74" s="2">
        <v>58.3333333333333</v>
      </c>
      <c r="Q74">
        <v>6</v>
      </c>
      <c r="R74">
        <v>37</v>
      </c>
      <c r="S74" s="2">
        <v>16.2162162162162</v>
      </c>
      <c r="T74">
        <v>3</v>
      </c>
      <c r="U74">
        <v>3</v>
      </c>
      <c r="V74" s="2">
        <v>100</v>
      </c>
      <c r="W74">
        <v>0</v>
      </c>
      <c r="X74">
        <v>1</v>
      </c>
      <c r="Y74">
        <v>4</v>
      </c>
      <c r="Z74">
        <v>1</v>
      </c>
      <c r="AA74">
        <v>0</v>
      </c>
      <c r="AB74">
        <v>0</v>
      </c>
      <c r="AC74">
        <v>3</v>
      </c>
      <c r="AD74">
        <v>20</v>
      </c>
      <c r="AE74" s="2">
        <v>3.3333333333333299</v>
      </c>
      <c r="AF74">
        <v>8</v>
      </c>
      <c r="AG74">
        <v>12</v>
      </c>
      <c r="AH74">
        <v>2</v>
      </c>
      <c r="AI74" s="2">
        <v>0.33333333333333298</v>
      </c>
      <c r="AJ74">
        <v>232620</v>
      </c>
      <c r="AK74">
        <v>90</v>
      </c>
    </row>
    <row r="75" spans="1:37" ht="15.25" customHeight="1" x14ac:dyDescent="0.2">
      <c r="A75" t="s">
        <v>191</v>
      </c>
      <c r="B75" t="s">
        <v>192</v>
      </c>
      <c r="C75" t="s">
        <v>53</v>
      </c>
      <c r="D75">
        <v>5</v>
      </c>
      <c r="E75">
        <v>22</v>
      </c>
      <c r="F75" s="2">
        <v>4.4000000000000004</v>
      </c>
      <c r="G75" s="2">
        <v>21.8</v>
      </c>
      <c r="H75" s="2">
        <v>4.4000000000000004</v>
      </c>
      <c r="I75" s="2">
        <v>0.56000000000000005</v>
      </c>
      <c r="J75" s="2">
        <v>12.3</v>
      </c>
      <c r="K75" s="2">
        <v>2.46</v>
      </c>
      <c r="L75">
        <v>12</v>
      </c>
      <c r="M75" s="2">
        <v>2.4</v>
      </c>
      <c r="N75">
        <v>17</v>
      </c>
      <c r="O75">
        <v>29</v>
      </c>
      <c r="P75" s="2">
        <v>58.620689655172399</v>
      </c>
      <c r="Q75">
        <v>1</v>
      </c>
      <c r="R75">
        <v>5</v>
      </c>
      <c r="S75" s="2">
        <v>20</v>
      </c>
      <c r="T75">
        <v>3</v>
      </c>
      <c r="U75">
        <v>5</v>
      </c>
      <c r="V75" s="2">
        <v>60</v>
      </c>
      <c r="W75">
        <v>6</v>
      </c>
      <c r="X75">
        <v>3</v>
      </c>
      <c r="Y75">
        <v>2</v>
      </c>
      <c r="Z75">
        <v>1</v>
      </c>
      <c r="AA75">
        <v>0</v>
      </c>
      <c r="AB75">
        <v>0</v>
      </c>
      <c r="AC75">
        <v>1</v>
      </c>
      <c r="AD75">
        <v>23</v>
      </c>
      <c r="AE75" s="2">
        <v>4.5999999999999996</v>
      </c>
      <c r="AF75">
        <v>8</v>
      </c>
      <c r="AG75">
        <v>15</v>
      </c>
      <c r="AH75">
        <v>7</v>
      </c>
      <c r="AI75" s="2">
        <v>1.4</v>
      </c>
      <c r="AJ75">
        <v>169315</v>
      </c>
      <c r="AK75">
        <v>108</v>
      </c>
    </row>
    <row r="76" spans="1:37" ht="15.25" customHeight="1" x14ac:dyDescent="0.2">
      <c r="A76" t="s">
        <v>921</v>
      </c>
      <c r="B76" t="s">
        <v>1457</v>
      </c>
      <c r="C76" t="s">
        <v>606</v>
      </c>
      <c r="D76">
        <v>7</v>
      </c>
      <c r="E76">
        <v>17</v>
      </c>
      <c r="F76" s="2">
        <v>2.4285714285714302</v>
      </c>
      <c r="G76" s="2">
        <v>13.4</v>
      </c>
      <c r="H76" s="2">
        <v>1.9</v>
      </c>
      <c r="I76" s="2">
        <v>0.61</v>
      </c>
      <c r="J76" s="2">
        <v>10.4</v>
      </c>
      <c r="K76" s="2">
        <v>1.48571428571429</v>
      </c>
      <c r="L76">
        <v>4</v>
      </c>
      <c r="M76" s="2">
        <v>0.57142857142857095</v>
      </c>
      <c r="N76">
        <v>8</v>
      </c>
      <c r="O76">
        <v>10</v>
      </c>
      <c r="P76" s="2">
        <v>80</v>
      </c>
      <c r="Q76">
        <v>3</v>
      </c>
      <c r="R76">
        <v>15</v>
      </c>
      <c r="S76" s="2">
        <v>20</v>
      </c>
      <c r="T76">
        <v>3</v>
      </c>
      <c r="U76">
        <v>3</v>
      </c>
      <c r="V76" s="2">
        <v>100</v>
      </c>
      <c r="W76">
        <v>1</v>
      </c>
      <c r="X76">
        <v>1</v>
      </c>
      <c r="Y76">
        <v>1</v>
      </c>
      <c r="Z76">
        <v>1</v>
      </c>
      <c r="AA76">
        <v>0</v>
      </c>
      <c r="AB76">
        <v>0</v>
      </c>
      <c r="AC76">
        <v>1</v>
      </c>
      <c r="AD76">
        <v>16</v>
      </c>
      <c r="AE76" s="2">
        <v>2.28571428571429</v>
      </c>
      <c r="AF76">
        <v>4</v>
      </c>
      <c r="AG76">
        <v>12</v>
      </c>
      <c r="AH76">
        <v>7</v>
      </c>
      <c r="AI76" s="2">
        <v>1</v>
      </c>
      <c r="AJ76">
        <v>245934</v>
      </c>
      <c r="AK76">
        <v>82</v>
      </c>
    </row>
    <row r="77" spans="1:37" ht="15.25" customHeight="1" x14ac:dyDescent="0.2">
      <c r="A77" t="s">
        <v>405</v>
      </c>
      <c r="B77" t="s">
        <v>406</v>
      </c>
      <c r="C77" t="s">
        <v>81</v>
      </c>
      <c r="D77">
        <v>10</v>
      </c>
      <c r="E77">
        <v>27</v>
      </c>
      <c r="F77" s="2">
        <v>2.7</v>
      </c>
      <c r="G77" s="2">
        <v>29.7</v>
      </c>
      <c r="H77" s="2">
        <v>3</v>
      </c>
      <c r="I77" s="2">
        <v>0.47</v>
      </c>
      <c r="J77" s="2">
        <v>12.7</v>
      </c>
      <c r="K77" s="2">
        <v>1.27</v>
      </c>
      <c r="L77">
        <v>13</v>
      </c>
      <c r="M77" s="2">
        <v>1.3</v>
      </c>
      <c r="N77">
        <v>20</v>
      </c>
      <c r="O77">
        <v>38</v>
      </c>
      <c r="P77" s="2">
        <v>52.631578947368403</v>
      </c>
      <c r="Q77">
        <v>1</v>
      </c>
      <c r="R77">
        <v>12</v>
      </c>
      <c r="S77" s="2">
        <v>8.3333333333333304</v>
      </c>
      <c r="T77">
        <v>5</v>
      </c>
      <c r="U77">
        <v>7</v>
      </c>
      <c r="V77" s="2">
        <v>71.428571428571402</v>
      </c>
      <c r="W77">
        <v>0</v>
      </c>
      <c r="X77">
        <v>1</v>
      </c>
      <c r="Y77">
        <v>6</v>
      </c>
      <c r="Z77">
        <v>1</v>
      </c>
      <c r="AA77">
        <v>0</v>
      </c>
      <c r="AB77">
        <v>0</v>
      </c>
      <c r="AC77">
        <v>6</v>
      </c>
      <c r="AD77">
        <v>36</v>
      </c>
      <c r="AE77" s="2">
        <v>3.6</v>
      </c>
      <c r="AF77">
        <v>18</v>
      </c>
      <c r="AG77">
        <v>18</v>
      </c>
      <c r="AH77">
        <v>8</v>
      </c>
      <c r="AI77" s="2">
        <v>0.8</v>
      </c>
      <c r="AJ77">
        <v>469859</v>
      </c>
      <c r="AK77">
        <v>37</v>
      </c>
    </row>
    <row r="78" spans="1:37" ht="15.25" customHeight="1" x14ac:dyDescent="0.2">
      <c r="A78" t="s">
        <v>1143</v>
      </c>
      <c r="B78" t="s">
        <v>1144</v>
      </c>
      <c r="C78" t="s">
        <v>972</v>
      </c>
      <c r="D78">
        <v>9</v>
      </c>
      <c r="E78">
        <v>28</v>
      </c>
      <c r="F78" s="2">
        <v>3.1111111111111098</v>
      </c>
      <c r="G78" s="2">
        <v>12.3</v>
      </c>
      <c r="H78" s="2">
        <v>1.4</v>
      </c>
      <c r="I78" s="2">
        <v>0.35</v>
      </c>
      <c r="J78" s="2">
        <v>9.8000000000000007</v>
      </c>
      <c r="K78" s="2">
        <v>1.0888888888888899</v>
      </c>
      <c r="L78">
        <v>9</v>
      </c>
      <c r="M78" s="2">
        <v>1</v>
      </c>
      <c r="N78">
        <v>15</v>
      </c>
      <c r="O78">
        <v>38</v>
      </c>
      <c r="P78" s="2">
        <v>39.473684210526301</v>
      </c>
      <c r="Q78">
        <v>6</v>
      </c>
      <c r="R78">
        <v>40</v>
      </c>
      <c r="S78" s="2">
        <v>15</v>
      </c>
      <c r="T78">
        <v>1</v>
      </c>
      <c r="U78">
        <v>1</v>
      </c>
      <c r="V78" s="2">
        <v>100</v>
      </c>
      <c r="W78">
        <v>0</v>
      </c>
      <c r="X78">
        <v>1</v>
      </c>
      <c r="Y78">
        <v>4</v>
      </c>
      <c r="Z78">
        <v>1</v>
      </c>
      <c r="AA78">
        <v>0</v>
      </c>
      <c r="AB78">
        <v>0</v>
      </c>
      <c r="AC78">
        <v>4</v>
      </c>
      <c r="AD78">
        <v>35</v>
      </c>
      <c r="AE78" s="2">
        <v>3.8888888888888902</v>
      </c>
      <c r="AF78">
        <v>21</v>
      </c>
      <c r="AG78">
        <v>14</v>
      </c>
      <c r="AH78">
        <v>20</v>
      </c>
      <c r="AI78" s="2">
        <v>2.2222222222222201</v>
      </c>
      <c r="AJ78">
        <v>359112</v>
      </c>
      <c r="AK78">
        <v>53</v>
      </c>
    </row>
    <row r="79" spans="1:37" ht="15.25" customHeight="1" x14ac:dyDescent="0.2">
      <c r="A79" t="s">
        <v>1139</v>
      </c>
      <c r="B79" t="s">
        <v>1140</v>
      </c>
      <c r="C79" t="s">
        <v>972</v>
      </c>
      <c r="D79">
        <v>3</v>
      </c>
      <c r="E79">
        <v>8</v>
      </c>
      <c r="F79" s="2">
        <v>2.6666666666666701</v>
      </c>
      <c r="G79" s="2">
        <v>11.2</v>
      </c>
      <c r="H79" s="2">
        <v>3.7</v>
      </c>
      <c r="I79" s="2">
        <v>0.53</v>
      </c>
      <c r="J79" s="2">
        <v>4.2</v>
      </c>
      <c r="K79" s="2">
        <v>1.4</v>
      </c>
      <c r="L79">
        <v>4</v>
      </c>
      <c r="M79" s="2">
        <v>1.3333333333333299</v>
      </c>
      <c r="N79">
        <v>0</v>
      </c>
      <c r="O79">
        <v>0</v>
      </c>
      <c r="Q79">
        <v>4</v>
      </c>
      <c r="R79">
        <v>15</v>
      </c>
      <c r="S79" s="2">
        <v>26.6666666666667</v>
      </c>
      <c r="T79">
        <v>0</v>
      </c>
      <c r="U79">
        <v>0</v>
      </c>
      <c r="W79">
        <v>0</v>
      </c>
      <c r="X79">
        <v>0</v>
      </c>
      <c r="Y79">
        <v>3</v>
      </c>
      <c r="Z79">
        <v>0</v>
      </c>
      <c r="AA79">
        <v>0</v>
      </c>
      <c r="AB79">
        <v>1</v>
      </c>
      <c r="AC79">
        <v>0</v>
      </c>
      <c r="AD79">
        <v>8</v>
      </c>
      <c r="AE79" s="2">
        <v>2.6666666666666701</v>
      </c>
      <c r="AF79">
        <v>3</v>
      </c>
      <c r="AG79">
        <v>5</v>
      </c>
      <c r="AH79">
        <v>1</v>
      </c>
      <c r="AI79" s="2">
        <v>0.33333333333333298</v>
      </c>
      <c r="AJ79">
        <v>139318</v>
      </c>
      <c r="AK79">
        <v>122</v>
      </c>
    </row>
    <row r="80" spans="1:37" ht="15.25" customHeight="1" x14ac:dyDescent="0.2">
      <c r="A80" t="s">
        <v>1141</v>
      </c>
      <c r="B80" t="s">
        <v>1142</v>
      </c>
      <c r="C80" t="s">
        <v>972</v>
      </c>
      <c r="D80">
        <v>9</v>
      </c>
      <c r="E80">
        <v>18</v>
      </c>
      <c r="F80" s="2">
        <v>2</v>
      </c>
      <c r="G80" s="2">
        <v>8</v>
      </c>
      <c r="H80" s="2">
        <v>0.9</v>
      </c>
      <c r="I80" s="2">
        <v>0.39</v>
      </c>
      <c r="J80" s="2">
        <v>7</v>
      </c>
      <c r="K80" s="2">
        <v>0.77777777777777801</v>
      </c>
      <c r="L80">
        <v>2</v>
      </c>
      <c r="M80" s="2">
        <v>0.22222222222222199</v>
      </c>
      <c r="N80">
        <v>15</v>
      </c>
      <c r="O80">
        <v>35</v>
      </c>
      <c r="P80" s="2">
        <v>42.857142857142897</v>
      </c>
      <c r="Q80">
        <v>0</v>
      </c>
      <c r="R80">
        <v>5</v>
      </c>
      <c r="S80" s="2">
        <v>0</v>
      </c>
      <c r="T80">
        <v>3</v>
      </c>
      <c r="U80">
        <v>6</v>
      </c>
      <c r="V80" s="2">
        <v>50</v>
      </c>
      <c r="W80">
        <v>0</v>
      </c>
      <c r="X80">
        <v>1</v>
      </c>
      <c r="Y80">
        <v>1</v>
      </c>
      <c r="Z80">
        <v>0</v>
      </c>
      <c r="AA80">
        <v>0</v>
      </c>
      <c r="AB80">
        <v>0</v>
      </c>
      <c r="AC80">
        <v>0</v>
      </c>
      <c r="AD80">
        <v>22</v>
      </c>
      <c r="AE80" s="2">
        <v>2.4444444444444402</v>
      </c>
      <c r="AF80">
        <v>11</v>
      </c>
      <c r="AG80">
        <v>11</v>
      </c>
      <c r="AH80">
        <v>12</v>
      </c>
      <c r="AI80" s="2">
        <v>1.3333333333333299</v>
      </c>
      <c r="AJ80">
        <v>290178</v>
      </c>
      <c r="AK80">
        <v>68</v>
      </c>
    </row>
    <row r="81" spans="1:37" ht="15.25" customHeight="1" x14ac:dyDescent="0.2">
      <c r="A81" t="s">
        <v>1137</v>
      </c>
      <c r="B81" t="s">
        <v>1138</v>
      </c>
      <c r="C81" t="s">
        <v>972</v>
      </c>
      <c r="D81">
        <v>9</v>
      </c>
      <c r="E81">
        <v>41</v>
      </c>
      <c r="F81" s="2">
        <v>4.5555555555555598</v>
      </c>
      <c r="G81" s="2">
        <v>28.4</v>
      </c>
      <c r="H81" s="2">
        <v>3.2</v>
      </c>
      <c r="I81" s="2">
        <v>0.51</v>
      </c>
      <c r="J81" s="2">
        <v>20.9</v>
      </c>
      <c r="K81" s="2">
        <v>2.3222222222222202</v>
      </c>
      <c r="L81">
        <v>12</v>
      </c>
      <c r="M81" s="2">
        <v>1.3333333333333299</v>
      </c>
      <c r="N81">
        <v>26</v>
      </c>
      <c r="O81">
        <v>50</v>
      </c>
      <c r="P81" s="2">
        <v>52</v>
      </c>
      <c r="Q81">
        <v>3</v>
      </c>
      <c r="R81">
        <v>15</v>
      </c>
      <c r="S81" s="2">
        <v>20</v>
      </c>
      <c r="T81">
        <v>9</v>
      </c>
      <c r="U81">
        <v>15</v>
      </c>
      <c r="V81" s="2">
        <v>60</v>
      </c>
      <c r="W81">
        <v>2</v>
      </c>
      <c r="X81">
        <v>2</v>
      </c>
      <c r="Y81">
        <v>2</v>
      </c>
      <c r="Z81">
        <v>2</v>
      </c>
      <c r="AA81">
        <v>0</v>
      </c>
      <c r="AB81">
        <v>0</v>
      </c>
      <c r="AC81">
        <v>6</v>
      </c>
      <c r="AD81">
        <v>37</v>
      </c>
      <c r="AE81" s="2">
        <v>4.1111111111111098</v>
      </c>
      <c r="AF81">
        <v>13</v>
      </c>
      <c r="AG81">
        <v>24</v>
      </c>
      <c r="AH81">
        <v>15</v>
      </c>
      <c r="AI81" s="2">
        <v>1.6666666666666701</v>
      </c>
      <c r="AJ81">
        <v>392976</v>
      </c>
      <c r="AK81">
        <v>47</v>
      </c>
    </row>
    <row r="82" spans="1:37" ht="15.25" customHeight="1" x14ac:dyDescent="0.2">
      <c r="A82" t="s">
        <v>1458</v>
      </c>
      <c r="B82" t="s">
        <v>1459</v>
      </c>
      <c r="C82" t="s">
        <v>608</v>
      </c>
      <c r="D82">
        <v>8</v>
      </c>
      <c r="E82">
        <v>35</v>
      </c>
      <c r="F82" s="2">
        <v>4.375</v>
      </c>
      <c r="G82" s="2">
        <v>33.700000000000003</v>
      </c>
      <c r="H82" s="2">
        <v>4.2</v>
      </c>
      <c r="I82" s="2">
        <v>0.55000000000000004</v>
      </c>
      <c r="J82" s="2">
        <v>19.2</v>
      </c>
      <c r="K82" s="2">
        <v>2.4</v>
      </c>
      <c r="L82">
        <v>11</v>
      </c>
      <c r="M82" s="2">
        <v>1.375</v>
      </c>
      <c r="N82">
        <v>32</v>
      </c>
      <c r="O82">
        <v>48</v>
      </c>
      <c r="P82" s="2">
        <v>66.6666666666667</v>
      </c>
      <c r="Q82">
        <v>1</v>
      </c>
      <c r="R82">
        <v>11</v>
      </c>
      <c r="S82" s="2">
        <v>9.0909090909090899</v>
      </c>
      <c r="T82">
        <v>1</v>
      </c>
      <c r="U82">
        <v>5</v>
      </c>
      <c r="V82" s="2">
        <v>20</v>
      </c>
      <c r="W82">
        <v>3</v>
      </c>
      <c r="X82">
        <v>2</v>
      </c>
      <c r="Y82">
        <v>2</v>
      </c>
      <c r="Z82">
        <v>3</v>
      </c>
      <c r="AA82">
        <v>0</v>
      </c>
      <c r="AB82">
        <v>0</v>
      </c>
      <c r="AC82">
        <v>4</v>
      </c>
      <c r="AD82">
        <v>41</v>
      </c>
      <c r="AE82" s="2">
        <v>5.125</v>
      </c>
      <c r="AF82">
        <v>15</v>
      </c>
      <c r="AG82">
        <v>26</v>
      </c>
      <c r="AH82">
        <v>10</v>
      </c>
      <c r="AI82" s="2">
        <v>1.25</v>
      </c>
      <c r="AJ82">
        <v>312818</v>
      </c>
      <c r="AK82">
        <v>62</v>
      </c>
    </row>
    <row r="83" spans="1:37" ht="15.25" customHeight="1" x14ac:dyDescent="0.2">
      <c r="A83" t="s">
        <v>1460</v>
      </c>
      <c r="B83" t="s">
        <v>1461</v>
      </c>
      <c r="C83" t="s">
        <v>1398</v>
      </c>
      <c r="D83">
        <v>12</v>
      </c>
      <c r="E83">
        <v>41</v>
      </c>
      <c r="F83" s="2">
        <v>3.4166666666666701</v>
      </c>
      <c r="G83" s="2">
        <v>40.1</v>
      </c>
      <c r="H83" s="2">
        <v>3.3</v>
      </c>
      <c r="I83" s="2">
        <v>0.49</v>
      </c>
      <c r="J83" s="2">
        <v>20.100000000000001</v>
      </c>
      <c r="K83" s="2">
        <v>1.675</v>
      </c>
      <c r="L83">
        <v>32</v>
      </c>
      <c r="M83" s="2">
        <v>2.6666666666666701</v>
      </c>
      <c r="N83">
        <v>25</v>
      </c>
      <c r="O83">
        <v>41</v>
      </c>
      <c r="P83" s="2">
        <v>60.975609756097597</v>
      </c>
      <c r="Q83">
        <v>7</v>
      </c>
      <c r="R83">
        <v>40</v>
      </c>
      <c r="S83" s="2">
        <v>17.5</v>
      </c>
      <c r="T83">
        <v>2</v>
      </c>
      <c r="U83">
        <v>3</v>
      </c>
      <c r="V83" s="2">
        <v>66.6666666666667</v>
      </c>
      <c r="W83">
        <v>0</v>
      </c>
      <c r="X83">
        <v>4</v>
      </c>
      <c r="Y83">
        <v>13</v>
      </c>
      <c r="Z83">
        <v>0</v>
      </c>
      <c r="AA83">
        <v>0</v>
      </c>
      <c r="AB83">
        <v>0</v>
      </c>
      <c r="AC83">
        <v>15</v>
      </c>
      <c r="AD83">
        <v>36</v>
      </c>
      <c r="AE83" s="2">
        <v>3</v>
      </c>
      <c r="AF83">
        <v>13</v>
      </c>
      <c r="AG83">
        <v>23</v>
      </c>
      <c r="AH83">
        <v>15</v>
      </c>
      <c r="AI83" s="2">
        <v>1.25</v>
      </c>
      <c r="AJ83">
        <v>269675</v>
      </c>
      <c r="AK83">
        <v>77</v>
      </c>
    </row>
    <row r="84" spans="1:37" ht="15.25" customHeight="1" x14ac:dyDescent="0.2">
      <c r="A84" t="s">
        <v>312</v>
      </c>
      <c r="B84" t="s">
        <v>311</v>
      </c>
      <c r="C84" t="s">
        <v>1398</v>
      </c>
      <c r="D84">
        <v>12</v>
      </c>
      <c r="E84">
        <v>35</v>
      </c>
      <c r="F84" s="2">
        <v>2.9166666666666701</v>
      </c>
      <c r="G84" s="2">
        <v>37.799999999999997</v>
      </c>
      <c r="H84" s="2">
        <v>3.2</v>
      </c>
      <c r="I84" s="2">
        <v>0.51</v>
      </c>
      <c r="J84" s="2">
        <v>17.8</v>
      </c>
      <c r="K84" s="2">
        <v>1.4833333333333301</v>
      </c>
      <c r="L84">
        <v>12</v>
      </c>
      <c r="M84" s="2">
        <v>1</v>
      </c>
      <c r="N84">
        <v>19</v>
      </c>
      <c r="O84">
        <v>27</v>
      </c>
      <c r="P84" s="2">
        <v>70.370370370370395</v>
      </c>
      <c r="Q84">
        <v>8</v>
      </c>
      <c r="R84">
        <v>41</v>
      </c>
      <c r="S84" s="2">
        <v>19.512195121951201</v>
      </c>
      <c r="T84">
        <v>0</v>
      </c>
      <c r="U84">
        <v>1</v>
      </c>
      <c r="V84" s="2">
        <v>0</v>
      </c>
      <c r="W84">
        <v>1</v>
      </c>
      <c r="X84">
        <v>1</v>
      </c>
      <c r="Y84">
        <v>7</v>
      </c>
      <c r="Z84">
        <v>0</v>
      </c>
      <c r="AA84">
        <v>0</v>
      </c>
      <c r="AB84">
        <v>0</v>
      </c>
      <c r="AC84">
        <v>3</v>
      </c>
      <c r="AD84">
        <v>44</v>
      </c>
      <c r="AE84" s="2">
        <v>3.6666666666666701</v>
      </c>
      <c r="AF84">
        <v>10</v>
      </c>
      <c r="AG84">
        <v>34</v>
      </c>
      <c r="AH84">
        <v>10</v>
      </c>
      <c r="AI84" s="2">
        <v>0.83333333333333304</v>
      </c>
      <c r="AJ84">
        <v>287807</v>
      </c>
      <c r="AK84">
        <v>70</v>
      </c>
    </row>
    <row r="85" spans="1:37" ht="15.25" customHeight="1" x14ac:dyDescent="0.2">
      <c r="A85" t="s">
        <v>276</v>
      </c>
      <c r="B85" t="s">
        <v>364</v>
      </c>
      <c r="C85" t="s">
        <v>1398</v>
      </c>
      <c r="D85">
        <v>12</v>
      </c>
      <c r="E85">
        <v>47</v>
      </c>
      <c r="F85" s="2">
        <v>3.9166666666666701</v>
      </c>
      <c r="G85" s="2">
        <v>36.299999999999997</v>
      </c>
      <c r="H85" s="2">
        <v>3</v>
      </c>
      <c r="I85" s="2">
        <v>0.56000000000000005</v>
      </c>
      <c r="J85" s="2">
        <v>26.3</v>
      </c>
      <c r="K85" s="2">
        <v>2.19166666666667</v>
      </c>
      <c r="L85">
        <v>20</v>
      </c>
      <c r="M85" s="2">
        <v>1.6666666666666701</v>
      </c>
      <c r="N85">
        <v>29</v>
      </c>
      <c r="O85">
        <v>50</v>
      </c>
      <c r="P85" s="2">
        <v>58</v>
      </c>
      <c r="Q85">
        <v>5</v>
      </c>
      <c r="R85">
        <v>24</v>
      </c>
      <c r="S85" s="2">
        <v>20.8333333333333</v>
      </c>
      <c r="T85">
        <v>8</v>
      </c>
      <c r="U85">
        <v>10</v>
      </c>
      <c r="V85" s="2">
        <v>80</v>
      </c>
      <c r="W85">
        <v>0</v>
      </c>
      <c r="X85">
        <v>2</v>
      </c>
      <c r="Y85">
        <v>5</v>
      </c>
      <c r="Z85">
        <v>0</v>
      </c>
      <c r="AA85">
        <v>0</v>
      </c>
      <c r="AB85">
        <v>0</v>
      </c>
      <c r="AC85">
        <v>13</v>
      </c>
      <c r="AD85">
        <v>32</v>
      </c>
      <c r="AE85" s="2">
        <v>2.6666666666666701</v>
      </c>
      <c r="AF85">
        <v>8</v>
      </c>
      <c r="AG85">
        <v>24</v>
      </c>
      <c r="AH85">
        <v>13</v>
      </c>
      <c r="AI85" s="2">
        <v>1.0833333333333299</v>
      </c>
      <c r="AJ85">
        <v>286579</v>
      </c>
      <c r="AK85">
        <v>71</v>
      </c>
    </row>
    <row r="86" spans="1:37" ht="15.25" customHeight="1" x14ac:dyDescent="0.2">
      <c r="A86" t="s">
        <v>308</v>
      </c>
      <c r="B86" t="s">
        <v>309</v>
      </c>
      <c r="C86" t="s">
        <v>1398</v>
      </c>
      <c r="D86">
        <v>12</v>
      </c>
      <c r="E86">
        <v>65</v>
      </c>
      <c r="F86" s="2">
        <v>5.4166666666666696</v>
      </c>
      <c r="G86" s="2">
        <v>48</v>
      </c>
      <c r="H86" s="2">
        <v>4</v>
      </c>
      <c r="I86" s="2">
        <v>0.63</v>
      </c>
      <c r="J86" s="2">
        <v>41</v>
      </c>
      <c r="K86" s="2">
        <v>3.4166666666666701</v>
      </c>
      <c r="L86">
        <v>14</v>
      </c>
      <c r="M86" s="2">
        <v>1.1666666666666701</v>
      </c>
      <c r="N86">
        <v>40</v>
      </c>
      <c r="O86">
        <v>71</v>
      </c>
      <c r="P86" s="2">
        <v>56.338028169014102</v>
      </c>
      <c r="Q86">
        <v>5</v>
      </c>
      <c r="R86">
        <v>10</v>
      </c>
      <c r="S86" s="2">
        <v>50</v>
      </c>
      <c r="T86">
        <v>15</v>
      </c>
      <c r="U86">
        <v>22</v>
      </c>
      <c r="V86" s="2">
        <v>68.181818181818201</v>
      </c>
      <c r="W86">
        <v>1</v>
      </c>
      <c r="X86">
        <v>5</v>
      </c>
      <c r="Y86">
        <v>7</v>
      </c>
      <c r="Z86">
        <v>2</v>
      </c>
      <c r="AA86">
        <v>0</v>
      </c>
      <c r="AB86">
        <v>0</v>
      </c>
      <c r="AC86">
        <v>1</v>
      </c>
      <c r="AD86">
        <v>32</v>
      </c>
      <c r="AE86" s="2">
        <v>2.6666666666666701</v>
      </c>
      <c r="AF86">
        <v>16</v>
      </c>
      <c r="AG86">
        <v>16</v>
      </c>
      <c r="AH86">
        <v>21</v>
      </c>
      <c r="AI86" s="2">
        <v>1.75</v>
      </c>
      <c r="AJ86">
        <v>321244</v>
      </c>
      <c r="AK86">
        <v>61</v>
      </c>
    </row>
    <row r="87" spans="1:37" ht="15.25" customHeight="1" x14ac:dyDescent="0.2">
      <c r="A87" t="s">
        <v>146</v>
      </c>
      <c r="B87" t="s">
        <v>180</v>
      </c>
      <c r="C87" t="s">
        <v>1399</v>
      </c>
      <c r="D87">
        <v>5</v>
      </c>
      <c r="E87">
        <v>6</v>
      </c>
      <c r="F87" s="2">
        <v>1.2</v>
      </c>
      <c r="G87" s="2">
        <v>5</v>
      </c>
      <c r="H87" s="2">
        <v>1</v>
      </c>
      <c r="I87" s="2">
        <v>0.16</v>
      </c>
      <c r="J87" s="2">
        <v>1</v>
      </c>
      <c r="K87" s="2">
        <v>0.2</v>
      </c>
      <c r="L87">
        <v>4</v>
      </c>
      <c r="M87" s="2">
        <v>0.8</v>
      </c>
      <c r="N87">
        <v>4</v>
      </c>
      <c r="O87">
        <v>22</v>
      </c>
      <c r="P87" s="2">
        <v>18.181818181818201</v>
      </c>
      <c r="Q87">
        <v>0</v>
      </c>
      <c r="R87">
        <v>11</v>
      </c>
      <c r="S87" s="2">
        <v>0</v>
      </c>
      <c r="T87">
        <v>2</v>
      </c>
      <c r="U87">
        <v>5</v>
      </c>
      <c r="V87" s="2">
        <v>40</v>
      </c>
      <c r="W87">
        <v>0</v>
      </c>
      <c r="X87">
        <v>0</v>
      </c>
      <c r="Y87">
        <v>1</v>
      </c>
      <c r="Z87">
        <v>0</v>
      </c>
      <c r="AA87">
        <v>0</v>
      </c>
      <c r="AB87">
        <v>0</v>
      </c>
      <c r="AC87">
        <v>3</v>
      </c>
      <c r="AD87">
        <v>14</v>
      </c>
      <c r="AE87" s="2">
        <v>2.8</v>
      </c>
      <c r="AF87">
        <v>5</v>
      </c>
      <c r="AG87">
        <v>9</v>
      </c>
      <c r="AH87">
        <v>4</v>
      </c>
      <c r="AI87" s="2">
        <v>0.8</v>
      </c>
      <c r="AJ87">
        <v>87364</v>
      </c>
      <c r="AK87">
        <v>158</v>
      </c>
    </row>
    <row r="88" spans="1:37" ht="15.25" customHeight="1" x14ac:dyDescent="0.2">
      <c r="A88" t="s">
        <v>1462</v>
      </c>
      <c r="B88" t="s">
        <v>1463</v>
      </c>
      <c r="C88" t="s">
        <v>1399</v>
      </c>
      <c r="D88">
        <v>2</v>
      </c>
      <c r="E88">
        <v>8</v>
      </c>
      <c r="F88" s="2">
        <v>4</v>
      </c>
      <c r="G88" s="2">
        <v>3.3</v>
      </c>
      <c r="H88" s="2">
        <v>1.6</v>
      </c>
      <c r="I88" s="2">
        <v>0.73</v>
      </c>
      <c r="J88" s="2">
        <v>5.8</v>
      </c>
      <c r="K88" s="2">
        <v>2.9</v>
      </c>
      <c r="L88">
        <v>0</v>
      </c>
      <c r="M88" s="2">
        <v>0</v>
      </c>
      <c r="N88">
        <v>0</v>
      </c>
      <c r="O88">
        <v>0</v>
      </c>
      <c r="Q88">
        <v>4</v>
      </c>
      <c r="R88">
        <v>11</v>
      </c>
      <c r="S88" s="2">
        <v>36.363636363636402</v>
      </c>
      <c r="T88">
        <v>0</v>
      </c>
      <c r="U88">
        <v>0</v>
      </c>
      <c r="W88">
        <v>0</v>
      </c>
      <c r="X88">
        <v>0</v>
      </c>
      <c r="Y88">
        <v>0</v>
      </c>
      <c r="Z88">
        <v>0</v>
      </c>
      <c r="AA88">
        <v>0</v>
      </c>
      <c r="AB88">
        <v>0</v>
      </c>
      <c r="AC88">
        <v>0</v>
      </c>
      <c r="AD88">
        <v>3</v>
      </c>
      <c r="AE88" s="2">
        <v>1.5</v>
      </c>
      <c r="AF88">
        <v>0</v>
      </c>
      <c r="AG88">
        <v>3</v>
      </c>
      <c r="AH88">
        <v>4</v>
      </c>
      <c r="AI88" s="2">
        <v>2</v>
      </c>
      <c r="AJ88">
        <v>53084</v>
      </c>
      <c r="AK88">
        <v>201</v>
      </c>
    </row>
    <row r="89" spans="1:37" ht="15.25" customHeight="1" x14ac:dyDescent="0.2">
      <c r="A89" t="s">
        <v>1464</v>
      </c>
      <c r="B89" t="s">
        <v>1465</v>
      </c>
      <c r="C89" t="s">
        <v>1399</v>
      </c>
      <c r="D89">
        <v>4</v>
      </c>
      <c r="E89">
        <v>5</v>
      </c>
      <c r="F89" s="2">
        <v>1.25</v>
      </c>
      <c r="G89" s="2">
        <v>5.9</v>
      </c>
      <c r="H89" s="2">
        <v>1.5</v>
      </c>
      <c r="I89" s="2">
        <v>0.28999999999999998</v>
      </c>
      <c r="J89" s="2">
        <v>1.4</v>
      </c>
      <c r="K89" s="2">
        <v>0.35</v>
      </c>
      <c r="L89">
        <v>1</v>
      </c>
      <c r="M89" s="2">
        <v>0.25</v>
      </c>
      <c r="N89">
        <v>2</v>
      </c>
      <c r="O89">
        <v>9</v>
      </c>
      <c r="P89" s="2">
        <v>22.2222222222222</v>
      </c>
      <c r="Q89">
        <v>1</v>
      </c>
      <c r="R89">
        <v>6</v>
      </c>
      <c r="S89" s="2">
        <v>16.6666666666667</v>
      </c>
      <c r="T89">
        <v>1</v>
      </c>
      <c r="U89">
        <v>2</v>
      </c>
      <c r="V89" s="2">
        <v>50</v>
      </c>
      <c r="W89">
        <v>0</v>
      </c>
      <c r="X89">
        <v>1</v>
      </c>
      <c r="Y89">
        <v>0</v>
      </c>
      <c r="Z89">
        <v>0</v>
      </c>
      <c r="AA89">
        <v>0</v>
      </c>
      <c r="AB89">
        <v>0</v>
      </c>
      <c r="AC89">
        <v>0</v>
      </c>
      <c r="AD89">
        <v>13</v>
      </c>
      <c r="AE89" s="2">
        <v>3.25</v>
      </c>
      <c r="AF89">
        <v>4</v>
      </c>
      <c r="AG89">
        <v>9</v>
      </c>
      <c r="AH89">
        <v>3</v>
      </c>
      <c r="AI89" s="2">
        <v>0.75</v>
      </c>
      <c r="AJ89">
        <v>75869</v>
      </c>
      <c r="AK89">
        <v>172</v>
      </c>
    </row>
    <row r="90" spans="1:37" ht="15.25" customHeight="1" x14ac:dyDescent="0.2">
      <c r="A90" t="s">
        <v>1466</v>
      </c>
      <c r="B90" t="s">
        <v>1467</v>
      </c>
      <c r="C90" t="s">
        <v>1399</v>
      </c>
      <c r="D90">
        <v>5</v>
      </c>
      <c r="E90">
        <v>26</v>
      </c>
      <c r="F90" s="2">
        <v>5.2</v>
      </c>
      <c r="G90" s="2">
        <v>20.3</v>
      </c>
      <c r="H90" s="2">
        <v>4.0999999999999996</v>
      </c>
      <c r="I90" s="2">
        <v>0.51</v>
      </c>
      <c r="J90" s="2">
        <v>13.3</v>
      </c>
      <c r="K90" s="2">
        <v>2.66</v>
      </c>
      <c r="L90">
        <v>5</v>
      </c>
      <c r="M90" s="2">
        <v>1</v>
      </c>
      <c r="N90">
        <v>8</v>
      </c>
      <c r="O90">
        <v>19</v>
      </c>
      <c r="P90" s="2">
        <v>42.105263157894697</v>
      </c>
      <c r="Q90">
        <v>7</v>
      </c>
      <c r="R90">
        <v>28</v>
      </c>
      <c r="S90" s="2">
        <v>25</v>
      </c>
      <c r="T90">
        <v>4</v>
      </c>
      <c r="U90">
        <v>4</v>
      </c>
      <c r="V90" s="2">
        <v>100</v>
      </c>
      <c r="W90">
        <v>0</v>
      </c>
      <c r="X90">
        <v>0</v>
      </c>
      <c r="Y90">
        <v>0</v>
      </c>
      <c r="Z90">
        <v>3</v>
      </c>
      <c r="AA90">
        <v>0</v>
      </c>
      <c r="AB90">
        <v>1</v>
      </c>
      <c r="AC90">
        <v>4</v>
      </c>
      <c r="AD90">
        <v>26</v>
      </c>
      <c r="AE90" s="2">
        <v>5.2</v>
      </c>
      <c r="AF90">
        <v>9</v>
      </c>
      <c r="AG90">
        <v>17</v>
      </c>
      <c r="AH90">
        <v>7</v>
      </c>
      <c r="AI90" s="2">
        <v>1.4</v>
      </c>
      <c r="AJ90">
        <v>128867</v>
      </c>
      <c r="AK90">
        <v>130</v>
      </c>
    </row>
    <row r="91" spans="1:37" ht="15.25" customHeight="1" x14ac:dyDescent="0.2">
      <c r="A91" t="s">
        <v>1236</v>
      </c>
      <c r="B91" t="s">
        <v>1237</v>
      </c>
      <c r="C91" t="s">
        <v>1182</v>
      </c>
      <c r="D91">
        <v>4</v>
      </c>
      <c r="E91">
        <v>20</v>
      </c>
      <c r="F91" s="2">
        <v>5</v>
      </c>
      <c r="G91" s="2">
        <v>11.1</v>
      </c>
      <c r="H91" s="2">
        <v>2.8</v>
      </c>
      <c r="I91" s="2">
        <v>0.43</v>
      </c>
      <c r="J91" s="2">
        <v>8.6</v>
      </c>
      <c r="K91" s="2">
        <v>2.15</v>
      </c>
      <c r="L91">
        <v>5</v>
      </c>
      <c r="M91" s="2">
        <v>1.25</v>
      </c>
      <c r="N91">
        <v>4</v>
      </c>
      <c r="O91">
        <v>13</v>
      </c>
      <c r="P91" s="2">
        <v>30.769230769230798</v>
      </c>
      <c r="Q91">
        <v>6</v>
      </c>
      <c r="R91">
        <v>28</v>
      </c>
      <c r="S91" s="2">
        <v>21.428571428571399</v>
      </c>
      <c r="T91">
        <v>4</v>
      </c>
      <c r="U91">
        <v>5</v>
      </c>
      <c r="V91" s="2">
        <v>80</v>
      </c>
      <c r="W91">
        <v>0</v>
      </c>
      <c r="X91">
        <v>1</v>
      </c>
      <c r="Y91">
        <v>2</v>
      </c>
      <c r="Z91">
        <v>0</v>
      </c>
      <c r="AA91">
        <v>0</v>
      </c>
      <c r="AB91">
        <v>0</v>
      </c>
      <c r="AC91">
        <v>2</v>
      </c>
      <c r="AD91">
        <v>11</v>
      </c>
      <c r="AE91" s="2">
        <v>2.75</v>
      </c>
      <c r="AF91">
        <v>3</v>
      </c>
      <c r="AG91">
        <v>8</v>
      </c>
      <c r="AH91">
        <v>6</v>
      </c>
      <c r="AI91" s="2">
        <v>1.5</v>
      </c>
      <c r="AJ91">
        <v>118581</v>
      </c>
      <c r="AK91">
        <v>137</v>
      </c>
    </row>
    <row r="92" spans="1:37" ht="15.25" customHeight="1" x14ac:dyDescent="0.2">
      <c r="A92" t="s">
        <v>684</v>
      </c>
      <c r="B92" t="s">
        <v>685</v>
      </c>
      <c r="C92" t="s">
        <v>1182</v>
      </c>
      <c r="D92">
        <v>4</v>
      </c>
      <c r="E92">
        <v>18</v>
      </c>
      <c r="F92" s="2">
        <v>4.5</v>
      </c>
      <c r="G92" s="2">
        <v>13.8</v>
      </c>
      <c r="H92" s="2">
        <v>3.4</v>
      </c>
      <c r="I92" s="2">
        <v>0.6</v>
      </c>
      <c r="J92" s="2">
        <v>10.8</v>
      </c>
      <c r="K92" s="2">
        <v>2.7</v>
      </c>
      <c r="L92">
        <v>7</v>
      </c>
      <c r="M92" s="2">
        <v>1.75</v>
      </c>
      <c r="N92">
        <v>18</v>
      </c>
      <c r="O92">
        <v>24</v>
      </c>
      <c r="P92" s="2">
        <v>75</v>
      </c>
      <c r="Q92">
        <v>0</v>
      </c>
      <c r="R92">
        <v>3</v>
      </c>
      <c r="S92" s="2">
        <v>0</v>
      </c>
      <c r="T92">
        <v>0</v>
      </c>
      <c r="U92">
        <v>3</v>
      </c>
      <c r="V92" s="2">
        <v>0</v>
      </c>
      <c r="W92">
        <v>3</v>
      </c>
      <c r="X92">
        <v>3</v>
      </c>
      <c r="Y92">
        <v>1</v>
      </c>
      <c r="Z92">
        <v>0</v>
      </c>
      <c r="AA92">
        <v>0</v>
      </c>
      <c r="AB92">
        <v>0</v>
      </c>
      <c r="AC92">
        <v>0</v>
      </c>
      <c r="AD92">
        <v>6</v>
      </c>
      <c r="AE92" s="2">
        <v>1.5</v>
      </c>
      <c r="AF92">
        <v>1</v>
      </c>
      <c r="AG92">
        <v>5</v>
      </c>
      <c r="AH92">
        <v>4</v>
      </c>
      <c r="AI92" s="2">
        <v>1</v>
      </c>
      <c r="AJ92">
        <v>124912</v>
      </c>
      <c r="AK92">
        <v>133</v>
      </c>
    </row>
    <row r="93" spans="1:37" ht="15.25" customHeight="1" x14ac:dyDescent="0.2">
      <c r="A93" t="s">
        <v>499</v>
      </c>
      <c r="B93" t="s">
        <v>1235</v>
      </c>
      <c r="C93" t="s">
        <v>1182</v>
      </c>
      <c r="D93">
        <v>4</v>
      </c>
      <c r="E93">
        <v>11</v>
      </c>
      <c r="F93" s="2">
        <v>2.75</v>
      </c>
      <c r="G93" s="2">
        <v>13.7</v>
      </c>
      <c r="H93" s="2">
        <v>3.4</v>
      </c>
      <c r="I93" s="2">
        <v>0.61</v>
      </c>
      <c r="J93" s="2">
        <v>6.7</v>
      </c>
      <c r="K93" s="2">
        <v>1.675</v>
      </c>
      <c r="L93">
        <v>3</v>
      </c>
      <c r="M93" s="2">
        <v>0.75</v>
      </c>
      <c r="N93">
        <v>7</v>
      </c>
      <c r="O93">
        <v>10</v>
      </c>
      <c r="P93" s="2">
        <v>70</v>
      </c>
      <c r="Q93">
        <v>1</v>
      </c>
      <c r="R93">
        <v>5</v>
      </c>
      <c r="S93" s="2">
        <v>20</v>
      </c>
      <c r="T93">
        <v>2</v>
      </c>
      <c r="U93">
        <v>3</v>
      </c>
      <c r="V93" s="2">
        <v>66.6666666666667</v>
      </c>
      <c r="W93">
        <v>0</v>
      </c>
      <c r="X93">
        <v>1</v>
      </c>
      <c r="Y93">
        <v>1</v>
      </c>
      <c r="Z93">
        <v>0</v>
      </c>
      <c r="AA93">
        <v>0</v>
      </c>
      <c r="AB93">
        <v>0</v>
      </c>
      <c r="AC93">
        <v>1</v>
      </c>
      <c r="AD93">
        <v>14</v>
      </c>
      <c r="AE93" s="2">
        <v>3.5</v>
      </c>
      <c r="AF93">
        <v>9</v>
      </c>
      <c r="AG93">
        <v>5</v>
      </c>
      <c r="AH93">
        <v>2</v>
      </c>
      <c r="AI93" s="2">
        <v>0.5</v>
      </c>
      <c r="AJ93">
        <v>107333</v>
      </c>
      <c r="AK93">
        <v>143</v>
      </c>
    </row>
    <row r="94" spans="1:37" ht="15.25" customHeight="1" x14ac:dyDescent="0.2">
      <c r="A94" t="s">
        <v>686</v>
      </c>
      <c r="B94" t="s">
        <v>687</v>
      </c>
      <c r="C94" t="s">
        <v>1182</v>
      </c>
      <c r="D94">
        <v>4</v>
      </c>
      <c r="E94">
        <v>8</v>
      </c>
      <c r="F94" s="2">
        <v>2</v>
      </c>
      <c r="G94" s="2">
        <v>3.7</v>
      </c>
      <c r="H94" s="2">
        <v>0.9</v>
      </c>
      <c r="I94" s="2">
        <v>0.4</v>
      </c>
      <c r="J94" s="2">
        <v>3.2</v>
      </c>
      <c r="K94" s="2">
        <v>0.8</v>
      </c>
      <c r="L94">
        <v>4</v>
      </c>
      <c r="M94" s="2">
        <v>1</v>
      </c>
      <c r="N94">
        <v>5</v>
      </c>
      <c r="O94">
        <v>10</v>
      </c>
      <c r="P94" s="2">
        <v>50</v>
      </c>
      <c r="Q94">
        <v>1</v>
      </c>
      <c r="R94">
        <v>9</v>
      </c>
      <c r="S94" s="2">
        <v>11.1111111111111</v>
      </c>
      <c r="T94">
        <v>1</v>
      </c>
      <c r="U94">
        <v>1</v>
      </c>
      <c r="V94" s="2">
        <v>100</v>
      </c>
      <c r="W94">
        <v>0</v>
      </c>
      <c r="X94">
        <v>0</v>
      </c>
      <c r="Y94">
        <v>2</v>
      </c>
      <c r="Z94">
        <v>1</v>
      </c>
      <c r="AA94">
        <v>0</v>
      </c>
      <c r="AB94">
        <v>0</v>
      </c>
      <c r="AC94">
        <v>2</v>
      </c>
      <c r="AD94">
        <v>11</v>
      </c>
      <c r="AE94" s="2">
        <v>2.75</v>
      </c>
      <c r="AF94">
        <v>4</v>
      </c>
      <c r="AG94">
        <v>7</v>
      </c>
      <c r="AH94">
        <v>7</v>
      </c>
      <c r="AI94" s="2">
        <v>1.75</v>
      </c>
      <c r="AJ94">
        <v>70374</v>
      </c>
      <c r="AK94">
        <v>179</v>
      </c>
    </row>
    <row r="95" spans="1:37" ht="15.25" customHeight="1" x14ac:dyDescent="0.2">
      <c r="A95" t="s">
        <v>1468</v>
      </c>
      <c r="B95" t="s">
        <v>1469</v>
      </c>
      <c r="C95" t="s">
        <v>608</v>
      </c>
      <c r="D95">
        <v>4</v>
      </c>
      <c r="E95">
        <v>16</v>
      </c>
      <c r="F95" s="2">
        <v>4</v>
      </c>
      <c r="G95" s="2">
        <v>11.5</v>
      </c>
      <c r="H95" s="2">
        <v>2.9</v>
      </c>
      <c r="I95" s="2">
        <v>0.53</v>
      </c>
      <c r="J95" s="2">
        <v>8.5</v>
      </c>
      <c r="K95" s="2">
        <v>2.125</v>
      </c>
      <c r="L95">
        <v>5</v>
      </c>
      <c r="M95" s="2">
        <v>1.25</v>
      </c>
      <c r="N95">
        <v>9</v>
      </c>
      <c r="O95">
        <v>13</v>
      </c>
      <c r="P95" s="2">
        <v>69.230769230769198</v>
      </c>
      <c r="Q95">
        <v>2</v>
      </c>
      <c r="R95">
        <v>12</v>
      </c>
      <c r="S95" s="2">
        <v>16.6666666666667</v>
      </c>
      <c r="T95">
        <v>3</v>
      </c>
      <c r="U95">
        <v>5</v>
      </c>
      <c r="V95" s="2">
        <v>60</v>
      </c>
      <c r="W95">
        <v>0</v>
      </c>
      <c r="X95">
        <v>0</v>
      </c>
      <c r="Y95">
        <v>1</v>
      </c>
      <c r="Z95">
        <v>1</v>
      </c>
      <c r="AA95">
        <v>0</v>
      </c>
      <c r="AB95">
        <v>0</v>
      </c>
      <c r="AC95">
        <v>4</v>
      </c>
      <c r="AD95">
        <v>8</v>
      </c>
      <c r="AE95" s="2">
        <v>2</v>
      </c>
      <c r="AF95">
        <v>4</v>
      </c>
      <c r="AG95">
        <v>4</v>
      </c>
      <c r="AH95">
        <v>2</v>
      </c>
      <c r="AI95" s="2">
        <v>0.5</v>
      </c>
      <c r="AJ95">
        <v>149546</v>
      </c>
      <c r="AK95">
        <v>119</v>
      </c>
    </row>
    <row r="96" spans="1:37" ht="15.25" customHeight="1" x14ac:dyDescent="0.2">
      <c r="A96" t="s">
        <v>113</v>
      </c>
      <c r="B96" t="s">
        <v>783</v>
      </c>
      <c r="C96" t="s">
        <v>76</v>
      </c>
      <c r="D96">
        <v>6</v>
      </c>
      <c r="E96">
        <v>11</v>
      </c>
      <c r="F96" s="2">
        <v>1.8333333333333299</v>
      </c>
      <c r="G96" s="2">
        <v>14.2</v>
      </c>
      <c r="H96" s="2">
        <v>2.4</v>
      </c>
      <c r="I96" s="2">
        <v>0.38</v>
      </c>
      <c r="J96" s="2">
        <v>4.2</v>
      </c>
      <c r="K96" s="2">
        <v>0.7</v>
      </c>
      <c r="L96">
        <v>8</v>
      </c>
      <c r="M96" s="2">
        <v>1.3333333333333299</v>
      </c>
      <c r="N96">
        <v>9</v>
      </c>
      <c r="O96">
        <v>16</v>
      </c>
      <c r="P96" s="2">
        <v>56.25</v>
      </c>
      <c r="Q96">
        <v>0</v>
      </c>
      <c r="R96">
        <v>9</v>
      </c>
      <c r="S96" s="2">
        <v>0</v>
      </c>
      <c r="T96">
        <v>2</v>
      </c>
      <c r="U96">
        <v>4</v>
      </c>
      <c r="V96" s="2">
        <v>50</v>
      </c>
      <c r="W96">
        <v>0</v>
      </c>
      <c r="X96">
        <v>1</v>
      </c>
      <c r="Y96">
        <v>6</v>
      </c>
      <c r="Z96">
        <v>1</v>
      </c>
      <c r="AA96">
        <v>0</v>
      </c>
      <c r="AB96">
        <v>0</v>
      </c>
      <c r="AC96">
        <v>1</v>
      </c>
      <c r="AD96">
        <v>26</v>
      </c>
      <c r="AE96" s="2">
        <v>4.3333333333333304</v>
      </c>
      <c r="AF96">
        <v>4</v>
      </c>
      <c r="AG96">
        <v>22</v>
      </c>
      <c r="AH96">
        <v>10</v>
      </c>
      <c r="AI96" s="2">
        <v>1.6666666666666701</v>
      </c>
      <c r="AJ96">
        <v>362052</v>
      </c>
      <c r="AK96">
        <v>52</v>
      </c>
    </row>
    <row r="97" spans="1:37" ht="15.25" customHeight="1" x14ac:dyDescent="0.2">
      <c r="A97" t="s">
        <v>1219</v>
      </c>
      <c r="B97" t="s">
        <v>1220</v>
      </c>
      <c r="C97" t="s">
        <v>629</v>
      </c>
      <c r="D97">
        <v>3</v>
      </c>
      <c r="E97">
        <v>9</v>
      </c>
      <c r="F97" s="2">
        <v>3</v>
      </c>
      <c r="G97" s="2">
        <v>7</v>
      </c>
      <c r="H97" s="2">
        <v>2.2999999999999998</v>
      </c>
      <c r="I97" s="2">
        <v>0.39</v>
      </c>
      <c r="J97" s="2">
        <v>3.5</v>
      </c>
      <c r="K97" s="2">
        <v>1.1666666666666701</v>
      </c>
      <c r="L97">
        <v>4</v>
      </c>
      <c r="M97" s="2">
        <v>1.3333333333333299</v>
      </c>
      <c r="N97">
        <v>6</v>
      </c>
      <c r="O97">
        <v>14</v>
      </c>
      <c r="P97" s="2">
        <v>42.857142857142897</v>
      </c>
      <c r="Q97">
        <v>1</v>
      </c>
      <c r="R97">
        <v>8</v>
      </c>
      <c r="S97" s="2">
        <v>12.5</v>
      </c>
      <c r="T97">
        <v>1</v>
      </c>
      <c r="U97">
        <v>1</v>
      </c>
      <c r="V97" s="2">
        <v>100</v>
      </c>
      <c r="W97">
        <v>0</v>
      </c>
      <c r="X97">
        <v>0</v>
      </c>
      <c r="Y97">
        <v>1</v>
      </c>
      <c r="Z97">
        <v>1</v>
      </c>
      <c r="AA97">
        <v>0</v>
      </c>
      <c r="AB97">
        <v>1</v>
      </c>
      <c r="AC97">
        <v>2</v>
      </c>
      <c r="AD97">
        <v>13</v>
      </c>
      <c r="AE97" s="2">
        <v>4.3333333333333304</v>
      </c>
      <c r="AF97">
        <v>4</v>
      </c>
      <c r="AG97">
        <v>9</v>
      </c>
      <c r="AH97">
        <v>5</v>
      </c>
      <c r="AI97" s="2">
        <v>1.6666666666666701</v>
      </c>
      <c r="AJ97">
        <v>151613</v>
      </c>
      <c r="AK97">
        <v>118</v>
      </c>
    </row>
    <row r="98" spans="1:37" ht="15.25" customHeight="1" x14ac:dyDescent="0.2">
      <c r="A98" t="s">
        <v>873</v>
      </c>
      <c r="B98" t="s">
        <v>874</v>
      </c>
      <c r="C98" t="s">
        <v>629</v>
      </c>
      <c r="D98">
        <v>3</v>
      </c>
      <c r="E98">
        <v>10</v>
      </c>
      <c r="F98" s="2">
        <v>3.3333333333333299</v>
      </c>
      <c r="G98" s="2">
        <v>11</v>
      </c>
      <c r="H98" s="2">
        <v>3.7</v>
      </c>
      <c r="I98" s="2">
        <v>0.5</v>
      </c>
      <c r="J98" s="2">
        <v>5</v>
      </c>
      <c r="K98" s="2">
        <v>1.6666666666666701</v>
      </c>
      <c r="L98">
        <v>3</v>
      </c>
      <c r="M98" s="2">
        <v>1</v>
      </c>
      <c r="N98">
        <v>5</v>
      </c>
      <c r="O98">
        <v>10</v>
      </c>
      <c r="P98" s="2">
        <v>50</v>
      </c>
      <c r="Q98">
        <v>1</v>
      </c>
      <c r="R98">
        <v>6</v>
      </c>
      <c r="S98" s="2">
        <v>16.6666666666667</v>
      </c>
      <c r="T98">
        <v>3</v>
      </c>
      <c r="U98">
        <v>4</v>
      </c>
      <c r="V98" s="2">
        <v>75</v>
      </c>
      <c r="W98">
        <v>0</v>
      </c>
      <c r="X98">
        <v>0</v>
      </c>
      <c r="Y98">
        <v>2</v>
      </c>
      <c r="Z98">
        <v>1</v>
      </c>
      <c r="AA98">
        <v>0</v>
      </c>
      <c r="AB98">
        <v>0</v>
      </c>
      <c r="AC98">
        <v>1</v>
      </c>
      <c r="AD98">
        <v>10</v>
      </c>
      <c r="AE98" s="2">
        <v>3.3333333333333299</v>
      </c>
      <c r="AF98">
        <v>3</v>
      </c>
      <c r="AG98">
        <v>7</v>
      </c>
      <c r="AH98">
        <v>1</v>
      </c>
      <c r="AI98" s="2">
        <v>0.33333333333333298</v>
      </c>
      <c r="AJ98">
        <v>128957</v>
      </c>
      <c r="AK98">
        <v>129</v>
      </c>
    </row>
    <row r="99" spans="1:37" ht="15.25" customHeight="1" x14ac:dyDescent="0.2">
      <c r="A99" t="s">
        <v>873</v>
      </c>
      <c r="B99" t="s">
        <v>989</v>
      </c>
      <c r="C99" t="s">
        <v>629</v>
      </c>
      <c r="D99">
        <v>3</v>
      </c>
      <c r="E99">
        <v>10</v>
      </c>
      <c r="F99" s="2">
        <v>3.3333333333333299</v>
      </c>
      <c r="G99" s="2">
        <v>10.3</v>
      </c>
      <c r="H99" s="2">
        <v>3.4</v>
      </c>
      <c r="I99" s="2">
        <v>0.43</v>
      </c>
      <c r="J99" s="2">
        <v>4.3</v>
      </c>
      <c r="K99" s="2">
        <v>1.43333333333333</v>
      </c>
      <c r="L99">
        <v>4</v>
      </c>
      <c r="M99" s="2">
        <v>1.3333333333333299</v>
      </c>
      <c r="N99">
        <v>5</v>
      </c>
      <c r="O99">
        <v>13</v>
      </c>
      <c r="P99" s="2">
        <v>38.461538461538503</v>
      </c>
      <c r="Q99">
        <v>2</v>
      </c>
      <c r="R99">
        <v>9</v>
      </c>
      <c r="S99" s="2">
        <v>22.2222222222222</v>
      </c>
      <c r="T99">
        <v>1</v>
      </c>
      <c r="U99">
        <v>1</v>
      </c>
      <c r="V99" s="2">
        <v>100</v>
      </c>
      <c r="W99">
        <v>1</v>
      </c>
      <c r="X99">
        <v>1</v>
      </c>
      <c r="Y99">
        <v>1</v>
      </c>
      <c r="Z99">
        <v>0</v>
      </c>
      <c r="AA99">
        <v>0</v>
      </c>
      <c r="AB99">
        <v>0</v>
      </c>
      <c r="AC99">
        <v>1</v>
      </c>
      <c r="AD99">
        <v>8</v>
      </c>
      <c r="AE99" s="2">
        <v>2.6666666666666701</v>
      </c>
      <c r="AF99">
        <v>1</v>
      </c>
      <c r="AG99">
        <v>7</v>
      </c>
      <c r="AH99">
        <v>0</v>
      </c>
      <c r="AI99" s="2">
        <v>0</v>
      </c>
      <c r="AJ99">
        <v>85194</v>
      </c>
      <c r="AK99">
        <v>162</v>
      </c>
    </row>
    <row r="100" spans="1:37" ht="15.25" customHeight="1" x14ac:dyDescent="0.2">
      <c r="A100" t="s">
        <v>339</v>
      </c>
      <c r="B100" t="s">
        <v>340</v>
      </c>
      <c r="C100" t="s">
        <v>629</v>
      </c>
      <c r="D100">
        <v>3</v>
      </c>
      <c r="E100">
        <v>13</v>
      </c>
      <c r="F100" s="2">
        <v>4.3333333333333304</v>
      </c>
      <c r="G100" s="2">
        <v>9.3000000000000007</v>
      </c>
      <c r="H100" s="2">
        <v>3.1</v>
      </c>
      <c r="I100" s="2">
        <v>0.41</v>
      </c>
      <c r="J100" s="2">
        <v>5.3</v>
      </c>
      <c r="K100" s="2">
        <v>1.7666666666666699</v>
      </c>
      <c r="L100">
        <v>3</v>
      </c>
      <c r="M100" s="2">
        <v>1</v>
      </c>
      <c r="N100">
        <v>5</v>
      </c>
      <c r="O100">
        <v>13</v>
      </c>
      <c r="P100" s="2">
        <v>38.461538461538503</v>
      </c>
      <c r="Q100">
        <v>2</v>
      </c>
      <c r="R100">
        <v>15</v>
      </c>
      <c r="S100" s="2">
        <v>13.3333333333333</v>
      </c>
      <c r="T100">
        <v>4</v>
      </c>
      <c r="U100">
        <v>4</v>
      </c>
      <c r="V100" s="2">
        <v>100</v>
      </c>
      <c r="W100">
        <v>0</v>
      </c>
      <c r="X100">
        <v>0</v>
      </c>
      <c r="Y100">
        <v>2</v>
      </c>
      <c r="Z100">
        <v>0</v>
      </c>
      <c r="AA100">
        <v>0</v>
      </c>
      <c r="AB100">
        <v>0</v>
      </c>
      <c r="AC100">
        <v>1</v>
      </c>
      <c r="AD100">
        <v>10</v>
      </c>
      <c r="AE100" s="2">
        <v>3.3333333333333299</v>
      </c>
      <c r="AF100">
        <v>2</v>
      </c>
      <c r="AG100">
        <v>8</v>
      </c>
      <c r="AH100">
        <v>3</v>
      </c>
      <c r="AI100" s="2">
        <v>1</v>
      </c>
      <c r="AJ100">
        <v>173314</v>
      </c>
      <c r="AK100">
        <v>106</v>
      </c>
    </row>
    <row r="101" spans="1:37" ht="15.25" customHeight="1" x14ac:dyDescent="0.2">
      <c r="A101" t="s">
        <v>1246</v>
      </c>
      <c r="B101" t="s">
        <v>1247</v>
      </c>
      <c r="C101" t="s">
        <v>1183</v>
      </c>
      <c r="D101">
        <v>2</v>
      </c>
      <c r="E101">
        <v>10</v>
      </c>
      <c r="F101" s="2">
        <v>5</v>
      </c>
      <c r="G101" s="2">
        <v>11.8</v>
      </c>
      <c r="H101" s="2">
        <v>5.9</v>
      </c>
      <c r="I101" s="2">
        <v>0.53</v>
      </c>
      <c r="J101" s="2">
        <v>5.3</v>
      </c>
      <c r="K101" s="2">
        <v>2.65</v>
      </c>
      <c r="L101">
        <v>0</v>
      </c>
      <c r="M101" s="2">
        <v>0</v>
      </c>
      <c r="N101">
        <v>9</v>
      </c>
      <c r="O101">
        <v>16</v>
      </c>
      <c r="P101" s="2">
        <v>56.25</v>
      </c>
      <c r="Q101">
        <v>0</v>
      </c>
      <c r="R101">
        <v>2</v>
      </c>
      <c r="S101" s="2">
        <v>0</v>
      </c>
      <c r="T101">
        <v>1</v>
      </c>
      <c r="U101">
        <v>1</v>
      </c>
      <c r="V101" s="2">
        <v>100</v>
      </c>
      <c r="W101">
        <v>0</v>
      </c>
      <c r="X101">
        <v>0</v>
      </c>
      <c r="Y101">
        <v>0</v>
      </c>
      <c r="Z101">
        <v>2</v>
      </c>
      <c r="AA101">
        <v>0</v>
      </c>
      <c r="AB101">
        <v>0</v>
      </c>
      <c r="AC101">
        <v>0</v>
      </c>
      <c r="AD101">
        <v>15</v>
      </c>
      <c r="AE101" s="2">
        <v>7.5</v>
      </c>
      <c r="AF101">
        <v>6</v>
      </c>
      <c r="AG101">
        <v>9</v>
      </c>
      <c r="AH101">
        <v>1</v>
      </c>
      <c r="AI101" s="2">
        <v>0.5</v>
      </c>
      <c r="AJ101">
        <v>58217</v>
      </c>
      <c r="AK101">
        <v>192</v>
      </c>
    </row>
    <row r="102" spans="1:37" ht="15.25" customHeight="1" x14ac:dyDescent="0.2">
      <c r="A102" t="s">
        <v>1244</v>
      </c>
      <c r="B102" t="s">
        <v>1245</v>
      </c>
      <c r="C102" t="s">
        <v>1183</v>
      </c>
      <c r="D102">
        <v>2</v>
      </c>
      <c r="E102">
        <v>14</v>
      </c>
      <c r="F102" s="2">
        <v>7</v>
      </c>
      <c r="G102" s="2">
        <v>10.199999999999999</v>
      </c>
      <c r="H102" s="2">
        <v>5.0999999999999996</v>
      </c>
      <c r="I102" s="2">
        <v>0.41</v>
      </c>
      <c r="J102" s="2">
        <v>5.7</v>
      </c>
      <c r="K102" s="2">
        <v>2.85</v>
      </c>
      <c r="L102">
        <v>6</v>
      </c>
      <c r="M102" s="2">
        <v>3</v>
      </c>
      <c r="N102">
        <v>7</v>
      </c>
      <c r="O102">
        <v>19</v>
      </c>
      <c r="P102" s="2">
        <v>36.842105263157897</v>
      </c>
      <c r="Q102">
        <v>1</v>
      </c>
      <c r="R102">
        <v>8</v>
      </c>
      <c r="S102" s="2">
        <v>12.5</v>
      </c>
      <c r="T102">
        <v>5</v>
      </c>
      <c r="U102">
        <v>7</v>
      </c>
      <c r="V102" s="2">
        <v>71.428571428571402</v>
      </c>
      <c r="W102">
        <v>1</v>
      </c>
      <c r="X102">
        <v>0</v>
      </c>
      <c r="Y102">
        <v>2</v>
      </c>
      <c r="Z102">
        <v>0</v>
      </c>
      <c r="AA102">
        <v>0</v>
      </c>
      <c r="AB102">
        <v>0</v>
      </c>
      <c r="AC102">
        <v>3</v>
      </c>
      <c r="AD102">
        <v>7</v>
      </c>
      <c r="AE102" s="2">
        <v>3.5</v>
      </c>
      <c r="AF102">
        <v>3</v>
      </c>
      <c r="AG102">
        <v>4</v>
      </c>
      <c r="AH102">
        <v>1</v>
      </c>
      <c r="AI102" s="2">
        <v>0.5</v>
      </c>
      <c r="AJ102">
        <v>145000</v>
      </c>
      <c r="AK102">
        <v>120</v>
      </c>
    </row>
    <row r="103" spans="1:37" ht="15.25" customHeight="1" x14ac:dyDescent="0.2">
      <c r="A103" t="s">
        <v>1248</v>
      </c>
      <c r="B103" t="s">
        <v>1249</v>
      </c>
      <c r="C103" t="s">
        <v>1183</v>
      </c>
      <c r="D103">
        <v>2</v>
      </c>
      <c r="E103">
        <v>2</v>
      </c>
      <c r="F103" s="2">
        <v>1</v>
      </c>
      <c r="G103" s="2">
        <v>-2.2000000000000002</v>
      </c>
      <c r="H103" s="2">
        <v>-1.1000000000000001</v>
      </c>
      <c r="I103" s="2">
        <v>0.15</v>
      </c>
      <c r="J103" s="2">
        <v>0.3</v>
      </c>
      <c r="K103" s="2">
        <v>0.15</v>
      </c>
      <c r="L103">
        <v>1</v>
      </c>
      <c r="M103" s="2">
        <v>0.5</v>
      </c>
      <c r="N103">
        <v>2</v>
      </c>
      <c r="O103">
        <v>8</v>
      </c>
      <c r="P103" s="2">
        <v>25</v>
      </c>
      <c r="Q103">
        <v>0</v>
      </c>
      <c r="R103">
        <v>5</v>
      </c>
      <c r="S103" s="2">
        <v>0</v>
      </c>
      <c r="T103">
        <v>0</v>
      </c>
      <c r="U103">
        <v>0</v>
      </c>
      <c r="W103">
        <v>0</v>
      </c>
      <c r="X103">
        <v>0</v>
      </c>
      <c r="Y103">
        <v>0</v>
      </c>
      <c r="Z103">
        <v>0</v>
      </c>
      <c r="AA103">
        <v>0</v>
      </c>
      <c r="AB103">
        <v>0</v>
      </c>
      <c r="AC103">
        <v>1</v>
      </c>
      <c r="AD103">
        <v>7</v>
      </c>
      <c r="AE103" s="2">
        <v>3.5</v>
      </c>
      <c r="AF103">
        <v>1</v>
      </c>
      <c r="AG103">
        <v>6</v>
      </c>
      <c r="AH103">
        <v>6</v>
      </c>
      <c r="AI103" s="2">
        <v>3</v>
      </c>
      <c r="AJ103">
        <v>63255</v>
      </c>
      <c r="AK103">
        <v>186</v>
      </c>
    </row>
    <row r="104" spans="1:37" ht="15.25" customHeight="1" x14ac:dyDescent="0.2">
      <c r="A104" t="s">
        <v>1470</v>
      </c>
      <c r="B104" t="s">
        <v>1471</v>
      </c>
      <c r="C104" t="s">
        <v>1183</v>
      </c>
      <c r="D104">
        <v>2</v>
      </c>
      <c r="E104">
        <v>5</v>
      </c>
      <c r="F104" s="2">
        <v>2.5</v>
      </c>
      <c r="G104" s="2">
        <v>6.1</v>
      </c>
      <c r="H104" s="2">
        <v>3</v>
      </c>
      <c r="I104" s="2">
        <v>0.62</v>
      </c>
      <c r="J104" s="2">
        <v>3.1</v>
      </c>
      <c r="K104" s="2">
        <v>1.55</v>
      </c>
      <c r="L104">
        <v>3</v>
      </c>
      <c r="M104" s="2">
        <v>1.5</v>
      </c>
      <c r="N104">
        <v>3</v>
      </c>
      <c r="O104">
        <v>4</v>
      </c>
      <c r="P104" s="2">
        <v>75</v>
      </c>
      <c r="Q104">
        <v>1</v>
      </c>
      <c r="R104">
        <v>4</v>
      </c>
      <c r="S104" s="2">
        <v>25</v>
      </c>
      <c r="T104">
        <v>0</v>
      </c>
      <c r="U104">
        <v>0</v>
      </c>
      <c r="W104">
        <v>0</v>
      </c>
      <c r="X104">
        <v>0</v>
      </c>
      <c r="Y104">
        <v>1</v>
      </c>
      <c r="Z104">
        <v>0</v>
      </c>
      <c r="AA104">
        <v>0</v>
      </c>
      <c r="AB104">
        <v>0</v>
      </c>
      <c r="AC104">
        <v>2</v>
      </c>
      <c r="AD104">
        <v>8</v>
      </c>
      <c r="AE104" s="2">
        <v>4</v>
      </c>
      <c r="AF104">
        <v>3</v>
      </c>
      <c r="AG104">
        <v>5</v>
      </c>
      <c r="AH104">
        <v>2</v>
      </c>
      <c r="AI104" s="2">
        <v>1</v>
      </c>
      <c r="AJ104">
        <v>134973</v>
      </c>
      <c r="AK104">
        <v>125</v>
      </c>
    </row>
    <row r="105" spans="1:37" ht="15.25" customHeight="1" x14ac:dyDescent="0.2">
      <c r="A105" t="s">
        <v>1472</v>
      </c>
      <c r="B105" t="s">
        <v>1473</v>
      </c>
      <c r="C105" t="s">
        <v>1399</v>
      </c>
      <c r="D105">
        <v>3</v>
      </c>
      <c r="E105">
        <v>28</v>
      </c>
      <c r="F105" s="2">
        <v>9.3333333333333304</v>
      </c>
      <c r="G105" s="2">
        <v>20.9</v>
      </c>
      <c r="H105" s="2">
        <v>7</v>
      </c>
      <c r="I105" s="2">
        <v>0.64</v>
      </c>
      <c r="J105" s="2">
        <v>17.899999999999999</v>
      </c>
      <c r="K105" s="2">
        <v>5.9666666666666703</v>
      </c>
      <c r="L105">
        <v>9</v>
      </c>
      <c r="M105" s="2">
        <v>3</v>
      </c>
      <c r="N105">
        <v>17</v>
      </c>
      <c r="O105">
        <v>27</v>
      </c>
      <c r="P105" s="2">
        <v>62.962962962962997</v>
      </c>
      <c r="Q105">
        <v>4</v>
      </c>
      <c r="R105">
        <v>13</v>
      </c>
      <c r="S105" s="2">
        <v>30.769230769230798</v>
      </c>
      <c r="T105">
        <v>3</v>
      </c>
      <c r="U105">
        <v>4</v>
      </c>
      <c r="V105" s="2">
        <v>75</v>
      </c>
      <c r="W105">
        <v>0</v>
      </c>
      <c r="X105">
        <v>2</v>
      </c>
      <c r="Y105">
        <v>1</v>
      </c>
      <c r="Z105">
        <v>0</v>
      </c>
      <c r="AA105">
        <v>0</v>
      </c>
      <c r="AB105">
        <v>0</v>
      </c>
      <c r="AC105">
        <v>6</v>
      </c>
      <c r="AD105">
        <v>10</v>
      </c>
      <c r="AE105" s="2">
        <v>3.3333333333333299</v>
      </c>
      <c r="AF105">
        <v>4</v>
      </c>
      <c r="AG105">
        <v>6</v>
      </c>
      <c r="AH105">
        <v>5</v>
      </c>
      <c r="AI105" s="2">
        <v>1.6666666666666701</v>
      </c>
      <c r="AJ105">
        <v>117328</v>
      </c>
      <c r="AK105">
        <v>139</v>
      </c>
    </row>
    <row r="106" spans="1:37" ht="15.25" customHeight="1" x14ac:dyDescent="0.2">
      <c r="A106" t="s">
        <v>1474</v>
      </c>
      <c r="B106" t="s">
        <v>1475</v>
      </c>
      <c r="C106" t="s">
        <v>1400</v>
      </c>
      <c r="D106">
        <v>3</v>
      </c>
      <c r="E106">
        <v>23</v>
      </c>
      <c r="F106" s="2">
        <v>7.6666666666666696</v>
      </c>
      <c r="G106" s="2">
        <v>16.7</v>
      </c>
      <c r="H106" s="2">
        <v>5.6</v>
      </c>
      <c r="I106" s="2">
        <v>0.64</v>
      </c>
      <c r="J106" s="2">
        <v>14.7</v>
      </c>
      <c r="K106" s="2">
        <v>4.9000000000000004</v>
      </c>
      <c r="L106">
        <v>2</v>
      </c>
      <c r="M106" s="2">
        <v>0.66666666666666696</v>
      </c>
      <c r="N106">
        <v>19</v>
      </c>
      <c r="O106">
        <v>28</v>
      </c>
      <c r="P106" s="2">
        <v>67.857142857142904</v>
      </c>
      <c r="Q106">
        <v>1</v>
      </c>
      <c r="R106">
        <v>4</v>
      </c>
      <c r="S106" s="2">
        <v>25</v>
      </c>
      <c r="T106">
        <v>2</v>
      </c>
      <c r="U106">
        <v>4</v>
      </c>
      <c r="V106" s="2">
        <v>50</v>
      </c>
      <c r="W106">
        <v>0</v>
      </c>
      <c r="X106">
        <v>0</v>
      </c>
      <c r="Y106">
        <v>1</v>
      </c>
      <c r="Z106">
        <v>3</v>
      </c>
      <c r="AA106">
        <v>0</v>
      </c>
      <c r="AB106">
        <v>0</v>
      </c>
      <c r="AC106">
        <v>1</v>
      </c>
      <c r="AD106">
        <v>16</v>
      </c>
      <c r="AE106" s="2">
        <v>5.3333333333333304</v>
      </c>
      <c r="AF106">
        <v>4</v>
      </c>
      <c r="AG106">
        <v>12</v>
      </c>
      <c r="AH106">
        <v>7</v>
      </c>
      <c r="AI106" s="2">
        <v>2.3333333333333299</v>
      </c>
      <c r="AJ106">
        <v>140107</v>
      </c>
      <c r="AK106">
        <v>121</v>
      </c>
    </row>
    <row r="107" spans="1:37" ht="15.25" customHeight="1" x14ac:dyDescent="0.2">
      <c r="A107" t="s">
        <v>306</v>
      </c>
      <c r="B107" t="s">
        <v>307</v>
      </c>
      <c r="C107" t="s">
        <v>1400</v>
      </c>
      <c r="D107">
        <v>3</v>
      </c>
      <c r="E107">
        <v>9</v>
      </c>
      <c r="F107" s="2">
        <v>3</v>
      </c>
      <c r="G107" s="2">
        <v>7.4</v>
      </c>
      <c r="H107" s="2">
        <v>2.5</v>
      </c>
      <c r="I107" s="2">
        <v>0.6</v>
      </c>
      <c r="J107" s="2">
        <v>5.4</v>
      </c>
      <c r="K107" s="2">
        <v>1.8</v>
      </c>
      <c r="L107">
        <v>3</v>
      </c>
      <c r="M107" s="2">
        <v>1</v>
      </c>
      <c r="N107">
        <v>3</v>
      </c>
      <c r="O107">
        <v>8</v>
      </c>
      <c r="P107" s="2">
        <v>37.5</v>
      </c>
      <c r="Q107">
        <v>3</v>
      </c>
      <c r="R107">
        <v>7</v>
      </c>
      <c r="S107" s="2">
        <v>42.857142857142897</v>
      </c>
      <c r="T107">
        <v>0</v>
      </c>
      <c r="U107">
        <v>0</v>
      </c>
      <c r="W107">
        <v>0</v>
      </c>
      <c r="X107">
        <v>0</v>
      </c>
      <c r="Y107">
        <v>2</v>
      </c>
      <c r="Z107">
        <v>0</v>
      </c>
      <c r="AA107">
        <v>0</v>
      </c>
      <c r="AB107">
        <v>0</v>
      </c>
      <c r="AC107">
        <v>1</v>
      </c>
      <c r="AD107">
        <v>8</v>
      </c>
      <c r="AE107" s="2">
        <v>2.6666666666666701</v>
      </c>
      <c r="AF107">
        <v>2</v>
      </c>
      <c r="AG107">
        <v>6</v>
      </c>
      <c r="AH107">
        <v>4</v>
      </c>
      <c r="AI107" s="2">
        <v>1.3333333333333299</v>
      </c>
      <c r="AJ107">
        <v>47088</v>
      </c>
      <c r="AK107">
        <v>212</v>
      </c>
    </row>
    <row r="108" spans="1:37" ht="15.25" customHeight="1" x14ac:dyDescent="0.2">
      <c r="A108" t="s">
        <v>367</v>
      </c>
      <c r="B108" t="s">
        <v>1006</v>
      </c>
      <c r="C108" t="s">
        <v>1400</v>
      </c>
      <c r="D108">
        <v>3</v>
      </c>
      <c r="E108">
        <v>7</v>
      </c>
      <c r="F108" s="2">
        <v>2.3333333333333299</v>
      </c>
      <c r="G108" s="2">
        <v>12.9</v>
      </c>
      <c r="H108" s="2">
        <v>4.3</v>
      </c>
      <c r="I108" s="2">
        <v>0.35</v>
      </c>
      <c r="J108" s="2">
        <v>2.4</v>
      </c>
      <c r="K108" s="2">
        <v>0.8</v>
      </c>
      <c r="L108">
        <v>6</v>
      </c>
      <c r="M108" s="2">
        <v>2</v>
      </c>
      <c r="N108">
        <v>4</v>
      </c>
      <c r="O108">
        <v>7</v>
      </c>
      <c r="P108" s="2">
        <v>57.142857142857103</v>
      </c>
      <c r="Q108">
        <v>1</v>
      </c>
      <c r="R108">
        <v>9</v>
      </c>
      <c r="S108" s="2">
        <v>11.1111111111111</v>
      </c>
      <c r="T108">
        <v>1</v>
      </c>
      <c r="U108">
        <v>4</v>
      </c>
      <c r="V108" s="2">
        <v>25</v>
      </c>
      <c r="W108">
        <v>0</v>
      </c>
      <c r="X108">
        <v>1</v>
      </c>
      <c r="Y108">
        <v>5</v>
      </c>
      <c r="Z108">
        <v>0</v>
      </c>
      <c r="AA108">
        <v>0</v>
      </c>
      <c r="AB108">
        <v>0</v>
      </c>
      <c r="AC108">
        <v>0</v>
      </c>
      <c r="AD108">
        <v>11</v>
      </c>
      <c r="AE108" s="2">
        <v>3.6666666666666701</v>
      </c>
      <c r="AF108">
        <v>2</v>
      </c>
      <c r="AG108">
        <v>9</v>
      </c>
      <c r="AH108">
        <v>1</v>
      </c>
      <c r="AI108" s="2">
        <v>0.33333333333333298</v>
      </c>
      <c r="AJ108">
        <v>166322</v>
      </c>
      <c r="AK108">
        <v>111</v>
      </c>
    </row>
    <row r="109" spans="1:37" ht="15.25" customHeight="1" x14ac:dyDescent="0.2">
      <c r="A109" t="s">
        <v>152</v>
      </c>
      <c r="B109" t="s">
        <v>1476</v>
      </c>
      <c r="C109" t="s">
        <v>1400</v>
      </c>
      <c r="D109">
        <v>3</v>
      </c>
      <c r="E109">
        <v>16</v>
      </c>
      <c r="F109" s="2">
        <v>5.3333333333333304</v>
      </c>
      <c r="G109" s="2">
        <v>14.3</v>
      </c>
      <c r="H109" s="2">
        <v>4.8</v>
      </c>
      <c r="I109" s="2">
        <v>0.55000000000000004</v>
      </c>
      <c r="J109" s="2">
        <v>8.8000000000000007</v>
      </c>
      <c r="K109" s="2">
        <v>2.93333333333333</v>
      </c>
      <c r="L109">
        <v>4</v>
      </c>
      <c r="M109" s="2">
        <v>1.3333333333333299</v>
      </c>
      <c r="N109">
        <v>6</v>
      </c>
      <c r="O109">
        <v>13</v>
      </c>
      <c r="P109" s="2">
        <v>46.153846153846203</v>
      </c>
      <c r="Q109">
        <v>5</v>
      </c>
      <c r="R109">
        <v>16</v>
      </c>
      <c r="S109" s="2">
        <v>31.25</v>
      </c>
      <c r="T109">
        <v>0</v>
      </c>
      <c r="U109">
        <v>0</v>
      </c>
      <c r="W109">
        <v>1</v>
      </c>
      <c r="X109">
        <v>0</v>
      </c>
      <c r="Y109">
        <v>1</v>
      </c>
      <c r="Z109">
        <v>0</v>
      </c>
      <c r="AA109">
        <v>0</v>
      </c>
      <c r="AB109">
        <v>0</v>
      </c>
      <c r="AC109">
        <v>2</v>
      </c>
      <c r="AD109">
        <v>9</v>
      </c>
      <c r="AE109" s="2">
        <v>3</v>
      </c>
      <c r="AF109">
        <v>4</v>
      </c>
      <c r="AG109">
        <v>5</v>
      </c>
      <c r="AH109">
        <v>0</v>
      </c>
      <c r="AI109" s="2">
        <v>0</v>
      </c>
      <c r="AJ109">
        <v>190313</v>
      </c>
      <c r="AK109">
        <v>102</v>
      </c>
    </row>
    <row r="110" spans="1:37" ht="15.25" customHeight="1" x14ac:dyDescent="0.2">
      <c r="A110" t="s">
        <v>766</v>
      </c>
      <c r="B110" t="s">
        <v>767</v>
      </c>
      <c r="C110" t="s">
        <v>61</v>
      </c>
      <c r="D110">
        <v>5</v>
      </c>
      <c r="E110">
        <v>11</v>
      </c>
      <c r="F110" s="2">
        <v>2.2000000000000002</v>
      </c>
      <c r="G110" s="2">
        <v>9.5</v>
      </c>
      <c r="H110" s="2">
        <v>1.9</v>
      </c>
      <c r="I110" s="2">
        <v>0.5</v>
      </c>
      <c r="J110" s="2">
        <v>5.5</v>
      </c>
      <c r="K110" s="2">
        <v>1.1000000000000001</v>
      </c>
      <c r="L110">
        <v>2</v>
      </c>
      <c r="M110" s="2">
        <v>0.4</v>
      </c>
      <c r="N110">
        <v>2</v>
      </c>
      <c r="O110">
        <v>4</v>
      </c>
      <c r="P110" s="2">
        <v>50</v>
      </c>
      <c r="Q110">
        <v>4</v>
      </c>
      <c r="R110">
        <v>14</v>
      </c>
      <c r="S110" s="2">
        <v>28.571428571428601</v>
      </c>
      <c r="T110">
        <v>1</v>
      </c>
      <c r="U110">
        <v>4</v>
      </c>
      <c r="V110" s="2">
        <v>25</v>
      </c>
      <c r="W110">
        <v>0</v>
      </c>
      <c r="X110">
        <v>1</v>
      </c>
      <c r="Y110">
        <v>1</v>
      </c>
      <c r="Z110">
        <v>0</v>
      </c>
      <c r="AA110">
        <v>0</v>
      </c>
      <c r="AB110">
        <v>0</v>
      </c>
      <c r="AC110">
        <v>0</v>
      </c>
      <c r="AD110">
        <v>8</v>
      </c>
      <c r="AE110" s="2">
        <v>1.6</v>
      </c>
      <c r="AF110">
        <v>2</v>
      </c>
      <c r="AG110">
        <v>6</v>
      </c>
      <c r="AH110">
        <v>2</v>
      </c>
      <c r="AI110" s="2">
        <v>0.4</v>
      </c>
      <c r="AJ110">
        <v>209844</v>
      </c>
      <c r="AK110">
        <v>100</v>
      </c>
    </row>
    <row r="111" spans="1:37" ht="15.25" customHeight="1" x14ac:dyDescent="0.2">
      <c r="A111" t="s">
        <v>274</v>
      </c>
      <c r="B111" t="s">
        <v>1210</v>
      </c>
      <c r="C111" t="s">
        <v>61</v>
      </c>
      <c r="D111">
        <v>3</v>
      </c>
      <c r="E111">
        <v>12</v>
      </c>
      <c r="F111" s="2">
        <v>4</v>
      </c>
      <c r="G111" s="2">
        <v>12.2</v>
      </c>
      <c r="H111" s="2">
        <v>4.0999999999999996</v>
      </c>
      <c r="I111" s="2">
        <v>0.35</v>
      </c>
      <c r="J111" s="2">
        <v>4.2</v>
      </c>
      <c r="K111" s="2">
        <v>1.4</v>
      </c>
      <c r="L111">
        <v>5</v>
      </c>
      <c r="M111" s="2">
        <v>1.6666666666666701</v>
      </c>
      <c r="N111">
        <v>7</v>
      </c>
      <c r="O111">
        <v>13</v>
      </c>
      <c r="P111" s="2">
        <v>53.846153846153797</v>
      </c>
      <c r="Q111">
        <v>1</v>
      </c>
      <c r="R111">
        <v>14</v>
      </c>
      <c r="S111" s="2">
        <v>7.1428571428571397</v>
      </c>
      <c r="T111">
        <v>3</v>
      </c>
      <c r="U111">
        <v>7</v>
      </c>
      <c r="V111" s="2">
        <v>42.857142857142897</v>
      </c>
      <c r="W111">
        <v>0</v>
      </c>
      <c r="X111">
        <v>0</v>
      </c>
      <c r="Y111">
        <v>3</v>
      </c>
      <c r="Z111">
        <v>1</v>
      </c>
      <c r="AA111">
        <v>0</v>
      </c>
      <c r="AB111">
        <v>0</v>
      </c>
      <c r="AC111">
        <v>2</v>
      </c>
      <c r="AD111">
        <v>14</v>
      </c>
      <c r="AE111" s="2">
        <v>4.6666666666666696</v>
      </c>
      <c r="AF111">
        <v>3</v>
      </c>
      <c r="AG111">
        <v>11</v>
      </c>
      <c r="AH111">
        <v>2</v>
      </c>
      <c r="AI111" s="2">
        <v>0.66666666666666696</v>
      </c>
      <c r="AJ111">
        <v>241896</v>
      </c>
      <c r="AK111">
        <v>83</v>
      </c>
    </row>
    <row r="112" spans="1:37" ht="15.25" customHeight="1" x14ac:dyDescent="0.2">
      <c r="A112" t="s">
        <v>252</v>
      </c>
      <c r="B112" t="s">
        <v>253</v>
      </c>
      <c r="C112" t="s">
        <v>61</v>
      </c>
      <c r="D112">
        <v>5</v>
      </c>
      <c r="E112">
        <v>30</v>
      </c>
      <c r="F112" s="2">
        <v>6</v>
      </c>
      <c r="G112" s="2">
        <v>22.6</v>
      </c>
      <c r="H112" s="2">
        <v>4.5</v>
      </c>
      <c r="I112" s="2">
        <v>0.67</v>
      </c>
      <c r="J112" s="2">
        <v>20.100000000000001</v>
      </c>
      <c r="K112" s="2">
        <v>4.0199999999999996</v>
      </c>
      <c r="L112">
        <v>4</v>
      </c>
      <c r="M112" s="2">
        <v>0.8</v>
      </c>
      <c r="N112">
        <v>7</v>
      </c>
      <c r="O112">
        <v>21</v>
      </c>
      <c r="P112" s="2">
        <v>33.3333333333333</v>
      </c>
      <c r="Q112">
        <v>9</v>
      </c>
      <c r="R112">
        <v>19</v>
      </c>
      <c r="S112" s="2">
        <v>47.368421052631597</v>
      </c>
      <c r="T112">
        <v>5</v>
      </c>
      <c r="U112">
        <v>5</v>
      </c>
      <c r="V112" s="2">
        <v>100</v>
      </c>
      <c r="W112">
        <v>0</v>
      </c>
      <c r="X112">
        <v>0</v>
      </c>
      <c r="Y112">
        <v>3</v>
      </c>
      <c r="Z112">
        <v>1</v>
      </c>
      <c r="AA112">
        <v>0</v>
      </c>
      <c r="AB112">
        <v>0</v>
      </c>
      <c r="AC112">
        <v>1</v>
      </c>
      <c r="AD112">
        <v>13</v>
      </c>
      <c r="AE112" s="2">
        <v>2.6</v>
      </c>
      <c r="AF112">
        <v>4</v>
      </c>
      <c r="AG112">
        <v>9</v>
      </c>
      <c r="AH112">
        <v>7</v>
      </c>
      <c r="AI112" s="2">
        <v>1.4</v>
      </c>
      <c r="AJ112">
        <v>278940</v>
      </c>
      <c r="AK112">
        <v>72</v>
      </c>
    </row>
    <row r="113" spans="1:37" ht="15.25" customHeight="1" x14ac:dyDescent="0.2">
      <c r="A113" t="s">
        <v>768</v>
      </c>
      <c r="B113" t="s">
        <v>769</v>
      </c>
      <c r="C113" t="s">
        <v>61</v>
      </c>
      <c r="D113">
        <v>5</v>
      </c>
      <c r="E113">
        <v>9</v>
      </c>
      <c r="F113" s="2">
        <v>1.8</v>
      </c>
      <c r="G113" s="2">
        <v>2.5</v>
      </c>
      <c r="H113" s="2">
        <v>0.5</v>
      </c>
      <c r="I113" s="2">
        <v>0.39</v>
      </c>
      <c r="J113" s="2">
        <v>3.5</v>
      </c>
      <c r="K113" s="2">
        <v>0.7</v>
      </c>
      <c r="L113">
        <v>2</v>
      </c>
      <c r="M113" s="2">
        <v>0.4</v>
      </c>
      <c r="N113">
        <v>5</v>
      </c>
      <c r="O113">
        <v>11</v>
      </c>
      <c r="P113" s="2">
        <v>45.454545454545503</v>
      </c>
      <c r="Q113">
        <v>2</v>
      </c>
      <c r="R113">
        <v>11</v>
      </c>
      <c r="S113" s="2">
        <v>18.181818181818201</v>
      </c>
      <c r="T113">
        <v>0</v>
      </c>
      <c r="U113">
        <v>1</v>
      </c>
      <c r="V113" s="2">
        <v>0</v>
      </c>
      <c r="W113">
        <v>0</v>
      </c>
      <c r="X113">
        <v>0</v>
      </c>
      <c r="Y113">
        <v>0</v>
      </c>
      <c r="Z113">
        <v>0</v>
      </c>
      <c r="AA113">
        <v>0</v>
      </c>
      <c r="AB113">
        <v>0</v>
      </c>
      <c r="AC113">
        <v>2</v>
      </c>
      <c r="AD113">
        <v>4</v>
      </c>
      <c r="AE113" s="2">
        <v>0.8</v>
      </c>
      <c r="AF113">
        <v>1</v>
      </c>
      <c r="AG113">
        <v>3</v>
      </c>
      <c r="AH113">
        <v>3</v>
      </c>
      <c r="AI113" s="2">
        <v>0.6</v>
      </c>
      <c r="AJ113">
        <v>221700</v>
      </c>
      <c r="AK113">
        <v>95</v>
      </c>
    </row>
    <row r="114" spans="1:37" ht="15.25" customHeight="1" x14ac:dyDescent="0.2">
      <c r="A114" t="s">
        <v>647</v>
      </c>
      <c r="B114" t="s">
        <v>1477</v>
      </c>
      <c r="C114" t="s">
        <v>1191</v>
      </c>
      <c r="D114">
        <v>8</v>
      </c>
      <c r="E114">
        <v>42</v>
      </c>
      <c r="F114" s="2">
        <v>5.25</v>
      </c>
      <c r="G114" s="2">
        <v>29.3</v>
      </c>
      <c r="H114" s="2">
        <v>3.7</v>
      </c>
      <c r="I114" s="2">
        <v>0.59</v>
      </c>
      <c r="J114" s="2">
        <v>24.8</v>
      </c>
      <c r="K114" s="2">
        <v>3.1</v>
      </c>
      <c r="L114">
        <v>8</v>
      </c>
      <c r="M114" s="2">
        <v>1</v>
      </c>
      <c r="N114">
        <v>26</v>
      </c>
      <c r="O114">
        <v>49</v>
      </c>
      <c r="P114" s="2">
        <v>53.061224489795897</v>
      </c>
      <c r="Q114">
        <v>4</v>
      </c>
      <c r="R114">
        <v>11</v>
      </c>
      <c r="S114" s="2">
        <v>36.363636363636402</v>
      </c>
      <c r="T114">
        <v>8</v>
      </c>
      <c r="U114">
        <v>11</v>
      </c>
      <c r="V114" s="2">
        <v>72.727272727272705</v>
      </c>
      <c r="W114">
        <v>0</v>
      </c>
      <c r="X114">
        <v>4</v>
      </c>
      <c r="Y114">
        <v>3</v>
      </c>
      <c r="Z114">
        <v>1</v>
      </c>
      <c r="AA114">
        <v>0</v>
      </c>
      <c r="AB114">
        <v>1</v>
      </c>
      <c r="AC114">
        <v>0</v>
      </c>
      <c r="AD114">
        <v>25</v>
      </c>
      <c r="AE114" s="2">
        <v>3.125</v>
      </c>
      <c r="AF114">
        <v>6</v>
      </c>
      <c r="AG114">
        <v>19</v>
      </c>
      <c r="AH114">
        <v>16</v>
      </c>
      <c r="AI114" s="2">
        <v>2</v>
      </c>
      <c r="AJ114">
        <v>437465</v>
      </c>
      <c r="AK114">
        <v>42</v>
      </c>
    </row>
    <row r="115" spans="1:37" ht="15.25" customHeight="1" x14ac:dyDescent="0.2">
      <c r="A115" t="s">
        <v>672</v>
      </c>
      <c r="B115" t="s">
        <v>677</v>
      </c>
      <c r="C115" t="s">
        <v>1191</v>
      </c>
      <c r="D115">
        <v>8</v>
      </c>
      <c r="E115">
        <v>41</v>
      </c>
      <c r="F115" s="2">
        <v>5.125</v>
      </c>
      <c r="G115" s="2">
        <v>33.5</v>
      </c>
      <c r="H115" s="2">
        <v>4.2</v>
      </c>
      <c r="I115" s="2">
        <v>0.56000000000000005</v>
      </c>
      <c r="J115" s="2">
        <v>23</v>
      </c>
      <c r="K115" s="2">
        <v>2.875</v>
      </c>
      <c r="L115">
        <v>26</v>
      </c>
      <c r="M115" s="2">
        <v>3.25</v>
      </c>
      <c r="N115">
        <v>19</v>
      </c>
      <c r="O115">
        <v>38</v>
      </c>
      <c r="P115" s="2">
        <v>50</v>
      </c>
      <c r="Q115">
        <v>7</v>
      </c>
      <c r="R115">
        <v>23</v>
      </c>
      <c r="S115" s="2">
        <v>30.434782608695699</v>
      </c>
      <c r="T115">
        <v>8</v>
      </c>
      <c r="U115">
        <v>12</v>
      </c>
      <c r="V115" s="2">
        <v>66.6666666666667</v>
      </c>
      <c r="W115">
        <v>3</v>
      </c>
      <c r="X115">
        <v>3</v>
      </c>
      <c r="Y115">
        <v>6</v>
      </c>
      <c r="Z115">
        <v>2</v>
      </c>
      <c r="AA115">
        <v>1</v>
      </c>
      <c r="AB115">
        <v>0</v>
      </c>
      <c r="AC115">
        <v>14</v>
      </c>
      <c r="AD115">
        <v>27</v>
      </c>
      <c r="AE115" s="2">
        <v>3.375</v>
      </c>
      <c r="AF115">
        <v>5</v>
      </c>
      <c r="AG115">
        <v>22</v>
      </c>
      <c r="AH115">
        <v>12</v>
      </c>
      <c r="AI115" s="2">
        <v>1.5</v>
      </c>
      <c r="AJ115">
        <v>528587</v>
      </c>
      <c r="AK115">
        <v>30</v>
      </c>
    </row>
    <row r="116" spans="1:37" ht="15.25" customHeight="1" x14ac:dyDescent="0.2">
      <c r="A116" t="s">
        <v>270</v>
      </c>
      <c r="B116" t="s">
        <v>271</v>
      </c>
      <c r="C116" t="s">
        <v>1191</v>
      </c>
      <c r="D116">
        <v>8</v>
      </c>
      <c r="E116">
        <v>36</v>
      </c>
      <c r="F116" s="2">
        <v>4.5</v>
      </c>
      <c r="G116" s="2">
        <v>36.200000000000003</v>
      </c>
      <c r="H116" s="2">
        <v>4.5</v>
      </c>
      <c r="I116" s="2">
        <v>0.52</v>
      </c>
      <c r="J116" s="2">
        <v>18.7</v>
      </c>
      <c r="K116" s="2">
        <v>2.3374999999999999</v>
      </c>
      <c r="L116">
        <v>24</v>
      </c>
      <c r="M116" s="2">
        <v>3</v>
      </c>
      <c r="N116">
        <v>17</v>
      </c>
      <c r="O116">
        <v>28</v>
      </c>
      <c r="P116" s="2">
        <v>60.714285714285701</v>
      </c>
      <c r="Q116">
        <v>8</v>
      </c>
      <c r="R116">
        <v>36</v>
      </c>
      <c r="S116" s="2">
        <v>22.2222222222222</v>
      </c>
      <c r="T116">
        <v>3</v>
      </c>
      <c r="U116">
        <v>5</v>
      </c>
      <c r="V116" s="2">
        <v>60</v>
      </c>
      <c r="W116">
        <v>0</v>
      </c>
      <c r="X116">
        <v>3</v>
      </c>
      <c r="Y116">
        <v>6</v>
      </c>
      <c r="Z116">
        <v>0</v>
      </c>
      <c r="AA116">
        <v>0</v>
      </c>
      <c r="AB116">
        <v>0</v>
      </c>
      <c r="AC116">
        <v>15</v>
      </c>
      <c r="AD116">
        <v>29</v>
      </c>
      <c r="AE116" s="2">
        <v>3.625</v>
      </c>
      <c r="AF116">
        <v>4</v>
      </c>
      <c r="AG116">
        <v>25</v>
      </c>
      <c r="AH116">
        <v>6</v>
      </c>
      <c r="AI116" s="2">
        <v>0.75</v>
      </c>
      <c r="AJ116">
        <v>480071</v>
      </c>
      <c r="AK116">
        <v>35</v>
      </c>
    </row>
    <row r="117" spans="1:37" ht="15.25" customHeight="1" x14ac:dyDescent="0.2">
      <c r="A117" t="s">
        <v>113</v>
      </c>
      <c r="B117" t="s">
        <v>678</v>
      </c>
      <c r="C117" t="s">
        <v>1191</v>
      </c>
      <c r="D117">
        <v>8</v>
      </c>
      <c r="E117">
        <v>18</v>
      </c>
      <c r="F117" s="2">
        <v>2.25</v>
      </c>
      <c r="G117" s="2">
        <v>15.4</v>
      </c>
      <c r="H117" s="2">
        <v>1.9</v>
      </c>
      <c r="I117" s="2">
        <v>0.69</v>
      </c>
      <c r="J117" s="2">
        <v>12.4</v>
      </c>
      <c r="K117" s="2">
        <v>1.55</v>
      </c>
      <c r="L117">
        <v>4</v>
      </c>
      <c r="M117" s="2">
        <v>0.5</v>
      </c>
      <c r="N117">
        <v>11</v>
      </c>
      <c r="O117">
        <v>19</v>
      </c>
      <c r="P117" s="2">
        <v>57.894736842105303</v>
      </c>
      <c r="Q117">
        <v>3</v>
      </c>
      <c r="R117">
        <v>6</v>
      </c>
      <c r="S117" s="2">
        <v>50</v>
      </c>
      <c r="T117">
        <v>1</v>
      </c>
      <c r="U117">
        <v>1</v>
      </c>
      <c r="V117" s="2">
        <v>100</v>
      </c>
      <c r="W117">
        <v>0</v>
      </c>
      <c r="X117">
        <v>1</v>
      </c>
      <c r="Y117">
        <v>1</v>
      </c>
      <c r="Z117">
        <v>0</v>
      </c>
      <c r="AA117">
        <v>0</v>
      </c>
      <c r="AB117">
        <v>1</v>
      </c>
      <c r="AC117">
        <v>1</v>
      </c>
      <c r="AD117">
        <v>16</v>
      </c>
      <c r="AE117" s="2">
        <v>2</v>
      </c>
      <c r="AF117">
        <v>4</v>
      </c>
      <c r="AG117">
        <v>12</v>
      </c>
      <c r="AH117">
        <v>8</v>
      </c>
      <c r="AI117" s="2">
        <v>1</v>
      </c>
      <c r="AJ117">
        <v>373595</v>
      </c>
      <c r="AK117">
        <v>50</v>
      </c>
    </row>
    <row r="118" spans="1:37" ht="15.25" customHeight="1" x14ac:dyDescent="0.2">
      <c r="A118" t="s">
        <v>1478</v>
      </c>
      <c r="B118" t="s">
        <v>1479</v>
      </c>
      <c r="C118" t="s">
        <v>1401</v>
      </c>
      <c r="D118">
        <v>4</v>
      </c>
      <c r="E118">
        <v>10</v>
      </c>
      <c r="F118" s="2">
        <v>2.5</v>
      </c>
      <c r="G118" s="2">
        <v>5.3</v>
      </c>
      <c r="H118" s="2">
        <v>1.3</v>
      </c>
      <c r="I118" s="2">
        <v>0.33</v>
      </c>
      <c r="J118" s="2">
        <v>3.3</v>
      </c>
      <c r="K118" s="2">
        <v>0.82499999999999996</v>
      </c>
      <c r="L118">
        <v>3</v>
      </c>
      <c r="M118" s="2">
        <v>0.75</v>
      </c>
      <c r="N118">
        <v>5</v>
      </c>
      <c r="O118">
        <v>14</v>
      </c>
      <c r="P118" s="2">
        <v>35.714285714285701</v>
      </c>
      <c r="Q118">
        <v>1</v>
      </c>
      <c r="R118">
        <v>12</v>
      </c>
      <c r="S118" s="2">
        <v>8.3333333333333304</v>
      </c>
      <c r="T118">
        <v>3</v>
      </c>
      <c r="U118">
        <v>4</v>
      </c>
      <c r="V118" s="2">
        <v>75</v>
      </c>
      <c r="W118">
        <v>0</v>
      </c>
      <c r="X118">
        <v>0</v>
      </c>
      <c r="Y118">
        <v>1</v>
      </c>
      <c r="Z118">
        <v>0</v>
      </c>
      <c r="AA118">
        <v>0</v>
      </c>
      <c r="AB118">
        <v>0</v>
      </c>
      <c r="AC118">
        <v>2</v>
      </c>
      <c r="AD118">
        <v>10</v>
      </c>
      <c r="AE118" s="2">
        <v>2.5</v>
      </c>
      <c r="AF118">
        <v>1</v>
      </c>
      <c r="AG118">
        <v>9</v>
      </c>
      <c r="AH118">
        <v>4</v>
      </c>
      <c r="AI118" s="2">
        <v>1</v>
      </c>
      <c r="AJ118">
        <v>66599</v>
      </c>
      <c r="AK118">
        <v>184</v>
      </c>
    </row>
    <row r="119" spans="1:37" ht="15.25" customHeight="1" x14ac:dyDescent="0.2">
      <c r="A119" t="s">
        <v>1480</v>
      </c>
      <c r="B119" t="s">
        <v>1377</v>
      </c>
      <c r="C119" t="s">
        <v>1401</v>
      </c>
      <c r="D119">
        <v>4</v>
      </c>
      <c r="E119">
        <v>22</v>
      </c>
      <c r="F119" s="2">
        <v>5.5</v>
      </c>
      <c r="G119" s="2">
        <v>20.8</v>
      </c>
      <c r="H119" s="2">
        <v>5.2</v>
      </c>
      <c r="I119" s="2">
        <v>0.65</v>
      </c>
      <c r="J119" s="2">
        <v>14.3</v>
      </c>
      <c r="K119" s="2">
        <v>3.5750000000000002</v>
      </c>
      <c r="L119">
        <v>10</v>
      </c>
      <c r="M119" s="2">
        <v>2.5</v>
      </c>
      <c r="N119">
        <v>19</v>
      </c>
      <c r="O119">
        <v>29</v>
      </c>
      <c r="P119" s="2">
        <v>65.517241379310306</v>
      </c>
      <c r="Q119">
        <v>0</v>
      </c>
      <c r="R119">
        <v>2</v>
      </c>
      <c r="S119" s="2">
        <v>0</v>
      </c>
      <c r="T119">
        <v>3</v>
      </c>
      <c r="U119">
        <v>3</v>
      </c>
      <c r="V119" s="2">
        <v>100</v>
      </c>
      <c r="W119">
        <v>5</v>
      </c>
      <c r="X119">
        <v>2</v>
      </c>
      <c r="Y119">
        <v>1</v>
      </c>
      <c r="Z119">
        <v>1</v>
      </c>
      <c r="AA119">
        <v>0</v>
      </c>
      <c r="AB119">
        <v>0</v>
      </c>
      <c r="AC119">
        <v>2</v>
      </c>
      <c r="AD119">
        <v>23</v>
      </c>
      <c r="AE119" s="2">
        <v>5.75</v>
      </c>
      <c r="AF119">
        <v>9</v>
      </c>
      <c r="AG119">
        <v>14</v>
      </c>
      <c r="AH119">
        <v>8</v>
      </c>
      <c r="AI119" s="2">
        <v>2</v>
      </c>
      <c r="AJ119">
        <v>89838</v>
      </c>
      <c r="AK119">
        <v>156</v>
      </c>
    </row>
    <row r="120" spans="1:37" ht="15.25" customHeight="1" x14ac:dyDescent="0.2">
      <c r="A120" t="s">
        <v>1481</v>
      </c>
      <c r="B120" t="s">
        <v>1482</v>
      </c>
      <c r="C120" t="s">
        <v>1401</v>
      </c>
      <c r="D120">
        <v>4</v>
      </c>
      <c r="E120">
        <v>17</v>
      </c>
      <c r="F120" s="2">
        <v>4.25</v>
      </c>
      <c r="G120" s="2">
        <v>25.3</v>
      </c>
      <c r="H120" s="2">
        <v>6.3</v>
      </c>
      <c r="I120" s="2">
        <v>0.4</v>
      </c>
      <c r="J120" s="2">
        <v>6.8</v>
      </c>
      <c r="K120" s="2">
        <v>1.7</v>
      </c>
      <c r="L120">
        <v>19</v>
      </c>
      <c r="M120" s="2">
        <v>4.75</v>
      </c>
      <c r="N120">
        <v>7</v>
      </c>
      <c r="O120">
        <v>22</v>
      </c>
      <c r="P120" s="2">
        <v>31.818181818181799</v>
      </c>
      <c r="Q120">
        <v>5</v>
      </c>
      <c r="R120">
        <v>20</v>
      </c>
      <c r="S120" s="2">
        <v>25</v>
      </c>
      <c r="T120">
        <v>0</v>
      </c>
      <c r="U120">
        <v>0</v>
      </c>
      <c r="W120">
        <v>0</v>
      </c>
      <c r="X120">
        <v>1</v>
      </c>
      <c r="Y120">
        <v>15</v>
      </c>
      <c r="Z120">
        <v>1</v>
      </c>
      <c r="AA120">
        <v>1</v>
      </c>
      <c r="AB120">
        <v>0</v>
      </c>
      <c r="AC120">
        <v>3</v>
      </c>
      <c r="AD120">
        <v>19</v>
      </c>
      <c r="AE120" s="2">
        <v>4.75</v>
      </c>
      <c r="AF120">
        <v>10</v>
      </c>
      <c r="AG120">
        <v>9</v>
      </c>
      <c r="AH120">
        <v>7</v>
      </c>
      <c r="AI120" s="2">
        <v>1.75</v>
      </c>
      <c r="AJ120">
        <v>86397</v>
      </c>
      <c r="AK120">
        <v>159</v>
      </c>
    </row>
    <row r="121" spans="1:37" ht="15.25" customHeight="1" x14ac:dyDescent="0.2">
      <c r="A121" t="s">
        <v>1483</v>
      </c>
      <c r="B121" t="s">
        <v>1484</v>
      </c>
      <c r="C121" t="s">
        <v>1401</v>
      </c>
      <c r="D121">
        <v>4</v>
      </c>
      <c r="E121">
        <v>18</v>
      </c>
      <c r="F121" s="2">
        <v>4.5</v>
      </c>
      <c r="G121" s="2">
        <v>16.3</v>
      </c>
      <c r="H121" s="2">
        <v>4.0999999999999996</v>
      </c>
      <c r="I121" s="2">
        <v>0.6</v>
      </c>
      <c r="J121" s="2">
        <v>10.8</v>
      </c>
      <c r="K121" s="2">
        <v>2.7</v>
      </c>
      <c r="L121">
        <v>5</v>
      </c>
      <c r="M121" s="2">
        <v>1.25</v>
      </c>
      <c r="N121">
        <v>14</v>
      </c>
      <c r="O121">
        <v>23</v>
      </c>
      <c r="P121" s="2">
        <v>60.869565217391298</v>
      </c>
      <c r="Q121">
        <v>0</v>
      </c>
      <c r="R121">
        <v>2</v>
      </c>
      <c r="S121" s="2">
        <v>0</v>
      </c>
      <c r="T121">
        <v>4</v>
      </c>
      <c r="U121">
        <v>5</v>
      </c>
      <c r="V121" s="2">
        <v>80</v>
      </c>
      <c r="W121">
        <v>3</v>
      </c>
      <c r="X121">
        <v>0</v>
      </c>
      <c r="Y121">
        <v>1</v>
      </c>
      <c r="Z121">
        <v>2</v>
      </c>
      <c r="AA121">
        <v>0</v>
      </c>
      <c r="AB121">
        <v>0</v>
      </c>
      <c r="AC121">
        <v>1</v>
      </c>
      <c r="AD121">
        <v>21</v>
      </c>
      <c r="AE121" s="2">
        <v>5.25</v>
      </c>
      <c r="AF121">
        <v>7</v>
      </c>
      <c r="AG121">
        <v>14</v>
      </c>
      <c r="AH121">
        <v>6</v>
      </c>
      <c r="AI121" s="2">
        <v>1.5</v>
      </c>
      <c r="AJ121">
        <v>80184</v>
      </c>
      <c r="AK121">
        <v>169</v>
      </c>
    </row>
    <row r="122" spans="1:37" ht="15.25" customHeight="1" x14ac:dyDescent="0.2">
      <c r="A122" t="s">
        <v>1211</v>
      </c>
      <c r="B122" t="s">
        <v>1212</v>
      </c>
      <c r="C122" t="s">
        <v>63</v>
      </c>
      <c r="D122">
        <v>3</v>
      </c>
      <c r="E122">
        <v>4</v>
      </c>
      <c r="F122" s="2">
        <v>1.3333333333333299</v>
      </c>
      <c r="G122" s="2">
        <v>2.7</v>
      </c>
      <c r="H122" s="2">
        <v>0.9</v>
      </c>
      <c r="I122" s="2">
        <v>0.28999999999999998</v>
      </c>
      <c r="J122" s="2">
        <v>1.2</v>
      </c>
      <c r="K122" s="2">
        <v>0.4</v>
      </c>
      <c r="L122">
        <v>2</v>
      </c>
      <c r="M122" s="2">
        <v>0.66666666666666696</v>
      </c>
      <c r="N122">
        <v>2</v>
      </c>
      <c r="O122">
        <v>7</v>
      </c>
      <c r="P122" s="2">
        <v>28.571428571428601</v>
      </c>
      <c r="Q122">
        <v>1</v>
      </c>
      <c r="R122">
        <v>7</v>
      </c>
      <c r="S122" s="2">
        <v>14.285714285714301</v>
      </c>
      <c r="T122">
        <v>0</v>
      </c>
      <c r="U122">
        <v>0</v>
      </c>
      <c r="W122">
        <v>0</v>
      </c>
      <c r="X122">
        <v>0</v>
      </c>
      <c r="Y122">
        <v>1</v>
      </c>
      <c r="Z122">
        <v>0</v>
      </c>
      <c r="AA122">
        <v>0</v>
      </c>
      <c r="AB122">
        <v>0</v>
      </c>
      <c r="AC122">
        <v>1</v>
      </c>
      <c r="AD122">
        <v>5</v>
      </c>
      <c r="AE122" s="2">
        <v>1.6666666666666701</v>
      </c>
      <c r="AF122">
        <v>2</v>
      </c>
      <c r="AG122">
        <v>3</v>
      </c>
      <c r="AH122">
        <v>2</v>
      </c>
      <c r="AI122" s="2">
        <v>0.66666666666666696</v>
      </c>
      <c r="AJ122">
        <v>176810</v>
      </c>
      <c r="AK122">
        <v>104</v>
      </c>
    </row>
    <row r="123" spans="1:37" ht="15.25" customHeight="1" x14ac:dyDescent="0.2">
      <c r="A123" t="s">
        <v>980</v>
      </c>
      <c r="B123" t="s">
        <v>1485</v>
      </c>
      <c r="C123" t="s">
        <v>63</v>
      </c>
      <c r="D123">
        <v>3</v>
      </c>
      <c r="E123">
        <v>12</v>
      </c>
      <c r="F123" s="2">
        <v>4</v>
      </c>
      <c r="G123" s="2">
        <v>19.100000000000001</v>
      </c>
      <c r="H123" s="2">
        <v>6.4</v>
      </c>
      <c r="I123" s="2">
        <v>0.63</v>
      </c>
      <c r="J123" s="2">
        <v>7.6</v>
      </c>
      <c r="K123" s="2">
        <v>2.5333333333333301</v>
      </c>
      <c r="L123">
        <v>12</v>
      </c>
      <c r="M123" s="2">
        <v>4</v>
      </c>
      <c r="N123">
        <v>7</v>
      </c>
      <c r="O123">
        <v>13</v>
      </c>
      <c r="P123" s="2">
        <v>53.846153846153797</v>
      </c>
      <c r="Q123">
        <v>1</v>
      </c>
      <c r="R123">
        <v>2</v>
      </c>
      <c r="S123" s="2">
        <v>50</v>
      </c>
      <c r="T123">
        <v>3</v>
      </c>
      <c r="U123">
        <v>4</v>
      </c>
      <c r="V123" s="2">
        <v>75</v>
      </c>
      <c r="W123">
        <v>1</v>
      </c>
      <c r="X123">
        <v>10</v>
      </c>
      <c r="Y123">
        <v>1</v>
      </c>
      <c r="Z123">
        <v>0</v>
      </c>
      <c r="AA123">
        <v>0</v>
      </c>
      <c r="AB123">
        <v>0</v>
      </c>
      <c r="AC123">
        <v>0</v>
      </c>
      <c r="AD123">
        <v>11</v>
      </c>
      <c r="AE123" s="2">
        <v>3.6666666666666701</v>
      </c>
      <c r="AF123">
        <v>1</v>
      </c>
      <c r="AG123">
        <v>10</v>
      </c>
      <c r="AH123">
        <v>5</v>
      </c>
      <c r="AI123" s="2">
        <v>1.6666666666666701</v>
      </c>
      <c r="AJ123">
        <v>272118</v>
      </c>
      <c r="AK123">
        <v>75</v>
      </c>
    </row>
    <row r="124" spans="1:37" ht="15.25" customHeight="1" x14ac:dyDescent="0.2">
      <c r="A124" t="s">
        <v>264</v>
      </c>
      <c r="B124" t="s">
        <v>265</v>
      </c>
      <c r="C124" t="s">
        <v>63</v>
      </c>
      <c r="D124">
        <v>3</v>
      </c>
      <c r="E124">
        <v>20</v>
      </c>
      <c r="F124" s="2">
        <v>6.6666666666666696</v>
      </c>
      <c r="G124" s="2">
        <v>15.2</v>
      </c>
      <c r="H124" s="2">
        <v>5.0999999999999996</v>
      </c>
      <c r="I124" s="2">
        <v>0.61</v>
      </c>
      <c r="J124" s="2">
        <v>12.2</v>
      </c>
      <c r="K124" s="2">
        <v>4.06666666666667</v>
      </c>
      <c r="L124">
        <v>3</v>
      </c>
      <c r="M124" s="2">
        <v>1</v>
      </c>
      <c r="N124">
        <v>9</v>
      </c>
      <c r="O124">
        <v>18</v>
      </c>
      <c r="P124" s="2">
        <v>50</v>
      </c>
      <c r="Q124">
        <v>4</v>
      </c>
      <c r="R124">
        <v>11</v>
      </c>
      <c r="S124" s="2">
        <v>36.363636363636402</v>
      </c>
      <c r="T124">
        <v>3</v>
      </c>
      <c r="U124">
        <v>4</v>
      </c>
      <c r="V124" s="2">
        <v>75</v>
      </c>
      <c r="W124">
        <v>0</v>
      </c>
      <c r="X124">
        <v>0</v>
      </c>
      <c r="Y124">
        <v>1</v>
      </c>
      <c r="Z124">
        <v>0</v>
      </c>
      <c r="AA124">
        <v>0</v>
      </c>
      <c r="AB124">
        <v>0</v>
      </c>
      <c r="AC124">
        <v>2</v>
      </c>
      <c r="AD124">
        <v>6</v>
      </c>
      <c r="AE124" s="2">
        <v>2</v>
      </c>
      <c r="AF124">
        <v>2</v>
      </c>
      <c r="AG124">
        <v>4</v>
      </c>
      <c r="AH124">
        <v>1</v>
      </c>
      <c r="AI124" s="2">
        <v>0.33333333333333298</v>
      </c>
      <c r="AJ124">
        <v>235296</v>
      </c>
      <c r="AK124">
        <v>87</v>
      </c>
    </row>
    <row r="125" spans="1:37" ht="15.25" customHeight="1" x14ac:dyDescent="0.2">
      <c r="A125" t="s">
        <v>268</v>
      </c>
      <c r="B125" t="s">
        <v>269</v>
      </c>
      <c r="C125" t="s">
        <v>63</v>
      </c>
      <c r="D125">
        <v>3</v>
      </c>
      <c r="E125">
        <v>7</v>
      </c>
      <c r="F125" s="2">
        <v>2.3333333333333299</v>
      </c>
      <c r="G125" s="2">
        <v>7.4</v>
      </c>
      <c r="H125" s="2">
        <v>2.5</v>
      </c>
      <c r="I125" s="2">
        <v>0.41</v>
      </c>
      <c r="J125" s="2">
        <v>2.9</v>
      </c>
      <c r="K125" s="2">
        <v>0.96666666666666701</v>
      </c>
      <c r="L125">
        <v>6</v>
      </c>
      <c r="M125" s="2">
        <v>2</v>
      </c>
      <c r="N125">
        <v>4</v>
      </c>
      <c r="O125">
        <v>8</v>
      </c>
      <c r="P125" s="2">
        <v>50</v>
      </c>
      <c r="Q125">
        <v>0</v>
      </c>
      <c r="R125">
        <v>5</v>
      </c>
      <c r="S125" s="2">
        <v>0</v>
      </c>
      <c r="T125">
        <v>3</v>
      </c>
      <c r="U125">
        <v>4</v>
      </c>
      <c r="V125" s="2">
        <v>75</v>
      </c>
      <c r="W125">
        <v>0</v>
      </c>
      <c r="X125">
        <v>0</v>
      </c>
      <c r="Y125">
        <v>5</v>
      </c>
      <c r="Z125">
        <v>0</v>
      </c>
      <c r="AA125">
        <v>0</v>
      </c>
      <c r="AB125">
        <v>0</v>
      </c>
      <c r="AC125">
        <v>1</v>
      </c>
      <c r="AD125">
        <v>7</v>
      </c>
      <c r="AE125" s="2">
        <v>2.3333333333333299</v>
      </c>
      <c r="AF125">
        <v>2</v>
      </c>
      <c r="AG125">
        <v>5</v>
      </c>
      <c r="AH125">
        <v>4</v>
      </c>
      <c r="AI125" s="2">
        <v>1.3333333333333299</v>
      </c>
      <c r="AJ125">
        <v>213522</v>
      </c>
      <c r="AK125">
        <v>97</v>
      </c>
    </row>
    <row r="126" spans="1:37" ht="15.25" customHeight="1" x14ac:dyDescent="0.2">
      <c r="A126" t="s">
        <v>676</v>
      </c>
      <c r="B126" t="s">
        <v>1486</v>
      </c>
      <c r="C126" t="s">
        <v>76</v>
      </c>
      <c r="D126">
        <v>3</v>
      </c>
      <c r="E126">
        <v>6</v>
      </c>
      <c r="F126" s="2">
        <v>2</v>
      </c>
      <c r="G126" s="2">
        <v>9.3000000000000007</v>
      </c>
      <c r="H126" s="2">
        <v>3.1</v>
      </c>
      <c r="I126" s="2">
        <v>0.55000000000000004</v>
      </c>
      <c r="J126" s="2">
        <v>3.3</v>
      </c>
      <c r="K126" s="2">
        <v>1.1000000000000001</v>
      </c>
      <c r="L126">
        <v>2</v>
      </c>
      <c r="M126" s="2">
        <v>0.66666666666666696</v>
      </c>
      <c r="N126">
        <v>2</v>
      </c>
      <c r="O126">
        <v>4</v>
      </c>
      <c r="P126" s="2">
        <v>50</v>
      </c>
      <c r="Q126">
        <v>2</v>
      </c>
      <c r="R126">
        <v>7</v>
      </c>
      <c r="S126" s="2">
        <v>28.571428571428601</v>
      </c>
      <c r="T126">
        <v>0</v>
      </c>
      <c r="U126">
        <v>0</v>
      </c>
      <c r="W126">
        <v>0</v>
      </c>
      <c r="X126">
        <v>0</v>
      </c>
      <c r="Y126">
        <v>1</v>
      </c>
      <c r="Z126">
        <v>0</v>
      </c>
      <c r="AA126">
        <v>0</v>
      </c>
      <c r="AB126">
        <v>0</v>
      </c>
      <c r="AC126">
        <v>1</v>
      </c>
      <c r="AD126">
        <v>10</v>
      </c>
      <c r="AE126" s="2">
        <v>3.3333333333333299</v>
      </c>
      <c r="AF126">
        <v>3</v>
      </c>
      <c r="AG126">
        <v>7</v>
      </c>
      <c r="AH126">
        <v>0</v>
      </c>
      <c r="AI126" s="2">
        <v>0</v>
      </c>
      <c r="AJ126">
        <v>120666</v>
      </c>
      <c r="AK126">
        <v>135</v>
      </c>
    </row>
    <row r="127" spans="1:37" ht="15.25" customHeight="1" x14ac:dyDescent="0.2">
      <c r="A127" t="s">
        <v>223</v>
      </c>
      <c r="B127" t="s">
        <v>1100</v>
      </c>
      <c r="C127" t="s">
        <v>1402</v>
      </c>
      <c r="D127">
        <v>2</v>
      </c>
      <c r="E127">
        <v>13</v>
      </c>
      <c r="F127" s="2">
        <v>6.5</v>
      </c>
      <c r="G127" s="2">
        <v>7.9</v>
      </c>
      <c r="H127" s="2">
        <v>4</v>
      </c>
      <c r="I127" s="2">
        <v>0.72</v>
      </c>
      <c r="J127" s="2">
        <v>9.4</v>
      </c>
      <c r="K127" s="2">
        <v>4.7</v>
      </c>
      <c r="L127">
        <v>5</v>
      </c>
      <c r="M127" s="2">
        <v>2.5</v>
      </c>
      <c r="N127">
        <v>5</v>
      </c>
      <c r="O127">
        <v>6</v>
      </c>
      <c r="P127" s="2">
        <v>83.3333333333333</v>
      </c>
      <c r="Q127">
        <v>4</v>
      </c>
      <c r="R127">
        <v>12</v>
      </c>
      <c r="S127" s="2">
        <v>33.3333333333333</v>
      </c>
      <c r="T127">
        <v>0</v>
      </c>
      <c r="U127">
        <v>0</v>
      </c>
      <c r="W127">
        <v>0</v>
      </c>
      <c r="X127">
        <v>0</v>
      </c>
      <c r="Y127">
        <v>0</v>
      </c>
      <c r="Z127">
        <v>0</v>
      </c>
      <c r="AA127">
        <v>0</v>
      </c>
      <c r="AB127">
        <v>0</v>
      </c>
      <c r="AC127">
        <v>5</v>
      </c>
      <c r="AD127">
        <v>3</v>
      </c>
      <c r="AE127" s="2">
        <v>1.5</v>
      </c>
      <c r="AF127">
        <v>0</v>
      </c>
      <c r="AG127">
        <v>3</v>
      </c>
      <c r="AH127">
        <v>3</v>
      </c>
      <c r="AI127" s="2">
        <v>1.5</v>
      </c>
      <c r="AJ127">
        <v>61929</v>
      </c>
      <c r="AK127">
        <v>187</v>
      </c>
    </row>
    <row r="128" spans="1:37" ht="15.25" customHeight="1" x14ac:dyDescent="0.2">
      <c r="A128" t="s">
        <v>1487</v>
      </c>
      <c r="B128" t="s">
        <v>1488</v>
      </c>
      <c r="C128" t="s">
        <v>1402</v>
      </c>
      <c r="D128">
        <v>2</v>
      </c>
      <c r="E128">
        <v>14</v>
      </c>
      <c r="F128" s="2">
        <v>7</v>
      </c>
      <c r="G128" s="2">
        <v>15.5</v>
      </c>
      <c r="H128" s="2">
        <v>7.8</v>
      </c>
      <c r="I128" s="2">
        <v>0.82</v>
      </c>
      <c r="J128" s="2">
        <v>11.5</v>
      </c>
      <c r="K128" s="2">
        <v>5.75</v>
      </c>
      <c r="L128">
        <v>7</v>
      </c>
      <c r="M128" s="2">
        <v>3.5</v>
      </c>
      <c r="N128">
        <v>4</v>
      </c>
      <c r="O128">
        <v>4</v>
      </c>
      <c r="P128" s="2">
        <v>100</v>
      </c>
      <c r="Q128">
        <v>5</v>
      </c>
      <c r="R128">
        <v>13</v>
      </c>
      <c r="S128" s="2">
        <v>38.461538461538503</v>
      </c>
      <c r="T128">
        <v>0</v>
      </c>
      <c r="U128">
        <v>0</v>
      </c>
      <c r="W128">
        <v>0</v>
      </c>
      <c r="X128">
        <v>0</v>
      </c>
      <c r="Y128">
        <v>3</v>
      </c>
      <c r="Z128">
        <v>0</v>
      </c>
      <c r="AA128">
        <v>0</v>
      </c>
      <c r="AB128">
        <v>0</v>
      </c>
      <c r="AC128">
        <v>4</v>
      </c>
      <c r="AD128">
        <v>6</v>
      </c>
      <c r="AE128" s="2">
        <v>3</v>
      </c>
      <c r="AF128">
        <v>2</v>
      </c>
      <c r="AG128">
        <v>4</v>
      </c>
      <c r="AH128">
        <v>2</v>
      </c>
      <c r="AI128" s="2">
        <v>1</v>
      </c>
      <c r="AJ128">
        <v>102196</v>
      </c>
      <c r="AK128">
        <v>146</v>
      </c>
    </row>
    <row r="129" spans="1:37" ht="15.25" customHeight="1" x14ac:dyDescent="0.2">
      <c r="A129" t="s">
        <v>223</v>
      </c>
      <c r="B129" t="s">
        <v>1099</v>
      </c>
      <c r="C129" t="s">
        <v>1402</v>
      </c>
      <c r="D129">
        <v>2</v>
      </c>
      <c r="E129">
        <v>3</v>
      </c>
      <c r="F129" s="2">
        <v>1.5</v>
      </c>
      <c r="G129" s="2">
        <v>5.5</v>
      </c>
      <c r="H129" s="2">
        <v>2.8</v>
      </c>
      <c r="I129" s="2">
        <v>0.33</v>
      </c>
      <c r="J129" s="2">
        <v>1</v>
      </c>
      <c r="K129" s="2">
        <v>0.5</v>
      </c>
      <c r="L129">
        <v>3</v>
      </c>
      <c r="M129" s="2">
        <v>1.5</v>
      </c>
      <c r="N129">
        <v>2</v>
      </c>
      <c r="O129">
        <v>5</v>
      </c>
      <c r="P129" s="2">
        <v>40</v>
      </c>
      <c r="Q129">
        <v>0</v>
      </c>
      <c r="R129">
        <v>0</v>
      </c>
      <c r="T129">
        <v>1</v>
      </c>
      <c r="U129">
        <v>4</v>
      </c>
      <c r="V129" s="2">
        <v>25</v>
      </c>
      <c r="W129">
        <v>0</v>
      </c>
      <c r="X129">
        <v>2</v>
      </c>
      <c r="Y129">
        <v>1</v>
      </c>
      <c r="Z129">
        <v>0</v>
      </c>
      <c r="AA129">
        <v>0</v>
      </c>
      <c r="AB129">
        <v>0</v>
      </c>
      <c r="AC129">
        <v>0</v>
      </c>
      <c r="AD129">
        <v>7</v>
      </c>
      <c r="AE129" s="2">
        <v>3.5</v>
      </c>
      <c r="AF129">
        <v>1</v>
      </c>
      <c r="AG129">
        <v>6</v>
      </c>
      <c r="AH129">
        <v>2</v>
      </c>
      <c r="AI129" s="2">
        <v>1</v>
      </c>
      <c r="AJ129">
        <v>36498</v>
      </c>
      <c r="AK129">
        <v>238</v>
      </c>
    </row>
    <row r="130" spans="1:37" ht="15.25" customHeight="1" x14ac:dyDescent="0.2">
      <c r="A130" t="s">
        <v>1489</v>
      </c>
      <c r="B130" t="s">
        <v>1490</v>
      </c>
      <c r="C130" t="s">
        <v>1402</v>
      </c>
      <c r="D130">
        <v>2</v>
      </c>
      <c r="E130">
        <v>2</v>
      </c>
      <c r="F130" s="2">
        <v>1</v>
      </c>
      <c r="G130" s="2">
        <v>5.8</v>
      </c>
      <c r="H130" s="2">
        <v>2.9</v>
      </c>
      <c r="I130" s="2">
        <v>0.67</v>
      </c>
      <c r="J130" s="2">
        <v>1.3</v>
      </c>
      <c r="K130" s="2">
        <v>0.65</v>
      </c>
      <c r="L130">
        <v>4</v>
      </c>
      <c r="M130" s="2">
        <v>2</v>
      </c>
      <c r="N130">
        <v>2</v>
      </c>
      <c r="O130">
        <v>2</v>
      </c>
      <c r="P130" s="2">
        <v>100</v>
      </c>
      <c r="Q130">
        <v>0</v>
      </c>
      <c r="R130">
        <v>1</v>
      </c>
      <c r="S130" s="2">
        <v>0</v>
      </c>
      <c r="T130">
        <v>0</v>
      </c>
      <c r="U130">
        <v>0</v>
      </c>
      <c r="W130">
        <v>0</v>
      </c>
      <c r="X130">
        <v>4</v>
      </c>
      <c r="Y130">
        <v>0</v>
      </c>
      <c r="Z130">
        <v>0</v>
      </c>
      <c r="AA130">
        <v>0</v>
      </c>
      <c r="AB130">
        <v>0</v>
      </c>
      <c r="AC130">
        <v>0</v>
      </c>
      <c r="AD130">
        <v>9</v>
      </c>
      <c r="AE130" s="2">
        <v>4.5</v>
      </c>
      <c r="AF130">
        <v>3</v>
      </c>
      <c r="AG130">
        <v>6</v>
      </c>
      <c r="AH130">
        <v>4</v>
      </c>
      <c r="AI130" s="2">
        <v>2</v>
      </c>
      <c r="AJ130">
        <v>69033</v>
      </c>
      <c r="AK130">
        <v>181</v>
      </c>
    </row>
    <row r="131" spans="1:37" ht="15.25" customHeight="1" x14ac:dyDescent="0.2">
      <c r="A131" t="s">
        <v>1491</v>
      </c>
      <c r="B131" t="s">
        <v>1492</v>
      </c>
      <c r="C131" t="s">
        <v>1403</v>
      </c>
      <c r="D131">
        <v>2</v>
      </c>
      <c r="E131">
        <v>1</v>
      </c>
      <c r="F131" s="2">
        <v>0.5</v>
      </c>
      <c r="G131" s="2">
        <v>2.2000000000000002</v>
      </c>
      <c r="H131" s="2">
        <v>1.1000000000000001</v>
      </c>
      <c r="I131" s="2">
        <v>0.25</v>
      </c>
      <c r="J131" s="2">
        <v>0.2</v>
      </c>
      <c r="K131" s="2">
        <v>0.1</v>
      </c>
      <c r="L131">
        <v>1</v>
      </c>
      <c r="M131" s="2">
        <v>0.5</v>
      </c>
      <c r="N131">
        <v>1</v>
      </c>
      <c r="O131">
        <v>2</v>
      </c>
      <c r="P131" s="2">
        <v>50</v>
      </c>
      <c r="Q131">
        <v>0</v>
      </c>
      <c r="R131">
        <v>2</v>
      </c>
      <c r="S131" s="2">
        <v>0</v>
      </c>
      <c r="T131">
        <v>0</v>
      </c>
      <c r="U131">
        <v>0</v>
      </c>
      <c r="W131">
        <v>0</v>
      </c>
      <c r="X131">
        <v>0</v>
      </c>
      <c r="Y131">
        <v>1</v>
      </c>
      <c r="Z131">
        <v>0</v>
      </c>
      <c r="AA131">
        <v>0</v>
      </c>
      <c r="AB131">
        <v>0</v>
      </c>
      <c r="AC131">
        <v>0</v>
      </c>
      <c r="AD131">
        <v>2</v>
      </c>
      <c r="AE131" s="2">
        <v>1</v>
      </c>
      <c r="AF131">
        <v>1</v>
      </c>
      <c r="AG131">
        <v>1</v>
      </c>
      <c r="AH131">
        <v>0</v>
      </c>
      <c r="AI131" s="2">
        <v>0</v>
      </c>
      <c r="AJ131">
        <v>19108</v>
      </c>
      <c r="AK131">
        <v>277</v>
      </c>
    </row>
    <row r="132" spans="1:37" ht="15.25" customHeight="1" x14ac:dyDescent="0.2">
      <c r="A132" t="s">
        <v>1493</v>
      </c>
      <c r="B132" t="s">
        <v>122</v>
      </c>
      <c r="C132" t="s">
        <v>1403</v>
      </c>
      <c r="D132">
        <v>2</v>
      </c>
      <c r="E132">
        <v>2</v>
      </c>
      <c r="F132" s="2">
        <v>1</v>
      </c>
      <c r="G132" s="2">
        <v>1.4</v>
      </c>
      <c r="H132" s="2">
        <v>0.7</v>
      </c>
      <c r="I132" s="2">
        <v>0.22</v>
      </c>
      <c r="J132" s="2">
        <v>0.4</v>
      </c>
      <c r="K132" s="2">
        <v>0.2</v>
      </c>
      <c r="L132">
        <v>0</v>
      </c>
      <c r="M132" s="2">
        <v>0</v>
      </c>
      <c r="N132">
        <v>0</v>
      </c>
      <c r="O132">
        <v>1</v>
      </c>
      <c r="P132" s="2">
        <v>0</v>
      </c>
      <c r="Q132">
        <v>1</v>
      </c>
      <c r="R132">
        <v>8</v>
      </c>
      <c r="S132" s="2">
        <v>12.5</v>
      </c>
      <c r="T132">
        <v>0</v>
      </c>
      <c r="U132">
        <v>0</v>
      </c>
      <c r="W132">
        <v>0</v>
      </c>
      <c r="X132">
        <v>0</v>
      </c>
      <c r="Y132">
        <v>0</v>
      </c>
      <c r="Z132">
        <v>0</v>
      </c>
      <c r="AA132">
        <v>0</v>
      </c>
      <c r="AB132">
        <v>0</v>
      </c>
      <c r="AC132">
        <v>0</v>
      </c>
      <c r="AD132">
        <v>2</v>
      </c>
      <c r="AE132" s="2">
        <v>1</v>
      </c>
      <c r="AF132">
        <v>1</v>
      </c>
      <c r="AG132">
        <v>1</v>
      </c>
      <c r="AH132">
        <v>0</v>
      </c>
      <c r="AI132" s="2">
        <v>0</v>
      </c>
      <c r="AJ132">
        <v>35415</v>
      </c>
      <c r="AK132">
        <v>241</v>
      </c>
    </row>
    <row r="133" spans="1:37" ht="15.25" customHeight="1" x14ac:dyDescent="0.2">
      <c r="A133" t="s">
        <v>1494</v>
      </c>
      <c r="B133" t="s">
        <v>1495</v>
      </c>
      <c r="C133" t="s">
        <v>1403</v>
      </c>
      <c r="D133">
        <v>2</v>
      </c>
      <c r="E133">
        <v>17</v>
      </c>
      <c r="F133" s="2">
        <v>8.5</v>
      </c>
      <c r="G133" s="2">
        <v>13.2</v>
      </c>
      <c r="H133" s="2">
        <v>6.6</v>
      </c>
      <c r="I133" s="2">
        <v>0.63</v>
      </c>
      <c r="J133" s="2">
        <v>10.7</v>
      </c>
      <c r="K133" s="2">
        <v>5.35</v>
      </c>
      <c r="L133">
        <v>6</v>
      </c>
      <c r="M133" s="2">
        <v>3</v>
      </c>
      <c r="N133">
        <v>17</v>
      </c>
      <c r="O133">
        <v>27</v>
      </c>
      <c r="P133" s="2">
        <v>62.962962962962997</v>
      </c>
      <c r="Q133">
        <v>0</v>
      </c>
      <c r="R133">
        <v>0</v>
      </c>
      <c r="T133">
        <v>0</v>
      </c>
      <c r="U133">
        <v>0</v>
      </c>
      <c r="W133">
        <v>0</v>
      </c>
      <c r="X133">
        <v>0</v>
      </c>
      <c r="Y133">
        <v>0</v>
      </c>
      <c r="Z133">
        <v>2</v>
      </c>
      <c r="AA133">
        <v>0</v>
      </c>
      <c r="AB133">
        <v>0</v>
      </c>
      <c r="AC133">
        <v>6</v>
      </c>
      <c r="AD133">
        <v>13</v>
      </c>
      <c r="AE133" s="2">
        <v>6.5</v>
      </c>
      <c r="AF133">
        <v>6</v>
      </c>
      <c r="AG133">
        <v>7</v>
      </c>
      <c r="AH133">
        <v>4</v>
      </c>
      <c r="AI133" s="2">
        <v>2</v>
      </c>
      <c r="AJ133">
        <v>34476</v>
      </c>
      <c r="AK133">
        <v>244</v>
      </c>
    </row>
    <row r="134" spans="1:37" ht="15.25" customHeight="1" x14ac:dyDescent="0.2">
      <c r="A134" t="s">
        <v>1496</v>
      </c>
      <c r="B134" t="s">
        <v>223</v>
      </c>
      <c r="C134" t="s">
        <v>1403</v>
      </c>
      <c r="D134">
        <v>2</v>
      </c>
      <c r="E134">
        <v>3</v>
      </c>
      <c r="F134" s="2">
        <v>1.5</v>
      </c>
      <c r="G134" s="2">
        <v>0.8</v>
      </c>
      <c r="H134" s="2">
        <v>0.4</v>
      </c>
      <c r="I134" s="2">
        <v>0.25</v>
      </c>
      <c r="J134" s="2">
        <v>0.8</v>
      </c>
      <c r="K134" s="2">
        <v>0.4</v>
      </c>
      <c r="L134">
        <v>1</v>
      </c>
      <c r="M134" s="2">
        <v>0.5</v>
      </c>
      <c r="N134">
        <v>1</v>
      </c>
      <c r="O134">
        <v>3</v>
      </c>
      <c r="P134" s="2">
        <v>33.3333333333333</v>
      </c>
      <c r="Q134">
        <v>0</v>
      </c>
      <c r="R134">
        <v>7</v>
      </c>
      <c r="S134" s="2">
        <v>0</v>
      </c>
      <c r="T134">
        <v>2</v>
      </c>
      <c r="U134">
        <v>2</v>
      </c>
      <c r="V134" s="2">
        <v>100</v>
      </c>
      <c r="W134">
        <v>0</v>
      </c>
      <c r="X134">
        <v>0</v>
      </c>
      <c r="Y134">
        <v>0</v>
      </c>
      <c r="Z134">
        <v>0</v>
      </c>
      <c r="AA134">
        <v>0</v>
      </c>
      <c r="AB134">
        <v>0</v>
      </c>
      <c r="AC134">
        <v>1</v>
      </c>
      <c r="AD134">
        <v>4</v>
      </c>
      <c r="AE134" s="2">
        <v>2</v>
      </c>
      <c r="AF134">
        <v>1</v>
      </c>
      <c r="AG134">
        <v>3</v>
      </c>
      <c r="AH134">
        <v>2</v>
      </c>
      <c r="AI134" s="2">
        <v>1</v>
      </c>
      <c r="AJ134">
        <v>48967</v>
      </c>
      <c r="AK134">
        <v>207</v>
      </c>
    </row>
    <row r="135" spans="1:37" ht="15.25" customHeight="1" x14ac:dyDescent="0.2">
      <c r="A135" t="s">
        <v>1497</v>
      </c>
      <c r="B135" t="s">
        <v>761</v>
      </c>
      <c r="C135" t="s">
        <v>621</v>
      </c>
      <c r="D135">
        <v>2</v>
      </c>
      <c r="E135">
        <v>1</v>
      </c>
      <c r="F135" s="2">
        <v>0.5</v>
      </c>
      <c r="G135" s="2">
        <v>4.7</v>
      </c>
      <c r="H135" s="2">
        <v>2.4</v>
      </c>
      <c r="I135" s="2">
        <v>0.2</v>
      </c>
      <c r="J135" s="2">
        <v>0.2</v>
      </c>
      <c r="K135" s="2">
        <v>0.1</v>
      </c>
      <c r="L135">
        <v>2</v>
      </c>
      <c r="M135" s="2">
        <v>1</v>
      </c>
      <c r="N135">
        <v>1</v>
      </c>
      <c r="O135">
        <v>2</v>
      </c>
      <c r="P135" s="2">
        <v>50</v>
      </c>
      <c r="Q135">
        <v>0</v>
      </c>
      <c r="R135">
        <v>3</v>
      </c>
      <c r="S135" s="2">
        <v>0</v>
      </c>
      <c r="T135">
        <v>0</v>
      </c>
      <c r="U135">
        <v>0</v>
      </c>
      <c r="W135">
        <v>0</v>
      </c>
      <c r="X135">
        <v>0</v>
      </c>
      <c r="Y135">
        <v>2</v>
      </c>
      <c r="Z135">
        <v>0</v>
      </c>
      <c r="AA135">
        <v>0</v>
      </c>
      <c r="AB135">
        <v>0</v>
      </c>
      <c r="AC135">
        <v>0</v>
      </c>
      <c r="AD135">
        <v>5</v>
      </c>
      <c r="AE135" s="2">
        <v>2.5</v>
      </c>
      <c r="AF135">
        <v>2</v>
      </c>
      <c r="AG135">
        <v>3</v>
      </c>
      <c r="AH135">
        <v>0</v>
      </c>
      <c r="AI135" s="2">
        <v>0</v>
      </c>
      <c r="AJ135">
        <v>82412</v>
      </c>
      <c r="AK135">
        <v>165</v>
      </c>
    </row>
    <row r="136" spans="1:37" ht="15.25" customHeight="1" x14ac:dyDescent="0.2">
      <c r="A136" t="s">
        <v>1498</v>
      </c>
      <c r="B136" t="s">
        <v>1499</v>
      </c>
      <c r="C136" t="s">
        <v>621</v>
      </c>
      <c r="D136">
        <v>2</v>
      </c>
      <c r="E136">
        <v>12</v>
      </c>
      <c r="F136" s="2">
        <v>6</v>
      </c>
      <c r="G136" s="2">
        <v>10.1</v>
      </c>
      <c r="H136" s="2">
        <v>5</v>
      </c>
      <c r="I136" s="2">
        <v>0.8</v>
      </c>
      <c r="J136" s="2">
        <v>9.6</v>
      </c>
      <c r="K136" s="2">
        <v>4.8</v>
      </c>
      <c r="L136">
        <v>3</v>
      </c>
      <c r="M136" s="2">
        <v>1.5</v>
      </c>
      <c r="N136">
        <v>7</v>
      </c>
      <c r="O136">
        <v>8</v>
      </c>
      <c r="P136" s="2">
        <v>87.5</v>
      </c>
      <c r="Q136">
        <v>1</v>
      </c>
      <c r="R136">
        <v>4</v>
      </c>
      <c r="S136" s="2">
        <v>25</v>
      </c>
      <c r="T136">
        <v>3</v>
      </c>
      <c r="U136">
        <v>3</v>
      </c>
      <c r="V136" s="2">
        <v>100</v>
      </c>
      <c r="W136">
        <v>0</v>
      </c>
      <c r="X136">
        <v>0</v>
      </c>
      <c r="Y136">
        <v>1</v>
      </c>
      <c r="Z136">
        <v>0</v>
      </c>
      <c r="AA136">
        <v>0</v>
      </c>
      <c r="AB136">
        <v>0</v>
      </c>
      <c r="AC136">
        <v>2</v>
      </c>
      <c r="AD136">
        <v>3</v>
      </c>
      <c r="AE136" s="2">
        <v>1.5</v>
      </c>
      <c r="AF136">
        <v>2</v>
      </c>
      <c r="AG136">
        <v>1</v>
      </c>
      <c r="AH136">
        <v>2</v>
      </c>
      <c r="AI136" s="2">
        <v>1</v>
      </c>
      <c r="AJ136">
        <v>75018</v>
      </c>
      <c r="AK136">
        <v>174</v>
      </c>
    </row>
    <row r="137" spans="1:37" ht="15.25" customHeight="1" x14ac:dyDescent="0.2">
      <c r="A137" t="s">
        <v>1500</v>
      </c>
      <c r="B137" t="s">
        <v>1501</v>
      </c>
      <c r="C137" t="s">
        <v>621</v>
      </c>
      <c r="D137">
        <v>2</v>
      </c>
      <c r="E137">
        <v>9</v>
      </c>
      <c r="F137" s="2">
        <v>4.5</v>
      </c>
      <c r="G137" s="2">
        <v>12.2</v>
      </c>
      <c r="H137" s="2">
        <v>6.1</v>
      </c>
      <c r="I137" s="2">
        <v>0.69</v>
      </c>
      <c r="J137" s="2">
        <v>6.2</v>
      </c>
      <c r="K137" s="2">
        <v>3.1</v>
      </c>
      <c r="L137">
        <v>5</v>
      </c>
      <c r="M137" s="2">
        <v>2.5</v>
      </c>
      <c r="N137">
        <v>4</v>
      </c>
      <c r="O137">
        <v>8</v>
      </c>
      <c r="P137" s="2">
        <v>50</v>
      </c>
      <c r="Q137">
        <v>2</v>
      </c>
      <c r="R137">
        <v>3</v>
      </c>
      <c r="S137" s="2">
        <v>66.6666666666667</v>
      </c>
      <c r="T137">
        <v>1</v>
      </c>
      <c r="U137">
        <v>2</v>
      </c>
      <c r="V137" s="2">
        <v>50</v>
      </c>
      <c r="W137">
        <v>1</v>
      </c>
      <c r="X137">
        <v>1</v>
      </c>
      <c r="Y137">
        <v>2</v>
      </c>
      <c r="Z137">
        <v>1</v>
      </c>
      <c r="AA137">
        <v>0</v>
      </c>
      <c r="AB137">
        <v>0</v>
      </c>
      <c r="AC137">
        <v>1</v>
      </c>
      <c r="AD137">
        <v>6</v>
      </c>
      <c r="AE137" s="2">
        <v>3</v>
      </c>
      <c r="AF137">
        <v>2</v>
      </c>
      <c r="AG137">
        <v>4</v>
      </c>
      <c r="AH137">
        <v>0</v>
      </c>
      <c r="AI137" s="2">
        <v>0</v>
      </c>
      <c r="AJ137">
        <v>103176</v>
      </c>
      <c r="AK137">
        <v>145</v>
      </c>
    </row>
    <row r="138" spans="1:37" ht="15.25" customHeight="1" x14ac:dyDescent="0.2">
      <c r="A138" t="s">
        <v>1502</v>
      </c>
      <c r="B138" t="s">
        <v>1503</v>
      </c>
      <c r="C138" t="s">
        <v>621</v>
      </c>
      <c r="D138">
        <v>2</v>
      </c>
      <c r="E138">
        <v>12</v>
      </c>
      <c r="F138" s="2">
        <v>6</v>
      </c>
      <c r="G138" s="2">
        <v>7.1</v>
      </c>
      <c r="H138" s="2">
        <v>3.6</v>
      </c>
      <c r="I138" s="2">
        <v>0.55000000000000004</v>
      </c>
      <c r="J138" s="2">
        <v>6.6</v>
      </c>
      <c r="K138" s="2">
        <v>3.3</v>
      </c>
      <c r="L138">
        <v>9</v>
      </c>
      <c r="M138" s="2">
        <v>4.5</v>
      </c>
      <c r="N138">
        <v>7</v>
      </c>
      <c r="O138">
        <v>9</v>
      </c>
      <c r="P138" s="2">
        <v>77.7777777777778</v>
      </c>
      <c r="Q138">
        <v>2</v>
      </c>
      <c r="R138">
        <v>11</v>
      </c>
      <c r="S138" s="2">
        <v>18.181818181818201</v>
      </c>
      <c r="T138">
        <v>1</v>
      </c>
      <c r="U138">
        <v>2</v>
      </c>
      <c r="V138" s="2">
        <v>50</v>
      </c>
      <c r="W138">
        <v>0</v>
      </c>
      <c r="X138">
        <v>0</v>
      </c>
      <c r="Y138">
        <v>2</v>
      </c>
      <c r="Z138">
        <v>0</v>
      </c>
      <c r="AA138">
        <v>0</v>
      </c>
      <c r="AB138">
        <v>0</v>
      </c>
      <c r="AC138">
        <v>7</v>
      </c>
      <c r="AD138">
        <v>5</v>
      </c>
      <c r="AE138" s="2">
        <v>2.5</v>
      </c>
      <c r="AF138">
        <v>3</v>
      </c>
      <c r="AG138">
        <v>2</v>
      </c>
      <c r="AH138">
        <v>4</v>
      </c>
      <c r="AI138" s="2">
        <v>2</v>
      </c>
      <c r="AJ138">
        <v>30078</v>
      </c>
      <c r="AK138">
        <v>258</v>
      </c>
    </row>
    <row r="139" spans="1:37" ht="15.25" customHeight="1" x14ac:dyDescent="0.2">
      <c r="A139" t="s">
        <v>1328</v>
      </c>
      <c r="B139" t="s">
        <v>1329</v>
      </c>
      <c r="C139" t="s">
        <v>1404</v>
      </c>
      <c r="D139">
        <v>2</v>
      </c>
      <c r="E139">
        <v>11</v>
      </c>
      <c r="F139" s="2">
        <v>5.5</v>
      </c>
      <c r="G139" s="2">
        <v>10.6</v>
      </c>
      <c r="H139" s="2">
        <v>5.3</v>
      </c>
      <c r="I139" s="2">
        <v>0.46</v>
      </c>
      <c r="J139" s="2">
        <v>5.0999999999999996</v>
      </c>
      <c r="K139" s="2">
        <v>2.5499999999999998</v>
      </c>
      <c r="L139">
        <v>1</v>
      </c>
      <c r="M139" s="2">
        <v>0.5</v>
      </c>
      <c r="N139">
        <v>7</v>
      </c>
      <c r="O139">
        <v>12</v>
      </c>
      <c r="P139" s="2">
        <v>58.3333333333333</v>
      </c>
      <c r="Q139">
        <v>2</v>
      </c>
      <c r="R139">
        <v>12</v>
      </c>
      <c r="S139" s="2">
        <v>16.6666666666667</v>
      </c>
      <c r="T139">
        <v>0</v>
      </c>
      <c r="U139">
        <v>0</v>
      </c>
      <c r="W139">
        <v>0</v>
      </c>
      <c r="X139">
        <v>0</v>
      </c>
      <c r="Y139">
        <v>1</v>
      </c>
      <c r="Z139">
        <v>1</v>
      </c>
      <c r="AA139">
        <v>0</v>
      </c>
      <c r="AB139">
        <v>0</v>
      </c>
      <c r="AC139">
        <v>0</v>
      </c>
      <c r="AD139">
        <v>9</v>
      </c>
      <c r="AE139" s="2">
        <v>4.5</v>
      </c>
      <c r="AF139">
        <v>3</v>
      </c>
      <c r="AG139">
        <v>6</v>
      </c>
      <c r="AH139">
        <v>0</v>
      </c>
      <c r="AI139" s="2">
        <v>0</v>
      </c>
      <c r="AJ139">
        <v>50204</v>
      </c>
      <c r="AK139">
        <v>206</v>
      </c>
    </row>
    <row r="140" spans="1:37" ht="15.25" customHeight="1" x14ac:dyDescent="0.2">
      <c r="A140" t="s">
        <v>367</v>
      </c>
      <c r="B140" t="s">
        <v>1504</v>
      </c>
      <c r="C140" t="s">
        <v>1404</v>
      </c>
      <c r="D140">
        <v>1</v>
      </c>
      <c r="E140">
        <v>0</v>
      </c>
      <c r="F140" s="2">
        <v>0</v>
      </c>
      <c r="G140" s="2">
        <v>0</v>
      </c>
      <c r="H140" s="2">
        <v>0</v>
      </c>
      <c r="I140" s="2">
        <v>0</v>
      </c>
      <c r="J140" s="2">
        <v>0</v>
      </c>
      <c r="K140" s="2">
        <v>0</v>
      </c>
      <c r="L140">
        <v>1</v>
      </c>
      <c r="M140" s="2">
        <v>1</v>
      </c>
      <c r="N140">
        <v>0</v>
      </c>
      <c r="O140">
        <v>0</v>
      </c>
      <c r="Q140">
        <v>0</v>
      </c>
      <c r="R140">
        <v>1</v>
      </c>
      <c r="S140" s="2">
        <v>0</v>
      </c>
      <c r="T140">
        <v>0</v>
      </c>
      <c r="U140">
        <v>0</v>
      </c>
      <c r="W140">
        <v>0</v>
      </c>
      <c r="X140">
        <v>0</v>
      </c>
      <c r="Y140">
        <v>1</v>
      </c>
      <c r="Z140">
        <v>0</v>
      </c>
      <c r="AA140">
        <v>0</v>
      </c>
      <c r="AB140">
        <v>0</v>
      </c>
      <c r="AC140">
        <v>0</v>
      </c>
      <c r="AD140">
        <v>0</v>
      </c>
      <c r="AE140" s="2">
        <v>0</v>
      </c>
      <c r="AF140">
        <v>0</v>
      </c>
      <c r="AG140">
        <v>0</v>
      </c>
      <c r="AH140">
        <v>1</v>
      </c>
      <c r="AI140" s="2">
        <v>1</v>
      </c>
      <c r="AJ140">
        <v>28903</v>
      </c>
      <c r="AK140">
        <v>261</v>
      </c>
    </row>
    <row r="141" spans="1:37" ht="15.25" customHeight="1" x14ac:dyDescent="0.2">
      <c r="A141" t="s">
        <v>1505</v>
      </c>
      <c r="B141" t="s">
        <v>1506</v>
      </c>
      <c r="C141" t="s">
        <v>1404</v>
      </c>
      <c r="D141">
        <v>2</v>
      </c>
      <c r="E141">
        <v>1</v>
      </c>
      <c r="F141" s="2">
        <v>0.5</v>
      </c>
      <c r="G141" s="2">
        <v>-1.7</v>
      </c>
      <c r="H141" s="2">
        <v>-0.8</v>
      </c>
      <c r="I141" s="2">
        <v>0.33</v>
      </c>
      <c r="J141" s="2">
        <v>0.3</v>
      </c>
      <c r="K141" s="2">
        <v>0.15</v>
      </c>
      <c r="L141">
        <v>1</v>
      </c>
      <c r="M141" s="2">
        <v>0.5</v>
      </c>
      <c r="N141">
        <v>1</v>
      </c>
      <c r="O141">
        <v>3</v>
      </c>
      <c r="P141" s="2">
        <v>33.3333333333333</v>
      </c>
      <c r="Q141">
        <v>0</v>
      </c>
      <c r="R141">
        <v>0</v>
      </c>
      <c r="T141">
        <v>0</v>
      </c>
      <c r="U141">
        <v>0</v>
      </c>
      <c r="W141">
        <v>0</v>
      </c>
      <c r="X141">
        <v>0</v>
      </c>
      <c r="Y141">
        <v>0</v>
      </c>
      <c r="Z141">
        <v>0</v>
      </c>
      <c r="AA141">
        <v>0</v>
      </c>
      <c r="AB141">
        <v>0</v>
      </c>
      <c r="AC141">
        <v>1</v>
      </c>
      <c r="AD141">
        <v>6</v>
      </c>
      <c r="AE141" s="2">
        <v>3</v>
      </c>
      <c r="AF141">
        <v>2</v>
      </c>
      <c r="AG141">
        <v>4</v>
      </c>
      <c r="AH141">
        <v>5</v>
      </c>
      <c r="AI141" s="2">
        <v>2.5</v>
      </c>
      <c r="AJ141">
        <v>45173</v>
      </c>
      <c r="AK141">
        <v>216</v>
      </c>
    </row>
    <row r="142" spans="1:37" ht="15.25" customHeight="1" x14ac:dyDescent="0.2">
      <c r="A142" t="s">
        <v>1507</v>
      </c>
      <c r="B142" t="s">
        <v>1508</v>
      </c>
      <c r="C142" t="s">
        <v>1404</v>
      </c>
      <c r="D142">
        <v>2</v>
      </c>
      <c r="E142">
        <v>9</v>
      </c>
      <c r="F142" s="2">
        <v>4.5</v>
      </c>
      <c r="G142" s="2">
        <v>2.2999999999999998</v>
      </c>
      <c r="H142" s="2">
        <v>1.2</v>
      </c>
      <c r="I142" s="2">
        <v>0.53</v>
      </c>
      <c r="J142" s="2">
        <v>4.8</v>
      </c>
      <c r="K142" s="2">
        <v>2.4</v>
      </c>
      <c r="L142">
        <v>2</v>
      </c>
      <c r="M142" s="2">
        <v>1</v>
      </c>
      <c r="N142">
        <v>4</v>
      </c>
      <c r="O142">
        <v>10</v>
      </c>
      <c r="P142" s="2">
        <v>40</v>
      </c>
      <c r="Q142">
        <v>1</v>
      </c>
      <c r="R142">
        <v>4</v>
      </c>
      <c r="S142" s="2">
        <v>25</v>
      </c>
      <c r="T142">
        <v>3</v>
      </c>
      <c r="U142">
        <v>3</v>
      </c>
      <c r="V142" s="2">
        <v>100</v>
      </c>
      <c r="W142">
        <v>0</v>
      </c>
      <c r="X142">
        <v>0</v>
      </c>
      <c r="Y142">
        <v>0</v>
      </c>
      <c r="Z142">
        <v>0</v>
      </c>
      <c r="AA142">
        <v>0</v>
      </c>
      <c r="AB142">
        <v>0</v>
      </c>
      <c r="AC142">
        <v>2</v>
      </c>
      <c r="AD142">
        <v>3</v>
      </c>
      <c r="AE142" s="2">
        <v>1.5</v>
      </c>
      <c r="AF142">
        <v>2</v>
      </c>
      <c r="AG142">
        <v>1</v>
      </c>
      <c r="AH142">
        <v>4</v>
      </c>
      <c r="AI142" s="2">
        <v>2</v>
      </c>
      <c r="AJ142">
        <v>54335</v>
      </c>
      <c r="AK142">
        <v>198</v>
      </c>
    </row>
    <row r="143" spans="1:37" ht="15.25" customHeight="1" x14ac:dyDescent="0.2">
      <c r="A143" t="s">
        <v>1509</v>
      </c>
      <c r="B143" t="s">
        <v>746</v>
      </c>
      <c r="C143" t="s">
        <v>1405</v>
      </c>
      <c r="D143">
        <v>2</v>
      </c>
      <c r="E143">
        <v>11</v>
      </c>
      <c r="F143" s="2">
        <v>5.5</v>
      </c>
      <c r="G143" s="2">
        <v>11</v>
      </c>
      <c r="H143" s="2">
        <v>5.5</v>
      </c>
      <c r="I143" s="2">
        <v>0.5</v>
      </c>
      <c r="J143" s="2">
        <v>5.5</v>
      </c>
      <c r="K143" s="2">
        <v>2.75</v>
      </c>
      <c r="L143">
        <v>0</v>
      </c>
      <c r="M143" s="2">
        <v>0</v>
      </c>
      <c r="N143">
        <v>6</v>
      </c>
      <c r="O143">
        <v>13</v>
      </c>
      <c r="P143" s="2">
        <v>46.153846153846203</v>
      </c>
      <c r="Q143">
        <v>2</v>
      </c>
      <c r="R143">
        <v>8</v>
      </c>
      <c r="S143" s="2">
        <v>25</v>
      </c>
      <c r="T143">
        <v>1</v>
      </c>
      <c r="U143">
        <v>1</v>
      </c>
      <c r="V143" s="2">
        <v>100</v>
      </c>
      <c r="W143">
        <v>0</v>
      </c>
      <c r="X143">
        <v>0</v>
      </c>
      <c r="Y143">
        <v>0</v>
      </c>
      <c r="Z143">
        <v>2</v>
      </c>
      <c r="AA143">
        <v>0</v>
      </c>
      <c r="AB143">
        <v>0</v>
      </c>
      <c r="AC143">
        <v>0</v>
      </c>
      <c r="AD143">
        <v>15</v>
      </c>
      <c r="AE143" s="2">
        <v>7.5</v>
      </c>
      <c r="AF143">
        <v>10</v>
      </c>
      <c r="AG143">
        <v>5</v>
      </c>
      <c r="AH143">
        <v>2</v>
      </c>
      <c r="AI143" s="2">
        <v>1</v>
      </c>
      <c r="AJ143">
        <v>65400</v>
      </c>
      <c r="AK143">
        <v>185</v>
      </c>
    </row>
    <row r="144" spans="1:37" ht="15.25" customHeight="1" x14ac:dyDescent="0.2">
      <c r="A144" t="s">
        <v>1510</v>
      </c>
      <c r="B144" t="s">
        <v>1511</v>
      </c>
      <c r="C144" t="s">
        <v>1405</v>
      </c>
      <c r="D144">
        <v>2</v>
      </c>
      <c r="E144">
        <v>3</v>
      </c>
      <c r="F144" s="2">
        <v>1.5</v>
      </c>
      <c r="G144" s="2">
        <v>3.8</v>
      </c>
      <c r="H144" s="2">
        <v>1.9</v>
      </c>
      <c r="I144" s="2">
        <v>0.27</v>
      </c>
      <c r="J144" s="2">
        <v>0.8</v>
      </c>
      <c r="K144" s="2">
        <v>0.4</v>
      </c>
      <c r="L144">
        <v>0</v>
      </c>
      <c r="M144" s="2">
        <v>0</v>
      </c>
      <c r="N144">
        <v>1</v>
      </c>
      <c r="O144">
        <v>5</v>
      </c>
      <c r="P144" s="2">
        <v>20</v>
      </c>
      <c r="Q144">
        <v>1</v>
      </c>
      <c r="R144">
        <v>6</v>
      </c>
      <c r="S144" s="2">
        <v>16.6666666666667</v>
      </c>
      <c r="T144">
        <v>0</v>
      </c>
      <c r="U144">
        <v>0</v>
      </c>
      <c r="W144">
        <v>0</v>
      </c>
      <c r="X144">
        <v>0</v>
      </c>
      <c r="Y144">
        <v>0</v>
      </c>
      <c r="Z144">
        <v>0</v>
      </c>
      <c r="AA144">
        <v>0</v>
      </c>
      <c r="AB144">
        <v>0</v>
      </c>
      <c r="AC144">
        <v>0</v>
      </c>
      <c r="AD144">
        <v>6</v>
      </c>
      <c r="AE144" s="2">
        <v>3</v>
      </c>
      <c r="AF144">
        <v>2</v>
      </c>
      <c r="AG144">
        <v>4</v>
      </c>
      <c r="AH144">
        <v>0</v>
      </c>
      <c r="AI144" s="2">
        <v>0</v>
      </c>
      <c r="AJ144">
        <v>38268</v>
      </c>
      <c r="AK144">
        <v>231</v>
      </c>
    </row>
    <row r="145" spans="1:37" ht="15.25" customHeight="1" x14ac:dyDescent="0.2">
      <c r="A145" t="s">
        <v>562</v>
      </c>
      <c r="B145" t="s">
        <v>563</v>
      </c>
      <c r="C145" t="s">
        <v>1405</v>
      </c>
      <c r="D145">
        <v>2</v>
      </c>
      <c r="E145">
        <v>5</v>
      </c>
      <c r="F145" s="2">
        <v>2.5</v>
      </c>
      <c r="G145" s="2">
        <v>1.2</v>
      </c>
      <c r="H145" s="2">
        <v>0.6</v>
      </c>
      <c r="I145" s="2">
        <v>0.45</v>
      </c>
      <c r="J145" s="2">
        <v>2.2000000000000002</v>
      </c>
      <c r="K145" s="2">
        <v>1.1000000000000001</v>
      </c>
      <c r="L145">
        <v>3</v>
      </c>
      <c r="M145" s="2">
        <v>1.5</v>
      </c>
      <c r="N145">
        <v>5</v>
      </c>
      <c r="O145">
        <v>9</v>
      </c>
      <c r="P145" s="2">
        <v>55.5555555555556</v>
      </c>
      <c r="Q145">
        <v>0</v>
      </c>
      <c r="R145">
        <v>2</v>
      </c>
      <c r="S145" s="2">
        <v>0</v>
      </c>
      <c r="T145">
        <v>0</v>
      </c>
      <c r="U145">
        <v>0</v>
      </c>
      <c r="W145">
        <v>0</v>
      </c>
      <c r="X145">
        <v>0</v>
      </c>
      <c r="Y145">
        <v>0</v>
      </c>
      <c r="Z145">
        <v>0</v>
      </c>
      <c r="AA145">
        <v>0</v>
      </c>
      <c r="AB145">
        <v>0</v>
      </c>
      <c r="AC145">
        <v>3</v>
      </c>
      <c r="AD145">
        <v>2</v>
      </c>
      <c r="AE145" s="2">
        <v>1</v>
      </c>
      <c r="AF145">
        <v>2</v>
      </c>
      <c r="AG145">
        <v>0</v>
      </c>
      <c r="AH145">
        <v>2</v>
      </c>
      <c r="AI145" s="2">
        <v>1</v>
      </c>
      <c r="AJ145">
        <v>60421</v>
      </c>
      <c r="AK145">
        <v>190</v>
      </c>
    </row>
    <row r="146" spans="1:37" ht="15.25" customHeight="1" x14ac:dyDescent="0.2">
      <c r="A146" t="s">
        <v>1512</v>
      </c>
      <c r="B146" t="s">
        <v>1513</v>
      </c>
      <c r="C146" t="s">
        <v>1405</v>
      </c>
      <c r="D146">
        <v>2</v>
      </c>
      <c r="E146">
        <v>14</v>
      </c>
      <c r="F146" s="2">
        <v>7</v>
      </c>
      <c r="G146" s="2">
        <v>12.5</v>
      </c>
      <c r="H146" s="2">
        <v>6.2</v>
      </c>
      <c r="I146" s="2">
        <v>0.64</v>
      </c>
      <c r="J146" s="2">
        <v>9</v>
      </c>
      <c r="K146" s="2">
        <v>4.5</v>
      </c>
      <c r="L146">
        <v>4</v>
      </c>
      <c r="M146" s="2">
        <v>2</v>
      </c>
      <c r="N146">
        <v>2</v>
      </c>
      <c r="O146">
        <v>9</v>
      </c>
      <c r="P146" s="2">
        <v>22.2222222222222</v>
      </c>
      <c r="Q146">
        <v>6</v>
      </c>
      <c r="R146">
        <v>11</v>
      </c>
      <c r="S146" s="2">
        <v>54.545454545454497</v>
      </c>
      <c r="T146">
        <v>0</v>
      </c>
      <c r="U146">
        <v>2</v>
      </c>
      <c r="V146" s="2">
        <v>0</v>
      </c>
      <c r="W146">
        <v>0</v>
      </c>
      <c r="X146">
        <v>1</v>
      </c>
      <c r="Y146">
        <v>2</v>
      </c>
      <c r="Z146">
        <v>1</v>
      </c>
      <c r="AA146">
        <v>0</v>
      </c>
      <c r="AB146">
        <v>0</v>
      </c>
      <c r="AC146">
        <v>1</v>
      </c>
      <c r="AD146">
        <v>7</v>
      </c>
      <c r="AE146" s="2">
        <v>3.5</v>
      </c>
      <c r="AF146">
        <v>2</v>
      </c>
      <c r="AG146">
        <v>5</v>
      </c>
      <c r="AH146">
        <v>3</v>
      </c>
      <c r="AI146" s="2">
        <v>1.5</v>
      </c>
      <c r="AJ146">
        <v>86040</v>
      </c>
      <c r="AK146">
        <v>160</v>
      </c>
    </row>
    <row r="147" spans="1:37" ht="15.25" customHeight="1" x14ac:dyDescent="0.2">
      <c r="A147" t="s">
        <v>1514</v>
      </c>
      <c r="B147" t="s">
        <v>1515</v>
      </c>
      <c r="C147" t="s">
        <v>972</v>
      </c>
      <c r="D147">
        <v>6</v>
      </c>
      <c r="E147">
        <v>22</v>
      </c>
      <c r="F147" s="2">
        <v>3.6666666666666701</v>
      </c>
      <c r="G147" s="2">
        <v>16.5</v>
      </c>
      <c r="H147" s="2">
        <v>2.8</v>
      </c>
      <c r="I147" s="2">
        <v>0.41</v>
      </c>
      <c r="J147" s="2">
        <v>9</v>
      </c>
      <c r="K147" s="2">
        <v>1.5</v>
      </c>
      <c r="L147">
        <v>5</v>
      </c>
      <c r="M147" s="2">
        <v>0.83333333333333304</v>
      </c>
      <c r="N147">
        <v>7</v>
      </c>
      <c r="O147">
        <v>11</v>
      </c>
      <c r="P147" s="2">
        <v>63.636363636363598</v>
      </c>
      <c r="Q147">
        <v>5</v>
      </c>
      <c r="R147">
        <v>37</v>
      </c>
      <c r="S147" s="2">
        <v>13.5135135135135</v>
      </c>
      <c r="T147">
        <v>5</v>
      </c>
      <c r="U147">
        <v>6</v>
      </c>
      <c r="V147" s="2">
        <v>83.3333333333333</v>
      </c>
      <c r="W147">
        <v>0</v>
      </c>
      <c r="X147">
        <v>1</v>
      </c>
      <c r="Y147">
        <v>2</v>
      </c>
      <c r="Z147">
        <v>0</v>
      </c>
      <c r="AA147">
        <v>0</v>
      </c>
      <c r="AB147">
        <v>0</v>
      </c>
      <c r="AC147">
        <v>2</v>
      </c>
      <c r="AD147">
        <v>15</v>
      </c>
      <c r="AE147" s="2">
        <v>2.5</v>
      </c>
      <c r="AF147">
        <v>7</v>
      </c>
      <c r="AG147">
        <v>8</v>
      </c>
      <c r="AH147">
        <v>3</v>
      </c>
      <c r="AI147" s="2">
        <v>0.5</v>
      </c>
      <c r="AJ147">
        <v>270666</v>
      </c>
      <c r="AK147">
        <v>76</v>
      </c>
    </row>
    <row r="148" spans="1:37" ht="15.25" customHeight="1" x14ac:dyDescent="0.2">
      <c r="A148" t="s">
        <v>1516</v>
      </c>
      <c r="B148" t="s">
        <v>1517</v>
      </c>
      <c r="C148" t="s">
        <v>1406</v>
      </c>
      <c r="D148">
        <v>5</v>
      </c>
      <c r="E148">
        <v>23</v>
      </c>
      <c r="F148" s="2">
        <v>4.5999999999999996</v>
      </c>
      <c r="G148" s="2">
        <v>22.7</v>
      </c>
      <c r="H148" s="2">
        <v>4.5</v>
      </c>
      <c r="I148" s="2">
        <v>0.64</v>
      </c>
      <c r="J148" s="2">
        <v>14.7</v>
      </c>
      <c r="K148" s="2">
        <v>2.94</v>
      </c>
      <c r="L148">
        <v>13</v>
      </c>
      <c r="M148" s="2">
        <v>2.6</v>
      </c>
      <c r="N148">
        <v>13</v>
      </c>
      <c r="O148">
        <v>20</v>
      </c>
      <c r="P148" s="2">
        <v>65</v>
      </c>
      <c r="Q148">
        <v>3</v>
      </c>
      <c r="R148">
        <v>10</v>
      </c>
      <c r="S148" s="2">
        <v>30</v>
      </c>
      <c r="T148">
        <v>4</v>
      </c>
      <c r="U148">
        <v>6</v>
      </c>
      <c r="V148" s="2">
        <v>66.6666666666667</v>
      </c>
      <c r="W148">
        <v>1</v>
      </c>
      <c r="X148">
        <v>6</v>
      </c>
      <c r="Y148">
        <v>3</v>
      </c>
      <c r="Z148">
        <v>1</v>
      </c>
      <c r="AA148">
        <v>0</v>
      </c>
      <c r="AB148">
        <v>0</v>
      </c>
      <c r="AC148">
        <v>3</v>
      </c>
      <c r="AD148">
        <v>18</v>
      </c>
      <c r="AE148" s="2">
        <v>3.6</v>
      </c>
      <c r="AF148">
        <v>6</v>
      </c>
      <c r="AG148">
        <v>12</v>
      </c>
      <c r="AH148">
        <v>10</v>
      </c>
      <c r="AI148" s="2">
        <v>2</v>
      </c>
      <c r="AJ148">
        <v>125615</v>
      </c>
      <c r="AK148">
        <v>132</v>
      </c>
    </row>
    <row r="149" spans="1:37" ht="15.25" customHeight="1" x14ac:dyDescent="0.2">
      <c r="A149" t="s">
        <v>1518</v>
      </c>
      <c r="B149" t="s">
        <v>1519</v>
      </c>
      <c r="C149" t="s">
        <v>1406</v>
      </c>
      <c r="D149">
        <v>5</v>
      </c>
      <c r="E149">
        <v>20</v>
      </c>
      <c r="F149" s="2">
        <v>4</v>
      </c>
      <c r="G149" s="2">
        <v>11</v>
      </c>
      <c r="H149" s="2">
        <v>2.2000000000000002</v>
      </c>
      <c r="I149" s="2">
        <v>0.65</v>
      </c>
      <c r="J149" s="2">
        <v>13</v>
      </c>
      <c r="K149" s="2">
        <v>2.6</v>
      </c>
      <c r="L149">
        <v>1</v>
      </c>
      <c r="M149" s="2">
        <v>0.2</v>
      </c>
      <c r="N149">
        <v>19</v>
      </c>
      <c r="O149">
        <v>26</v>
      </c>
      <c r="P149" s="2">
        <v>73.076923076923094</v>
      </c>
      <c r="Q149">
        <v>0</v>
      </c>
      <c r="R149">
        <v>0</v>
      </c>
      <c r="T149">
        <v>1</v>
      </c>
      <c r="U149">
        <v>5</v>
      </c>
      <c r="V149" s="2">
        <v>20</v>
      </c>
      <c r="W149">
        <v>1</v>
      </c>
      <c r="X149">
        <v>0</v>
      </c>
      <c r="Y149">
        <v>0</v>
      </c>
      <c r="Z149">
        <v>1</v>
      </c>
      <c r="AA149">
        <v>0</v>
      </c>
      <c r="AB149">
        <v>0</v>
      </c>
      <c r="AC149">
        <v>0</v>
      </c>
      <c r="AD149">
        <v>16</v>
      </c>
      <c r="AE149" s="2">
        <v>3.2</v>
      </c>
      <c r="AF149">
        <v>6</v>
      </c>
      <c r="AG149">
        <v>10</v>
      </c>
      <c r="AH149">
        <v>10</v>
      </c>
      <c r="AI149" s="2">
        <v>2</v>
      </c>
      <c r="AJ149">
        <v>114826</v>
      </c>
      <c r="AK149">
        <v>140</v>
      </c>
    </row>
    <row r="150" spans="1:37" ht="15.25" customHeight="1" x14ac:dyDescent="0.2">
      <c r="A150" t="s">
        <v>1520</v>
      </c>
      <c r="B150" t="s">
        <v>1521</v>
      </c>
      <c r="C150" t="s">
        <v>1406</v>
      </c>
      <c r="D150">
        <v>4</v>
      </c>
      <c r="E150">
        <v>20</v>
      </c>
      <c r="F150" s="2">
        <v>5</v>
      </c>
      <c r="G150" s="2">
        <v>21</v>
      </c>
      <c r="H150" s="2">
        <v>5.2</v>
      </c>
      <c r="I150" s="2">
        <v>0.45</v>
      </c>
      <c r="J150" s="2">
        <v>9</v>
      </c>
      <c r="K150" s="2">
        <v>2.25</v>
      </c>
      <c r="L150">
        <v>9</v>
      </c>
      <c r="M150" s="2">
        <v>2.25</v>
      </c>
      <c r="N150">
        <v>9</v>
      </c>
      <c r="O150">
        <v>20</v>
      </c>
      <c r="P150" s="2">
        <v>45</v>
      </c>
      <c r="Q150">
        <v>5</v>
      </c>
      <c r="R150">
        <v>22</v>
      </c>
      <c r="S150" s="2">
        <v>22.727272727272702</v>
      </c>
      <c r="T150">
        <v>1</v>
      </c>
      <c r="U150">
        <v>2</v>
      </c>
      <c r="V150" s="2">
        <v>50</v>
      </c>
      <c r="W150">
        <v>0</v>
      </c>
      <c r="X150">
        <v>3</v>
      </c>
      <c r="Y150">
        <v>3</v>
      </c>
      <c r="Z150">
        <v>3</v>
      </c>
      <c r="AA150">
        <v>0</v>
      </c>
      <c r="AB150">
        <v>0</v>
      </c>
      <c r="AC150">
        <v>3</v>
      </c>
      <c r="AD150">
        <v>30</v>
      </c>
      <c r="AE150" s="2">
        <v>7.5</v>
      </c>
      <c r="AF150">
        <v>8</v>
      </c>
      <c r="AG150">
        <v>22</v>
      </c>
      <c r="AH150">
        <v>9</v>
      </c>
      <c r="AI150" s="2">
        <v>2.25</v>
      </c>
      <c r="AJ150">
        <v>153495</v>
      </c>
      <c r="AK150">
        <v>115</v>
      </c>
    </row>
    <row r="151" spans="1:37" ht="15.25" customHeight="1" x14ac:dyDescent="0.2">
      <c r="A151" t="s">
        <v>1522</v>
      </c>
      <c r="B151" t="s">
        <v>1523</v>
      </c>
      <c r="C151" t="s">
        <v>1406</v>
      </c>
      <c r="D151">
        <v>5</v>
      </c>
      <c r="E151">
        <v>10</v>
      </c>
      <c r="F151" s="2">
        <v>2</v>
      </c>
      <c r="G151" s="2">
        <v>2.4</v>
      </c>
      <c r="H151" s="2">
        <v>0.5</v>
      </c>
      <c r="I151" s="2">
        <v>0.28999999999999998</v>
      </c>
      <c r="J151" s="2">
        <v>2.9</v>
      </c>
      <c r="K151" s="2">
        <v>0.57999999999999996</v>
      </c>
      <c r="L151">
        <v>3</v>
      </c>
      <c r="M151" s="2">
        <v>0.6</v>
      </c>
      <c r="N151">
        <v>5</v>
      </c>
      <c r="O151">
        <v>13</v>
      </c>
      <c r="P151" s="2">
        <v>38.461538461538503</v>
      </c>
      <c r="Q151">
        <v>1</v>
      </c>
      <c r="R151">
        <v>15</v>
      </c>
      <c r="S151" s="2">
        <v>6.6666666666666696</v>
      </c>
      <c r="T151">
        <v>3</v>
      </c>
      <c r="U151">
        <v>7</v>
      </c>
      <c r="V151" s="2">
        <v>42.857142857142897</v>
      </c>
      <c r="W151">
        <v>0</v>
      </c>
      <c r="X151">
        <v>0</v>
      </c>
      <c r="Y151">
        <v>1</v>
      </c>
      <c r="Z151">
        <v>1</v>
      </c>
      <c r="AA151">
        <v>0</v>
      </c>
      <c r="AB151">
        <v>0</v>
      </c>
      <c r="AC151">
        <v>2</v>
      </c>
      <c r="AD151">
        <v>15</v>
      </c>
      <c r="AE151" s="2">
        <v>3</v>
      </c>
      <c r="AF151">
        <v>5</v>
      </c>
      <c r="AG151">
        <v>10</v>
      </c>
      <c r="AH151">
        <v>9</v>
      </c>
      <c r="AI151" s="2">
        <v>1.8</v>
      </c>
      <c r="AJ151">
        <v>122482</v>
      </c>
      <c r="AK151">
        <v>134</v>
      </c>
    </row>
    <row r="152" spans="1:37" ht="15.25" customHeight="1" x14ac:dyDescent="0.2">
      <c r="A152" t="s">
        <v>736</v>
      </c>
      <c r="B152" t="s">
        <v>737</v>
      </c>
      <c r="C152" t="s">
        <v>1407</v>
      </c>
      <c r="D152">
        <v>6</v>
      </c>
      <c r="E152">
        <v>16</v>
      </c>
      <c r="F152" s="2">
        <v>2.6666666666666701</v>
      </c>
      <c r="G152" s="2">
        <v>16.600000000000001</v>
      </c>
      <c r="H152" s="2">
        <v>2.8</v>
      </c>
      <c r="I152" s="2">
        <v>0.38</v>
      </c>
      <c r="J152" s="2">
        <v>6.1</v>
      </c>
      <c r="K152" s="2">
        <v>1.0166666666666699</v>
      </c>
      <c r="L152">
        <v>12</v>
      </c>
      <c r="M152" s="2">
        <v>2</v>
      </c>
      <c r="N152">
        <v>15</v>
      </c>
      <c r="O152">
        <v>31</v>
      </c>
      <c r="P152" s="2">
        <v>48.387096774193601</v>
      </c>
      <c r="Q152">
        <v>0</v>
      </c>
      <c r="R152">
        <v>10</v>
      </c>
      <c r="S152" s="2">
        <v>0</v>
      </c>
      <c r="T152">
        <v>1</v>
      </c>
      <c r="U152">
        <v>1</v>
      </c>
      <c r="V152" s="2">
        <v>100</v>
      </c>
      <c r="W152">
        <v>0</v>
      </c>
      <c r="X152">
        <v>0</v>
      </c>
      <c r="Y152">
        <v>6</v>
      </c>
      <c r="Z152">
        <v>1</v>
      </c>
      <c r="AA152">
        <v>0</v>
      </c>
      <c r="AB152">
        <v>0</v>
      </c>
      <c r="AC152">
        <v>6</v>
      </c>
      <c r="AD152">
        <v>23</v>
      </c>
      <c r="AE152" s="2">
        <v>3.8333333333333299</v>
      </c>
      <c r="AF152">
        <v>9</v>
      </c>
      <c r="AG152">
        <v>14</v>
      </c>
      <c r="AH152">
        <v>7</v>
      </c>
      <c r="AI152" s="2">
        <v>1.1666666666666701</v>
      </c>
      <c r="AJ152">
        <v>117727</v>
      </c>
      <c r="AK152">
        <v>138</v>
      </c>
    </row>
    <row r="153" spans="1:37" ht="15.25" customHeight="1" x14ac:dyDescent="0.2">
      <c r="A153" t="s">
        <v>1524</v>
      </c>
      <c r="B153" t="s">
        <v>1525</v>
      </c>
      <c r="C153" t="s">
        <v>1407</v>
      </c>
      <c r="D153">
        <v>6</v>
      </c>
      <c r="E153">
        <v>30</v>
      </c>
      <c r="F153" s="2">
        <v>5</v>
      </c>
      <c r="G153" s="2">
        <v>25.9</v>
      </c>
      <c r="H153" s="2">
        <v>4.3</v>
      </c>
      <c r="I153" s="2">
        <v>0.57999999999999996</v>
      </c>
      <c r="J153" s="2">
        <v>17.399999999999999</v>
      </c>
      <c r="K153" s="2">
        <v>2.9</v>
      </c>
      <c r="L153">
        <v>13</v>
      </c>
      <c r="M153" s="2">
        <v>2.1666666666666701</v>
      </c>
      <c r="N153">
        <v>16</v>
      </c>
      <c r="O153">
        <v>31</v>
      </c>
      <c r="P153" s="2">
        <v>51.612903225806399</v>
      </c>
      <c r="Q153">
        <v>5</v>
      </c>
      <c r="R153">
        <v>10</v>
      </c>
      <c r="S153" s="2">
        <v>50</v>
      </c>
      <c r="T153">
        <v>4</v>
      </c>
      <c r="U153">
        <v>11</v>
      </c>
      <c r="V153" s="2">
        <v>36.363636363636402</v>
      </c>
      <c r="W153">
        <v>2</v>
      </c>
      <c r="X153">
        <v>0</v>
      </c>
      <c r="Y153">
        <v>6</v>
      </c>
      <c r="Z153">
        <v>2</v>
      </c>
      <c r="AA153">
        <v>0</v>
      </c>
      <c r="AB153">
        <v>0</v>
      </c>
      <c r="AC153">
        <v>5</v>
      </c>
      <c r="AD153">
        <v>33</v>
      </c>
      <c r="AE153" s="2">
        <v>5.5</v>
      </c>
      <c r="AF153">
        <v>10</v>
      </c>
      <c r="AG153">
        <v>23</v>
      </c>
      <c r="AH153">
        <v>14</v>
      </c>
      <c r="AI153" s="2">
        <v>2.3333333333333299</v>
      </c>
      <c r="AJ153">
        <v>138544</v>
      </c>
      <c r="AK153">
        <v>123</v>
      </c>
    </row>
    <row r="154" spans="1:37" ht="15.25" customHeight="1" x14ac:dyDescent="0.2">
      <c r="A154" t="s">
        <v>421</v>
      </c>
      <c r="B154" t="s">
        <v>422</v>
      </c>
      <c r="C154" t="s">
        <v>1407</v>
      </c>
      <c r="D154">
        <v>6</v>
      </c>
      <c r="E154">
        <v>15</v>
      </c>
      <c r="F154" s="2">
        <v>2.5</v>
      </c>
      <c r="G154" s="2">
        <v>13.6</v>
      </c>
      <c r="H154" s="2">
        <v>2.2999999999999998</v>
      </c>
      <c r="I154" s="2">
        <v>0.34</v>
      </c>
      <c r="J154" s="2">
        <v>5.0999999999999996</v>
      </c>
      <c r="K154" s="2">
        <v>0.85</v>
      </c>
      <c r="L154">
        <v>4</v>
      </c>
      <c r="M154" s="2">
        <v>0.66666666666666696</v>
      </c>
      <c r="N154">
        <v>4</v>
      </c>
      <c r="O154">
        <v>15</v>
      </c>
      <c r="P154" s="2">
        <v>26.6666666666667</v>
      </c>
      <c r="Q154">
        <v>5</v>
      </c>
      <c r="R154">
        <v>27</v>
      </c>
      <c r="S154" s="2">
        <v>18.518518518518501</v>
      </c>
      <c r="T154">
        <v>1</v>
      </c>
      <c r="U154">
        <v>2</v>
      </c>
      <c r="V154" s="2">
        <v>50</v>
      </c>
      <c r="W154">
        <v>0</v>
      </c>
      <c r="X154">
        <v>0</v>
      </c>
      <c r="Y154">
        <v>1</v>
      </c>
      <c r="Z154">
        <v>1</v>
      </c>
      <c r="AA154">
        <v>0</v>
      </c>
      <c r="AB154">
        <v>0</v>
      </c>
      <c r="AC154">
        <v>3</v>
      </c>
      <c r="AD154">
        <v>21</v>
      </c>
      <c r="AE154" s="2">
        <v>3.5</v>
      </c>
      <c r="AF154">
        <v>2</v>
      </c>
      <c r="AG154">
        <v>19</v>
      </c>
      <c r="AH154">
        <v>3</v>
      </c>
      <c r="AI154" s="2">
        <v>0.5</v>
      </c>
      <c r="AJ154">
        <v>89452</v>
      </c>
      <c r="AK154">
        <v>157</v>
      </c>
    </row>
    <row r="155" spans="1:37" ht="15.25" customHeight="1" x14ac:dyDescent="0.2">
      <c r="A155" t="s">
        <v>516</v>
      </c>
      <c r="B155" t="s">
        <v>1526</v>
      </c>
      <c r="C155" t="s">
        <v>1407</v>
      </c>
      <c r="D155">
        <v>4</v>
      </c>
      <c r="E155">
        <v>10</v>
      </c>
      <c r="F155" s="2">
        <v>2.5</v>
      </c>
      <c r="G155" s="2">
        <v>2.6</v>
      </c>
      <c r="H155" s="2">
        <v>0.6</v>
      </c>
      <c r="I155" s="2">
        <v>0.36</v>
      </c>
      <c r="J155" s="2">
        <v>3.6</v>
      </c>
      <c r="K155" s="2">
        <v>0.9</v>
      </c>
      <c r="L155">
        <v>5</v>
      </c>
      <c r="M155" s="2">
        <v>1.25</v>
      </c>
      <c r="N155">
        <v>4</v>
      </c>
      <c r="O155">
        <v>20</v>
      </c>
      <c r="P155" s="2">
        <v>20</v>
      </c>
      <c r="Q155">
        <v>3</v>
      </c>
      <c r="R155">
        <v>8</v>
      </c>
      <c r="S155" s="2">
        <v>37.5</v>
      </c>
      <c r="T155">
        <v>0</v>
      </c>
      <c r="U155">
        <v>0</v>
      </c>
      <c r="W155">
        <v>1</v>
      </c>
      <c r="X155">
        <v>1</v>
      </c>
      <c r="Y155">
        <v>0</v>
      </c>
      <c r="Z155">
        <v>0</v>
      </c>
      <c r="AA155">
        <v>0</v>
      </c>
      <c r="AB155">
        <v>0</v>
      </c>
      <c r="AC155">
        <v>3</v>
      </c>
      <c r="AD155">
        <v>6</v>
      </c>
      <c r="AE155" s="2">
        <v>1.5</v>
      </c>
      <c r="AF155">
        <v>1</v>
      </c>
      <c r="AG155">
        <v>5</v>
      </c>
      <c r="AH155">
        <v>5</v>
      </c>
      <c r="AI155" s="2">
        <v>1.25</v>
      </c>
      <c r="AJ155">
        <v>92183</v>
      </c>
      <c r="AK155">
        <v>153</v>
      </c>
    </row>
    <row r="156" spans="1:37" ht="15.25" customHeight="1" x14ac:dyDescent="0.2">
      <c r="A156" t="s">
        <v>1527</v>
      </c>
      <c r="B156" t="s">
        <v>1528</v>
      </c>
      <c r="C156" t="s">
        <v>1408</v>
      </c>
      <c r="D156">
        <v>2</v>
      </c>
      <c r="E156">
        <v>2</v>
      </c>
      <c r="F156" s="2">
        <v>1</v>
      </c>
      <c r="G156" s="2">
        <v>0.7</v>
      </c>
      <c r="H156" s="2">
        <v>0.4</v>
      </c>
      <c r="I156" s="2">
        <v>0.33</v>
      </c>
      <c r="J156" s="2">
        <v>0.7</v>
      </c>
      <c r="K156" s="2">
        <v>0.35</v>
      </c>
      <c r="L156">
        <v>2</v>
      </c>
      <c r="M156" s="2">
        <v>1</v>
      </c>
      <c r="N156">
        <v>1</v>
      </c>
      <c r="O156">
        <v>4</v>
      </c>
      <c r="P156" s="2">
        <v>25</v>
      </c>
      <c r="Q156">
        <v>0</v>
      </c>
      <c r="R156">
        <v>1</v>
      </c>
      <c r="S156" s="2">
        <v>0</v>
      </c>
      <c r="T156">
        <v>1</v>
      </c>
      <c r="U156">
        <v>1</v>
      </c>
      <c r="V156" s="2">
        <v>100</v>
      </c>
      <c r="W156">
        <v>0</v>
      </c>
      <c r="X156">
        <v>0</v>
      </c>
      <c r="Y156">
        <v>2</v>
      </c>
      <c r="Z156">
        <v>0</v>
      </c>
      <c r="AA156">
        <v>0</v>
      </c>
      <c r="AB156">
        <v>0</v>
      </c>
      <c r="AC156">
        <v>0</v>
      </c>
      <c r="AD156">
        <v>2</v>
      </c>
      <c r="AE156" s="2">
        <v>1</v>
      </c>
      <c r="AF156">
        <v>1</v>
      </c>
      <c r="AG156">
        <v>1</v>
      </c>
      <c r="AH156">
        <v>3</v>
      </c>
      <c r="AI156" s="2">
        <v>1.5</v>
      </c>
      <c r="AJ156">
        <v>30810</v>
      </c>
      <c r="AK156">
        <v>255</v>
      </c>
    </row>
    <row r="157" spans="1:37" ht="15.25" customHeight="1" x14ac:dyDescent="0.2">
      <c r="A157" t="s">
        <v>738</v>
      </c>
      <c r="B157" t="s">
        <v>1529</v>
      </c>
      <c r="C157" t="s">
        <v>1408</v>
      </c>
      <c r="D157">
        <v>2</v>
      </c>
      <c r="E157">
        <v>6</v>
      </c>
      <c r="F157" s="2">
        <v>3</v>
      </c>
      <c r="G157" s="2">
        <v>4.0999999999999996</v>
      </c>
      <c r="H157" s="2">
        <v>2</v>
      </c>
      <c r="I157" s="2">
        <v>0.43</v>
      </c>
      <c r="J157" s="2">
        <v>2.6</v>
      </c>
      <c r="K157" s="2">
        <v>1.3</v>
      </c>
      <c r="L157">
        <v>2</v>
      </c>
      <c r="M157" s="2">
        <v>1</v>
      </c>
      <c r="N157">
        <v>4</v>
      </c>
      <c r="O157">
        <v>9</v>
      </c>
      <c r="P157" s="2">
        <v>44.4444444444444</v>
      </c>
      <c r="Q157">
        <v>1</v>
      </c>
      <c r="R157">
        <v>5</v>
      </c>
      <c r="S157" s="2">
        <v>20</v>
      </c>
      <c r="T157">
        <v>0</v>
      </c>
      <c r="U157">
        <v>0</v>
      </c>
      <c r="W157">
        <v>0</v>
      </c>
      <c r="X157">
        <v>0</v>
      </c>
      <c r="Y157">
        <v>1</v>
      </c>
      <c r="Z157">
        <v>0</v>
      </c>
      <c r="AA157">
        <v>0</v>
      </c>
      <c r="AB157">
        <v>0</v>
      </c>
      <c r="AC157">
        <v>1</v>
      </c>
      <c r="AD157">
        <v>3</v>
      </c>
      <c r="AE157" s="2">
        <v>1.5</v>
      </c>
      <c r="AF157">
        <v>1</v>
      </c>
      <c r="AG157">
        <v>2</v>
      </c>
      <c r="AH157">
        <v>1</v>
      </c>
      <c r="AI157" s="2">
        <v>0.5</v>
      </c>
      <c r="AJ157">
        <v>34128</v>
      </c>
      <c r="AK157">
        <v>245</v>
      </c>
    </row>
    <row r="158" spans="1:37" ht="15.25" customHeight="1" x14ac:dyDescent="0.2">
      <c r="A158" t="s">
        <v>1530</v>
      </c>
      <c r="B158" t="s">
        <v>1531</v>
      </c>
      <c r="C158" t="s">
        <v>1408</v>
      </c>
      <c r="D158">
        <v>2</v>
      </c>
      <c r="E158">
        <v>9</v>
      </c>
      <c r="F158" s="2">
        <v>4.5</v>
      </c>
      <c r="G158" s="2">
        <v>8.4</v>
      </c>
      <c r="H158" s="2">
        <v>4.2</v>
      </c>
      <c r="I158" s="2">
        <v>0.82</v>
      </c>
      <c r="J158" s="2">
        <v>7.4</v>
      </c>
      <c r="K158" s="2">
        <v>3.7</v>
      </c>
      <c r="L158">
        <v>0</v>
      </c>
      <c r="M158" s="2">
        <v>0</v>
      </c>
      <c r="N158">
        <v>9</v>
      </c>
      <c r="O158">
        <v>11</v>
      </c>
      <c r="P158" s="2">
        <v>81.818181818181799</v>
      </c>
      <c r="Q158">
        <v>0</v>
      </c>
      <c r="R158">
        <v>0</v>
      </c>
      <c r="T158">
        <v>0</v>
      </c>
      <c r="U158">
        <v>0</v>
      </c>
      <c r="W158">
        <v>0</v>
      </c>
      <c r="X158">
        <v>0</v>
      </c>
      <c r="Y158">
        <v>0</v>
      </c>
      <c r="Z158">
        <v>0</v>
      </c>
      <c r="AA158">
        <v>0</v>
      </c>
      <c r="AB158">
        <v>0</v>
      </c>
      <c r="AC158">
        <v>0</v>
      </c>
      <c r="AD158">
        <v>8</v>
      </c>
      <c r="AE158" s="2">
        <v>4</v>
      </c>
      <c r="AF158">
        <v>2</v>
      </c>
      <c r="AG158">
        <v>6</v>
      </c>
      <c r="AH158">
        <v>3</v>
      </c>
      <c r="AI158" s="2">
        <v>1.5</v>
      </c>
      <c r="AJ158">
        <v>40712</v>
      </c>
      <c r="AK158">
        <v>228</v>
      </c>
    </row>
    <row r="159" spans="1:37" ht="15.25" customHeight="1" x14ac:dyDescent="0.2">
      <c r="A159" t="s">
        <v>408</v>
      </c>
      <c r="B159" t="s">
        <v>409</v>
      </c>
      <c r="C159" t="s">
        <v>1408</v>
      </c>
      <c r="D159">
        <v>2</v>
      </c>
      <c r="E159">
        <v>3</v>
      </c>
      <c r="F159" s="2">
        <v>1.5</v>
      </c>
      <c r="G159" s="2">
        <v>-1.7</v>
      </c>
      <c r="H159" s="2">
        <v>-0.8</v>
      </c>
      <c r="I159" s="2">
        <v>0.27</v>
      </c>
      <c r="J159" s="2">
        <v>0.8</v>
      </c>
      <c r="K159" s="2">
        <v>0.4</v>
      </c>
      <c r="L159">
        <v>2</v>
      </c>
      <c r="M159" s="2">
        <v>1</v>
      </c>
      <c r="N159">
        <v>1</v>
      </c>
      <c r="O159">
        <v>8</v>
      </c>
      <c r="P159" s="2">
        <v>12.5</v>
      </c>
      <c r="Q159">
        <v>1</v>
      </c>
      <c r="R159">
        <v>3</v>
      </c>
      <c r="S159" s="2">
        <v>33.3333333333333</v>
      </c>
      <c r="T159">
        <v>0</v>
      </c>
      <c r="U159">
        <v>0</v>
      </c>
      <c r="W159">
        <v>0</v>
      </c>
      <c r="X159">
        <v>0</v>
      </c>
      <c r="Y159">
        <v>2</v>
      </c>
      <c r="Z159">
        <v>0</v>
      </c>
      <c r="AA159">
        <v>0</v>
      </c>
      <c r="AB159">
        <v>0</v>
      </c>
      <c r="AC159">
        <v>0</v>
      </c>
      <c r="AD159">
        <v>3</v>
      </c>
      <c r="AE159" s="2">
        <v>1.5</v>
      </c>
      <c r="AF159">
        <v>1</v>
      </c>
      <c r="AG159">
        <v>2</v>
      </c>
      <c r="AH159">
        <v>6</v>
      </c>
      <c r="AI159" s="2">
        <v>3</v>
      </c>
      <c r="AJ159">
        <v>32545</v>
      </c>
      <c r="AK159">
        <v>248</v>
      </c>
    </row>
    <row r="160" spans="1:37" ht="15.25" customHeight="1" x14ac:dyDescent="0.2">
      <c r="A160" t="s">
        <v>1532</v>
      </c>
      <c r="B160" t="s">
        <v>1533</v>
      </c>
      <c r="C160" t="s">
        <v>625</v>
      </c>
      <c r="D160">
        <v>2</v>
      </c>
      <c r="E160">
        <v>11</v>
      </c>
      <c r="F160" s="2">
        <v>5.5</v>
      </c>
      <c r="G160" s="2">
        <v>7.5</v>
      </c>
      <c r="H160" s="2">
        <v>3.8</v>
      </c>
      <c r="I160" s="2">
        <v>0.73</v>
      </c>
      <c r="J160" s="2">
        <v>8</v>
      </c>
      <c r="K160" s="2">
        <v>4</v>
      </c>
      <c r="L160">
        <v>2</v>
      </c>
      <c r="M160" s="2">
        <v>1</v>
      </c>
      <c r="N160">
        <v>3</v>
      </c>
      <c r="O160">
        <v>4</v>
      </c>
      <c r="P160" s="2">
        <v>75</v>
      </c>
      <c r="Q160">
        <v>4</v>
      </c>
      <c r="R160">
        <v>11</v>
      </c>
      <c r="S160" s="2">
        <v>36.363636363636402</v>
      </c>
      <c r="T160">
        <v>0</v>
      </c>
      <c r="U160">
        <v>0</v>
      </c>
      <c r="W160">
        <v>0</v>
      </c>
      <c r="X160">
        <v>0</v>
      </c>
      <c r="Y160">
        <v>0</v>
      </c>
      <c r="Z160">
        <v>0</v>
      </c>
      <c r="AA160">
        <v>0</v>
      </c>
      <c r="AB160">
        <v>0</v>
      </c>
      <c r="AC160">
        <v>2</v>
      </c>
      <c r="AD160">
        <v>5</v>
      </c>
      <c r="AE160" s="2">
        <v>2.5</v>
      </c>
      <c r="AF160">
        <v>1</v>
      </c>
      <c r="AG160">
        <v>4</v>
      </c>
      <c r="AH160">
        <v>3</v>
      </c>
      <c r="AI160" s="2">
        <v>1.5</v>
      </c>
      <c r="AJ160">
        <v>57180</v>
      </c>
      <c r="AK160">
        <v>194</v>
      </c>
    </row>
    <row r="161" spans="1:37" ht="15.25" customHeight="1" x14ac:dyDescent="0.2">
      <c r="A161" t="s">
        <v>1534</v>
      </c>
      <c r="B161" t="s">
        <v>1535</v>
      </c>
      <c r="C161" t="s">
        <v>625</v>
      </c>
      <c r="D161">
        <v>2</v>
      </c>
      <c r="E161">
        <v>2</v>
      </c>
      <c r="F161" s="2">
        <v>1</v>
      </c>
      <c r="G161" s="2">
        <v>-3</v>
      </c>
      <c r="H161" s="2">
        <v>-1.5</v>
      </c>
      <c r="I161" s="2">
        <v>0.5</v>
      </c>
      <c r="J161" s="2">
        <v>1</v>
      </c>
      <c r="K161" s="2">
        <v>0.5</v>
      </c>
      <c r="L161">
        <v>1</v>
      </c>
      <c r="M161" s="2">
        <v>0.5</v>
      </c>
      <c r="N161">
        <v>1</v>
      </c>
      <c r="O161">
        <v>1</v>
      </c>
      <c r="P161" s="2">
        <v>100</v>
      </c>
      <c r="Q161">
        <v>0</v>
      </c>
      <c r="R161">
        <v>2</v>
      </c>
      <c r="S161" s="2">
        <v>0</v>
      </c>
      <c r="T161">
        <v>1</v>
      </c>
      <c r="U161">
        <v>1</v>
      </c>
      <c r="V161" s="2">
        <v>100</v>
      </c>
      <c r="W161">
        <v>0</v>
      </c>
      <c r="X161">
        <v>0</v>
      </c>
      <c r="Y161">
        <v>0</v>
      </c>
      <c r="Z161">
        <v>0</v>
      </c>
      <c r="AA161">
        <v>0</v>
      </c>
      <c r="AB161">
        <v>0</v>
      </c>
      <c r="AC161">
        <v>1</v>
      </c>
      <c r="AD161">
        <v>4</v>
      </c>
      <c r="AE161" s="2">
        <v>2</v>
      </c>
      <c r="AF161">
        <v>0</v>
      </c>
      <c r="AG161">
        <v>4</v>
      </c>
      <c r="AH161">
        <v>6</v>
      </c>
      <c r="AI161" s="2">
        <v>3</v>
      </c>
      <c r="AJ161">
        <v>43590</v>
      </c>
      <c r="AK161">
        <v>222</v>
      </c>
    </row>
    <row r="162" spans="1:37" ht="15.25" customHeight="1" x14ac:dyDescent="0.2">
      <c r="A162" t="s">
        <v>842</v>
      </c>
      <c r="B162" t="s">
        <v>1536</v>
      </c>
      <c r="C162" t="s">
        <v>625</v>
      </c>
      <c r="D162">
        <v>2</v>
      </c>
      <c r="E162">
        <v>11</v>
      </c>
      <c r="F162" s="2">
        <v>5.5</v>
      </c>
      <c r="G162" s="2">
        <v>12</v>
      </c>
      <c r="H162" s="2">
        <v>6</v>
      </c>
      <c r="I162" s="2">
        <v>0.73</v>
      </c>
      <c r="J162" s="2">
        <v>8</v>
      </c>
      <c r="K162" s="2">
        <v>4</v>
      </c>
      <c r="L162">
        <v>7</v>
      </c>
      <c r="M162" s="2">
        <v>3.5</v>
      </c>
      <c r="N162">
        <v>6</v>
      </c>
      <c r="O162">
        <v>12</v>
      </c>
      <c r="P162" s="2">
        <v>50</v>
      </c>
      <c r="Q162">
        <v>2</v>
      </c>
      <c r="R162">
        <v>2</v>
      </c>
      <c r="S162" s="2">
        <v>100</v>
      </c>
      <c r="T162">
        <v>1</v>
      </c>
      <c r="U162">
        <v>1</v>
      </c>
      <c r="V162" s="2">
        <v>100</v>
      </c>
      <c r="W162">
        <v>0</v>
      </c>
      <c r="X162">
        <v>0</v>
      </c>
      <c r="Y162">
        <v>3</v>
      </c>
      <c r="Z162">
        <v>0</v>
      </c>
      <c r="AA162">
        <v>0</v>
      </c>
      <c r="AB162">
        <v>1</v>
      </c>
      <c r="AC162">
        <v>3</v>
      </c>
      <c r="AD162">
        <v>4</v>
      </c>
      <c r="AE162" s="2">
        <v>2</v>
      </c>
      <c r="AF162">
        <v>2</v>
      </c>
      <c r="AG162">
        <v>2</v>
      </c>
      <c r="AH162">
        <v>2</v>
      </c>
      <c r="AI162" s="2">
        <v>1</v>
      </c>
      <c r="AJ162">
        <v>79609</v>
      </c>
      <c r="AK162">
        <v>170</v>
      </c>
    </row>
    <row r="163" spans="1:37" ht="15.25" customHeight="1" x14ac:dyDescent="0.2">
      <c r="A163" t="s">
        <v>1146</v>
      </c>
      <c r="B163" t="s">
        <v>1537</v>
      </c>
      <c r="C163" t="s">
        <v>625</v>
      </c>
      <c r="D163">
        <v>2</v>
      </c>
      <c r="E163">
        <v>11</v>
      </c>
      <c r="F163" s="2">
        <v>5.5</v>
      </c>
      <c r="G163" s="2">
        <v>11</v>
      </c>
      <c r="H163" s="2">
        <v>5.5</v>
      </c>
      <c r="I163" s="2">
        <v>0.73</v>
      </c>
      <c r="J163" s="2">
        <v>8</v>
      </c>
      <c r="K163" s="2">
        <v>4</v>
      </c>
      <c r="L163">
        <v>2</v>
      </c>
      <c r="M163" s="2">
        <v>1</v>
      </c>
      <c r="N163">
        <v>7</v>
      </c>
      <c r="O163">
        <v>8</v>
      </c>
      <c r="P163" s="2">
        <v>87.5</v>
      </c>
      <c r="Q163">
        <v>2</v>
      </c>
      <c r="R163">
        <v>7</v>
      </c>
      <c r="S163" s="2">
        <v>28.571428571428601</v>
      </c>
      <c r="T163">
        <v>0</v>
      </c>
      <c r="U163">
        <v>0</v>
      </c>
      <c r="W163">
        <v>0</v>
      </c>
      <c r="X163">
        <v>1</v>
      </c>
      <c r="Y163">
        <v>1</v>
      </c>
      <c r="Z163">
        <v>1</v>
      </c>
      <c r="AA163">
        <v>0</v>
      </c>
      <c r="AB163">
        <v>0</v>
      </c>
      <c r="AC163">
        <v>0</v>
      </c>
      <c r="AD163">
        <v>6</v>
      </c>
      <c r="AE163" s="2">
        <v>3</v>
      </c>
      <c r="AF163">
        <v>0</v>
      </c>
      <c r="AG163">
        <v>6</v>
      </c>
      <c r="AH163">
        <v>2</v>
      </c>
      <c r="AI163" s="2">
        <v>1</v>
      </c>
      <c r="AJ163">
        <v>56850</v>
      </c>
      <c r="AK163">
        <v>196</v>
      </c>
    </row>
    <row r="164" spans="1:37" ht="15.25" customHeight="1" x14ac:dyDescent="0.2">
      <c r="A164" t="s">
        <v>342</v>
      </c>
      <c r="B164" t="s">
        <v>1538</v>
      </c>
      <c r="C164" t="s">
        <v>1409</v>
      </c>
      <c r="D164">
        <v>2</v>
      </c>
      <c r="E164">
        <v>14</v>
      </c>
      <c r="F164" s="2">
        <v>7</v>
      </c>
      <c r="G164" s="2">
        <v>9.4</v>
      </c>
      <c r="H164" s="2">
        <v>4.7</v>
      </c>
      <c r="I164" s="2">
        <v>0.67</v>
      </c>
      <c r="J164" s="2">
        <v>9.4</v>
      </c>
      <c r="K164" s="2">
        <v>4.7</v>
      </c>
      <c r="L164">
        <v>3</v>
      </c>
      <c r="M164" s="2">
        <v>1.5</v>
      </c>
      <c r="N164">
        <v>2</v>
      </c>
      <c r="O164">
        <v>4</v>
      </c>
      <c r="P164" s="2">
        <v>50</v>
      </c>
      <c r="Q164">
        <v>5</v>
      </c>
      <c r="R164">
        <v>15</v>
      </c>
      <c r="S164" s="2">
        <v>33.3333333333333</v>
      </c>
      <c r="T164">
        <v>2</v>
      </c>
      <c r="U164">
        <v>2</v>
      </c>
      <c r="V164" s="2">
        <v>100</v>
      </c>
      <c r="W164">
        <v>0</v>
      </c>
      <c r="X164">
        <v>0</v>
      </c>
      <c r="Y164">
        <v>1</v>
      </c>
      <c r="Z164">
        <v>0</v>
      </c>
      <c r="AA164">
        <v>0</v>
      </c>
      <c r="AB164">
        <v>0</v>
      </c>
      <c r="AC164">
        <v>2</v>
      </c>
      <c r="AD164">
        <v>4</v>
      </c>
      <c r="AE164" s="2">
        <v>2</v>
      </c>
      <c r="AF164">
        <v>1</v>
      </c>
      <c r="AG164">
        <v>3</v>
      </c>
      <c r="AH164">
        <v>3</v>
      </c>
      <c r="AI164" s="2">
        <v>1.5</v>
      </c>
      <c r="AJ164">
        <v>97349</v>
      </c>
      <c r="AK164">
        <v>147</v>
      </c>
    </row>
    <row r="165" spans="1:37" ht="15.25" customHeight="1" x14ac:dyDescent="0.2">
      <c r="A165" t="s">
        <v>1539</v>
      </c>
      <c r="B165" t="s">
        <v>1492</v>
      </c>
      <c r="C165" t="s">
        <v>1409</v>
      </c>
      <c r="D165">
        <v>2</v>
      </c>
      <c r="E165">
        <v>5</v>
      </c>
      <c r="F165" s="2">
        <v>2.5</v>
      </c>
      <c r="G165" s="2">
        <v>3.6</v>
      </c>
      <c r="H165" s="2">
        <v>1.8</v>
      </c>
      <c r="I165" s="2">
        <v>0.33</v>
      </c>
      <c r="J165" s="2">
        <v>1.6</v>
      </c>
      <c r="K165" s="2">
        <v>0.8</v>
      </c>
      <c r="L165">
        <v>0</v>
      </c>
      <c r="M165" s="2">
        <v>0</v>
      </c>
      <c r="N165">
        <v>3</v>
      </c>
      <c r="O165">
        <v>7</v>
      </c>
      <c r="P165" s="2">
        <v>42.857142857142897</v>
      </c>
      <c r="Q165">
        <v>0</v>
      </c>
      <c r="R165">
        <v>6</v>
      </c>
      <c r="S165" s="2">
        <v>0</v>
      </c>
      <c r="T165">
        <v>2</v>
      </c>
      <c r="U165">
        <v>2</v>
      </c>
      <c r="V165" s="2">
        <v>100</v>
      </c>
      <c r="W165">
        <v>0</v>
      </c>
      <c r="X165">
        <v>0</v>
      </c>
      <c r="Y165">
        <v>0</v>
      </c>
      <c r="Z165">
        <v>0</v>
      </c>
      <c r="AA165">
        <v>0</v>
      </c>
      <c r="AB165">
        <v>0</v>
      </c>
      <c r="AC165">
        <v>0</v>
      </c>
      <c r="AD165">
        <v>4</v>
      </c>
      <c r="AE165" s="2">
        <v>2</v>
      </c>
      <c r="AF165">
        <v>3</v>
      </c>
      <c r="AG165">
        <v>1</v>
      </c>
      <c r="AH165">
        <v>0</v>
      </c>
      <c r="AI165" s="2">
        <v>0</v>
      </c>
      <c r="AJ165">
        <v>72258</v>
      </c>
      <c r="AK165">
        <v>177</v>
      </c>
    </row>
    <row r="166" spans="1:37" ht="15.25" customHeight="1" x14ac:dyDescent="0.2">
      <c r="A166" t="s">
        <v>1540</v>
      </c>
      <c r="B166" t="s">
        <v>227</v>
      </c>
      <c r="C166" t="s">
        <v>1409</v>
      </c>
      <c r="D166">
        <v>2</v>
      </c>
      <c r="E166">
        <v>6</v>
      </c>
      <c r="F166" s="2">
        <v>3</v>
      </c>
      <c r="G166" s="2">
        <v>2.8</v>
      </c>
      <c r="H166" s="2">
        <v>1.4</v>
      </c>
      <c r="I166" s="2">
        <v>0.46</v>
      </c>
      <c r="J166" s="2">
        <v>2.8</v>
      </c>
      <c r="K166" s="2">
        <v>1.4</v>
      </c>
      <c r="L166">
        <v>1</v>
      </c>
      <c r="M166" s="2">
        <v>0.5</v>
      </c>
      <c r="N166">
        <v>1</v>
      </c>
      <c r="O166">
        <v>5</v>
      </c>
      <c r="P166" s="2">
        <v>20</v>
      </c>
      <c r="Q166">
        <v>2</v>
      </c>
      <c r="R166">
        <v>6</v>
      </c>
      <c r="S166" s="2">
        <v>33.3333333333333</v>
      </c>
      <c r="T166">
        <v>1</v>
      </c>
      <c r="U166">
        <v>2</v>
      </c>
      <c r="V166" s="2">
        <v>50</v>
      </c>
      <c r="W166">
        <v>0</v>
      </c>
      <c r="X166">
        <v>0</v>
      </c>
      <c r="Y166">
        <v>0</v>
      </c>
      <c r="Z166">
        <v>0</v>
      </c>
      <c r="AA166">
        <v>0</v>
      </c>
      <c r="AB166">
        <v>0</v>
      </c>
      <c r="AC166">
        <v>1</v>
      </c>
      <c r="AD166">
        <v>4</v>
      </c>
      <c r="AE166" s="2">
        <v>2</v>
      </c>
      <c r="AF166">
        <v>3</v>
      </c>
      <c r="AG166">
        <v>1</v>
      </c>
      <c r="AH166">
        <v>2</v>
      </c>
      <c r="AI166" s="2">
        <v>1</v>
      </c>
      <c r="AJ166">
        <v>61262</v>
      </c>
      <c r="AK166">
        <v>189</v>
      </c>
    </row>
    <row r="167" spans="1:37" ht="15.25" customHeight="1" x14ac:dyDescent="0.2">
      <c r="A167" t="s">
        <v>1541</v>
      </c>
      <c r="B167" t="s">
        <v>223</v>
      </c>
      <c r="C167" t="s">
        <v>1409</v>
      </c>
      <c r="D167">
        <v>2</v>
      </c>
      <c r="E167">
        <v>5</v>
      </c>
      <c r="F167" s="2">
        <v>2.5</v>
      </c>
      <c r="G167" s="2">
        <v>3.3</v>
      </c>
      <c r="H167" s="2">
        <v>1.6</v>
      </c>
      <c r="I167" s="2">
        <v>0.56000000000000005</v>
      </c>
      <c r="J167" s="2">
        <v>2.8</v>
      </c>
      <c r="K167" s="2">
        <v>1.4</v>
      </c>
      <c r="L167">
        <v>2</v>
      </c>
      <c r="M167" s="2">
        <v>1</v>
      </c>
      <c r="N167">
        <v>2</v>
      </c>
      <c r="O167">
        <v>4</v>
      </c>
      <c r="P167" s="2">
        <v>50</v>
      </c>
      <c r="Q167">
        <v>1</v>
      </c>
      <c r="R167">
        <v>4</v>
      </c>
      <c r="S167" s="2">
        <v>25</v>
      </c>
      <c r="T167">
        <v>1</v>
      </c>
      <c r="U167">
        <v>1</v>
      </c>
      <c r="V167" s="2">
        <v>100</v>
      </c>
      <c r="W167">
        <v>0</v>
      </c>
      <c r="X167">
        <v>0</v>
      </c>
      <c r="Y167">
        <v>0</v>
      </c>
      <c r="Z167">
        <v>0</v>
      </c>
      <c r="AA167">
        <v>0</v>
      </c>
      <c r="AB167">
        <v>0</v>
      </c>
      <c r="AC167">
        <v>2</v>
      </c>
      <c r="AD167">
        <v>3</v>
      </c>
      <c r="AE167" s="2">
        <v>1.5</v>
      </c>
      <c r="AF167">
        <v>2</v>
      </c>
      <c r="AG167">
        <v>1</v>
      </c>
      <c r="AH167">
        <v>1</v>
      </c>
      <c r="AI167" s="2">
        <v>0.5</v>
      </c>
      <c r="AJ167">
        <v>74891</v>
      </c>
      <c r="AK167">
        <v>175</v>
      </c>
    </row>
    <row r="168" spans="1:37" ht="15.25" customHeight="1" x14ac:dyDescent="0.2">
      <c r="A168" t="s">
        <v>1542</v>
      </c>
      <c r="B168" t="s">
        <v>1543</v>
      </c>
      <c r="C168" t="s">
        <v>1410</v>
      </c>
      <c r="D168">
        <v>2</v>
      </c>
      <c r="E168">
        <v>6</v>
      </c>
      <c r="F168" s="2">
        <v>3</v>
      </c>
      <c r="G168" s="2">
        <v>4.5</v>
      </c>
      <c r="H168" s="2">
        <v>2.2000000000000002</v>
      </c>
      <c r="I168" s="2">
        <v>1</v>
      </c>
      <c r="J168" s="2">
        <v>6</v>
      </c>
      <c r="K168" s="2">
        <v>3</v>
      </c>
      <c r="L168">
        <v>1</v>
      </c>
      <c r="M168" s="2">
        <v>0.5</v>
      </c>
      <c r="N168">
        <v>0</v>
      </c>
      <c r="O168">
        <v>0</v>
      </c>
      <c r="Q168">
        <v>3</v>
      </c>
      <c r="R168">
        <v>6</v>
      </c>
      <c r="S168" s="2">
        <v>50</v>
      </c>
      <c r="T168">
        <v>0</v>
      </c>
      <c r="U168">
        <v>0</v>
      </c>
      <c r="W168">
        <v>0</v>
      </c>
      <c r="X168">
        <v>1</v>
      </c>
      <c r="Y168">
        <v>0</v>
      </c>
      <c r="Z168">
        <v>0</v>
      </c>
      <c r="AA168">
        <v>0</v>
      </c>
      <c r="AB168">
        <v>0</v>
      </c>
      <c r="AC168">
        <v>0</v>
      </c>
      <c r="AD168">
        <v>3</v>
      </c>
      <c r="AE168" s="2">
        <v>1.5</v>
      </c>
      <c r="AF168">
        <v>0</v>
      </c>
      <c r="AG168">
        <v>3</v>
      </c>
      <c r="AH168">
        <v>4</v>
      </c>
      <c r="AI168" s="2">
        <v>2</v>
      </c>
      <c r="AJ168">
        <v>38400</v>
      </c>
      <c r="AK168">
        <v>230</v>
      </c>
    </row>
    <row r="169" spans="1:37" ht="15.25" customHeight="1" x14ac:dyDescent="0.2">
      <c r="A169" t="s">
        <v>1447</v>
      </c>
      <c r="B169" t="s">
        <v>1544</v>
      </c>
      <c r="C169" t="s">
        <v>1410</v>
      </c>
      <c r="D169">
        <v>2</v>
      </c>
      <c r="E169">
        <v>7</v>
      </c>
      <c r="F169" s="2">
        <v>3.5</v>
      </c>
      <c r="G169" s="2">
        <v>1.2</v>
      </c>
      <c r="H169" s="2">
        <v>0.6</v>
      </c>
      <c r="I169" s="2">
        <v>0.32</v>
      </c>
      <c r="J169" s="2">
        <v>2.2000000000000002</v>
      </c>
      <c r="K169" s="2">
        <v>1.1000000000000001</v>
      </c>
      <c r="L169">
        <v>5</v>
      </c>
      <c r="M169" s="2">
        <v>2.5</v>
      </c>
      <c r="N169">
        <v>5</v>
      </c>
      <c r="O169">
        <v>14</v>
      </c>
      <c r="P169" s="2">
        <v>35.714285714285701</v>
      </c>
      <c r="Q169">
        <v>1</v>
      </c>
      <c r="R169">
        <v>7</v>
      </c>
      <c r="S169" s="2">
        <v>14.285714285714301</v>
      </c>
      <c r="T169">
        <v>0</v>
      </c>
      <c r="U169">
        <v>1</v>
      </c>
      <c r="V169" s="2">
        <v>0</v>
      </c>
      <c r="W169">
        <v>0</v>
      </c>
      <c r="X169">
        <v>0</v>
      </c>
      <c r="Y169">
        <v>2</v>
      </c>
      <c r="Z169">
        <v>0</v>
      </c>
      <c r="AA169">
        <v>0</v>
      </c>
      <c r="AB169">
        <v>0</v>
      </c>
      <c r="AC169">
        <v>3</v>
      </c>
      <c r="AD169">
        <v>6</v>
      </c>
      <c r="AE169" s="2">
        <v>3</v>
      </c>
      <c r="AF169">
        <v>2</v>
      </c>
      <c r="AG169">
        <v>4</v>
      </c>
      <c r="AH169">
        <v>6</v>
      </c>
      <c r="AI169" s="2">
        <v>3</v>
      </c>
      <c r="AJ169">
        <v>93240</v>
      </c>
      <c r="AK169">
        <v>152</v>
      </c>
    </row>
    <row r="170" spans="1:37" ht="15.25" customHeight="1" x14ac:dyDescent="0.2">
      <c r="A170" t="s">
        <v>1545</v>
      </c>
      <c r="B170" t="s">
        <v>1546</v>
      </c>
      <c r="C170" t="s">
        <v>1410</v>
      </c>
      <c r="D170">
        <v>2</v>
      </c>
      <c r="E170">
        <v>9</v>
      </c>
      <c r="F170" s="2">
        <v>4.5</v>
      </c>
      <c r="G170" s="2">
        <v>5.5</v>
      </c>
      <c r="H170" s="2">
        <v>2.8</v>
      </c>
      <c r="I170" s="2">
        <v>0.5</v>
      </c>
      <c r="J170" s="2">
        <v>4.5</v>
      </c>
      <c r="K170" s="2">
        <v>2.25</v>
      </c>
      <c r="L170">
        <v>2</v>
      </c>
      <c r="M170" s="2">
        <v>1</v>
      </c>
      <c r="N170">
        <v>3</v>
      </c>
      <c r="O170">
        <v>7</v>
      </c>
      <c r="P170" s="2">
        <v>42.857142857142897</v>
      </c>
      <c r="Q170">
        <v>3</v>
      </c>
      <c r="R170">
        <v>11</v>
      </c>
      <c r="S170" s="2">
        <v>27.272727272727298</v>
      </c>
      <c r="T170">
        <v>0</v>
      </c>
      <c r="U170">
        <v>0</v>
      </c>
      <c r="W170">
        <v>0</v>
      </c>
      <c r="X170">
        <v>1</v>
      </c>
      <c r="Y170">
        <v>0</v>
      </c>
      <c r="Z170">
        <v>0</v>
      </c>
      <c r="AA170">
        <v>0</v>
      </c>
      <c r="AB170">
        <v>0</v>
      </c>
      <c r="AC170">
        <v>1</v>
      </c>
      <c r="AD170">
        <v>8</v>
      </c>
      <c r="AE170" s="2">
        <v>4</v>
      </c>
      <c r="AF170">
        <v>1</v>
      </c>
      <c r="AG170">
        <v>7</v>
      </c>
      <c r="AH170">
        <v>4</v>
      </c>
      <c r="AI170" s="2">
        <v>2</v>
      </c>
      <c r="AJ170">
        <v>44409</v>
      </c>
      <c r="AK170">
        <v>220</v>
      </c>
    </row>
    <row r="171" spans="1:37" ht="15.25" customHeight="1" x14ac:dyDescent="0.2">
      <c r="A171" t="s">
        <v>1547</v>
      </c>
      <c r="B171" t="s">
        <v>1548</v>
      </c>
      <c r="C171" t="s">
        <v>1410</v>
      </c>
      <c r="D171">
        <v>2</v>
      </c>
      <c r="E171">
        <v>4</v>
      </c>
      <c r="F171" s="2">
        <v>2</v>
      </c>
      <c r="G171" s="2">
        <v>2.5</v>
      </c>
      <c r="H171" s="2">
        <v>1.2</v>
      </c>
      <c r="I171" s="2">
        <v>1</v>
      </c>
      <c r="J171" s="2">
        <v>4</v>
      </c>
      <c r="K171" s="2">
        <v>2</v>
      </c>
      <c r="L171">
        <v>1</v>
      </c>
      <c r="M171" s="2">
        <v>0.5</v>
      </c>
      <c r="N171">
        <v>4</v>
      </c>
      <c r="O171">
        <v>4</v>
      </c>
      <c r="P171" s="2">
        <v>100</v>
      </c>
      <c r="Q171">
        <v>0</v>
      </c>
      <c r="R171">
        <v>0</v>
      </c>
      <c r="T171">
        <v>0</v>
      </c>
      <c r="U171">
        <v>0</v>
      </c>
      <c r="W171">
        <v>0</v>
      </c>
      <c r="X171">
        <v>0</v>
      </c>
      <c r="Y171">
        <v>0</v>
      </c>
      <c r="Z171">
        <v>0</v>
      </c>
      <c r="AA171">
        <v>0</v>
      </c>
      <c r="AB171">
        <v>0</v>
      </c>
      <c r="AC171">
        <v>1</v>
      </c>
      <c r="AD171">
        <v>3</v>
      </c>
      <c r="AE171" s="2">
        <v>1.5</v>
      </c>
      <c r="AF171">
        <v>0</v>
      </c>
      <c r="AG171">
        <v>3</v>
      </c>
      <c r="AH171">
        <v>3</v>
      </c>
      <c r="AI171" s="2">
        <v>1.5</v>
      </c>
      <c r="AJ171">
        <v>34928</v>
      </c>
      <c r="AK171">
        <v>243</v>
      </c>
    </row>
    <row r="172" spans="1:37" ht="15.25" customHeight="1" x14ac:dyDescent="0.2">
      <c r="A172" t="s">
        <v>1298</v>
      </c>
      <c r="B172" t="s">
        <v>1299</v>
      </c>
      <c r="C172" t="s">
        <v>47</v>
      </c>
      <c r="D172">
        <v>2</v>
      </c>
      <c r="E172">
        <v>6</v>
      </c>
      <c r="F172" s="2">
        <v>3</v>
      </c>
      <c r="G172" s="2">
        <v>7.9</v>
      </c>
      <c r="H172" s="2">
        <v>4</v>
      </c>
      <c r="I172" s="2">
        <v>0.4</v>
      </c>
      <c r="J172" s="2">
        <v>2.4</v>
      </c>
      <c r="K172" s="2">
        <v>1.2</v>
      </c>
      <c r="L172">
        <v>3</v>
      </c>
      <c r="M172" s="2">
        <v>1.5</v>
      </c>
      <c r="N172">
        <v>5</v>
      </c>
      <c r="O172">
        <v>10</v>
      </c>
      <c r="P172" s="2">
        <v>50</v>
      </c>
      <c r="Q172">
        <v>0</v>
      </c>
      <c r="R172">
        <v>2</v>
      </c>
      <c r="S172" s="2">
        <v>0</v>
      </c>
      <c r="T172">
        <v>1</v>
      </c>
      <c r="U172">
        <v>3</v>
      </c>
      <c r="V172" s="2">
        <v>33.3333333333333</v>
      </c>
      <c r="W172">
        <v>0</v>
      </c>
      <c r="X172">
        <v>0</v>
      </c>
      <c r="Y172">
        <v>2</v>
      </c>
      <c r="Z172">
        <v>1</v>
      </c>
      <c r="AA172">
        <v>0</v>
      </c>
      <c r="AB172">
        <v>0</v>
      </c>
      <c r="AC172">
        <v>1</v>
      </c>
      <c r="AD172">
        <v>13</v>
      </c>
      <c r="AE172" s="2">
        <v>6.5</v>
      </c>
      <c r="AF172">
        <v>3</v>
      </c>
      <c r="AG172">
        <v>10</v>
      </c>
      <c r="AH172">
        <v>3</v>
      </c>
      <c r="AI172" s="2">
        <v>1.5</v>
      </c>
      <c r="AJ172">
        <v>36910</v>
      </c>
      <c r="AK172">
        <v>236</v>
      </c>
    </row>
    <row r="173" spans="1:37" ht="15.25" customHeight="1" x14ac:dyDescent="0.2">
      <c r="A173" t="s">
        <v>1295</v>
      </c>
      <c r="B173" t="s">
        <v>1296</v>
      </c>
      <c r="C173" t="s">
        <v>47</v>
      </c>
      <c r="D173">
        <v>2</v>
      </c>
      <c r="E173">
        <v>12</v>
      </c>
      <c r="F173" s="2">
        <v>6</v>
      </c>
      <c r="G173" s="2">
        <v>11.8</v>
      </c>
      <c r="H173" s="2">
        <v>5.9</v>
      </c>
      <c r="I173" s="2">
        <v>0.86</v>
      </c>
      <c r="J173" s="2">
        <v>10.3</v>
      </c>
      <c r="K173" s="2">
        <v>5.15</v>
      </c>
      <c r="L173">
        <v>0</v>
      </c>
      <c r="M173" s="2">
        <v>0</v>
      </c>
      <c r="N173">
        <v>9</v>
      </c>
      <c r="O173">
        <v>11</v>
      </c>
      <c r="P173" s="2">
        <v>81.818181818181799</v>
      </c>
      <c r="Q173">
        <v>1</v>
      </c>
      <c r="R173">
        <v>2</v>
      </c>
      <c r="S173" s="2">
        <v>50</v>
      </c>
      <c r="T173">
        <v>1</v>
      </c>
      <c r="U173">
        <v>1</v>
      </c>
      <c r="V173" s="2">
        <v>100</v>
      </c>
      <c r="W173">
        <v>0</v>
      </c>
      <c r="X173">
        <v>0</v>
      </c>
      <c r="Y173">
        <v>0</v>
      </c>
      <c r="Z173">
        <v>1</v>
      </c>
      <c r="AA173">
        <v>0</v>
      </c>
      <c r="AB173">
        <v>0</v>
      </c>
      <c r="AC173">
        <v>0</v>
      </c>
      <c r="AD173">
        <v>9</v>
      </c>
      <c r="AE173" s="2">
        <v>4.5</v>
      </c>
      <c r="AF173">
        <v>6</v>
      </c>
      <c r="AG173">
        <v>3</v>
      </c>
      <c r="AH173">
        <v>3</v>
      </c>
      <c r="AI173" s="2">
        <v>1.5</v>
      </c>
      <c r="AJ173">
        <v>52299</v>
      </c>
      <c r="AK173">
        <v>205</v>
      </c>
    </row>
    <row r="174" spans="1:37" ht="15.25" customHeight="1" x14ac:dyDescent="0.2">
      <c r="A174" t="s">
        <v>1260</v>
      </c>
      <c r="B174" t="s">
        <v>1297</v>
      </c>
      <c r="C174" t="s">
        <v>47</v>
      </c>
      <c r="D174">
        <v>2</v>
      </c>
      <c r="E174">
        <v>3</v>
      </c>
      <c r="F174" s="2">
        <v>1.5</v>
      </c>
      <c r="G174" s="2">
        <v>2.1</v>
      </c>
      <c r="H174" s="2">
        <v>1</v>
      </c>
      <c r="I174" s="2">
        <v>0.38</v>
      </c>
      <c r="J174" s="2">
        <v>1.1000000000000001</v>
      </c>
      <c r="K174" s="2">
        <v>0.55000000000000004</v>
      </c>
      <c r="L174">
        <v>4</v>
      </c>
      <c r="M174" s="2">
        <v>2</v>
      </c>
      <c r="N174">
        <v>1</v>
      </c>
      <c r="O174">
        <v>4</v>
      </c>
      <c r="P174" s="2">
        <v>25</v>
      </c>
      <c r="Q174">
        <v>1</v>
      </c>
      <c r="R174">
        <v>4</v>
      </c>
      <c r="S174" s="2">
        <v>25</v>
      </c>
      <c r="T174">
        <v>0</v>
      </c>
      <c r="U174">
        <v>0</v>
      </c>
      <c r="W174">
        <v>0</v>
      </c>
      <c r="X174">
        <v>0</v>
      </c>
      <c r="Y174">
        <v>3</v>
      </c>
      <c r="Z174">
        <v>0</v>
      </c>
      <c r="AA174">
        <v>0</v>
      </c>
      <c r="AB174">
        <v>0</v>
      </c>
      <c r="AC174">
        <v>1</v>
      </c>
      <c r="AD174">
        <v>6</v>
      </c>
      <c r="AE174" s="2">
        <v>3</v>
      </c>
      <c r="AF174">
        <v>0</v>
      </c>
      <c r="AG174">
        <v>6</v>
      </c>
      <c r="AH174">
        <v>5</v>
      </c>
      <c r="AI174" s="2">
        <v>2.5</v>
      </c>
      <c r="AJ174">
        <v>37465</v>
      </c>
      <c r="AK174">
        <v>234</v>
      </c>
    </row>
    <row r="175" spans="1:37" ht="15.25" customHeight="1" x14ac:dyDescent="0.2">
      <c r="A175" t="s">
        <v>146</v>
      </c>
      <c r="B175" t="s">
        <v>147</v>
      </c>
      <c r="C175" t="s">
        <v>47</v>
      </c>
      <c r="D175">
        <v>2</v>
      </c>
      <c r="E175">
        <v>14</v>
      </c>
      <c r="F175" s="2">
        <v>7</v>
      </c>
      <c r="G175" s="2">
        <v>8</v>
      </c>
      <c r="H175" s="2">
        <v>4</v>
      </c>
      <c r="I175" s="2">
        <v>0.61</v>
      </c>
      <c r="J175" s="2">
        <v>8.5</v>
      </c>
      <c r="K175" s="2">
        <v>4.25</v>
      </c>
      <c r="L175">
        <v>0</v>
      </c>
      <c r="M175" s="2">
        <v>0</v>
      </c>
      <c r="N175">
        <v>1</v>
      </c>
      <c r="O175">
        <v>1</v>
      </c>
      <c r="P175" s="2">
        <v>100</v>
      </c>
      <c r="Q175">
        <v>6</v>
      </c>
      <c r="R175">
        <v>16</v>
      </c>
      <c r="S175" s="2">
        <v>37.5</v>
      </c>
      <c r="T175">
        <v>1</v>
      </c>
      <c r="U175">
        <v>6</v>
      </c>
      <c r="V175" s="2">
        <v>16.6666666666667</v>
      </c>
      <c r="W175">
        <v>0</v>
      </c>
      <c r="X175">
        <v>0</v>
      </c>
      <c r="Y175">
        <v>0</v>
      </c>
      <c r="Z175">
        <v>0</v>
      </c>
      <c r="AA175">
        <v>0</v>
      </c>
      <c r="AB175">
        <v>0</v>
      </c>
      <c r="AC175">
        <v>0</v>
      </c>
      <c r="AD175">
        <v>5</v>
      </c>
      <c r="AE175" s="2">
        <v>2.5</v>
      </c>
      <c r="AF175">
        <v>1</v>
      </c>
      <c r="AG175">
        <v>4</v>
      </c>
      <c r="AH175">
        <v>3</v>
      </c>
      <c r="AI175" s="2">
        <v>1.5</v>
      </c>
      <c r="AJ175">
        <v>52331</v>
      </c>
      <c r="AK175">
        <v>204</v>
      </c>
    </row>
    <row r="176" spans="1:37" ht="15.25" customHeight="1" x14ac:dyDescent="0.2">
      <c r="A176" t="s">
        <v>1345</v>
      </c>
      <c r="B176" t="s">
        <v>1346</v>
      </c>
      <c r="C176" t="s">
        <v>1200</v>
      </c>
      <c r="D176">
        <v>4</v>
      </c>
      <c r="E176">
        <v>10</v>
      </c>
      <c r="F176" s="2">
        <v>2.5</v>
      </c>
      <c r="G176" s="2">
        <v>5.3</v>
      </c>
      <c r="H176" s="2">
        <v>1.3</v>
      </c>
      <c r="I176" s="2">
        <v>0.43</v>
      </c>
      <c r="J176" s="2">
        <v>4.3</v>
      </c>
      <c r="K176" s="2">
        <v>1.075</v>
      </c>
      <c r="L176">
        <v>1</v>
      </c>
      <c r="M176" s="2">
        <v>0.25</v>
      </c>
      <c r="N176">
        <v>5</v>
      </c>
      <c r="O176">
        <v>13</v>
      </c>
      <c r="P176" s="2">
        <v>38.461538461538503</v>
      </c>
      <c r="Q176">
        <v>2</v>
      </c>
      <c r="R176">
        <v>8</v>
      </c>
      <c r="S176" s="2">
        <v>25</v>
      </c>
      <c r="T176">
        <v>1</v>
      </c>
      <c r="U176">
        <v>2</v>
      </c>
      <c r="V176" s="2">
        <v>50</v>
      </c>
      <c r="W176">
        <v>0</v>
      </c>
      <c r="X176">
        <v>0</v>
      </c>
      <c r="Y176">
        <v>1</v>
      </c>
      <c r="Z176">
        <v>1</v>
      </c>
      <c r="AA176">
        <v>0</v>
      </c>
      <c r="AB176">
        <v>0</v>
      </c>
      <c r="AC176">
        <v>0</v>
      </c>
      <c r="AD176">
        <v>10</v>
      </c>
      <c r="AE176" s="2">
        <v>2.5</v>
      </c>
      <c r="AF176">
        <v>3</v>
      </c>
      <c r="AG176">
        <v>7</v>
      </c>
      <c r="AH176">
        <v>5</v>
      </c>
      <c r="AI176" s="2">
        <v>1.25</v>
      </c>
      <c r="AJ176">
        <v>42660</v>
      </c>
      <c r="AK176">
        <v>223</v>
      </c>
    </row>
    <row r="177" spans="1:37" ht="15.25" customHeight="1" x14ac:dyDescent="0.2">
      <c r="A177" t="s">
        <v>912</v>
      </c>
      <c r="B177" t="s">
        <v>1066</v>
      </c>
      <c r="C177" t="s">
        <v>1200</v>
      </c>
      <c r="D177">
        <v>4</v>
      </c>
      <c r="E177">
        <v>14</v>
      </c>
      <c r="F177" s="2">
        <v>3.5</v>
      </c>
      <c r="G177" s="2">
        <v>8.3000000000000007</v>
      </c>
      <c r="H177" s="2">
        <v>2.1</v>
      </c>
      <c r="I177" s="2">
        <v>0.45</v>
      </c>
      <c r="J177" s="2">
        <v>6.3</v>
      </c>
      <c r="K177" s="2">
        <v>1.575</v>
      </c>
      <c r="L177">
        <v>1</v>
      </c>
      <c r="M177" s="2">
        <v>0.25</v>
      </c>
      <c r="N177">
        <v>10</v>
      </c>
      <c r="O177">
        <v>17</v>
      </c>
      <c r="P177" s="2">
        <v>58.823529411764703</v>
      </c>
      <c r="Q177">
        <v>0</v>
      </c>
      <c r="R177">
        <v>7</v>
      </c>
      <c r="S177" s="2">
        <v>0</v>
      </c>
      <c r="T177">
        <v>4</v>
      </c>
      <c r="U177">
        <v>7</v>
      </c>
      <c r="V177" s="2">
        <v>57.142857142857103</v>
      </c>
      <c r="W177">
        <v>0</v>
      </c>
      <c r="X177">
        <v>0</v>
      </c>
      <c r="Y177">
        <v>1</v>
      </c>
      <c r="Z177">
        <v>0</v>
      </c>
      <c r="AA177">
        <v>0</v>
      </c>
      <c r="AB177">
        <v>0</v>
      </c>
      <c r="AC177">
        <v>0</v>
      </c>
      <c r="AD177">
        <v>12</v>
      </c>
      <c r="AE177" s="2">
        <v>3</v>
      </c>
      <c r="AF177">
        <v>7</v>
      </c>
      <c r="AG177">
        <v>5</v>
      </c>
      <c r="AH177">
        <v>5</v>
      </c>
      <c r="AI177" s="2">
        <v>1.25</v>
      </c>
      <c r="AJ177">
        <v>46548</v>
      </c>
      <c r="AK177">
        <v>214</v>
      </c>
    </row>
    <row r="178" spans="1:37" ht="15.25" customHeight="1" x14ac:dyDescent="0.2">
      <c r="A178" t="s">
        <v>1347</v>
      </c>
      <c r="B178" t="s">
        <v>1348</v>
      </c>
      <c r="C178" t="s">
        <v>1200</v>
      </c>
      <c r="D178">
        <v>4</v>
      </c>
      <c r="E178">
        <v>19</v>
      </c>
      <c r="F178" s="2">
        <v>4.75</v>
      </c>
      <c r="G178" s="2">
        <v>15.2</v>
      </c>
      <c r="H178" s="2">
        <v>3.8</v>
      </c>
      <c r="I178" s="2">
        <v>0.51</v>
      </c>
      <c r="J178" s="2">
        <v>9.6999999999999993</v>
      </c>
      <c r="K178" s="2">
        <v>2.4249999999999998</v>
      </c>
      <c r="L178">
        <v>9</v>
      </c>
      <c r="M178" s="2">
        <v>2.25</v>
      </c>
      <c r="N178">
        <v>8</v>
      </c>
      <c r="O178">
        <v>17</v>
      </c>
      <c r="P178" s="2">
        <v>47.058823529411796</v>
      </c>
      <c r="Q178">
        <v>3</v>
      </c>
      <c r="R178">
        <v>13</v>
      </c>
      <c r="S178" s="2">
        <v>23.076923076923102</v>
      </c>
      <c r="T178">
        <v>5</v>
      </c>
      <c r="U178">
        <v>7</v>
      </c>
      <c r="V178" s="2">
        <v>71.428571428571402</v>
      </c>
      <c r="W178">
        <v>0</v>
      </c>
      <c r="X178">
        <v>2</v>
      </c>
      <c r="Y178">
        <v>3</v>
      </c>
      <c r="Z178">
        <v>1</v>
      </c>
      <c r="AA178">
        <v>0</v>
      </c>
      <c r="AB178">
        <v>0</v>
      </c>
      <c r="AC178">
        <v>4</v>
      </c>
      <c r="AD178">
        <v>15</v>
      </c>
      <c r="AE178" s="2">
        <v>3.75</v>
      </c>
      <c r="AF178">
        <v>7</v>
      </c>
      <c r="AG178">
        <v>8</v>
      </c>
      <c r="AH178">
        <v>7</v>
      </c>
      <c r="AI178" s="2">
        <v>1.75</v>
      </c>
      <c r="AJ178">
        <v>54192</v>
      </c>
      <c r="AK178">
        <v>199</v>
      </c>
    </row>
    <row r="179" spans="1:37" ht="15.25" customHeight="1" x14ac:dyDescent="0.2">
      <c r="A179" t="s">
        <v>389</v>
      </c>
      <c r="B179" t="s">
        <v>1549</v>
      </c>
      <c r="C179" t="s">
        <v>1200</v>
      </c>
      <c r="D179">
        <v>4</v>
      </c>
      <c r="E179">
        <v>18</v>
      </c>
      <c r="F179" s="2">
        <v>4.5</v>
      </c>
      <c r="G179" s="2">
        <v>13</v>
      </c>
      <c r="H179" s="2">
        <v>3.2</v>
      </c>
      <c r="I179" s="2">
        <v>0.5</v>
      </c>
      <c r="J179" s="2">
        <v>9</v>
      </c>
      <c r="K179" s="2">
        <v>2.25</v>
      </c>
      <c r="L179">
        <v>5</v>
      </c>
      <c r="M179" s="2">
        <v>1.25</v>
      </c>
      <c r="N179">
        <v>5</v>
      </c>
      <c r="O179">
        <v>12</v>
      </c>
      <c r="P179" s="2">
        <v>41.6666666666667</v>
      </c>
      <c r="Q179">
        <v>6</v>
      </c>
      <c r="R179">
        <v>23</v>
      </c>
      <c r="S179" s="2">
        <v>26.086956521739101</v>
      </c>
      <c r="T179">
        <v>1</v>
      </c>
      <c r="U179">
        <v>1</v>
      </c>
      <c r="V179" s="2">
        <v>100</v>
      </c>
      <c r="W179">
        <v>0</v>
      </c>
      <c r="X179">
        <v>1</v>
      </c>
      <c r="Y179">
        <v>3</v>
      </c>
      <c r="Z179">
        <v>0</v>
      </c>
      <c r="AA179">
        <v>0</v>
      </c>
      <c r="AB179">
        <v>0</v>
      </c>
      <c r="AC179">
        <v>1</v>
      </c>
      <c r="AD179">
        <v>10</v>
      </c>
      <c r="AE179" s="2">
        <v>2.5</v>
      </c>
      <c r="AF179">
        <v>2</v>
      </c>
      <c r="AG179">
        <v>8</v>
      </c>
      <c r="AH179">
        <v>5</v>
      </c>
      <c r="AI179" s="2">
        <v>1.25</v>
      </c>
      <c r="AJ179">
        <v>54108</v>
      </c>
      <c r="AK179">
        <v>200</v>
      </c>
    </row>
    <row r="180" spans="1:37" ht="15.25" customHeight="1" x14ac:dyDescent="0.2">
      <c r="A180" t="s">
        <v>1550</v>
      </c>
      <c r="B180" t="s">
        <v>1551</v>
      </c>
      <c r="C180" t="s">
        <v>89</v>
      </c>
      <c r="D180">
        <v>2</v>
      </c>
      <c r="E180">
        <v>6</v>
      </c>
      <c r="F180" s="2">
        <v>3</v>
      </c>
      <c r="G180" s="2">
        <v>2.2999999999999998</v>
      </c>
      <c r="H180" s="2">
        <v>1.2</v>
      </c>
      <c r="I180" s="2">
        <v>0.46</v>
      </c>
      <c r="J180" s="2">
        <v>2.8</v>
      </c>
      <c r="K180" s="2">
        <v>1.4</v>
      </c>
      <c r="L180">
        <v>1</v>
      </c>
      <c r="M180" s="2">
        <v>0.5</v>
      </c>
      <c r="N180">
        <v>4</v>
      </c>
      <c r="O180">
        <v>9</v>
      </c>
      <c r="P180" s="2">
        <v>44.4444444444444</v>
      </c>
      <c r="Q180">
        <v>0</v>
      </c>
      <c r="R180">
        <v>1</v>
      </c>
      <c r="S180" s="2">
        <v>0</v>
      </c>
      <c r="T180">
        <v>2</v>
      </c>
      <c r="U180">
        <v>3</v>
      </c>
      <c r="V180" s="2">
        <v>66.6666666666667</v>
      </c>
      <c r="W180">
        <v>0</v>
      </c>
      <c r="X180">
        <v>1</v>
      </c>
      <c r="Y180">
        <v>0</v>
      </c>
      <c r="Z180">
        <v>1</v>
      </c>
      <c r="AA180">
        <v>0</v>
      </c>
      <c r="AB180">
        <v>0</v>
      </c>
      <c r="AC180">
        <v>0</v>
      </c>
      <c r="AD180">
        <v>9</v>
      </c>
      <c r="AE180" s="2">
        <v>4.5</v>
      </c>
      <c r="AF180">
        <v>5</v>
      </c>
      <c r="AG180">
        <v>4</v>
      </c>
      <c r="AH180">
        <v>6</v>
      </c>
      <c r="AI180" s="2">
        <v>3</v>
      </c>
      <c r="AJ180">
        <v>48722</v>
      </c>
      <c r="AK180">
        <v>209</v>
      </c>
    </row>
    <row r="181" spans="1:37" ht="15.25" customHeight="1" x14ac:dyDescent="0.2">
      <c r="A181" t="s">
        <v>789</v>
      </c>
      <c r="B181" t="s">
        <v>594</v>
      </c>
      <c r="C181" t="s">
        <v>89</v>
      </c>
      <c r="D181">
        <v>2</v>
      </c>
      <c r="E181">
        <v>4</v>
      </c>
      <c r="F181" s="2">
        <v>2</v>
      </c>
      <c r="G181" s="2">
        <v>3.2</v>
      </c>
      <c r="H181" s="2">
        <v>1.6</v>
      </c>
      <c r="I181" s="2">
        <v>0.28999999999999998</v>
      </c>
      <c r="J181" s="2">
        <v>1.2</v>
      </c>
      <c r="K181" s="2">
        <v>0.6</v>
      </c>
      <c r="L181">
        <v>4</v>
      </c>
      <c r="M181" s="2">
        <v>2</v>
      </c>
      <c r="N181">
        <v>4</v>
      </c>
      <c r="O181">
        <v>10</v>
      </c>
      <c r="P181" s="2">
        <v>40</v>
      </c>
      <c r="Q181">
        <v>0</v>
      </c>
      <c r="R181">
        <v>4</v>
      </c>
      <c r="S181" s="2">
        <v>0</v>
      </c>
      <c r="T181">
        <v>0</v>
      </c>
      <c r="U181">
        <v>0</v>
      </c>
      <c r="W181">
        <v>0</v>
      </c>
      <c r="X181">
        <v>0</v>
      </c>
      <c r="Y181">
        <v>0</v>
      </c>
      <c r="Z181">
        <v>0</v>
      </c>
      <c r="AA181">
        <v>0</v>
      </c>
      <c r="AB181">
        <v>0</v>
      </c>
      <c r="AC181">
        <v>4</v>
      </c>
      <c r="AD181">
        <v>4</v>
      </c>
      <c r="AE181" s="2">
        <v>2</v>
      </c>
      <c r="AF181">
        <v>3</v>
      </c>
      <c r="AG181">
        <v>1</v>
      </c>
      <c r="AH181">
        <v>0</v>
      </c>
      <c r="AI181" s="2">
        <v>0</v>
      </c>
      <c r="AJ181">
        <v>16348</v>
      </c>
      <c r="AK181">
        <v>282</v>
      </c>
    </row>
    <row r="182" spans="1:37" ht="15.25" customHeight="1" x14ac:dyDescent="0.2">
      <c r="A182" t="s">
        <v>808</v>
      </c>
      <c r="B182" t="s">
        <v>809</v>
      </c>
      <c r="C182" t="s">
        <v>89</v>
      </c>
      <c r="D182">
        <v>2</v>
      </c>
      <c r="E182">
        <v>13</v>
      </c>
      <c r="F182" s="2">
        <v>6.5</v>
      </c>
      <c r="G182" s="2">
        <v>6.9</v>
      </c>
      <c r="H182" s="2">
        <v>3.4</v>
      </c>
      <c r="I182" s="2">
        <v>0.72</v>
      </c>
      <c r="J182" s="2">
        <v>9.4</v>
      </c>
      <c r="K182" s="2">
        <v>4.7</v>
      </c>
      <c r="L182">
        <v>2</v>
      </c>
      <c r="M182" s="2">
        <v>1</v>
      </c>
      <c r="N182">
        <v>4</v>
      </c>
      <c r="O182">
        <v>6</v>
      </c>
      <c r="P182" s="2">
        <v>66.6666666666667</v>
      </c>
      <c r="Q182">
        <v>3</v>
      </c>
      <c r="R182">
        <v>9</v>
      </c>
      <c r="S182" s="2">
        <v>33.3333333333333</v>
      </c>
      <c r="T182">
        <v>3</v>
      </c>
      <c r="U182">
        <v>3</v>
      </c>
      <c r="V182" s="2">
        <v>100</v>
      </c>
      <c r="W182">
        <v>0</v>
      </c>
      <c r="X182">
        <v>0</v>
      </c>
      <c r="Y182">
        <v>0</v>
      </c>
      <c r="Z182">
        <v>0</v>
      </c>
      <c r="AA182">
        <v>0</v>
      </c>
      <c r="AB182">
        <v>0</v>
      </c>
      <c r="AC182">
        <v>2</v>
      </c>
      <c r="AD182">
        <v>3</v>
      </c>
      <c r="AE182" s="2">
        <v>1.5</v>
      </c>
      <c r="AF182">
        <v>0</v>
      </c>
      <c r="AG182">
        <v>3</v>
      </c>
      <c r="AH182">
        <v>4</v>
      </c>
      <c r="AI182" s="2">
        <v>2</v>
      </c>
      <c r="AJ182">
        <v>47602</v>
      </c>
      <c r="AK182">
        <v>211</v>
      </c>
    </row>
    <row r="183" spans="1:37" ht="15.25" customHeight="1" x14ac:dyDescent="0.2">
      <c r="A183" t="s">
        <v>1552</v>
      </c>
      <c r="B183" t="s">
        <v>1553</v>
      </c>
      <c r="C183" t="s">
        <v>89</v>
      </c>
      <c r="D183">
        <v>2</v>
      </c>
      <c r="E183">
        <v>4</v>
      </c>
      <c r="F183" s="2">
        <v>2</v>
      </c>
      <c r="G183" s="2">
        <v>3.3</v>
      </c>
      <c r="H183" s="2">
        <v>1.6</v>
      </c>
      <c r="I183" s="2">
        <v>0.44</v>
      </c>
      <c r="J183" s="2">
        <v>1.8</v>
      </c>
      <c r="K183" s="2">
        <v>0.9</v>
      </c>
      <c r="L183">
        <v>3</v>
      </c>
      <c r="M183" s="2">
        <v>1.5</v>
      </c>
      <c r="N183">
        <v>4</v>
      </c>
      <c r="O183">
        <v>6</v>
      </c>
      <c r="P183" s="2">
        <v>66.6666666666667</v>
      </c>
      <c r="Q183">
        <v>0</v>
      </c>
      <c r="R183">
        <v>3</v>
      </c>
      <c r="S183" s="2">
        <v>0</v>
      </c>
      <c r="T183">
        <v>0</v>
      </c>
      <c r="U183">
        <v>0</v>
      </c>
      <c r="W183">
        <v>0</v>
      </c>
      <c r="X183">
        <v>2</v>
      </c>
      <c r="Y183">
        <v>0</v>
      </c>
      <c r="Z183">
        <v>0</v>
      </c>
      <c r="AA183">
        <v>0</v>
      </c>
      <c r="AB183">
        <v>0</v>
      </c>
      <c r="AC183">
        <v>1</v>
      </c>
      <c r="AD183">
        <v>5</v>
      </c>
      <c r="AE183" s="2">
        <v>2.5</v>
      </c>
      <c r="AF183">
        <v>2</v>
      </c>
      <c r="AG183">
        <v>3</v>
      </c>
      <c r="AH183">
        <v>3</v>
      </c>
      <c r="AI183" s="2">
        <v>1.5</v>
      </c>
      <c r="AJ183">
        <v>75685</v>
      </c>
      <c r="AK183">
        <v>173</v>
      </c>
    </row>
    <row r="184" spans="1:37" ht="15.25" customHeight="1" x14ac:dyDescent="0.2">
      <c r="A184" t="s">
        <v>642</v>
      </c>
      <c r="B184" t="s">
        <v>1354</v>
      </c>
      <c r="C184" t="s">
        <v>1411</v>
      </c>
      <c r="D184">
        <v>2</v>
      </c>
      <c r="E184">
        <v>11</v>
      </c>
      <c r="F184" s="2">
        <v>5.5</v>
      </c>
      <c r="G184" s="2">
        <v>5.7</v>
      </c>
      <c r="H184" s="2">
        <v>2.8</v>
      </c>
      <c r="I184" s="2">
        <v>0.38</v>
      </c>
      <c r="J184" s="2">
        <v>4.2</v>
      </c>
      <c r="K184" s="2">
        <v>2.1</v>
      </c>
      <c r="L184">
        <v>3</v>
      </c>
      <c r="M184" s="2">
        <v>1.5</v>
      </c>
      <c r="N184">
        <v>5</v>
      </c>
      <c r="O184">
        <v>6</v>
      </c>
      <c r="P184" s="2">
        <v>83.3333333333333</v>
      </c>
      <c r="Q184">
        <v>3</v>
      </c>
      <c r="R184">
        <v>22</v>
      </c>
      <c r="S184" s="2">
        <v>13.636363636363599</v>
      </c>
      <c r="T184">
        <v>0</v>
      </c>
      <c r="U184">
        <v>1</v>
      </c>
      <c r="V184" s="2">
        <v>0</v>
      </c>
      <c r="W184">
        <v>0</v>
      </c>
      <c r="X184">
        <v>0</v>
      </c>
      <c r="Y184">
        <v>0</v>
      </c>
      <c r="Z184">
        <v>0</v>
      </c>
      <c r="AA184">
        <v>0</v>
      </c>
      <c r="AB184">
        <v>0</v>
      </c>
      <c r="AC184">
        <v>3</v>
      </c>
      <c r="AD184">
        <v>7</v>
      </c>
      <c r="AE184" s="2">
        <v>3.5</v>
      </c>
      <c r="AF184">
        <v>1</v>
      </c>
      <c r="AG184">
        <v>6</v>
      </c>
      <c r="AH184">
        <v>2</v>
      </c>
      <c r="AI184" s="2">
        <v>1</v>
      </c>
      <c r="AJ184">
        <v>24816</v>
      </c>
      <c r="AK184">
        <v>265</v>
      </c>
    </row>
    <row r="185" spans="1:37" ht="15.25" customHeight="1" x14ac:dyDescent="0.2">
      <c r="A185" t="s">
        <v>1355</v>
      </c>
      <c r="B185" t="s">
        <v>1356</v>
      </c>
      <c r="C185" t="s">
        <v>1411</v>
      </c>
      <c r="D185">
        <v>1</v>
      </c>
      <c r="E185">
        <v>1</v>
      </c>
      <c r="F185" s="2">
        <v>1</v>
      </c>
      <c r="G185" s="2">
        <v>0.2</v>
      </c>
      <c r="H185" s="2">
        <v>0.2</v>
      </c>
      <c r="I185" s="2">
        <v>0.17</v>
      </c>
      <c r="J185" s="2">
        <v>0.2</v>
      </c>
      <c r="K185" s="2">
        <v>0.2</v>
      </c>
      <c r="L185">
        <v>0</v>
      </c>
      <c r="M185" s="2">
        <v>0</v>
      </c>
      <c r="N185">
        <v>1</v>
      </c>
      <c r="O185">
        <v>4</v>
      </c>
      <c r="P185" s="2">
        <v>25</v>
      </c>
      <c r="Q185">
        <v>0</v>
      </c>
      <c r="R185">
        <v>2</v>
      </c>
      <c r="S185" s="2">
        <v>0</v>
      </c>
      <c r="T185">
        <v>0</v>
      </c>
      <c r="U185">
        <v>0</v>
      </c>
      <c r="W185">
        <v>0</v>
      </c>
      <c r="X185">
        <v>0</v>
      </c>
      <c r="Y185">
        <v>0</v>
      </c>
      <c r="Z185">
        <v>0</v>
      </c>
      <c r="AA185">
        <v>0</v>
      </c>
      <c r="AB185">
        <v>0</v>
      </c>
      <c r="AC185">
        <v>0</v>
      </c>
      <c r="AD185">
        <v>2</v>
      </c>
      <c r="AE185" s="2">
        <v>2</v>
      </c>
      <c r="AF185">
        <v>2</v>
      </c>
      <c r="AG185">
        <v>0</v>
      </c>
      <c r="AH185">
        <v>1</v>
      </c>
      <c r="AI185" s="2">
        <v>1</v>
      </c>
      <c r="AJ185">
        <v>13206</v>
      </c>
      <c r="AK185">
        <v>289</v>
      </c>
    </row>
    <row r="186" spans="1:37" ht="15.25" customHeight="1" x14ac:dyDescent="0.2">
      <c r="A186" t="s">
        <v>1554</v>
      </c>
      <c r="B186" t="s">
        <v>1261</v>
      </c>
      <c r="C186" t="s">
        <v>1411</v>
      </c>
      <c r="D186">
        <v>2</v>
      </c>
      <c r="E186">
        <v>4</v>
      </c>
      <c r="F186" s="2">
        <v>2</v>
      </c>
      <c r="G186" s="2">
        <v>-1.1000000000000001</v>
      </c>
      <c r="H186" s="2">
        <v>-0.6</v>
      </c>
      <c r="I186" s="2">
        <v>0.36</v>
      </c>
      <c r="J186" s="2">
        <v>1.4</v>
      </c>
      <c r="K186" s="2">
        <v>0.7</v>
      </c>
      <c r="L186">
        <v>3</v>
      </c>
      <c r="M186" s="2">
        <v>1.5</v>
      </c>
      <c r="N186">
        <v>1</v>
      </c>
      <c r="O186">
        <v>3</v>
      </c>
      <c r="P186" s="2">
        <v>33.3333333333333</v>
      </c>
      <c r="Q186">
        <v>1</v>
      </c>
      <c r="R186">
        <v>7</v>
      </c>
      <c r="S186" s="2">
        <v>14.285714285714301</v>
      </c>
      <c r="T186">
        <v>1</v>
      </c>
      <c r="U186">
        <v>1</v>
      </c>
      <c r="V186" s="2">
        <v>100</v>
      </c>
      <c r="W186">
        <v>0</v>
      </c>
      <c r="X186">
        <v>0</v>
      </c>
      <c r="Y186">
        <v>2</v>
      </c>
      <c r="Z186">
        <v>0</v>
      </c>
      <c r="AA186">
        <v>0</v>
      </c>
      <c r="AB186">
        <v>0</v>
      </c>
      <c r="AC186">
        <v>1</v>
      </c>
      <c r="AD186">
        <v>5</v>
      </c>
      <c r="AE186" s="2">
        <v>2.5</v>
      </c>
      <c r="AF186">
        <v>1</v>
      </c>
      <c r="AG186">
        <v>4</v>
      </c>
      <c r="AH186">
        <v>7</v>
      </c>
      <c r="AI186" s="2">
        <v>3.5</v>
      </c>
      <c r="AJ186">
        <v>19362</v>
      </c>
      <c r="AK186">
        <v>275</v>
      </c>
    </row>
    <row r="187" spans="1:37" ht="15.25" customHeight="1" x14ac:dyDescent="0.2">
      <c r="A187" t="s">
        <v>1555</v>
      </c>
      <c r="B187" t="s">
        <v>1556</v>
      </c>
      <c r="C187" t="s">
        <v>1411</v>
      </c>
      <c r="D187">
        <v>2</v>
      </c>
      <c r="E187">
        <v>7</v>
      </c>
      <c r="F187" s="2">
        <v>3.5</v>
      </c>
      <c r="G187" s="2">
        <v>10.9</v>
      </c>
      <c r="H187" s="2">
        <v>5.4</v>
      </c>
      <c r="I187" s="2">
        <v>0.41</v>
      </c>
      <c r="J187" s="2">
        <v>2.9</v>
      </c>
      <c r="K187" s="2">
        <v>1.45</v>
      </c>
      <c r="L187">
        <v>2</v>
      </c>
      <c r="M187" s="2">
        <v>1</v>
      </c>
      <c r="N187">
        <v>7</v>
      </c>
      <c r="O187">
        <v>14</v>
      </c>
      <c r="P187" s="2">
        <v>50</v>
      </c>
      <c r="Q187">
        <v>0</v>
      </c>
      <c r="R187">
        <v>2</v>
      </c>
      <c r="S187" s="2">
        <v>0</v>
      </c>
      <c r="T187">
        <v>0</v>
      </c>
      <c r="U187">
        <v>1</v>
      </c>
      <c r="V187" s="2">
        <v>0</v>
      </c>
      <c r="W187">
        <v>1</v>
      </c>
      <c r="X187">
        <v>1</v>
      </c>
      <c r="Y187">
        <v>0</v>
      </c>
      <c r="Z187">
        <v>1</v>
      </c>
      <c r="AA187">
        <v>0</v>
      </c>
      <c r="AB187">
        <v>0</v>
      </c>
      <c r="AC187">
        <v>0</v>
      </c>
      <c r="AD187">
        <v>18</v>
      </c>
      <c r="AE187" s="2">
        <v>9</v>
      </c>
      <c r="AF187">
        <v>13</v>
      </c>
      <c r="AG187">
        <v>5</v>
      </c>
      <c r="AH187">
        <v>2</v>
      </c>
      <c r="AI187" s="2">
        <v>1</v>
      </c>
      <c r="AJ187">
        <v>23142</v>
      </c>
      <c r="AK187">
        <v>267</v>
      </c>
    </row>
    <row r="188" spans="1:37" ht="15.25" customHeight="1" x14ac:dyDescent="0.2">
      <c r="A188" t="s">
        <v>1111</v>
      </c>
      <c r="B188" t="s">
        <v>1112</v>
      </c>
      <c r="C188" t="s">
        <v>1412</v>
      </c>
      <c r="D188">
        <v>2</v>
      </c>
      <c r="E188">
        <v>6</v>
      </c>
      <c r="F188" s="2">
        <v>3</v>
      </c>
      <c r="G188" s="2">
        <v>4.5999999999999996</v>
      </c>
      <c r="H188" s="2">
        <v>2.2999999999999998</v>
      </c>
      <c r="I188" s="2">
        <v>0.35</v>
      </c>
      <c r="J188" s="2">
        <v>2.1</v>
      </c>
      <c r="K188" s="2">
        <v>1.05</v>
      </c>
      <c r="L188">
        <v>2</v>
      </c>
      <c r="M188" s="2">
        <v>1</v>
      </c>
      <c r="N188">
        <v>1</v>
      </c>
      <c r="O188">
        <v>4</v>
      </c>
      <c r="P188" s="2">
        <v>25</v>
      </c>
      <c r="Q188">
        <v>2</v>
      </c>
      <c r="R188">
        <v>12</v>
      </c>
      <c r="S188" s="2">
        <v>16.6666666666667</v>
      </c>
      <c r="T188">
        <v>1</v>
      </c>
      <c r="U188">
        <v>1</v>
      </c>
      <c r="V188" s="2">
        <v>100</v>
      </c>
      <c r="W188">
        <v>0</v>
      </c>
      <c r="X188">
        <v>0</v>
      </c>
      <c r="Y188">
        <v>1</v>
      </c>
      <c r="Z188">
        <v>1</v>
      </c>
      <c r="AA188">
        <v>0</v>
      </c>
      <c r="AB188">
        <v>0</v>
      </c>
      <c r="AC188">
        <v>1</v>
      </c>
      <c r="AD188">
        <v>9</v>
      </c>
      <c r="AE188" s="2">
        <v>4.5</v>
      </c>
      <c r="AF188">
        <v>5</v>
      </c>
      <c r="AG188">
        <v>4</v>
      </c>
      <c r="AH188">
        <v>3</v>
      </c>
      <c r="AI188" s="2">
        <v>1.5</v>
      </c>
      <c r="AJ188">
        <v>91976</v>
      </c>
      <c r="AK188">
        <v>154</v>
      </c>
    </row>
    <row r="189" spans="1:37" ht="15.25" customHeight="1" x14ac:dyDescent="0.2">
      <c r="A189" t="s">
        <v>1115</v>
      </c>
      <c r="B189" t="s">
        <v>1116</v>
      </c>
      <c r="C189" t="s">
        <v>1412</v>
      </c>
      <c r="D189">
        <v>2</v>
      </c>
      <c r="E189">
        <v>8</v>
      </c>
      <c r="F189" s="2">
        <v>4</v>
      </c>
      <c r="G189" s="2">
        <v>4.0999999999999996</v>
      </c>
      <c r="H189" s="2">
        <v>2</v>
      </c>
      <c r="I189" s="2">
        <v>0.33</v>
      </c>
      <c r="J189" s="2">
        <v>2.6</v>
      </c>
      <c r="K189" s="2">
        <v>1.3</v>
      </c>
      <c r="L189">
        <v>1</v>
      </c>
      <c r="M189" s="2">
        <v>0.5</v>
      </c>
      <c r="N189">
        <v>0</v>
      </c>
      <c r="O189">
        <v>2</v>
      </c>
      <c r="P189" s="2">
        <v>0</v>
      </c>
      <c r="Q189">
        <v>4</v>
      </c>
      <c r="R189">
        <v>21</v>
      </c>
      <c r="S189" s="2">
        <v>19.047619047619001</v>
      </c>
      <c r="T189">
        <v>0</v>
      </c>
      <c r="U189">
        <v>1</v>
      </c>
      <c r="V189" s="2">
        <v>0</v>
      </c>
      <c r="W189">
        <v>0</v>
      </c>
      <c r="X189">
        <v>1</v>
      </c>
      <c r="Y189">
        <v>0</v>
      </c>
      <c r="Z189">
        <v>0</v>
      </c>
      <c r="AA189">
        <v>0</v>
      </c>
      <c r="AB189">
        <v>0</v>
      </c>
      <c r="AC189">
        <v>0</v>
      </c>
      <c r="AD189">
        <v>7</v>
      </c>
      <c r="AE189" s="2">
        <v>3.5</v>
      </c>
      <c r="AF189">
        <v>0</v>
      </c>
      <c r="AG189">
        <v>7</v>
      </c>
      <c r="AH189">
        <v>3</v>
      </c>
      <c r="AI189" s="2">
        <v>1.5</v>
      </c>
      <c r="AJ189">
        <v>106795</v>
      </c>
      <c r="AK189">
        <v>144</v>
      </c>
    </row>
    <row r="190" spans="1:37" ht="15.25" customHeight="1" x14ac:dyDescent="0.2">
      <c r="A190" t="s">
        <v>1117</v>
      </c>
      <c r="B190" t="s">
        <v>1118</v>
      </c>
      <c r="C190" t="s">
        <v>1412</v>
      </c>
      <c r="D190">
        <v>2</v>
      </c>
      <c r="E190">
        <v>8</v>
      </c>
      <c r="F190" s="2">
        <v>4</v>
      </c>
      <c r="G190" s="2">
        <v>6.1</v>
      </c>
      <c r="H190" s="2">
        <v>3</v>
      </c>
      <c r="I190" s="2">
        <v>0.56999999999999995</v>
      </c>
      <c r="J190" s="2">
        <v>4.5999999999999996</v>
      </c>
      <c r="K190" s="2">
        <v>2.2999999999999998</v>
      </c>
      <c r="L190">
        <v>1</v>
      </c>
      <c r="M190" s="2">
        <v>0.5</v>
      </c>
      <c r="N190">
        <v>8</v>
      </c>
      <c r="O190">
        <v>13</v>
      </c>
      <c r="P190" s="2">
        <v>61.538461538461497</v>
      </c>
      <c r="Q190">
        <v>0</v>
      </c>
      <c r="R190">
        <v>1</v>
      </c>
      <c r="S190" s="2">
        <v>0</v>
      </c>
      <c r="T190">
        <v>0</v>
      </c>
      <c r="U190">
        <v>0</v>
      </c>
      <c r="W190">
        <v>0</v>
      </c>
      <c r="X190">
        <v>0</v>
      </c>
      <c r="Y190">
        <v>0</v>
      </c>
      <c r="Z190">
        <v>0</v>
      </c>
      <c r="AA190">
        <v>0</v>
      </c>
      <c r="AB190">
        <v>0</v>
      </c>
      <c r="AC190">
        <v>1</v>
      </c>
      <c r="AD190">
        <v>11</v>
      </c>
      <c r="AE190" s="2">
        <v>5.5</v>
      </c>
      <c r="AF190">
        <v>3</v>
      </c>
      <c r="AG190">
        <v>8</v>
      </c>
      <c r="AH190">
        <v>4</v>
      </c>
      <c r="AI190" s="2">
        <v>2</v>
      </c>
      <c r="AJ190">
        <v>108657</v>
      </c>
      <c r="AK190">
        <v>142</v>
      </c>
    </row>
    <row r="191" spans="1:37" ht="15.25" customHeight="1" x14ac:dyDescent="0.2">
      <c r="A191" t="s">
        <v>1557</v>
      </c>
      <c r="B191" t="s">
        <v>1558</v>
      </c>
      <c r="C191" t="s">
        <v>1412</v>
      </c>
      <c r="D191">
        <v>2</v>
      </c>
      <c r="E191">
        <v>6</v>
      </c>
      <c r="F191" s="2">
        <v>3</v>
      </c>
      <c r="G191" s="2">
        <v>5.0999999999999996</v>
      </c>
      <c r="H191" s="2">
        <v>2.6</v>
      </c>
      <c r="I191" s="2">
        <v>0.43</v>
      </c>
      <c r="J191" s="2">
        <v>2.6</v>
      </c>
      <c r="K191" s="2">
        <v>1.3</v>
      </c>
      <c r="L191">
        <v>0</v>
      </c>
      <c r="M191" s="2">
        <v>0</v>
      </c>
      <c r="N191">
        <v>3</v>
      </c>
      <c r="O191">
        <v>10</v>
      </c>
      <c r="P191" s="2">
        <v>30</v>
      </c>
      <c r="Q191">
        <v>0</v>
      </c>
      <c r="R191">
        <v>1</v>
      </c>
      <c r="S191" s="2">
        <v>0</v>
      </c>
      <c r="T191">
        <v>3</v>
      </c>
      <c r="U191">
        <v>3</v>
      </c>
      <c r="V191" s="2">
        <v>100</v>
      </c>
      <c r="W191">
        <v>0</v>
      </c>
      <c r="X191">
        <v>0</v>
      </c>
      <c r="Y191">
        <v>0</v>
      </c>
      <c r="Z191">
        <v>0</v>
      </c>
      <c r="AA191">
        <v>0</v>
      </c>
      <c r="AB191">
        <v>0</v>
      </c>
      <c r="AC191">
        <v>0</v>
      </c>
      <c r="AD191">
        <v>9</v>
      </c>
      <c r="AE191" s="2">
        <v>4.5</v>
      </c>
      <c r="AF191">
        <v>4</v>
      </c>
      <c r="AG191">
        <v>5</v>
      </c>
      <c r="AH191">
        <v>2</v>
      </c>
      <c r="AI191" s="2">
        <v>1</v>
      </c>
      <c r="AJ191">
        <v>119776</v>
      </c>
      <c r="AK191">
        <v>136</v>
      </c>
    </row>
    <row r="192" spans="1:37" ht="15.25" customHeight="1" x14ac:dyDescent="0.2">
      <c r="A192" t="s">
        <v>571</v>
      </c>
      <c r="B192" t="s">
        <v>1559</v>
      </c>
      <c r="C192" t="s">
        <v>61</v>
      </c>
      <c r="D192">
        <v>2</v>
      </c>
      <c r="E192">
        <v>11</v>
      </c>
      <c r="F192" s="2">
        <v>5.5</v>
      </c>
      <c r="G192" s="2">
        <v>5.0999999999999996</v>
      </c>
      <c r="H192" s="2">
        <v>2.6</v>
      </c>
      <c r="I192" s="2">
        <v>0.46</v>
      </c>
      <c r="J192" s="2">
        <v>5.0999999999999996</v>
      </c>
      <c r="K192" s="2">
        <v>2.5499999999999998</v>
      </c>
      <c r="L192">
        <v>8</v>
      </c>
      <c r="M192" s="2">
        <v>4</v>
      </c>
      <c r="N192">
        <v>7</v>
      </c>
      <c r="O192">
        <v>11</v>
      </c>
      <c r="P192" s="2">
        <v>63.636363636363598</v>
      </c>
      <c r="Q192">
        <v>2</v>
      </c>
      <c r="R192">
        <v>13</v>
      </c>
      <c r="S192" s="2">
        <v>15.384615384615399</v>
      </c>
      <c r="T192">
        <v>0</v>
      </c>
      <c r="U192">
        <v>0</v>
      </c>
      <c r="W192">
        <v>1</v>
      </c>
      <c r="X192">
        <v>2</v>
      </c>
      <c r="Y192">
        <v>1</v>
      </c>
      <c r="Z192">
        <v>1</v>
      </c>
      <c r="AA192">
        <v>0</v>
      </c>
      <c r="AB192">
        <v>0</v>
      </c>
      <c r="AC192">
        <v>4</v>
      </c>
      <c r="AD192">
        <v>8</v>
      </c>
      <c r="AE192" s="2">
        <v>4</v>
      </c>
      <c r="AF192">
        <v>3</v>
      </c>
      <c r="AG192">
        <v>5</v>
      </c>
      <c r="AH192">
        <v>7</v>
      </c>
      <c r="AI192" s="2">
        <v>3.5</v>
      </c>
      <c r="AJ192">
        <v>67183</v>
      </c>
      <c r="AK192">
        <v>182</v>
      </c>
    </row>
    <row r="193" spans="1:37" ht="15.25" customHeight="1" x14ac:dyDescent="0.2">
      <c r="A193" t="s">
        <v>1560</v>
      </c>
      <c r="B193" t="s">
        <v>1561</v>
      </c>
      <c r="C193" t="s">
        <v>1413</v>
      </c>
      <c r="D193">
        <v>2</v>
      </c>
      <c r="E193">
        <v>11</v>
      </c>
      <c r="F193" s="2">
        <v>5.5</v>
      </c>
      <c r="G193" s="2">
        <v>8.1</v>
      </c>
      <c r="H193" s="2">
        <v>4</v>
      </c>
      <c r="I193" s="2">
        <v>0.69</v>
      </c>
      <c r="J193" s="2">
        <v>7.6</v>
      </c>
      <c r="K193" s="2">
        <v>3.8</v>
      </c>
      <c r="L193">
        <v>8</v>
      </c>
      <c r="M193" s="2">
        <v>4</v>
      </c>
      <c r="N193">
        <v>9</v>
      </c>
      <c r="O193">
        <v>14</v>
      </c>
      <c r="P193" s="2">
        <v>64.285714285714306</v>
      </c>
      <c r="Q193">
        <v>0</v>
      </c>
      <c r="R193">
        <v>0</v>
      </c>
      <c r="T193">
        <v>2</v>
      </c>
      <c r="U193">
        <v>2</v>
      </c>
      <c r="V193" s="2">
        <v>100</v>
      </c>
      <c r="W193">
        <v>4</v>
      </c>
      <c r="X193">
        <v>1</v>
      </c>
      <c r="Y193">
        <v>2</v>
      </c>
      <c r="Z193">
        <v>1</v>
      </c>
      <c r="AA193">
        <v>0</v>
      </c>
      <c r="AB193">
        <v>0</v>
      </c>
      <c r="AC193">
        <v>1</v>
      </c>
      <c r="AD193">
        <v>17</v>
      </c>
      <c r="AE193" s="2">
        <v>8.5</v>
      </c>
      <c r="AF193">
        <v>6</v>
      </c>
      <c r="AG193">
        <v>11</v>
      </c>
      <c r="AH193">
        <v>11</v>
      </c>
      <c r="AI193" s="2">
        <v>5.5</v>
      </c>
      <c r="AJ193">
        <v>97308</v>
      </c>
      <c r="AK193">
        <v>148</v>
      </c>
    </row>
    <row r="194" spans="1:37" ht="15.25" customHeight="1" x14ac:dyDescent="0.2">
      <c r="A194" t="s">
        <v>1562</v>
      </c>
      <c r="B194" t="s">
        <v>1559</v>
      </c>
      <c r="C194" t="s">
        <v>1413</v>
      </c>
      <c r="D194">
        <v>2</v>
      </c>
      <c r="E194">
        <v>6</v>
      </c>
      <c r="F194" s="2">
        <v>3</v>
      </c>
      <c r="G194" s="2">
        <v>4.4000000000000004</v>
      </c>
      <c r="H194" s="2">
        <v>2.2000000000000002</v>
      </c>
      <c r="I194" s="2">
        <v>0.4</v>
      </c>
      <c r="J194" s="2">
        <v>2.4</v>
      </c>
      <c r="K194" s="2">
        <v>1.2</v>
      </c>
      <c r="L194">
        <v>3</v>
      </c>
      <c r="M194" s="2">
        <v>1.5</v>
      </c>
      <c r="N194">
        <v>2</v>
      </c>
      <c r="O194">
        <v>7</v>
      </c>
      <c r="P194" s="2">
        <v>28.571428571428601</v>
      </c>
      <c r="Q194">
        <v>2</v>
      </c>
      <c r="R194">
        <v>6</v>
      </c>
      <c r="S194" s="2">
        <v>33.3333333333333</v>
      </c>
      <c r="T194">
        <v>0</v>
      </c>
      <c r="U194">
        <v>2</v>
      </c>
      <c r="V194" s="2">
        <v>0</v>
      </c>
      <c r="W194">
        <v>1</v>
      </c>
      <c r="X194">
        <v>0</v>
      </c>
      <c r="Y194">
        <v>2</v>
      </c>
      <c r="Z194">
        <v>0</v>
      </c>
      <c r="AA194">
        <v>0</v>
      </c>
      <c r="AB194">
        <v>0</v>
      </c>
      <c r="AC194">
        <v>0</v>
      </c>
      <c r="AD194">
        <v>8</v>
      </c>
      <c r="AE194" s="2">
        <v>4</v>
      </c>
      <c r="AF194">
        <v>1</v>
      </c>
      <c r="AG194">
        <v>7</v>
      </c>
      <c r="AH194">
        <v>4</v>
      </c>
      <c r="AI194" s="2">
        <v>2</v>
      </c>
      <c r="AJ194">
        <v>16962</v>
      </c>
      <c r="AK194">
        <v>280</v>
      </c>
    </row>
    <row r="195" spans="1:37" ht="15.25" customHeight="1" x14ac:dyDescent="0.2">
      <c r="A195" t="s">
        <v>1563</v>
      </c>
      <c r="B195" t="s">
        <v>1131</v>
      </c>
      <c r="C195" t="s">
        <v>1413</v>
      </c>
      <c r="D195">
        <v>2</v>
      </c>
      <c r="E195">
        <v>3</v>
      </c>
      <c r="F195" s="2">
        <v>1.5</v>
      </c>
      <c r="G195" s="2">
        <v>2.2999999999999998</v>
      </c>
      <c r="H195" s="2">
        <v>1.2</v>
      </c>
      <c r="I195" s="2">
        <v>0.25</v>
      </c>
      <c r="J195" s="2">
        <v>0.8</v>
      </c>
      <c r="K195" s="2">
        <v>0.4</v>
      </c>
      <c r="L195">
        <v>2</v>
      </c>
      <c r="M195" s="2">
        <v>1</v>
      </c>
      <c r="N195">
        <v>3</v>
      </c>
      <c r="O195">
        <v>8</v>
      </c>
      <c r="P195" s="2">
        <v>37.5</v>
      </c>
      <c r="Q195">
        <v>0</v>
      </c>
      <c r="R195">
        <v>4</v>
      </c>
      <c r="S195" s="2">
        <v>0</v>
      </c>
      <c r="T195">
        <v>0</v>
      </c>
      <c r="U195">
        <v>0</v>
      </c>
      <c r="W195">
        <v>0</v>
      </c>
      <c r="X195">
        <v>0</v>
      </c>
      <c r="Y195">
        <v>2</v>
      </c>
      <c r="Z195">
        <v>0</v>
      </c>
      <c r="AA195">
        <v>0</v>
      </c>
      <c r="AB195">
        <v>0</v>
      </c>
      <c r="AC195">
        <v>0</v>
      </c>
      <c r="AD195">
        <v>1</v>
      </c>
      <c r="AE195" s="2">
        <v>0.5</v>
      </c>
      <c r="AF195">
        <v>0</v>
      </c>
      <c r="AG195">
        <v>1</v>
      </c>
      <c r="AH195">
        <v>1</v>
      </c>
      <c r="AI195" s="2">
        <v>0.5</v>
      </c>
      <c r="AJ195">
        <v>90674</v>
      </c>
      <c r="AK195">
        <v>155</v>
      </c>
    </row>
    <row r="196" spans="1:37" ht="15.25" customHeight="1" x14ac:dyDescent="0.2">
      <c r="A196" t="s">
        <v>1130</v>
      </c>
      <c r="B196" t="s">
        <v>1131</v>
      </c>
      <c r="C196" t="s">
        <v>1413</v>
      </c>
      <c r="D196">
        <v>2</v>
      </c>
      <c r="E196">
        <v>4</v>
      </c>
      <c r="F196" s="2">
        <v>2</v>
      </c>
      <c r="G196" s="2">
        <v>2.2999999999999998</v>
      </c>
      <c r="H196" s="2">
        <v>1.2</v>
      </c>
      <c r="I196" s="2">
        <v>0.33</v>
      </c>
      <c r="J196" s="2">
        <v>1.3</v>
      </c>
      <c r="K196" s="2">
        <v>0.65</v>
      </c>
      <c r="L196">
        <v>1</v>
      </c>
      <c r="M196" s="2">
        <v>0.5</v>
      </c>
      <c r="N196">
        <v>3</v>
      </c>
      <c r="O196">
        <v>5</v>
      </c>
      <c r="P196" s="2">
        <v>60</v>
      </c>
      <c r="Q196">
        <v>0</v>
      </c>
      <c r="R196">
        <v>5</v>
      </c>
      <c r="S196" s="2">
        <v>0</v>
      </c>
      <c r="T196">
        <v>1</v>
      </c>
      <c r="U196">
        <v>2</v>
      </c>
      <c r="V196" s="2">
        <v>50</v>
      </c>
      <c r="W196">
        <v>0</v>
      </c>
      <c r="X196">
        <v>0</v>
      </c>
      <c r="Y196">
        <v>1</v>
      </c>
      <c r="Z196">
        <v>0</v>
      </c>
      <c r="AA196">
        <v>0</v>
      </c>
      <c r="AB196">
        <v>0</v>
      </c>
      <c r="AC196">
        <v>0</v>
      </c>
      <c r="AD196">
        <v>10</v>
      </c>
      <c r="AE196" s="2">
        <v>5</v>
      </c>
      <c r="AF196">
        <v>2</v>
      </c>
      <c r="AG196">
        <v>8</v>
      </c>
      <c r="AH196">
        <v>5</v>
      </c>
      <c r="AI196" s="2">
        <v>2.5</v>
      </c>
      <c r="AJ196">
        <v>83532</v>
      </c>
      <c r="AK196">
        <v>164</v>
      </c>
    </row>
    <row r="197" spans="1:37" ht="15.25" customHeight="1" x14ac:dyDescent="0.2">
      <c r="A197" t="s">
        <v>1564</v>
      </c>
      <c r="B197" t="s">
        <v>1565</v>
      </c>
      <c r="C197" t="s">
        <v>1414</v>
      </c>
      <c r="D197">
        <v>3</v>
      </c>
      <c r="E197">
        <v>18</v>
      </c>
      <c r="F197" s="2">
        <v>6</v>
      </c>
      <c r="G197" s="2">
        <v>16</v>
      </c>
      <c r="H197" s="2">
        <v>5.3</v>
      </c>
      <c r="I197" s="2">
        <v>0.75</v>
      </c>
      <c r="J197" s="2">
        <v>13.5</v>
      </c>
      <c r="K197" s="2">
        <v>4.5</v>
      </c>
      <c r="L197">
        <v>6</v>
      </c>
      <c r="M197" s="2">
        <v>2</v>
      </c>
      <c r="N197">
        <v>6</v>
      </c>
      <c r="O197">
        <v>11</v>
      </c>
      <c r="P197" s="2">
        <v>54.545454545454497</v>
      </c>
      <c r="Q197">
        <v>6</v>
      </c>
      <c r="R197">
        <v>13</v>
      </c>
      <c r="S197" s="2">
        <v>46.153846153846203</v>
      </c>
      <c r="T197">
        <v>0</v>
      </c>
      <c r="U197">
        <v>0</v>
      </c>
      <c r="W197">
        <v>0</v>
      </c>
      <c r="X197">
        <v>0</v>
      </c>
      <c r="Y197">
        <v>3</v>
      </c>
      <c r="Z197">
        <v>0</v>
      </c>
      <c r="AA197">
        <v>0</v>
      </c>
      <c r="AB197">
        <v>0</v>
      </c>
      <c r="AC197">
        <v>3</v>
      </c>
      <c r="AD197">
        <v>7</v>
      </c>
      <c r="AE197" s="2">
        <v>2.3333333333333299</v>
      </c>
      <c r="AF197">
        <v>0</v>
      </c>
      <c r="AG197">
        <v>7</v>
      </c>
      <c r="AH197">
        <v>4</v>
      </c>
      <c r="AI197" s="2">
        <v>1.3333333333333299</v>
      </c>
      <c r="AJ197">
        <v>82247</v>
      </c>
      <c r="AK197">
        <v>166</v>
      </c>
    </row>
    <row r="198" spans="1:37" ht="15.25" customHeight="1" x14ac:dyDescent="0.2">
      <c r="A198" t="s">
        <v>412</v>
      </c>
      <c r="B198" t="s">
        <v>1566</v>
      </c>
      <c r="C198" t="s">
        <v>1414</v>
      </c>
      <c r="D198">
        <v>3</v>
      </c>
      <c r="E198">
        <v>7</v>
      </c>
      <c r="F198" s="2">
        <v>2.3333333333333299</v>
      </c>
      <c r="G198" s="2">
        <v>7.2</v>
      </c>
      <c r="H198" s="2">
        <v>2.4</v>
      </c>
      <c r="I198" s="2">
        <v>0.39</v>
      </c>
      <c r="J198" s="2">
        <v>2.7</v>
      </c>
      <c r="K198" s="2">
        <v>0.9</v>
      </c>
      <c r="L198">
        <v>5</v>
      </c>
      <c r="M198" s="2">
        <v>1.6666666666666701</v>
      </c>
      <c r="N198">
        <v>3</v>
      </c>
      <c r="O198">
        <v>3</v>
      </c>
      <c r="P198" s="2">
        <v>100</v>
      </c>
      <c r="Q198">
        <v>2</v>
      </c>
      <c r="R198">
        <v>13</v>
      </c>
      <c r="S198" s="2">
        <v>15.384615384615399</v>
      </c>
      <c r="T198">
        <v>0</v>
      </c>
      <c r="U198">
        <v>2</v>
      </c>
      <c r="V198" s="2">
        <v>0</v>
      </c>
      <c r="W198">
        <v>0</v>
      </c>
      <c r="X198">
        <v>2</v>
      </c>
      <c r="Y198">
        <v>1</v>
      </c>
      <c r="Z198">
        <v>0</v>
      </c>
      <c r="AA198">
        <v>0</v>
      </c>
      <c r="AB198">
        <v>0</v>
      </c>
      <c r="AC198">
        <v>2</v>
      </c>
      <c r="AD198">
        <v>9</v>
      </c>
      <c r="AE198" s="2">
        <v>3</v>
      </c>
      <c r="AF198">
        <v>1</v>
      </c>
      <c r="AG198">
        <v>8</v>
      </c>
      <c r="AH198">
        <v>3</v>
      </c>
      <c r="AI198" s="2">
        <v>1</v>
      </c>
      <c r="AJ198">
        <v>66818</v>
      </c>
      <c r="AK198">
        <v>183</v>
      </c>
    </row>
    <row r="199" spans="1:37" ht="15.25" customHeight="1" x14ac:dyDescent="0.2">
      <c r="A199" t="s">
        <v>1270</v>
      </c>
      <c r="B199" t="s">
        <v>1271</v>
      </c>
      <c r="C199" t="s">
        <v>1414</v>
      </c>
      <c r="D199">
        <v>3</v>
      </c>
      <c r="E199">
        <v>14</v>
      </c>
      <c r="F199" s="2">
        <v>4.6666666666666696</v>
      </c>
      <c r="G199" s="2">
        <v>10</v>
      </c>
      <c r="H199" s="2">
        <v>3.3</v>
      </c>
      <c r="I199" s="2">
        <v>0.5</v>
      </c>
      <c r="J199" s="2">
        <v>7</v>
      </c>
      <c r="K199" s="2">
        <v>2.3333333333333299</v>
      </c>
      <c r="L199">
        <v>2</v>
      </c>
      <c r="M199" s="2">
        <v>0.66666666666666696</v>
      </c>
      <c r="N199">
        <v>12</v>
      </c>
      <c r="O199">
        <v>20</v>
      </c>
      <c r="P199" s="2">
        <v>60</v>
      </c>
      <c r="Q199">
        <v>0</v>
      </c>
      <c r="R199">
        <v>4</v>
      </c>
      <c r="S199" s="2">
        <v>0</v>
      </c>
      <c r="T199">
        <v>2</v>
      </c>
      <c r="U199">
        <v>4</v>
      </c>
      <c r="V199" s="2">
        <v>50</v>
      </c>
      <c r="W199">
        <v>0</v>
      </c>
      <c r="X199">
        <v>0</v>
      </c>
      <c r="Y199">
        <v>1</v>
      </c>
      <c r="Z199">
        <v>1</v>
      </c>
      <c r="AA199">
        <v>0</v>
      </c>
      <c r="AB199">
        <v>0</v>
      </c>
      <c r="AC199">
        <v>1</v>
      </c>
      <c r="AD199">
        <v>12</v>
      </c>
      <c r="AE199" s="2">
        <v>4</v>
      </c>
      <c r="AF199">
        <v>5</v>
      </c>
      <c r="AG199">
        <v>7</v>
      </c>
      <c r="AH199">
        <v>4</v>
      </c>
      <c r="AI199" s="2">
        <v>1.3333333333333299</v>
      </c>
      <c r="AJ199">
        <v>70266</v>
      </c>
      <c r="AK199">
        <v>180</v>
      </c>
    </row>
    <row r="200" spans="1:37" ht="15.25" customHeight="1" x14ac:dyDescent="0.2">
      <c r="A200" t="s">
        <v>721</v>
      </c>
      <c r="B200" t="s">
        <v>1269</v>
      </c>
      <c r="C200" t="s">
        <v>1414</v>
      </c>
      <c r="D200">
        <v>3</v>
      </c>
      <c r="E200">
        <v>8</v>
      </c>
      <c r="F200" s="2">
        <v>2.6666666666666701</v>
      </c>
      <c r="G200" s="2">
        <v>8.3000000000000007</v>
      </c>
      <c r="H200" s="2">
        <v>2.8</v>
      </c>
      <c r="I200" s="2">
        <v>0.35</v>
      </c>
      <c r="J200" s="2">
        <v>2.8</v>
      </c>
      <c r="K200" s="2">
        <v>0.93333333333333302</v>
      </c>
      <c r="L200">
        <v>5</v>
      </c>
      <c r="M200" s="2">
        <v>1.6666666666666701</v>
      </c>
      <c r="N200">
        <v>5</v>
      </c>
      <c r="O200">
        <v>12</v>
      </c>
      <c r="P200" s="2">
        <v>41.6666666666667</v>
      </c>
      <c r="Q200">
        <v>1</v>
      </c>
      <c r="R200">
        <v>9</v>
      </c>
      <c r="S200" s="2">
        <v>11.1111111111111</v>
      </c>
      <c r="T200">
        <v>1</v>
      </c>
      <c r="U200">
        <v>2</v>
      </c>
      <c r="V200" s="2">
        <v>50</v>
      </c>
      <c r="W200">
        <v>0</v>
      </c>
      <c r="X200">
        <v>0</v>
      </c>
      <c r="Y200">
        <v>5</v>
      </c>
      <c r="Z200">
        <v>0</v>
      </c>
      <c r="AA200">
        <v>0</v>
      </c>
      <c r="AB200">
        <v>0</v>
      </c>
      <c r="AC200">
        <v>0</v>
      </c>
      <c r="AD200">
        <v>19</v>
      </c>
      <c r="AE200" s="2">
        <v>6.3333333333333304</v>
      </c>
      <c r="AF200">
        <v>6</v>
      </c>
      <c r="AG200">
        <v>13</v>
      </c>
      <c r="AH200">
        <v>9</v>
      </c>
      <c r="AI200" s="2">
        <v>3</v>
      </c>
      <c r="AJ200">
        <v>71141</v>
      </c>
      <c r="AK200">
        <v>178</v>
      </c>
    </row>
    <row r="201" spans="1:37" ht="15.25" customHeight="1" x14ac:dyDescent="0.2">
      <c r="A201" t="s">
        <v>1567</v>
      </c>
      <c r="B201" t="s">
        <v>1568</v>
      </c>
      <c r="C201" t="s">
        <v>1407</v>
      </c>
      <c r="D201">
        <v>2</v>
      </c>
      <c r="E201">
        <v>9</v>
      </c>
      <c r="F201" s="2">
        <v>4.5</v>
      </c>
      <c r="G201" s="2">
        <v>8.1999999999999993</v>
      </c>
      <c r="H201" s="2">
        <v>4.0999999999999996</v>
      </c>
      <c r="I201" s="2">
        <v>0.47</v>
      </c>
      <c r="J201" s="2">
        <v>4.2</v>
      </c>
      <c r="K201" s="2">
        <v>2.1</v>
      </c>
      <c r="L201">
        <v>0</v>
      </c>
      <c r="M201" s="2">
        <v>0</v>
      </c>
      <c r="N201">
        <v>3</v>
      </c>
      <c r="O201">
        <v>7</v>
      </c>
      <c r="P201" s="2">
        <v>42.857142857142897</v>
      </c>
      <c r="Q201">
        <v>3</v>
      </c>
      <c r="R201">
        <v>10</v>
      </c>
      <c r="S201" s="2">
        <v>30</v>
      </c>
      <c r="T201">
        <v>0</v>
      </c>
      <c r="U201">
        <v>2</v>
      </c>
      <c r="V201" s="2">
        <v>0</v>
      </c>
      <c r="W201">
        <v>0</v>
      </c>
      <c r="X201">
        <v>0</v>
      </c>
      <c r="Y201">
        <v>0</v>
      </c>
      <c r="Z201">
        <v>1</v>
      </c>
      <c r="AA201">
        <v>0</v>
      </c>
      <c r="AB201">
        <v>0</v>
      </c>
      <c r="AC201">
        <v>0</v>
      </c>
      <c r="AD201">
        <v>10</v>
      </c>
      <c r="AE201" s="2">
        <v>5</v>
      </c>
      <c r="AF201">
        <v>4</v>
      </c>
      <c r="AG201">
        <v>6</v>
      </c>
      <c r="AH201">
        <v>1</v>
      </c>
      <c r="AI201" s="2">
        <v>0.5</v>
      </c>
      <c r="AJ201">
        <v>48955</v>
      </c>
      <c r="AK201">
        <v>208</v>
      </c>
    </row>
    <row r="202" spans="1:37" ht="15.25" customHeight="1" x14ac:dyDescent="0.2">
      <c r="A202" t="s">
        <v>1569</v>
      </c>
      <c r="B202" t="s">
        <v>1570</v>
      </c>
      <c r="C202" t="s">
        <v>1415</v>
      </c>
      <c r="D202">
        <v>2</v>
      </c>
      <c r="E202">
        <v>1</v>
      </c>
      <c r="F202" s="2">
        <v>0.5</v>
      </c>
      <c r="G202" s="2">
        <v>2.2000000000000002</v>
      </c>
      <c r="H202" s="2">
        <v>1.1000000000000001</v>
      </c>
      <c r="I202" s="2">
        <v>0.2</v>
      </c>
      <c r="J202" s="2">
        <v>0.2</v>
      </c>
      <c r="K202" s="2">
        <v>0.1</v>
      </c>
      <c r="L202">
        <v>0</v>
      </c>
      <c r="M202" s="2">
        <v>0</v>
      </c>
      <c r="N202">
        <v>1</v>
      </c>
      <c r="O202">
        <v>3</v>
      </c>
      <c r="P202" s="2">
        <v>33.3333333333333</v>
      </c>
      <c r="Q202">
        <v>0</v>
      </c>
      <c r="R202">
        <v>2</v>
      </c>
      <c r="S202" s="2">
        <v>0</v>
      </c>
      <c r="T202">
        <v>0</v>
      </c>
      <c r="U202">
        <v>0</v>
      </c>
      <c r="W202">
        <v>0</v>
      </c>
      <c r="X202">
        <v>0</v>
      </c>
      <c r="Y202">
        <v>0</v>
      </c>
      <c r="Z202">
        <v>0</v>
      </c>
      <c r="AA202">
        <v>0</v>
      </c>
      <c r="AB202">
        <v>0</v>
      </c>
      <c r="AC202">
        <v>0</v>
      </c>
      <c r="AD202">
        <v>8</v>
      </c>
      <c r="AE202" s="2">
        <v>4</v>
      </c>
      <c r="AF202">
        <v>4</v>
      </c>
      <c r="AG202">
        <v>4</v>
      </c>
      <c r="AH202">
        <v>2</v>
      </c>
      <c r="AI202" s="2">
        <v>1</v>
      </c>
      <c r="AJ202">
        <v>10206</v>
      </c>
      <c r="AK202">
        <v>290</v>
      </c>
    </row>
    <row r="203" spans="1:37" ht="15.25" customHeight="1" x14ac:dyDescent="0.2">
      <c r="A203" t="s">
        <v>1550</v>
      </c>
      <c r="B203" t="s">
        <v>916</v>
      </c>
      <c r="C203" t="s">
        <v>1415</v>
      </c>
      <c r="D203">
        <v>2</v>
      </c>
      <c r="E203">
        <v>11</v>
      </c>
      <c r="F203" s="2">
        <v>5.5</v>
      </c>
      <c r="G203" s="2">
        <v>7.4</v>
      </c>
      <c r="H203" s="2">
        <v>3.7</v>
      </c>
      <c r="I203" s="2">
        <v>0.57999999999999996</v>
      </c>
      <c r="J203" s="2">
        <v>6.4</v>
      </c>
      <c r="K203" s="2">
        <v>3.2</v>
      </c>
      <c r="L203">
        <v>4</v>
      </c>
      <c r="M203" s="2">
        <v>2</v>
      </c>
      <c r="N203">
        <v>5</v>
      </c>
      <c r="O203">
        <v>9</v>
      </c>
      <c r="P203" s="2">
        <v>55.5555555555556</v>
      </c>
      <c r="Q203">
        <v>3</v>
      </c>
      <c r="R203">
        <v>10</v>
      </c>
      <c r="S203" s="2">
        <v>30</v>
      </c>
      <c r="T203">
        <v>0</v>
      </c>
      <c r="U203">
        <v>0</v>
      </c>
      <c r="W203">
        <v>0</v>
      </c>
      <c r="X203">
        <v>0</v>
      </c>
      <c r="Y203">
        <v>0</v>
      </c>
      <c r="Z203">
        <v>0</v>
      </c>
      <c r="AA203">
        <v>0</v>
      </c>
      <c r="AB203">
        <v>0</v>
      </c>
      <c r="AC203">
        <v>4</v>
      </c>
      <c r="AD203">
        <v>6</v>
      </c>
      <c r="AE203" s="2">
        <v>3</v>
      </c>
      <c r="AF203">
        <v>1</v>
      </c>
      <c r="AG203">
        <v>5</v>
      </c>
      <c r="AH203">
        <v>2</v>
      </c>
      <c r="AI203" s="2">
        <v>1</v>
      </c>
      <c r="AJ203">
        <v>32157</v>
      </c>
      <c r="AK203">
        <v>249</v>
      </c>
    </row>
    <row r="204" spans="1:37" ht="15.25" customHeight="1" x14ac:dyDescent="0.2">
      <c r="A204" t="s">
        <v>1571</v>
      </c>
      <c r="B204" t="s">
        <v>1572</v>
      </c>
      <c r="C204" t="s">
        <v>1415</v>
      </c>
      <c r="D204">
        <v>2</v>
      </c>
      <c r="E204">
        <v>12</v>
      </c>
      <c r="F204" s="2">
        <v>6</v>
      </c>
      <c r="G204" s="2">
        <v>13.3</v>
      </c>
      <c r="H204" s="2">
        <v>6.6</v>
      </c>
      <c r="I204" s="2">
        <v>0.86</v>
      </c>
      <c r="J204" s="2">
        <v>10.3</v>
      </c>
      <c r="K204" s="2">
        <v>5.15</v>
      </c>
      <c r="L204">
        <v>3</v>
      </c>
      <c r="M204" s="2">
        <v>1.5</v>
      </c>
      <c r="N204">
        <v>3</v>
      </c>
      <c r="O204">
        <v>8</v>
      </c>
      <c r="P204" s="2">
        <v>37.5</v>
      </c>
      <c r="Q204">
        <v>4</v>
      </c>
      <c r="R204">
        <v>5</v>
      </c>
      <c r="S204" s="2">
        <v>80</v>
      </c>
      <c r="T204">
        <v>1</v>
      </c>
      <c r="U204">
        <v>1</v>
      </c>
      <c r="V204" s="2">
        <v>100</v>
      </c>
      <c r="W204">
        <v>0</v>
      </c>
      <c r="X204">
        <v>1</v>
      </c>
      <c r="Y204">
        <v>0</v>
      </c>
      <c r="Z204">
        <v>0</v>
      </c>
      <c r="AA204">
        <v>0</v>
      </c>
      <c r="AB204">
        <v>0</v>
      </c>
      <c r="AC204">
        <v>2</v>
      </c>
      <c r="AD204">
        <v>6</v>
      </c>
      <c r="AE204" s="2">
        <v>3</v>
      </c>
      <c r="AF204">
        <v>0</v>
      </c>
      <c r="AG204">
        <v>6</v>
      </c>
      <c r="AH204">
        <v>1</v>
      </c>
      <c r="AI204" s="2">
        <v>0.5</v>
      </c>
      <c r="AJ204">
        <v>55109</v>
      </c>
      <c r="AK204">
        <v>197</v>
      </c>
    </row>
    <row r="205" spans="1:37" ht="15.25" customHeight="1" x14ac:dyDescent="0.2">
      <c r="A205" t="s">
        <v>1573</v>
      </c>
      <c r="B205" t="s">
        <v>1574</v>
      </c>
      <c r="C205" t="s">
        <v>1415</v>
      </c>
      <c r="D205">
        <v>2</v>
      </c>
      <c r="E205">
        <v>3</v>
      </c>
      <c r="F205" s="2">
        <v>1.5</v>
      </c>
      <c r="G205" s="2">
        <v>-0.4</v>
      </c>
      <c r="H205" s="2">
        <v>-0.2</v>
      </c>
      <c r="I205" s="2">
        <v>0.2</v>
      </c>
      <c r="J205" s="2">
        <v>0.6</v>
      </c>
      <c r="K205" s="2">
        <v>0.3</v>
      </c>
      <c r="L205">
        <v>1</v>
      </c>
      <c r="M205" s="2">
        <v>0.5</v>
      </c>
      <c r="N205">
        <v>3</v>
      </c>
      <c r="O205">
        <v>8</v>
      </c>
      <c r="P205" s="2">
        <v>37.5</v>
      </c>
      <c r="Q205">
        <v>0</v>
      </c>
      <c r="R205">
        <v>7</v>
      </c>
      <c r="S205" s="2">
        <v>0</v>
      </c>
      <c r="T205">
        <v>0</v>
      </c>
      <c r="U205">
        <v>0</v>
      </c>
      <c r="W205">
        <v>0</v>
      </c>
      <c r="X205">
        <v>0</v>
      </c>
      <c r="Y205">
        <v>0</v>
      </c>
      <c r="Z205">
        <v>0</v>
      </c>
      <c r="AA205">
        <v>0</v>
      </c>
      <c r="AB205">
        <v>0</v>
      </c>
      <c r="AC205">
        <v>1</v>
      </c>
      <c r="AD205">
        <v>4</v>
      </c>
      <c r="AE205" s="2">
        <v>2</v>
      </c>
      <c r="AF205">
        <v>0</v>
      </c>
      <c r="AG205">
        <v>4</v>
      </c>
      <c r="AH205">
        <v>3</v>
      </c>
      <c r="AI205" s="2">
        <v>1.5</v>
      </c>
      <c r="AJ205">
        <v>19693</v>
      </c>
      <c r="AK205">
        <v>274</v>
      </c>
    </row>
    <row r="206" spans="1:37" ht="15.25" customHeight="1" x14ac:dyDescent="0.2">
      <c r="A206" t="s">
        <v>1575</v>
      </c>
      <c r="B206" t="s">
        <v>1576</v>
      </c>
      <c r="C206" t="s">
        <v>104</v>
      </c>
      <c r="D206">
        <v>2</v>
      </c>
      <c r="E206">
        <v>8</v>
      </c>
      <c r="F206" s="2">
        <v>4</v>
      </c>
      <c r="G206" s="2">
        <v>9.6</v>
      </c>
      <c r="H206" s="2">
        <v>4.8</v>
      </c>
      <c r="I206" s="2">
        <v>0.89</v>
      </c>
      <c r="J206" s="2">
        <v>7.1</v>
      </c>
      <c r="K206" s="2">
        <v>3.55</v>
      </c>
      <c r="L206">
        <v>0</v>
      </c>
      <c r="M206" s="2">
        <v>0</v>
      </c>
      <c r="N206">
        <v>2</v>
      </c>
      <c r="O206">
        <v>4</v>
      </c>
      <c r="P206" s="2">
        <v>50</v>
      </c>
      <c r="Q206">
        <v>3</v>
      </c>
      <c r="R206">
        <v>5</v>
      </c>
      <c r="S206" s="2">
        <v>60</v>
      </c>
      <c r="T206">
        <v>0</v>
      </c>
      <c r="U206">
        <v>0</v>
      </c>
      <c r="W206">
        <v>0</v>
      </c>
      <c r="X206">
        <v>0</v>
      </c>
      <c r="Y206">
        <v>0</v>
      </c>
      <c r="Z206">
        <v>0</v>
      </c>
      <c r="AA206">
        <v>0</v>
      </c>
      <c r="AB206">
        <v>0</v>
      </c>
      <c r="AC206">
        <v>0</v>
      </c>
      <c r="AD206">
        <v>7</v>
      </c>
      <c r="AE206" s="2">
        <v>3.5</v>
      </c>
      <c r="AF206">
        <v>1</v>
      </c>
      <c r="AG206">
        <v>6</v>
      </c>
      <c r="AH206">
        <v>1</v>
      </c>
      <c r="AI206" s="2">
        <v>0.5</v>
      </c>
      <c r="AJ206">
        <v>21438</v>
      </c>
      <c r="AK206">
        <v>271</v>
      </c>
    </row>
    <row r="207" spans="1:37" ht="15.25" customHeight="1" x14ac:dyDescent="0.2">
      <c r="A207" t="s">
        <v>1577</v>
      </c>
      <c r="B207" t="s">
        <v>1578</v>
      </c>
      <c r="C207" t="s">
        <v>104</v>
      </c>
      <c r="D207">
        <v>2</v>
      </c>
      <c r="E207">
        <v>6</v>
      </c>
      <c r="F207" s="2">
        <v>3</v>
      </c>
      <c r="G207" s="2">
        <v>4.5999999999999996</v>
      </c>
      <c r="H207" s="2">
        <v>2.2999999999999998</v>
      </c>
      <c r="I207" s="2">
        <v>0.43</v>
      </c>
      <c r="J207" s="2">
        <v>2.6</v>
      </c>
      <c r="K207" s="2">
        <v>1.3</v>
      </c>
      <c r="L207">
        <v>1</v>
      </c>
      <c r="M207" s="2">
        <v>0.5</v>
      </c>
      <c r="N207">
        <v>3</v>
      </c>
      <c r="O207">
        <v>6</v>
      </c>
      <c r="P207" s="2">
        <v>50</v>
      </c>
      <c r="Q207">
        <v>1</v>
      </c>
      <c r="R207">
        <v>6</v>
      </c>
      <c r="S207" s="2">
        <v>16.6666666666667</v>
      </c>
      <c r="T207">
        <v>1</v>
      </c>
      <c r="U207">
        <v>2</v>
      </c>
      <c r="V207" s="2">
        <v>50</v>
      </c>
      <c r="W207">
        <v>0</v>
      </c>
      <c r="X207">
        <v>0</v>
      </c>
      <c r="Y207">
        <v>0</v>
      </c>
      <c r="Z207">
        <v>0</v>
      </c>
      <c r="AA207">
        <v>0</v>
      </c>
      <c r="AB207">
        <v>0</v>
      </c>
      <c r="AC207">
        <v>1</v>
      </c>
      <c r="AD207">
        <v>6</v>
      </c>
      <c r="AE207" s="2">
        <v>3</v>
      </c>
      <c r="AF207">
        <v>1</v>
      </c>
      <c r="AG207">
        <v>5</v>
      </c>
      <c r="AH207">
        <v>1</v>
      </c>
      <c r="AI207" s="2">
        <v>0.5</v>
      </c>
      <c r="AJ207">
        <v>20748</v>
      </c>
      <c r="AK207">
        <v>272</v>
      </c>
    </row>
    <row r="208" spans="1:37" ht="15.25" customHeight="1" x14ac:dyDescent="0.2">
      <c r="A208" t="s">
        <v>1579</v>
      </c>
      <c r="B208" t="s">
        <v>1580</v>
      </c>
      <c r="C208" t="s">
        <v>104</v>
      </c>
      <c r="D208">
        <v>2</v>
      </c>
      <c r="E208">
        <v>10</v>
      </c>
      <c r="F208" s="2">
        <v>5</v>
      </c>
      <c r="G208" s="2">
        <v>10.1</v>
      </c>
      <c r="H208" s="2">
        <v>5</v>
      </c>
      <c r="I208" s="2">
        <v>0.56000000000000005</v>
      </c>
      <c r="J208" s="2">
        <v>5.6</v>
      </c>
      <c r="K208" s="2">
        <v>2.8</v>
      </c>
      <c r="L208">
        <v>0</v>
      </c>
      <c r="M208" s="2">
        <v>0</v>
      </c>
      <c r="N208">
        <v>9</v>
      </c>
      <c r="O208">
        <v>13</v>
      </c>
      <c r="P208" s="2">
        <v>69.230769230769198</v>
      </c>
      <c r="Q208">
        <v>0</v>
      </c>
      <c r="R208">
        <v>3</v>
      </c>
      <c r="S208" s="2">
        <v>0</v>
      </c>
      <c r="T208">
        <v>1</v>
      </c>
      <c r="U208">
        <v>2</v>
      </c>
      <c r="V208" s="2">
        <v>50</v>
      </c>
      <c r="W208">
        <v>0</v>
      </c>
      <c r="X208">
        <v>0</v>
      </c>
      <c r="Y208">
        <v>0</v>
      </c>
      <c r="Z208">
        <v>1</v>
      </c>
      <c r="AA208">
        <v>0</v>
      </c>
      <c r="AB208">
        <v>0</v>
      </c>
      <c r="AC208">
        <v>0</v>
      </c>
      <c r="AD208">
        <v>13</v>
      </c>
      <c r="AE208" s="2">
        <v>6.5</v>
      </c>
      <c r="AF208">
        <v>3</v>
      </c>
      <c r="AG208">
        <v>10</v>
      </c>
      <c r="AH208">
        <v>2</v>
      </c>
      <c r="AI208" s="2">
        <v>1</v>
      </c>
      <c r="AJ208">
        <v>21978</v>
      </c>
      <c r="AK208">
        <v>270</v>
      </c>
    </row>
    <row r="209" spans="1:37" ht="15.25" customHeight="1" x14ac:dyDescent="0.2">
      <c r="A209" t="s">
        <v>1581</v>
      </c>
      <c r="B209" t="s">
        <v>1582</v>
      </c>
      <c r="C209" t="s">
        <v>104</v>
      </c>
      <c r="D209">
        <v>2</v>
      </c>
      <c r="E209">
        <v>13</v>
      </c>
      <c r="F209" s="2">
        <v>6.5</v>
      </c>
      <c r="G209" s="2">
        <v>12.1</v>
      </c>
      <c r="H209" s="2">
        <v>6</v>
      </c>
      <c r="I209" s="2">
        <v>0.62</v>
      </c>
      <c r="J209" s="2">
        <v>8.1</v>
      </c>
      <c r="K209" s="2">
        <v>4.05</v>
      </c>
      <c r="L209">
        <v>5</v>
      </c>
      <c r="M209" s="2">
        <v>2.5</v>
      </c>
      <c r="N209">
        <v>3</v>
      </c>
      <c r="O209">
        <v>4</v>
      </c>
      <c r="P209" s="2">
        <v>75</v>
      </c>
      <c r="Q209">
        <v>5</v>
      </c>
      <c r="R209">
        <v>17</v>
      </c>
      <c r="S209" s="2">
        <v>29.411764705882401</v>
      </c>
      <c r="T209">
        <v>0</v>
      </c>
      <c r="U209">
        <v>0</v>
      </c>
      <c r="W209">
        <v>1</v>
      </c>
      <c r="X209">
        <v>0</v>
      </c>
      <c r="Y209">
        <v>3</v>
      </c>
      <c r="Z209">
        <v>0</v>
      </c>
      <c r="AA209">
        <v>0</v>
      </c>
      <c r="AB209">
        <v>0</v>
      </c>
      <c r="AC209">
        <v>1</v>
      </c>
      <c r="AD209">
        <v>6</v>
      </c>
      <c r="AE209" s="2">
        <v>3</v>
      </c>
      <c r="AF209">
        <v>1</v>
      </c>
      <c r="AG209">
        <v>5</v>
      </c>
      <c r="AH209">
        <v>2</v>
      </c>
      <c r="AI209" s="2">
        <v>1</v>
      </c>
      <c r="AJ209">
        <v>32898</v>
      </c>
      <c r="AK209">
        <v>247</v>
      </c>
    </row>
    <row r="210" spans="1:37" ht="15.25" customHeight="1" x14ac:dyDescent="0.2">
      <c r="A210" t="s">
        <v>1583</v>
      </c>
      <c r="B210" t="s">
        <v>1206</v>
      </c>
      <c r="C210" t="s">
        <v>70</v>
      </c>
      <c r="D210">
        <v>2</v>
      </c>
      <c r="E210">
        <v>4</v>
      </c>
      <c r="F210" s="2">
        <v>2</v>
      </c>
      <c r="G210" s="2">
        <v>6.4</v>
      </c>
      <c r="H210" s="2">
        <v>3.2</v>
      </c>
      <c r="I210" s="2">
        <v>0.36</v>
      </c>
      <c r="J210" s="2">
        <v>1.4</v>
      </c>
      <c r="K210" s="2">
        <v>0.7</v>
      </c>
      <c r="L210">
        <v>3</v>
      </c>
      <c r="M210" s="2">
        <v>1.5</v>
      </c>
      <c r="N210">
        <v>4</v>
      </c>
      <c r="O210">
        <v>9</v>
      </c>
      <c r="P210" s="2">
        <v>44.4444444444444</v>
      </c>
      <c r="Q210">
        <v>0</v>
      </c>
      <c r="R210">
        <v>1</v>
      </c>
      <c r="S210" s="2">
        <v>0</v>
      </c>
      <c r="T210">
        <v>0</v>
      </c>
      <c r="U210">
        <v>1</v>
      </c>
      <c r="V210" s="2">
        <v>0</v>
      </c>
      <c r="W210">
        <v>0</v>
      </c>
      <c r="X210">
        <v>1</v>
      </c>
      <c r="Y210">
        <v>1</v>
      </c>
      <c r="Z210">
        <v>0</v>
      </c>
      <c r="AA210">
        <v>0</v>
      </c>
      <c r="AB210">
        <v>0</v>
      </c>
      <c r="AC210">
        <v>1</v>
      </c>
      <c r="AD210">
        <v>8</v>
      </c>
      <c r="AE210" s="2">
        <v>4</v>
      </c>
      <c r="AF210">
        <v>1</v>
      </c>
      <c r="AG210">
        <v>7</v>
      </c>
      <c r="AH210">
        <v>1</v>
      </c>
      <c r="AI210" s="2">
        <v>0.5</v>
      </c>
      <c r="AJ210">
        <v>41092</v>
      </c>
      <c r="AK210">
        <v>227</v>
      </c>
    </row>
    <row r="211" spans="1:37" ht="15.25" customHeight="1" x14ac:dyDescent="0.2">
      <c r="A211" t="s">
        <v>755</v>
      </c>
      <c r="B211" t="s">
        <v>1584</v>
      </c>
      <c r="C211" t="s">
        <v>70</v>
      </c>
      <c r="D211">
        <v>2</v>
      </c>
      <c r="E211">
        <v>12</v>
      </c>
      <c r="F211" s="2">
        <v>6</v>
      </c>
      <c r="G211" s="2">
        <v>4.5999999999999996</v>
      </c>
      <c r="H211" s="2">
        <v>2.2999999999999998</v>
      </c>
      <c r="I211" s="2">
        <v>0.55000000000000004</v>
      </c>
      <c r="J211" s="2">
        <v>6.6</v>
      </c>
      <c r="K211" s="2">
        <v>3.3</v>
      </c>
      <c r="L211">
        <v>5</v>
      </c>
      <c r="M211" s="2">
        <v>2.5</v>
      </c>
      <c r="N211">
        <v>6</v>
      </c>
      <c r="O211">
        <v>9</v>
      </c>
      <c r="P211" s="2">
        <v>66.6666666666667</v>
      </c>
      <c r="Q211">
        <v>3</v>
      </c>
      <c r="R211">
        <v>13</v>
      </c>
      <c r="S211" s="2">
        <v>23.076923076923102</v>
      </c>
      <c r="T211">
        <v>0</v>
      </c>
      <c r="U211">
        <v>0</v>
      </c>
      <c r="W211">
        <v>2</v>
      </c>
      <c r="X211">
        <v>0</v>
      </c>
      <c r="Y211">
        <v>0</v>
      </c>
      <c r="Z211">
        <v>0</v>
      </c>
      <c r="AA211">
        <v>0</v>
      </c>
      <c r="AB211">
        <v>0</v>
      </c>
      <c r="AC211">
        <v>3</v>
      </c>
      <c r="AD211">
        <v>2</v>
      </c>
      <c r="AE211" s="2">
        <v>1</v>
      </c>
      <c r="AF211">
        <v>1</v>
      </c>
      <c r="AG211">
        <v>1</v>
      </c>
      <c r="AH211">
        <v>3</v>
      </c>
      <c r="AI211" s="2">
        <v>1.5</v>
      </c>
      <c r="AJ211">
        <v>171549</v>
      </c>
      <c r="AK211">
        <v>107</v>
      </c>
    </row>
    <row r="212" spans="1:37" ht="15.25" customHeight="1" x14ac:dyDescent="0.2">
      <c r="A212" t="s">
        <v>113</v>
      </c>
      <c r="B212" t="s">
        <v>646</v>
      </c>
      <c r="C212" t="s">
        <v>70</v>
      </c>
      <c r="D212">
        <v>2</v>
      </c>
      <c r="E212">
        <v>7</v>
      </c>
      <c r="F212" s="2">
        <v>3.5</v>
      </c>
      <c r="G212" s="2">
        <v>6.3</v>
      </c>
      <c r="H212" s="2">
        <v>3.2</v>
      </c>
      <c r="I212" s="2">
        <v>0.54</v>
      </c>
      <c r="J212" s="2">
        <v>3.8</v>
      </c>
      <c r="K212" s="2">
        <v>1.9</v>
      </c>
      <c r="L212">
        <v>3</v>
      </c>
      <c r="M212" s="2">
        <v>1.5</v>
      </c>
      <c r="N212">
        <v>5</v>
      </c>
      <c r="O212">
        <v>5</v>
      </c>
      <c r="P212" s="2">
        <v>100</v>
      </c>
      <c r="Q212">
        <v>1</v>
      </c>
      <c r="R212">
        <v>7</v>
      </c>
      <c r="S212" s="2">
        <v>14.285714285714301</v>
      </c>
      <c r="T212">
        <v>0</v>
      </c>
      <c r="U212">
        <v>1</v>
      </c>
      <c r="V212" s="2">
        <v>0</v>
      </c>
      <c r="W212">
        <v>0</v>
      </c>
      <c r="X212">
        <v>0</v>
      </c>
      <c r="Y212">
        <v>0</v>
      </c>
      <c r="Z212">
        <v>0</v>
      </c>
      <c r="AA212">
        <v>0</v>
      </c>
      <c r="AB212">
        <v>0</v>
      </c>
      <c r="AC212">
        <v>3</v>
      </c>
      <c r="AD212">
        <v>7</v>
      </c>
      <c r="AE212" s="2">
        <v>3.5</v>
      </c>
      <c r="AF212">
        <v>3</v>
      </c>
      <c r="AG212">
        <v>4</v>
      </c>
      <c r="AH212">
        <v>1</v>
      </c>
      <c r="AI212" s="2">
        <v>0.5</v>
      </c>
      <c r="AJ212">
        <v>133131</v>
      </c>
      <c r="AK212">
        <v>127</v>
      </c>
    </row>
    <row r="213" spans="1:37" ht="15.25" customHeight="1" x14ac:dyDescent="0.2">
      <c r="A213" t="s">
        <v>319</v>
      </c>
      <c r="B213" t="s">
        <v>320</v>
      </c>
      <c r="C213" t="s">
        <v>70</v>
      </c>
      <c r="D213">
        <v>2</v>
      </c>
      <c r="E213">
        <v>12</v>
      </c>
      <c r="F213" s="2">
        <v>6</v>
      </c>
      <c r="G213" s="2">
        <v>10.3</v>
      </c>
      <c r="H213" s="2">
        <v>5.2</v>
      </c>
      <c r="I213" s="2">
        <v>0.44</v>
      </c>
      <c r="J213" s="2">
        <v>5.3</v>
      </c>
      <c r="K213" s="2">
        <v>2.65</v>
      </c>
      <c r="L213">
        <v>9</v>
      </c>
      <c r="M213" s="2">
        <v>4.5</v>
      </c>
      <c r="N213">
        <v>8</v>
      </c>
      <c r="O213">
        <v>20</v>
      </c>
      <c r="P213" s="2">
        <v>40</v>
      </c>
      <c r="Q213">
        <v>0</v>
      </c>
      <c r="R213">
        <v>2</v>
      </c>
      <c r="S213" s="2">
        <v>0</v>
      </c>
      <c r="T213">
        <v>4</v>
      </c>
      <c r="U213">
        <v>5</v>
      </c>
      <c r="V213" s="2">
        <v>80</v>
      </c>
      <c r="W213">
        <v>0</v>
      </c>
      <c r="X213">
        <v>0</v>
      </c>
      <c r="Y213">
        <v>6</v>
      </c>
      <c r="Z213">
        <v>0</v>
      </c>
      <c r="AA213">
        <v>0</v>
      </c>
      <c r="AB213">
        <v>0</v>
      </c>
      <c r="AC213">
        <v>3</v>
      </c>
      <c r="AD213">
        <v>4</v>
      </c>
      <c r="AE213" s="2">
        <v>2</v>
      </c>
      <c r="AF213">
        <v>3</v>
      </c>
      <c r="AG213">
        <v>1</v>
      </c>
      <c r="AH213">
        <v>3</v>
      </c>
      <c r="AI213" s="2">
        <v>1.5</v>
      </c>
      <c r="AJ213">
        <v>166547</v>
      </c>
      <c r="AK213">
        <v>110</v>
      </c>
    </row>
    <row r="214" spans="1:37" ht="15.25" customHeight="1" x14ac:dyDescent="0.2">
      <c r="A214" t="s">
        <v>1585</v>
      </c>
      <c r="B214" t="s">
        <v>1586</v>
      </c>
      <c r="C214" t="s">
        <v>1416</v>
      </c>
      <c r="D214">
        <v>2</v>
      </c>
      <c r="E214">
        <v>9</v>
      </c>
      <c r="F214" s="2">
        <v>4.5</v>
      </c>
      <c r="G214" s="2">
        <v>7.9</v>
      </c>
      <c r="H214" s="2">
        <v>4</v>
      </c>
      <c r="I214" s="2">
        <v>0.43</v>
      </c>
      <c r="J214" s="2">
        <v>3.9</v>
      </c>
      <c r="K214" s="2">
        <v>1.95</v>
      </c>
      <c r="L214">
        <v>5</v>
      </c>
      <c r="M214" s="2">
        <v>2.5</v>
      </c>
      <c r="N214">
        <v>5</v>
      </c>
      <c r="O214">
        <v>14</v>
      </c>
      <c r="P214" s="2">
        <v>35.714285714285701</v>
      </c>
      <c r="Q214">
        <v>1</v>
      </c>
      <c r="R214">
        <v>5</v>
      </c>
      <c r="S214" s="2">
        <v>20</v>
      </c>
      <c r="T214">
        <v>2</v>
      </c>
      <c r="U214">
        <v>2</v>
      </c>
      <c r="V214" s="2">
        <v>100</v>
      </c>
      <c r="W214">
        <v>0</v>
      </c>
      <c r="X214">
        <v>2</v>
      </c>
      <c r="Y214">
        <v>1</v>
      </c>
      <c r="Z214">
        <v>0</v>
      </c>
      <c r="AA214">
        <v>0</v>
      </c>
      <c r="AB214">
        <v>0</v>
      </c>
      <c r="AC214">
        <v>2</v>
      </c>
      <c r="AD214">
        <v>10</v>
      </c>
      <c r="AE214" s="2">
        <v>5</v>
      </c>
      <c r="AF214">
        <v>4</v>
      </c>
      <c r="AG214">
        <v>6</v>
      </c>
      <c r="AH214">
        <v>4</v>
      </c>
      <c r="AI214" s="2">
        <v>2</v>
      </c>
      <c r="AJ214">
        <v>241272</v>
      </c>
      <c r="AK214">
        <v>84</v>
      </c>
    </row>
    <row r="215" spans="1:37" ht="15.25" customHeight="1" x14ac:dyDescent="0.2">
      <c r="A215" t="s">
        <v>1587</v>
      </c>
      <c r="B215" t="s">
        <v>1588</v>
      </c>
      <c r="C215" t="s">
        <v>1416</v>
      </c>
      <c r="D215">
        <v>2</v>
      </c>
      <c r="E215">
        <v>6</v>
      </c>
      <c r="F215" s="2">
        <v>3</v>
      </c>
      <c r="G215" s="2">
        <v>3.1</v>
      </c>
      <c r="H215" s="2">
        <v>1.6</v>
      </c>
      <c r="I215" s="2">
        <v>0.26</v>
      </c>
      <c r="J215" s="2">
        <v>1.6</v>
      </c>
      <c r="K215" s="2">
        <v>0.8</v>
      </c>
      <c r="L215">
        <v>3</v>
      </c>
      <c r="M215" s="2">
        <v>1.5</v>
      </c>
      <c r="N215">
        <v>6</v>
      </c>
      <c r="O215">
        <v>14</v>
      </c>
      <c r="P215" s="2">
        <v>42.857142857142897</v>
      </c>
      <c r="Q215">
        <v>0</v>
      </c>
      <c r="R215">
        <v>9</v>
      </c>
      <c r="S215" s="2">
        <v>0</v>
      </c>
      <c r="T215">
        <v>0</v>
      </c>
      <c r="U215">
        <v>0</v>
      </c>
      <c r="W215">
        <v>0</v>
      </c>
      <c r="X215">
        <v>0</v>
      </c>
      <c r="Y215">
        <v>1</v>
      </c>
      <c r="Z215">
        <v>0</v>
      </c>
      <c r="AA215">
        <v>0</v>
      </c>
      <c r="AB215">
        <v>0</v>
      </c>
      <c r="AC215">
        <v>2</v>
      </c>
      <c r="AD215">
        <v>11</v>
      </c>
      <c r="AE215" s="2">
        <v>5.5</v>
      </c>
      <c r="AF215">
        <v>3</v>
      </c>
      <c r="AG215">
        <v>8</v>
      </c>
      <c r="AH215">
        <v>5</v>
      </c>
      <c r="AI215" s="2">
        <v>2.5</v>
      </c>
      <c r="AJ215">
        <v>210168</v>
      </c>
      <c r="AK215">
        <v>99</v>
      </c>
    </row>
    <row r="216" spans="1:37" ht="15.25" customHeight="1" x14ac:dyDescent="0.2">
      <c r="A216" t="s">
        <v>1589</v>
      </c>
      <c r="B216" t="s">
        <v>1590</v>
      </c>
      <c r="C216" t="s">
        <v>1416</v>
      </c>
      <c r="D216">
        <v>2</v>
      </c>
      <c r="E216">
        <v>3</v>
      </c>
      <c r="F216" s="2">
        <v>1.5</v>
      </c>
      <c r="G216" s="2">
        <v>2.2999999999999998</v>
      </c>
      <c r="H216" s="2">
        <v>1.2</v>
      </c>
      <c r="I216" s="2">
        <v>0.25</v>
      </c>
      <c r="J216" s="2">
        <v>0.8</v>
      </c>
      <c r="K216" s="2">
        <v>0.4</v>
      </c>
      <c r="L216">
        <v>0</v>
      </c>
      <c r="M216" s="2">
        <v>0</v>
      </c>
      <c r="N216">
        <v>1</v>
      </c>
      <c r="O216">
        <v>2</v>
      </c>
      <c r="P216" s="2">
        <v>50</v>
      </c>
      <c r="Q216">
        <v>1</v>
      </c>
      <c r="R216">
        <v>10</v>
      </c>
      <c r="S216" s="2">
        <v>10</v>
      </c>
      <c r="T216">
        <v>0</v>
      </c>
      <c r="U216">
        <v>0</v>
      </c>
      <c r="W216">
        <v>0</v>
      </c>
      <c r="X216">
        <v>0</v>
      </c>
      <c r="Y216">
        <v>0</v>
      </c>
      <c r="Z216">
        <v>0</v>
      </c>
      <c r="AA216">
        <v>0</v>
      </c>
      <c r="AB216">
        <v>0</v>
      </c>
      <c r="AC216">
        <v>0</v>
      </c>
      <c r="AD216">
        <v>5</v>
      </c>
      <c r="AE216" s="2">
        <v>2.5</v>
      </c>
      <c r="AF216">
        <v>2</v>
      </c>
      <c r="AG216">
        <v>3</v>
      </c>
      <c r="AH216">
        <v>1</v>
      </c>
      <c r="AI216" s="2">
        <v>0.5</v>
      </c>
      <c r="AJ216">
        <v>190674</v>
      </c>
      <c r="AK216">
        <v>101</v>
      </c>
    </row>
    <row r="217" spans="1:37" ht="15.25" customHeight="1" x14ac:dyDescent="0.2">
      <c r="A217" t="s">
        <v>1585</v>
      </c>
      <c r="B217" t="s">
        <v>1591</v>
      </c>
      <c r="C217" t="s">
        <v>1416</v>
      </c>
      <c r="D217">
        <v>2</v>
      </c>
      <c r="E217">
        <v>3</v>
      </c>
      <c r="F217" s="2">
        <v>1.5</v>
      </c>
      <c r="G217" s="2">
        <v>4.8</v>
      </c>
      <c r="H217" s="2">
        <v>2.4</v>
      </c>
      <c r="I217" s="2">
        <v>0.27</v>
      </c>
      <c r="J217" s="2">
        <v>0.8</v>
      </c>
      <c r="K217" s="2">
        <v>0.4</v>
      </c>
      <c r="L217">
        <v>0</v>
      </c>
      <c r="M217" s="2">
        <v>0</v>
      </c>
      <c r="N217">
        <v>1</v>
      </c>
      <c r="O217">
        <v>4</v>
      </c>
      <c r="P217" s="2">
        <v>25</v>
      </c>
      <c r="Q217">
        <v>1</v>
      </c>
      <c r="R217">
        <v>7</v>
      </c>
      <c r="S217" s="2">
        <v>14.285714285714301</v>
      </c>
      <c r="T217">
        <v>0</v>
      </c>
      <c r="U217">
        <v>0</v>
      </c>
      <c r="W217">
        <v>0</v>
      </c>
      <c r="X217">
        <v>0</v>
      </c>
      <c r="Y217">
        <v>0</v>
      </c>
      <c r="Z217">
        <v>0</v>
      </c>
      <c r="AA217">
        <v>0</v>
      </c>
      <c r="AB217">
        <v>0</v>
      </c>
      <c r="AC217">
        <v>0</v>
      </c>
      <c r="AD217">
        <v>14</v>
      </c>
      <c r="AE217" s="2">
        <v>7</v>
      </c>
      <c r="AF217">
        <v>2</v>
      </c>
      <c r="AG217">
        <v>12</v>
      </c>
      <c r="AH217">
        <v>3</v>
      </c>
      <c r="AI217" s="2">
        <v>1.5</v>
      </c>
      <c r="AJ217">
        <v>167064</v>
      </c>
      <c r="AK217">
        <v>109</v>
      </c>
    </row>
    <row r="218" spans="1:37" ht="15.25" customHeight="1" x14ac:dyDescent="0.2">
      <c r="A218" t="s">
        <v>690</v>
      </c>
      <c r="B218" t="s">
        <v>691</v>
      </c>
      <c r="C218" t="s">
        <v>607</v>
      </c>
      <c r="D218">
        <v>2</v>
      </c>
      <c r="E218">
        <v>8</v>
      </c>
      <c r="F218" s="2">
        <v>4</v>
      </c>
      <c r="G218" s="2">
        <v>9.3000000000000007</v>
      </c>
      <c r="H218" s="2">
        <v>4.5999999999999996</v>
      </c>
      <c r="I218" s="2">
        <v>0.73</v>
      </c>
      <c r="J218" s="2">
        <v>5.8</v>
      </c>
      <c r="K218" s="2">
        <v>2.9</v>
      </c>
      <c r="L218">
        <v>2</v>
      </c>
      <c r="M218" s="2">
        <v>1</v>
      </c>
      <c r="N218">
        <v>3</v>
      </c>
      <c r="O218">
        <v>5</v>
      </c>
      <c r="P218" s="2">
        <v>60</v>
      </c>
      <c r="Q218">
        <v>2</v>
      </c>
      <c r="R218">
        <v>5</v>
      </c>
      <c r="S218" s="2">
        <v>40</v>
      </c>
      <c r="T218">
        <v>1</v>
      </c>
      <c r="U218">
        <v>1</v>
      </c>
      <c r="V218" s="2">
        <v>100</v>
      </c>
      <c r="W218">
        <v>0</v>
      </c>
      <c r="X218">
        <v>0</v>
      </c>
      <c r="Y218">
        <v>2</v>
      </c>
      <c r="Z218">
        <v>0</v>
      </c>
      <c r="AA218">
        <v>0</v>
      </c>
      <c r="AB218">
        <v>0</v>
      </c>
      <c r="AC218">
        <v>0</v>
      </c>
      <c r="AD218">
        <v>7</v>
      </c>
      <c r="AE218" s="2">
        <v>3.5</v>
      </c>
      <c r="AF218">
        <v>0</v>
      </c>
      <c r="AG218">
        <v>7</v>
      </c>
      <c r="AH218">
        <v>2</v>
      </c>
      <c r="AI218" s="2">
        <v>1</v>
      </c>
      <c r="AJ218">
        <v>48494</v>
      </c>
      <c r="AK218">
        <v>210</v>
      </c>
    </row>
    <row r="219" spans="1:37" ht="15.25" customHeight="1" x14ac:dyDescent="0.2">
      <c r="A219" t="s">
        <v>692</v>
      </c>
      <c r="B219" t="s">
        <v>693</v>
      </c>
      <c r="C219" t="s">
        <v>607</v>
      </c>
      <c r="D219">
        <v>2</v>
      </c>
      <c r="E219">
        <v>1</v>
      </c>
      <c r="F219" s="2">
        <v>0.5</v>
      </c>
      <c r="G219" s="2">
        <v>-3.2</v>
      </c>
      <c r="H219" s="2">
        <v>-1.6</v>
      </c>
      <c r="I219" s="2">
        <v>0.33</v>
      </c>
      <c r="J219" s="2">
        <v>0.3</v>
      </c>
      <c r="K219" s="2">
        <v>0.15</v>
      </c>
      <c r="L219">
        <v>0</v>
      </c>
      <c r="M219" s="2">
        <v>0</v>
      </c>
      <c r="N219">
        <v>1</v>
      </c>
      <c r="O219">
        <v>1</v>
      </c>
      <c r="P219" s="2">
        <v>100</v>
      </c>
      <c r="Q219">
        <v>0</v>
      </c>
      <c r="R219">
        <v>2</v>
      </c>
      <c r="S219" s="2">
        <v>0</v>
      </c>
      <c r="T219">
        <v>0</v>
      </c>
      <c r="U219">
        <v>0</v>
      </c>
      <c r="W219">
        <v>0</v>
      </c>
      <c r="X219">
        <v>0</v>
      </c>
      <c r="Y219">
        <v>0</v>
      </c>
      <c r="Z219">
        <v>0</v>
      </c>
      <c r="AA219">
        <v>0</v>
      </c>
      <c r="AB219">
        <v>0</v>
      </c>
      <c r="AC219">
        <v>0</v>
      </c>
      <c r="AD219">
        <v>1</v>
      </c>
      <c r="AE219" s="2">
        <v>0.5</v>
      </c>
      <c r="AF219">
        <v>1</v>
      </c>
      <c r="AG219">
        <v>0</v>
      </c>
      <c r="AH219">
        <v>4</v>
      </c>
      <c r="AI219" s="2">
        <v>2</v>
      </c>
      <c r="AJ219">
        <v>36747</v>
      </c>
      <c r="AK219">
        <v>237</v>
      </c>
    </row>
    <row r="220" spans="1:37" ht="15.25" customHeight="1" x14ac:dyDescent="0.2">
      <c r="A220" t="s">
        <v>360</v>
      </c>
      <c r="B220" t="s">
        <v>361</v>
      </c>
      <c r="C220" t="s">
        <v>607</v>
      </c>
      <c r="D220">
        <v>2</v>
      </c>
      <c r="E220">
        <v>8</v>
      </c>
      <c r="F220" s="2">
        <v>4</v>
      </c>
      <c r="G220" s="2">
        <v>2.9</v>
      </c>
      <c r="H220" s="2">
        <v>1.4</v>
      </c>
      <c r="I220" s="2">
        <v>0.36</v>
      </c>
      <c r="J220" s="2">
        <v>2.9</v>
      </c>
      <c r="K220" s="2">
        <v>1.45</v>
      </c>
      <c r="L220">
        <v>5</v>
      </c>
      <c r="M220" s="2">
        <v>2.5</v>
      </c>
      <c r="N220">
        <v>5</v>
      </c>
      <c r="O220">
        <v>13</v>
      </c>
      <c r="P220" s="2">
        <v>38.461538461538503</v>
      </c>
      <c r="Q220">
        <v>1</v>
      </c>
      <c r="R220">
        <v>7</v>
      </c>
      <c r="S220" s="2">
        <v>14.285714285714301</v>
      </c>
      <c r="T220">
        <v>1</v>
      </c>
      <c r="U220">
        <v>2</v>
      </c>
      <c r="V220" s="2">
        <v>50</v>
      </c>
      <c r="W220">
        <v>0</v>
      </c>
      <c r="X220">
        <v>0</v>
      </c>
      <c r="Y220">
        <v>3</v>
      </c>
      <c r="Z220">
        <v>0</v>
      </c>
      <c r="AA220">
        <v>0</v>
      </c>
      <c r="AB220">
        <v>0</v>
      </c>
      <c r="AC220">
        <v>2</v>
      </c>
      <c r="AD220">
        <v>2</v>
      </c>
      <c r="AE220" s="2">
        <v>1</v>
      </c>
      <c r="AF220">
        <v>1</v>
      </c>
      <c r="AG220">
        <v>1</v>
      </c>
      <c r="AH220">
        <v>4</v>
      </c>
      <c r="AI220" s="2">
        <v>2</v>
      </c>
      <c r="AJ220">
        <v>52422</v>
      </c>
      <c r="AK220">
        <v>203</v>
      </c>
    </row>
    <row r="221" spans="1:37" ht="15.25" customHeight="1" x14ac:dyDescent="0.2">
      <c r="A221" t="s">
        <v>1258</v>
      </c>
      <c r="B221" t="s">
        <v>1259</v>
      </c>
      <c r="C221" t="s">
        <v>607</v>
      </c>
      <c r="D221">
        <v>2</v>
      </c>
      <c r="E221">
        <v>9</v>
      </c>
      <c r="F221" s="2">
        <v>4.5</v>
      </c>
      <c r="G221" s="2">
        <v>5.5</v>
      </c>
      <c r="H221" s="2">
        <v>2.8</v>
      </c>
      <c r="I221" s="2">
        <v>0.39</v>
      </c>
      <c r="J221" s="2">
        <v>3.5</v>
      </c>
      <c r="K221" s="2">
        <v>1.75</v>
      </c>
      <c r="L221">
        <v>1</v>
      </c>
      <c r="M221" s="2">
        <v>0.5</v>
      </c>
      <c r="N221">
        <v>7</v>
      </c>
      <c r="O221">
        <v>20</v>
      </c>
      <c r="P221" s="2">
        <v>35</v>
      </c>
      <c r="Q221">
        <v>1</v>
      </c>
      <c r="R221">
        <v>3</v>
      </c>
      <c r="S221" s="2">
        <v>33.3333333333333</v>
      </c>
      <c r="T221">
        <v>0</v>
      </c>
      <c r="U221">
        <v>0</v>
      </c>
      <c r="W221">
        <v>0</v>
      </c>
      <c r="X221">
        <v>0</v>
      </c>
      <c r="Y221">
        <v>0</v>
      </c>
      <c r="Z221">
        <v>0</v>
      </c>
      <c r="AA221">
        <v>0</v>
      </c>
      <c r="AB221">
        <v>0</v>
      </c>
      <c r="AC221">
        <v>1</v>
      </c>
      <c r="AD221">
        <v>10</v>
      </c>
      <c r="AE221" s="2">
        <v>5</v>
      </c>
      <c r="AF221">
        <v>6</v>
      </c>
      <c r="AG221">
        <v>4</v>
      </c>
      <c r="AH221">
        <v>3</v>
      </c>
      <c r="AI221" s="2">
        <v>1.5</v>
      </c>
      <c r="AJ221">
        <v>46255</v>
      </c>
      <c r="AK221">
        <v>215</v>
      </c>
    </row>
    <row r="222" spans="1:37" ht="15.25" customHeight="1" x14ac:dyDescent="0.2">
      <c r="A222" t="s">
        <v>1592</v>
      </c>
      <c r="B222" t="s">
        <v>1593</v>
      </c>
      <c r="C222" t="s">
        <v>1417</v>
      </c>
      <c r="D222">
        <v>2</v>
      </c>
      <c r="E222">
        <v>4</v>
      </c>
      <c r="F222" s="2">
        <v>2</v>
      </c>
      <c r="G222" s="2">
        <v>9.1999999999999993</v>
      </c>
      <c r="H222" s="2">
        <v>4.5999999999999996</v>
      </c>
      <c r="I222" s="2">
        <v>0.28999999999999998</v>
      </c>
      <c r="J222" s="2">
        <v>1.2</v>
      </c>
      <c r="K222" s="2">
        <v>0.6</v>
      </c>
      <c r="L222">
        <v>5</v>
      </c>
      <c r="M222" s="2">
        <v>2.5</v>
      </c>
      <c r="N222">
        <v>4</v>
      </c>
      <c r="O222">
        <v>12</v>
      </c>
      <c r="P222" s="2">
        <v>33.3333333333333</v>
      </c>
      <c r="Q222">
        <v>0</v>
      </c>
      <c r="R222">
        <v>2</v>
      </c>
      <c r="S222" s="2">
        <v>0</v>
      </c>
      <c r="T222">
        <v>0</v>
      </c>
      <c r="U222">
        <v>0</v>
      </c>
      <c r="W222">
        <v>0</v>
      </c>
      <c r="X222">
        <v>1</v>
      </c>
      <c r="Y222">
        <v>2</v>
      </c>
      <c r="Z222">
        <v>0</v>
      </c>
      <c r="AA222">
        <v>0</v>
      </c>
      <c r="AB222">
        <v>0</v>
      </c>
      <c r="AC222">
        <v>2</v>
      </c>
      <c r="AD222">
        <v>14</v>
      </c>
      <c r="AE222" s="2">
        <v>7</v>
      </c>
      <c r="AF222">
        <v>3</v>
      </c>
      <c r="AG222">
        <v>11</v>
      </c>
      <c r="AH222">
        <v>2</v>
      </c>
      <c r="AI222" s="2">
        <v>1</v>
      </c>
      <c r="AJ222">
        <v>23526</v>
      </c>
      <c r="AK222">
        <v>266</v>
      </c>
    </row>
    <row r="223" spans="1:37" ht="15.25" customHeight="1" x14ac:dyDescent="0.2">
      <c r="A223" t="s">
        <v>1594</v>
      </c>
      <c r="B223" t="s">
        <v>1595</v>
      </c>
      <c r="C223" t="s">
        <v>1417</v>
      </c>
      <c r="D223">
        <v>2</v>
      </c>
      <c r="E223">
        <v>5</v>
      </c>
      <c r="F223" s="2">
        <v>2.5</v>
      </c>
      <c r="G223" s="2">
        <v>2.8</v>
      </c>
      <c r="H223" s="2">
        <v>1.4</v>
      </c>
      <c r="I223" s="2">
        <v>0.36</v>
      </c>
      <c r="J223" s="2">
        <v>1.8</v>
      </c>
      <c r="K223" s="2">
        <v>0.9</v>
      </c>
      <c r="L223">
        <v>3</v>
      </c>
      <c r="M223" s="2">
        <v>1.5</v>
      </c>
      <c r="N223">
        <v>5</v>
      </c>
      <c r="O223">
        <v>8</v>
      </c>
      <c r="P223" s="2">
        <v>62.5</v>
      </c>
      <c r="Q223">
        <v>0</v>
      </c>
      <c r="R223">
        <v>6</v>
      </c>
      <c r="S223" s="2">
        <v>0</v>
      </c>
      <c r="T223">
        <v>0</v>
      </c>
      <c r="U223">
        <v>0</v>
      </c>
      <c r="W223">
        <v>0</v>
      </c>
      <c r="X223">
        <v>1</v>
      </c>
      <c r="Y223">
        <v>1</v>
      </c>
      <c r="Z223">
        <v>0</v>
      </c>
      <c r="AA223">
        <v>0</v>
      </c>
      <c r="AB223">
        <v>0</v>
      </c>
      <c r="AC223">
        <v>1</v>
      </c>
      <c r="AD223">
        <v>2</v>
      </c>
      <c r="AE223" s="2">
        <v>1</v>
      </c>
      <c r="AF223">
        <v>2</v>
      </c>
      <c r="AG223">
        <v>0</v>
      </c>
      <c r="AH223">
        <v>2</v>
      </c>
      <c r="AI223" s="2">
        <v>1</v>
      </c>
      <c r="AJ223">
        <v>14634</v>
      </c>
      <c r="AK223">
        <v>288</v>
      </c>
    </row>
    <row r="224" spans="1:37" ht="15.25" customHeight="1" x14ac:dyDescent="0.2">
      <c r="A224" t="s">
        <v>1596</v>
      </c>
      <c r="B224" t="s">
        <v>1597</v>
      </c>
      <c r="C224" t="s">
        <v>1417</v>
      </c>
      <c r="D224">
        <v>2</v>
      </c>
      <c r="E224">
        <v>7</v>
      </c>
      <c r="F224" s="2">
        <v>3.5</v>
      </c>
      <c r="G224" s="2">
        <v>4.4000000000000004</v>
      </c>
      <c r="H224" s="2">
        <v>2.2000000000000002</v>
      </c>
      <c r="I224" s="2">
        <v>0.41</v>
      </c>
      <c r="J224" s="2">
        <v>2.9</v>
      </c>
      <c r="K224" s="2">
        <v>1.45</v>
      </c>
      <c r="L224">
        <v>1</v>
      </c>
      <c r="M224" s="2">
        <v>0.5</v>
      </c>
      <c r="N224">
        <v>5</v>
      </c>
      <c r="O224">
        <v>12</v>
      </c>
      <c r="P224" s="2">
        <v>41.6666666666667</v>
      </c>
      <c r="Q224">
        <v>1</v>
      </c>
      <c r="R224">
        <v>5</v>
      </c>
      <c r="S224" s="2">
        <v>20</v>
      </c>
      <c r="T224">
        <v>0</v>
      </c>
      <c r="U224">
        <v>0</v>
      </c>
      <c r="W224">
        <v>0</v>
      </c>
      <c r="X224">
        <v>0</v>
      </c>
      <c r="Y224">
        <v>1</v>
      </c>
      <c r="Z224">
        <v>0</v>
      </c>
      <c r="AA224">
        <v>0</v>
      </c>
      <c r="AB224">
        <v>0</v>
      </c>
      <c r="AC224">
        <v>0</v>
      </c>
      <c r="AD224">
        <v>7</v>
      </c>
      <c r="AE224" s="2">
        <v>3.5</v>
      </c>
      <c r="AF224">
        <v>4</v>
      </c>
      <c r="AG224">
        <v>3</v>
      </c>
      <c r="AH224">
        <v>3</v>
      </c>
      <c r="AI224" s="2">
        <v>1.5</v>
      </c>
      <c r="AJ224">
        <v>19962</v>
      </c>
      <c r="AK224">
        <v>273</v>
      </c>
    </row>
    <row r="225" spans="1:37" ht="15.25" customHeight="1" x14ac:dyDescent="0.2">
      <c r="A225" t="s">
        <v>1598</v>
      </c>
      <c r="B225" t="s">
        <v>1599</v>
      </c>
      <c r="C225" t="s">
        <v>1417</v>
      </c>
      <c r="D225">
        <v>2</v>
      </c>
      <c r="E225">
        <v>9</v>
      </c>
      <c r="F225" s="2">
        <v>4.5</v>
      </c>
      <c r="G225" s="2">
        <v>8.8000000000000007</v>
      </c>
      <c r="H225" s="2">
        <v>4.4000000000000004</v>
      </c>
      <c r="I225" s="2">
        <v>0.75</v>
      </c>
      <c r="J225" s="2">
        <v>6.8</v>
      </c>
      <c r="K225" s="2">
        <v>3.4</v>
      </c>
      <c r="L225">
        <v>3</v>
      </c>
      <c r="M225" s="2">
        <v>1.5</v>
      </c>
      <c r="N225">
        <v>4</v>
      </c>
      <c r="O225">
        <v>7</v>
      </c>
      <c r="P225" s="2">
        <v>57.142857142857103</v>
      </c>
      <c r="Q225">
        <v>2</v>
      </c>
      <c r="R225">
        <v>3</v>
      </c>
      <c r="S225" s="2">
        <v>66.6666666666667</v>
      </c>
      <c r="T225">
        <v>1</v>
      </c>
      <c r="U225">
        <v>2</v>
      </c>
      <c r="V225" s="2">
        <v>50</v>
      </c>
      <c r="W225">
        <v>0</v>
      </c>
      <c r="X225">
        <v>0</v>
      </c>
      <c r="Y225">
        <v>1</v>
      </c>
      <c r="Z225">
        <v>0</v>
      </c>
      <c r="AA225">
        <v>0</v>
      </c>
      <c r="AB225">
        <v>0</v>
      </c>
      <c r="AC225">
        <v>2</v>
      </c>
      <c r="AD225">
        <v>6</v>
      </c>
      <c r="AE225" s="2">
        <v>3</v>
      </c>
      <c r="AF225">
        <v>1</v>
      </c>
      <c r="AG225">
        <v>5</v>
      </c>
      <c r="AH225">
        <v>2</v>
      </c>
      <c r="AI225" s="2">
        <v>1</v>
      </c>
      <c r="AJ225">
        <v>26604</v>
      </c>
      <c r="AK225">
        <v>264</v>
      </c>
    </row>
    <row r="226" spans="1:37" ht="15.25" customHeight="1" x14ac:dyDescent="0.2">
      <c r="A226" t="s">
        <v>705</v>
      </c>
      <c r="B226" t="s">
        <v>706</v>
      </c>
      <c r="C226" t="s">
        <v>1418</v>
      </c>
      <c r="D226">
        <v>2</v>
      </c>
      <c r="E226">
        <v>8</v>
      </c>
      <c r="F226" s="2">
        <v>4</v>
      </c>
      <c r="G226" s="2">
        <v>4.3</v>
      </c>
      <c r="H226" s="2">
        <v>2.2000000000000002</v>
      </c>
      <c r="I226" s="2">
        <v>0.47</v>
      </c>
      <c r="J226" s="2">
        <v>3.8</v>
      </c>
      <c r="K226" s="2">
        <v>1.9</v>
      </c>
      <c r="L226">
        <v>1</v>
      </c>
      <c r="M226" s="2">
        <v>0.5</v>
      </c>
      <c r="N226">
        <v>8</v>
      </c>
      <c r="O226">
        <v>14</v>
      </c>
      <c r="P226" s="2">
        <v>57.142857142857103</v>
      </c>
      <c r="Q226">
        <v>0</v>
      </c>
      <c r="R226">
        <v>3</v>
      </c>
      <c r="S226" s="2">
        <v>0</v>
      </c>
      <c r="T226">
        <v>0</v>
      </c>
      <c r="U226">
        <v>0</v>
      </c>
      <c r="W226">
        <v>0</v>
      </c>
      <c r="X226">
        <v>0</v>
      </c>
      <c r="Y226">
        <v>0</v>
      </c>
      <c r="Z226">
        <v>0</v>
      </c>
      <c r="AA226">
        <v>0</v>
      </c>
      <c r="AB226">
        <v>0</v>
      </c>
      <c r="AC226">
        <v>1</v>
      </c>
      <c r="AD226">
        <v>3</v>
      </c>
      <c r="AE226" s="2">
        <v>1.5</v>
      </c>
      <c r="AF226">
        <v>1</v>
      </c>
      <c r="AG226">
        <v>2</v>
      </c>
      <c r="AH226">
        <v>1</v>
      </c>
      <c r="AI226" s="2">
        <v>0.5</v>
      </c>
      <c r="AJ226">
        <v>44490</v>
      </c>
      <c r="AK226">
        <v>218</v>
      </c>
    </row>
    <row r="227" spans="1:37" ht="15.25" customHeight="1" x14ac:dyDescent="0.2">
      <c r="A227" t="s">
        <v>1600</v>
      </c>
      <c r="B227" t="s">
        <v>1601</v>
      </c>
      <c r="C227" t="s">
        <v>1418</v>
      </c>
      <c r="D227">
        <v>2</v>
      </c>
      <c r="E227">
        <v>1</v>
      </c>
      <c r="F227" s="2">
        <v>0.5</v>
      </c>
      <c r="G227" s="2">
        <v>1.6</v>
      </c>
      <c r="H227" s="2">
        <v>0.8</v>
      </c>
      <c r="I227" s="2">
        <v>0.11</v>
      </c>
      <c r="J227" s="2">
        <v>0.1</v>
      </c>
      <c r="K227" s="2">
        <v>0.05</v>
      </c>
      <c r="L227">
        <v>1</v>
      </c>
      <c r="M227" s="2">
        <v>0.5</v>
      </c>
      <c r="N227">
        <v>1</v>
      </c>
      <c r="O227">
        <v>7</v>
      </c>
      <c r="P227" s="2">
        <v>14.285714285714301</v>
      </c>
      <c r="Q227">
        <v>0</v>
      </c>
      <c r="R227">
        <v>0</v>
      </c>
      <c r="T227">
        <v>0</v>
      </c>
      <c r="U227">
        <v>2</v>
      </c>
      <c r="V227" s="2">
        <v>0</v>
      </c>
      <c r="W227">
        <v>0</v>
      </c>
      <c r="X227">
        <v>1</v>
      </c>
      <c r="Y227">
        <v>0</v>
      </c>
      <c r="Z227">
        <v>0</v>
      </c>
      <c r="AA227">
        <v>0</v>
      </c>
      <c r="AB227">
        <v>0</v>
      </c>
      <c r="AC227">
        <v>0</v>
      </c>
      <c r="AD227">
        <v>5</v>
      </c>
      <c r="AE227" s="2">
        <v>2.5</v>
      </c>
      <c r="AF227">
        <v>1</v>
      </c>
      <c r="AG227">
        <v>4</v>
      </c>
      <c r="AH227">
        <v>2</v>
      </c>
      <c r="AI227" s="2">
        <v>1</v>
      </c>
      <c r="AJ227">
        <v>44466</v>
      </c>
      <c r="AK227">
        <v>219</v>
      </c>
    </row>
    <row r="228" spans="1:37" ht="15.25" customHeight="1" x14ac:dyDescent="0.2">
      <c r="A228" t="s">
        <v>1602</v>
      </c>
      <c r="B228" t="s">
        <v>1603</v>
      </c>
      <c r="C228" t="s">
        <v>1418</v>
      </c>
      <c r="D228">
        <v>2</v>
      </c>
      <c r="E228">
        <v>3</v>
      </c>
      <c r="F228" s="2">
        <v>1.5</v>
      </c>
      <c r="G228" s="2">
        <v>1.7</v>
      </c>
      <c r="H228" s="2">
        <v>0.8</v>
      </c>
      <c r="I228" s="2">
        <v>0.23</v>
      </c>
      <c r="J228" s="2">
        <v>0.7</v>
      </c>
      <c r="K228" s="2">
        <v>0.35</v>
      </c>
      <c r="L228">
        <v>1</v>
      </c>
      <c r="M228" s="2">
        <v>0.5</v>
      </c>
      <c r="N228">
        <v>1</v>
      </c>
      <c r="O228">
        <v>4</v>
      </c>
      <c r="P228" s="2">
        <v>25</v>
      </c>
      <c r="Q228">
        <v>1</v>
      </c>
      <c r="R228">
        <v>8</v>
      </c>
      <c r="S228" s="2">
        <v>12.5</v>
      </c>
      <c r="T228">
        <v>0</v>
      </c>
      <c r="U228">
        <v>1</v>
      </c>
      <c r="V228" s="2">
        <v>0</v>
      </c>
      <c r="W228">
        <v>0</v>
      </c>
      <c r="X228">
        <v>1</v>
      </c>
      <c r="Y228">
        <v>0</v>
      </c>
      <c r="Z228">
        <v>0</v>
      </c>
      <c r="AA228">
        <v>0</v>
      </c>
      <c r="AB228">
        <v>0</v>
      </c>
      <c r="AC228">
        <v>0</v>
      </c>
      <c r="AD228">
        <v>4</v>
      </c>
      <c r="AE228" s="2">
        <v>2</v>
      </c>
      <c r="AF228">
        <v>1</v>
      </c>
      <c r="AG228">
        <v>3</v>
      </c>
      <c r="AH228">
        <v>2</v>
      </c>
      <c r="AI228" s="2">
        <v>1</v>
      </c>
      <c r="AJ228">
        <v>52811</v>
      </c>
      <c r="AK228">
        <v>202</v>
      </c>
    </row>
    <row r="229" spans="1:37" ht="15.25" customHeight="1" x14ac:dyDescent="0.2">
      <c r="A229" t="s">
        <v>1604</v>
      </c>
      <c r="B229" t="s">
        <v>1605</v>
      </c>
      <c r="C229" t="s">
        <v>1418</v>
      </c>
      <c r="D229">
        <v>2</v>
      </c>
      <c r="E229">
        <v>13</v>
      </c>
      <c r="F229" s="2">
        <v>6.5</v>
      </c>
      <c r="G229" s="2">
        <v>8.1</v>
      </c>
      <c r="H229" s="2">
        <v>4</v>
      </c>
      <c r="I229" s="2">
        <v>0.62</v>
      </c>
      <c r="J229" s="2">
        <v>8.1</v>
      </c>
      <c r="K229" s="2">
        <v>4.05</v>
      </c>
      <c r="L229">
        <v>1</v>
      </c>
      <c r="M229" s="2">
        <v>0.5</v>
      </c>
      <c r="N229">
        <v>8</v>
      </c>
      <c r="O229">
        <v>13</v>
      </c>
      <c r="P229" s="2">
        <v>61.538461538461497</v>
      </c>
      <c r="Q229">
        <v>1</v>
      </c>
      <c r="R229">
        <v>5</v>
      </c>
      <c r="S229" s="2">
        <v>20</v>
      </c>
      <c r="T229">
        <v>3</v>
      </c>
      <c r="U229">
        <v>3</v>
      </c>
      <c r="V229" s="2">
        <v>100</v>
      </c>
      <c r="W229">
        <v>0</v>
      </c>
      <c r="X229">
        <v>0</v>
      </c>
      <c r="Y229">
        <v>0</v>
      </c>
      <c r="Z229">
        <v>0</v>
      </c>
      <c r="AA229">
        <v>0</v>
      </c>
      <c r="AB229">
        <v>0</v>
      </c>
      <c r="AC229">
        <v>1</v>
      </c>
      <c r="AD229">
        <v>6</v>
      </c>
      <c r="AE229" s="2">
        <v>3</v>
      </c>
      <c r="AF229">
        <v>1</v>
      </c>
      <c r="AG229">
        <v>5</v>
      </c>
      <c r="AH229">
        <v>3</v>
      </c>
      <c r="AI229" s="2">
        <v>1.5</v>
      </c>
      <c r="AJ229">
        <v>41205</v>
      </c>
      <c r="AK229">
        <v>226</v>
      </c>
    </row>
    <row r="230" spans="1:37" ht="15.25" customHeight="1" x14ac:dyDescent="0.2">
      <c r="A230" t="s">
        <v>1606</v>
      </c>
      <c r="B230" t="s">
        <v>1607</v>
      </c>
      <c r="C230" t="s">
        <v>49</v>
      </c>
      <c r="D230">
        <v>2</v>
      </c>
      <c r="E230">
        <v>3</v>
      </c>
      <c r="F230" s="2">
        <v>1.5</v>
      </c>
      <c r="G230" s="2">
        <v>0.3</v>
      </c>
      <c r="H230" s="2">
        <v>0.2</v>
      </c>
      <c r="I230" s="2">
        <v>0.6</v>
      </c>
      <c r="J230" s="2">
        <v>1.8</v>
      </c>
      <c r="K230" s="2">
        <v>0.9</v>
      </c>
      <c r="L230">
        <v>2</v>
      </c>
      <c r="M230" s="2">
        <v>1</v>
      </c>
      <c r="N230">
        <v>1</v>
      </c>
      <c r="O230">
        <v>3</v>
      </c>
      <c r="P230" s="2">
        <v>33.3333333333333</v>
      </c>
      <c r="Q230">
        <v>1</v>
      </c>
      <c r="R230">
        <v>2</v>
      </c>
      <c r="S230" s="2">
        <v>50</v>
      </c>
      <c r="T230">
        <v>0</v>
      </c>
      <c r="U230">
        <v>0</v>
      </c>
      <c r="W230">
        <v>0</v>
      </c>
      <c r="X230">
        <v>0</v>
      </c>
      <c r="Y230">
        <v>1</v>
      </c>
      <c r="Z230">
        <v>0</v>
      </c>
      <c r="AA230">
        <v>0</v>
      </c>
      <c r="AB230">
        <v>0</v>
      </c>
      <c r="AC230">
        <v>1</v>
      </c>
      <c r="AD230">
        <v>1</v>
      </c>
      <c r="AE230" s="2">
        <v>0.5</v>
      </c>
      <c r="AF230">
        <v>0</v>
      </c>
      <c r="AG230">
        <v>1</v>
      </c>
      <c r="AH230">
        <v>3</v>
      </c>
      <c r="AI230" s="2">
        <v>1.5</v>
      </c>
      <c r="AJ230">
        <v>23080</v>
      </c>
      <c r="AK230">
        <v>269</v>
      </c>
    </row>
    <row r="231" spans="1:37" ht="15.25" customHeight="1" x14ac:dyDescent="0.2">
      <c r="A231" t="s">
        <v>1608</v>
      </c>
      <c r="B231" t="s">
        <v>1609</v>
      </c>
      <c r="C231" t="s">
        <v>49</v>
      </c>
      <c r="D231">
        <v>2</v>
      </c>
      <c r="E231">
        <v>10</v>
      </c>
      <c r="F231" s="2">
        <v>5</v>
      </c>
      <c r="G231" s="2">
        <v>5.0999999999999996</v>
      </c>
      <c r="H231" s="2">
        <v>2.6</v>
      </c>
      <c r="I231" s="2">
        <v>0.56000000000000005</v>
      </c>
      <c r="J231" s="2">
        <v>5.6</v>
      </c>
      <c r="K231" s="2">
        <v>2.8</v>
      </c>
      <c r="L231">
        <v>0</v>
      </c>
      <c r="M231" s="2">
        <v>0</v>
      </c>
      <c r="N231">
        <v>6</v>
      </c>
      <c r="O231">
        <v>11</v>
      </c>
      <c r="P231" s="2">
        <v>54.545454545454497</v>
      </c>
      <c r="Q231">
        <v>1</v>
      </c>
      <c r="R231">
        <v>5</v>
      </c>
      <c r="S231" s="2">
        <v>20</v>
      </c>
      <c r="T231">
        <v>2</v>
      </c>
      <c r="U231">
        <v>2</v>
      </c>
      <c r="V231" s="2">
        <v>100</v>
      </c>
      <c r="W231">
        <v>0</v>
      </c>
      <c r="X231">
        <v>0</v>
      </c>
      <c r="Y231">
        <v>0</v>
      </c>
      <c r="Z231">
        <v>0</v>
      </c>
      <c r="AA231">
        <v>0</v>
      </c>
      <c r="AB231">
        <v>0</v>
      </c>
      <c r="AC231">
        <v>0</v>
      </c>
      <c r="AD231">
        <v>5</v>
      </c>
      <c r="AE231" s="2">
        <v>2.5</v>
      </c>
      <c r="AF231">
        <v>2</v>
      </c>
      <c r="AG231">
        <v>3</v>
      </c>
      <c r="AH231">
        <v>3</v>
      </c>
      <c r="AI231" s="2">
        <v>1.5</v>
      </c>
      <c r="AJ231">
        <v>27216</v>
      </c>
      <c r="AK231">
        <v>262</v>
      </c>
    </row>
    <row r="232" spans="1:37" ht="15.25" customHeight="1" x14ac:dyDescent="0.2">
      <c r="A232" t="s">
        <v>1610</v>
      </c>
      <c r="B232" t="s">
        <v>1611</v>
      </c>
      <c r="C232" t="s">
        <v>49</v>
      </c>
      <c r="D232">
        <v>2</v>
      </c>
      <c r="E232">
        <v>4</v>
      </c>
      <c r="F232" s="2">
        <v>2</v>
      </c>
      <c r="G232" s="2">
        <v>5</v>
      </c>
      <c r="H232" s="2">
        <v>2.5</v>
      </c>
      <c r="I232" s="2">
        <v>0.5</v>
      </c>
      <c r="J232" s="2">
        <v>2</v>
      </c>
      <c r="K232" s="2">
        <v>1</v>
      </c>
      <c r="L232">
        <v>2</v>
      </c>
      <c r="M232" s="2">
        <v>1</v>
      </c>
      <c r="N232">
        <v>2</v>
      </c>
      <c r="O232">
        <v>5</v>
      </c>
      <c r="P232" s="2">
        <v>40</v>
      </c>
      <c r="Q232">
        <v>1</v>
      </c>
      <c r="R232">
        <v>3</v>
      </c>
      <c r="S232" s="2">
        <v>33.3333333333333</v>
      </c>
      <c r="T232">
        <v>0</v>
      </c>
      <c r="U232">
        <v>0</v>
      </c>
      <c r="W232">
        <v>0</v>
      </c>
      <c r="X232">
        <v>1</v>
      </c>
      <c r="Y232">
        <v>0</v>
      </c>
      <c r="Z232">
        <v>0</v>
      </c>
      <c r="AA232">
        <v>0</v>
      </c>
      <c r="AB232">
        <v>0</v>
      </c>
      <c r="AC232">
        <v>1</v>
      </c>
      <c r="AD232">
        <v>6</v>
      </c>
      <c r="AE232" s="2">
        <v>3</v>
      </c>
      <c r="AF232">
        <v>1</v>
      </c>
      <c r="AG232">
        <v>5</v>
      </c>
      <c r="AH232">
        <v>1</v>
      </c>
      <c r="AI232" s="2">
        <v>0.5</v>
      </c>
      <c r="AJ232">
        <v>32019</v>
      </c>
      <c r="AK232">
        <v>251</v>
      </c>
    </row>
    <row r="233" spans="1:37" ht="15.25" customHeight="1" x14ac:dyDescent="0.2">
      <c r="A233" t="s">
        <v>1258</v>
      </c>
      <c r="B233" t="s">
        <v>1612</v>
      </c>
      <c r="C233" t="s">
        <v>49</v>
      </c>
      <c r="D233">
        <v>2</v>
      </c>
      <c r="E233">
        <v>2</v>
      </c>
      <c r="F233" s="2">
        <v>1</v>
      </c>
      <c r="G233" s="2">
        <v>3.3</v>
      </c>
      <c r="H233" s="2">
        <v>1.6</v>
      </c>
      <c r="I233" s="2">
        <v>0.17</v>
      </c>
      <c r="J233" s="2">
        <v>0.3</v>
      </c>
      <c r="K233" s="2">
        <v>0.15</v>
      </c>
      <c r="L233">
        <v>2</v>
      </c>
      <c r="M233" s="2">
        <v>1</v>
      </c>
      <c r="N233">
        <v>1</v>
      </c>
      <c r="O233">
        <v>6</v>
      </c>
      <c r="P233" s="2">
        <v>16.6666666666667</v>
      </c>
      <c r="Q233">
        <v>0</v>
      </c>
      <c r="R233">
        <v>5</v>
      </c>
      <c r="S233" s="2">
        <v>0</v>
      </c>
      <c r="T233">
        <v>1</v>
      </c>
      <c r="U233">
        <v>1</v>
      </c>
      <c r="V233" s="2">
        <v>100</v>
      </c>
      <c r="W233">
        <v>0</v>
      </c>
      <c r="X233">
        <v>0</v>
      </c>
      <c r="Y233">
        <v>1</v>
      </c>
      <c r="Z233">
        <v>0</v>
      </c>
      <c r="AA233">
        <v>0</v>
      </c>
      <c r="AB233">
        <v>0</v>
      </c>
      <c r="AC233">
        <v>1</v>
      </c>
      <c r="AD233">
        <v>10</v>
      </c>
      <c r="AE233" s="2">
        <v>5</v>
      </c>
      <c r="AF233">
        <v>1</v>
      </c>
      <c r="AG233">
        <v>9</v>
      </c>
      <c r="AH233">
        <v>3</v>
      </c>
      <c r="AI233" s="2">
        <v>1.5</v>
      </c>
      <c r="AJ233">
        <v>46653</v>
      </c>
      <c r="AK233">
        <v>213</v>
      </c>
    </row>
    <row r="234" spans="1:37" ht="15.25" customHeight="1" x14ac:dyDescent="0.2">
      <c r="A234" t="s">
        <v>1613</v>
      </c>
      <c r="B234" t="s">
        <v>1614</v>
      </c>
      <c r="C234" t="s">
        <v>85</v>
      </c>
      <c r="D234">
        <v>2</v>
      </c>
      <c r="E234">
        <v>9</v>
      </c>
      <c r="F234" s="2">
        <v>4.5</v>
      </c>
      <c r="G234" s="2">
        <v>11.4</v>
      </c>
      <c r="H234" s="2">
        <v>5.7</v>
      </c>
      <c r="I234" s="2">
        <v>0.43</v>
      </c>
      <c r="J234" s="2">
        <v>3.9</v>
      </c>
      <c r="K234" s="2">
        <v>1.95</v>
      </c>
      <c r="L234">
        <v>2</v>
      </c>
      <c r="M234" s="2">
        <v>1</v>
      </c>
      <c r="N234">
        <v>6</v>
      </c>
      <c r="O234">
        <v>12</v>
      </c>
      <c r="P234" s="2">
        <v>50</v>
      </c>
      <c r="Q234">
        <v>0</v>
      </c>
      <c r="R234">
        <v>3</v>
      </c>
      <c r="S234" s="2">
        <v>0</v>
      </c>
      <c r="T234">
        <v>3</v>
      </c>
      <c r="U234">
        <v>6</v>
      </c>
      <c r="V234" s="2">
        <v>50</v>
      </c>
      <c r="W234">
        <v>0</v>
      </c>
      <c r="X234">
        <v>1</v>
      </c>
      <c r="Y234">
        <v>1</v>
      </c>
      <c r="Z234">
        <v>1</v>
      </c>
      <c r="AA234">
        <v>0</v>
      </c>
      <c r="AB234">
        <v>0</v>
      </c>
      <c r="AC234">
        <v>0</v>
      </c>
      <c r="AD234">
        <v>17</v>
      </c>
      <c r="AE234" s="2">
        <v>8.5</v>
      </c>
      <c r="AF234">
        <v>10</v>
      </c>
      <c r="AG234">
        <v>7</v>
      </c>
      <c r="AH234">
        <v>3</v>
      </c>
      <c r="AI234" s="2">
        <v>1.5</v>
      </c>
      <c r="AJ234">
        <v>23112</v>
      </c>
      <c r="AK234">
        <v>268</v>
      </c>
    </row>
    <row r="235" spans="1:37" ht="15.25" customHeight="1" x14ac:dyDescent="0.2">
      <c r="A235" t="s">
        <v>666</v>
      </c>
      <c r="B235" t="s">
        <v>667</v>
      </c>
      <c r="C235" t="s">
        <v>85</v>
      </c>
      <c r="D235">
        <v>2</v>
      </c>
      <c r="E235">
        <v>4</v>
      </c>
      <c r="F235" s="2">
        <v>2</v>
      </c>
      <c r="G235" s="2">
        <v>2.2999999999999998</v>
      </c>
      <c r="H235" s="2">
        <v>1.2</v>
      </c>
      <c r="I235" s="2">
        <v>0.33</v>
      </c>
      <c r="J235" s="2">
        <v>1.3</v>
      </c>
      <c r="K235" s="2">
        <v>0.65</v>
      </c>
      <c r="L235">
        <v>3</v>
      </c>
      <c r="M235" s="2">
        <v>1.5</v>
      </c>
      <c r="N235">
        <v>1</v>
      </c>
      <c r="O235">
        <v>7</v>
      </c>
      <c r="P235" s="2">
        <v>14.285714285714301</v>
      </c>
      <c r="Q235">
        <v>1</v>
      </c>
      <c r="R235">
        <v>4</v>
      </c>
      <c r="S235" s="2">
        <v>25</v>
      </c>
      <c r="T235">
        <v>1</v>
      </c>
      <c r="U235">
        <v>1</v>
      </c>
      <c r="V235" s="2">
        <v>100</v>
      </c>
      <c r="W235">
        <v>0</v>
      </c>
      <c r="X235">
        <v>0</v>
      </c>
      <c r="Y235">
        <v>2</v>
      </c>
      <c r="Z235">
        <v>0</v>
      </c>
      <c r="AA235">
        <v>0</v>
      </c>
      <c r="AB235">
        <v>0</v>
      </c>
      <c r="AC235">
        <v>1</v>
      </c>
      <c r="AD235">
        <v>4</v>
      </c>
      <c r="AE235" s="2">
        <v>2</v>
      </c>
      <c r="AF235">
        <v>1</v>
      </c>
      <c r="AG235">
        <v>3</v>
      </c>
      <c r="AH235">
        <v>3</v>
      </c>
      <c r="AI235" s="2">
        <v>1.5</v>
      </c>
      <c r="AJ235">
        <v>16524</v>
      </c>
      <c r="AK235">
        <v>281</v>
      </c>
    </row>
    <row r="236" spans="1:37" ht="15.25" customHeight="1" x14ac:dyDescent="0.2">
      <c r="A236" t="s">
        <v>383</v>
      </c>
      <c r="B236" t="s">
        <v>434</v>
      </c>
      <c r="C236" t="s">
        <v>85</v>
      </c>
      <c r="D236">
        <v>2</v>
      </c>
      <c r="E236">
        <v>13</v>
      </c>
      <c r="F236" s="2">
        <v>6.5</v>
      </c>
      <c r="G236" s="2">
        <v>10.7</v>
      </c>
      <c r="H236" s="2">
        <v>5.4</v>
      </c>
      <c r="I236" s="2">
        <v>0.48</v>
      </c>
      <c r="J236" s="2">
        <v>6.2</v>
      </c>
      <c r="K236" s="2">
        <v>3.1</v>
      </c>
      <c r="L236">
        <v>5</v>
      </c>
      <c r="M236" s="2">
        <v>2.5</v>
      </c>
      <c r="N236">
        <v>7</v>
      </c>
      <c r="O236">
        <v>19</v>
      </c>
      <c r="P236" s="2">
        <v>36.842105263157897</v>
      </c>
      <c r="Q236">
        <v>1</v>
      </c>
      <c r="R236">
        <v>4</v>
      </c>
      <c r="S236" s="2">
        <v>25</v>
      </c>
      <c r="T236">
        <v>4</v>
      </c>
      <c r="U236">
        <v>4</v>
      </c>
      <c r="V236" s="2">
        <v>100</v>
      </c>
      <c r="W236">
        <v>0</v>
      </c>
      <c r="X236">
        <v>0</v>
      </c>
      <c r="Y236">
        <v>1</v>
      </c>
      <c r="Z236">
        <v>2</v>
      </c>
      <c r="AA236">
        <v>0</v>
      </c>
      <c r="AB236">
        <v>0</v>
      </c>
      <c r="AC236">
        <v>4</v>
      </c>
      <c r="AD236">
        <v>15</v>
      </c>
      <c r="AE236" s="2">
        <v>7.5</v>
      </c>
      <c r="AF236">
        <v>6</v>
      </c>
      <c r="AG236">
        <v>9</v>
      </c>
      <c r="AH236">
        <v>4</v>
      </c>
      <c r="AI236" s="2">
        <v>2</v>
      </c>
      <c r="AJ236">
        <v>29856</v>
      </c>
      <c r="AK236">
        <v>259</v>
      </c>
    </row>
    <row r="237" spans="1:37" ht="15.25" customHeight="1" x14ac:dyDescent="0.2">
      <c r="A237" t="s">
        <v>1615</v>
      </c>
      <c r="B237" t="s">
        <v>1616</v>
      </c>
      <c r="C237" t="s">
        <v>85</v>
      </c>
      <c r="D237">
        <v>2</v>
      </c>
      <c r="E237">
        <v>6</v>
      </c>
      <c r="F237" s="2">
        <v>3</v>
      </c>
      <c r="G237" s="2">
        <v>4.5999999999999996</v>
      </c>
      <c r="H237" s="2">
        <v>2.2999999999999998</v>
      </c>
      <c r="I237" s="2">
        <v>0.35</v>
      </c>
      <c r="J237" s="2">
        <v>2.1</v>
      </c>
      <c r="K237" s="2">
        <v>1.05</v>
      </c>
      <c r="L237">
        <v>3</v>
      </c>
      <c r="M237" s="2">
        <v>1.5</v>
      </c>
      <c r="N237">
        <v>4</v>
      </c>
      <c r="O237">
        <v>12</v>
      </c>
      <c r="P237" s="2">
        <v>33.3333333333333</v>
      </c>
      <c r="Q237">
        <v>0</v>
      </c>
      <c r="R237">
        <v>0</v>
      </c>
      <c r="T237">
        <v>2</v>
      </c>
      <c r="U237">
        <v>5</v>
      </c>
      <c r="V237" s="2">
        <v>40</v>
      </c>
      <c r="W237">
        <v>0</v>
      </c>
      <c r="X237">
        <v>1</v>
      </c>
      <c r="Y237">
        <v>1</v>
      </c>
      <c r="Z237">
        <v>0</v>
      </c>
      <c r="AA237">
        <v>0</v>
      </c>
      <c r="AB237">
        <v>0</v>
      </c>
      <c r="AC237">
        <v>1</v>
      </c>
      <c r="AD237">
        <v>9</v>
      </c>
      <c r="AE237" s="2">
        <v>4.5</v>
      </c>
      <c r="AF237">
        <v>6</v>
      </c>
      <c r="AG237">
        <v>3</v>
      </c>
      <c r="AH237">
        <v>4</v>
      </c>
      <c r="AI237" s="2">
        <v>2</v>
      </c>
      <c r="AJ237">
        <v>19278</v>
      </c>
      <c r="AK237">
        <v>276</v>
      </c>
    </row>
    <row r="238" spans="1:37" ht="15.25" customHeight="1" x14ac:dyDescent="0.2">
      <c r="A238" t="s">
        <v>1054</v>
      </c>
      <c r="B238" t="s">
        <v>1055</v>
      </c>
      <c r="C238" t="s">
        <v>86</v>
      </c>
      <c r="D238">
        <v>2</v>
      </c>
      <c r="E238">
        <v>11</v>
      </c>
      <c r="F238" s="2">
        <v>5.5</v>
      </c>
      <c r="G238" s="2">
        <v>9.8000000000000007</v>
      </c>
      <c r="H238" s="2">
        <v>4.9000000000000004</v>
      </c>
      <c r="I238" s="2">
        <v>0.48</v>
      </c>
      <c r="J238" s="2">
        <v>5.3</v>
      </c>
      <c r="K238" s="2">
        <v>2.65</v>
      </c>
      <c r="L238">
        <v>11</v>
      </c>
      <c r="M238" s="2">
        <v>5.5</v>
      </c>
      <c r="N238">
        <v>8</v>
      </c>
      <c r="O238">
        <v>16</v>
      </c>
      <c r="P238" s="2">
        <v>50</v>
      </c>
      <c r="Q238">
        <v>1</v>
      </c>
      <c r="R238">
        <v>6</v>
      </c>
      <c r="S238" s="2">
        <v>16.6666666666667</v>
      </c>
      <c r="T238">
        <v>1</v>
      </c>
      <c r="U238">
        <v>1</v>
      </c>
      <c r="V238" s="2">
        <v>100</v>
      </c>
      <c r="W238">
        <v>4</v>
      </c>
      <c r="X238">
        <v>3</v>
      </c>
      <c r="Y238">
        <v>0</v>
      </c>
      <c r="Z238">
        <v>1</v>
      </c>
      <c r="AA238">
        <v>1</v>
      </c>
      <c r="AB238">
        <v>0</v>
      </c>
      <c r="AC238">
        <v>4</v>
      </c>
      <c r="AD238">
        <v>7</v>
      </c>
      <c r="AE238" s="2">
        <v>3.5</v>
      </c>
      <c r="AF238">
        <v>2</v>
      </c>
      <c r="AG238">
        <v>5</v>
      </c>
      <c r="AH238">
        <v>2</v>
      </c>
      <c r="AI238" s="2">
        <v>1</v>
      </c>
      <c r="AJ238">
        <v>94080</v>
      </c>
      <c r="AK238">
        <v>151</v>
      </c>
    </row>
    <row r="239" spans="1:37" ht="15.25" customHeight="1" x14ac:dyDescent="0.2">
      <c r="A239" t="s">
        <v>440</v>
      </c>
      <c r="B239" t="s">
        <v>441</v>
      </c>
      <c r="C239" t="s">
        <v>86</v>
      </c>
      <c r="D239">
        <v>2</v>
      </c>
      <c r="E239">
        <v>4</v>
      </c>
      <c r="F239" s="2">
        <v>2</v>
      </c>
      <c r="G239" s="2">
        <v>2.2999999999999998</v>
      </c>
      <c r="H239" s="2">
        <v>1.2</v>
      </c>
      <c r="I239" s="2">
        <v>0.56999999999999995</v>
      </c>
      <c r="J239" s="2">
        <v>2.2999999999999998</v>
      </c>
      <c r="K239" s="2">
        <v>1.1499999999999999</v>
      </c>
      <c r="L239">
        <v>1</v>
      </c>
      <c r="M239" s="2">
        <v>0.5</v>
      </c>
      <c r="N239">
        <v>2</v>
      </c>
      <c r="O239">
        <v>3</v>
      </c>
      <c r="P239" s="2">
        <v>66.6666666666667</v>
      </c>
      <c r="Q239">
        <v>0</v>
      </c>
      <c r="R239">
        <v>2</v>
      </c>
      <c r="S239" s="2">
        <v>0</v>
      </c>
      <c r="T239">
        <v>2</v>
      </c>
      <c r="U239">
        <v>2</v>
      </c>
      <c r="V239" s="2">
        <v>100</v>
      </c>
      <c r="W239">
        <v>0</v>
      </c>
      <c r="X239">
        <v>0</v>
      </c>
      <c r="Y239">
        <v>1</v>
      </c>
      <c r="Z239">
        <v>0</v>
      </c>
      <c r="AA239">
        <v>0</v>
      </c>
      <c r="AB239">
        <v>0</v>
      </c>
      <c r="AC239">
        <v>0</v>
      </c>
      <c r="AD239">
        <v>6</v>
      </c>
      <c r="AE239" s="2">
        <v>3</v>
      </c>
      <c r="AF239">
        <v>1</v>
      </c>
      <c r="AG239">
        <v>5</v>
      </c>
      <c r="AH239">
        <v>4</v>
      </c>
      <c r="AI239" s="2">
        <v>2</v>
      </c>
      <c r="AJ239">
        <v>57564</v>
      </c>
      <c r="AK239">
        <v>193</v>
      </c>
    </row>
    <row r="240" spans="1:37" ht="15.25" customHeight="1" x14ac:dyDescent="0.2">
      <c r="A240" t="s">
        <v>1349</v>
      </c>
      <c r="B240" t="s">
        <v>1349</v>
      </c>
      <c r="C240" t="s">
        <v>86</v>
      </c>
      <c r="D240">
        <v>2</v>
      </c>
      <c r="E240">
        <v>5</v>
      </c>
      <c r="F240" s="2">
        <v>2.5</v>
      </c>
      <c r="G240" s="2">
        <v>3.9</v>
      </c>
      <c r="H240" s="2">
        <v>2</v>
      </c>
      <c r="I240" s="2">
        <v>0.38</v>
      </c>
      <c r="J240" s="2">
        <v>1.9</v>
      </c>
      <c r="K240" s="2">
        <v>0.95</v>
      </c>
      <c r="L240">
        <v>2</v>
      </c>
      <c r="M240" s="2">
        <v>1</v>
      </c>
      <c r="N240">
        <v>3</v>
      </c>
      <c r="O240">
        <v>6</v>
      </c>
      <c r="P240" s="2">
        <v>50</v>
      </c>
      <c r="Q240">
        <v>0</v>
      </c>
      <c r="R240">
        <v>5</v>
      </c>
      <c r="S240" s="2">
        <v>0</v>
      </c>
      <c r="T240">
        <v>2</v>
      </c>
      <c r="U240">
        <v>2</v>
      </c>
      <c r="V240" s="2">
        <v>100</v>
      </c>
      <c r="W240">
        <v>0</v>
      </c>
      <c r="X240">
        <v>0</v>
      </c>
      <c r="Y240">
        <v>1</v>
      </c>
      <c r="Z240">
        <v>0</v>
      </c>
      <c r="AA240">
        <v>0</v>
      </c>
      <c r="AB240">
        <v>0</v>
      </c>
      <c r="AC240">
        <v>1</v>
      </c>
      <c r="AD240">
        <v>4</v>
      </c>
      <c r="AE240" s="2">
        <v>2</v>
      </c>
      <c r="AF240">
        <v>2</v>
      </c>
      <c r="AG240">
        <v>2</v>
      </c>
      <c r="AH240">
        <v>1</v>
      </c>
      <c r="AI240" s="2">
        <v>0.5</v>
      </c>
      <c r="AJ240">
        <v>56886</v>
      </c>
      <c r="AK240">
        <v>195</v>
      </c>
    </row>
    <row r="241" spans="1:37" ht="15.25" customHeight="1" x14ac:dyDescent="0.2">
      <c r="A241" t="s">
        <v>430</v>
      </c>
      <c r="B241" t="s">
        <v>431</v>
      </c>
      <c r="C241" t="s">
        <v>86</v>
      </c>
      <c r="D241">
        <v>2</v>
      </c>
      <c r="E241">
        <v>5</v>
      </c>
      <c r="F241" s="2">
        <v>2.5</v>
      </c>
      <c r="G241" s="2">
        <v>2.1</v>
      </c>
      <c r="H241" s="2">
        <v>1</v>
      </c>
      <c r="I241" s="2">
        <v>0.31</v>
      </c>
      <c r="J241" s="2">
        <v>1.6</v>
      </c>
      <c r="K241" s="2">
        <v>0.8</v>
      </c>
      <c r="L241">
        <v>1</v>
      </c>
      <c r="M241" s="2">
        <v>0.5</v>
      </c>
      <c r="N241">
        <v>2</v>
      </c>
      <c r="O241">
        <v>7</v>
      </c>
      <c r="P241" s="2">
        <v>28.571428571428601</v>
      </c>
      <c r="Q241">
        <v>1</v>
      </c>
      <c r="R241">
        <v>8</v>
      </c>
      <c r="S241" s="2">
        <v>12.5</v>
      </c>
      <c r="T241">
        <v>1</v>
      </c>
      <c r="U241">
        <v>1</v>
      </c>
      <c r="V241" s="2">
        <v>100</v>
      </c>
      <c r="W241">
        <v>0</v>
      </c>
      <c r="X241">
        <v>1</v>
      </c>
      <c r="Y241">
        <v>0</v>
      </c>
      <c r="Z241">
        <v>0</v>
      </c>
      <c r="AA241">
        <v>0</v>
      </c>
      <c r="AB241">
        <v>0</v>
      </c>
      <c r="AC241">
        <v>0</v>
      </c>
      <c r="AD241">
        <v>5</v>
      </c>
      <c r="AE241" s="2">
        <v>2.5</v>
      </c>
      <c r="AF241">
        <v>0</v>
      </c>
      <c r="AG241">
        <v>5</v>
      </c>
      <c r="AH241">
        <v>3</v>
      </c>
      <c r="AI241" s="2">
        <v>1.5</v>
      </c>
      <c r="AJ241">
        <v>17598</v>
      </c>
      <c r="AK241">
        <v>279</v>
      </c>
    </row>
    <row r="242" spans="1:37" ht="15.25" customHeight="1" x14ac:dyDescent="0.2">
      <c r="A242" t="s">
        <v>1617</v>
      </c>
      <c r="B242" t="s">
        <v>1618</v>
      </c>
      <c r="C242" t="s">
        <v>624</v>
      </c>
      <c r="D242">
        <v>2</v>
      </c>
      <c r="E242">
        <v>3</v>
      </c>
      <c r="F242" s="2">
        <v>1.5</v>
      </c>
      <c r="G242" s="2">
        <v>0.8</v>
      </c>
      <c r="H242" s="2">
        <v>0.4</v>
      </c>
      <c r="I242" s="2">
        <v>0.25</v>
      </c>
      <c r="J242" s="2">
        <v>0.8</v>
      </c>
      <c r="K242" s="2">
        <v>0.4</v>
      </c>
      <c r="L242">
        <v>4</v>
      </c>
      <c r="M242" s="2">
        <v>2</v>
      </c>
      <c r="N242">
        <v>3</v>
      </c>
      <c r="O242">
        <v>8</v>
      </c>
      <c r="P242" s="2">
        <v>37.5</v>
      </c>
      <c r="Q242">
        <v>0</v>
      </c>
      <c r="R242">
        <v>3</v>
      </c>
      <c r="S242" s="2">
        <v>0</v>
      </c>
      <c r="T242">
        <v>0</v>
      </c>
      <c r="U242">
        <v>1</v>
      </c>
      <c r="V242" s="2">
        <v>0</v>
      </c>
      <c r="W242">
        <v>0</v>
      </c>
      <c r="X242">
        <v>0</v>
      </c>
      <c r="Y242">
        <v>1</v>
      </c>
      <c r="Z242">
        <v>0</v>
      </c>
      <c r="AA242">
        <v>0</v>
      </c>
      <c r="AB242">
        <v>0</v>
      </c>
      <c r="AC242">
        <v>3</v>
      </c>
      <c r="AD242">
        <v>2</v>
      </c>
      <c r="AE242" s="2">
        <v>1</v>
      </c>
      <c r="AF242">
        <v>2</v>
      </c>
      <c r="AG242">
        <v>0</v>
      </c>
      <c r="AH242">
        <v>2</v>
      </c>
      <c r="AI242" s="2">
        <v>1</v>
      </c>
      <c r="AJ242">
        <v>37564</v>
      </c>
      <c r="AK242">
        <v>233</v>
      </c>
    </row>
    <row r="243" spans="1:37" ht="15.25" customHeight="1" x14ac:dyDescent="0.2">
      <c r="A243" t="s">
        <v>655</v>
      </c>
      <c r="B243" t="s">
        <v>1619</v>
      </c>
      <c r="C243" t="s">
        <v>624</v>
      </c>
      <c r="D243">
        <v>2</v>
      </c>
      <c r="E243">
        <v>4</v>
      </c>
      <c r="F243" s="2">
        <v>2</v>
      </c>
      <c r="G243" s="2">
        <v>3.8</v>
      </c>
      <c r="H243" s="2">
        <v>1.9</v>
      </c>
      <c r="I243" s="2">
        <v>0.56999999999999995</v>
      </c>
      <c r="J243" s="2">
        <v>2.2999999999999998</v>
      </c>
      <c r="K243" s="2">
        <v>1.1499999999999999</v>
      </c>
      <c r="L243">
        <v>1</v>
      </c>
      <c r="M243" s="2">
        <v>0.5</v>
      </c>
      <c r="N243">
        <v>4</v>
      </c>
      <c r="O243">
        <v>5</v>
      </c>
      <c r="P243" s="2">
        <v>80</v>
      </c>
      <c r="Q243">
        <v>0</v>
      </c>
      <c r="R243">
        <v>2</v>
      </c>
      <c r="S243" s="2">
        <v>0</v>
      </c>
      <c r="T243">
        <v>0</v>
      </c>
      <c r="U243">
        <v>0</v>
      </c>
      <c r="W243">
        <v>0</v>
      </c>
      <c r="X243">
        <v>0</v>
      </c>
      <c r="Y243">
        <v>1</v>
      </c>
      <c r="Z243">
        <v>0</v>
      </c>
      <c r="AA243">
        <v>0</v>
      </c>
      <c r="AB243">
        <v>0</v>
      </c>
      <c r="AC243">
        <v>0</v>
      </c>
      <c r="AD243">
        <v>3</v>
      </c>
      <c r="AE243" s="2">
        <v>1.5</v>
      </c>
      <c r="AF243">
        <v>1</v>
      </c>
      <c r="AG243">
        <v>2</v>
      </c>
      <c r="AH243">
        <v>1</v>
      </c>
      <c r="AI243" s="2">
        <v>0.5</v>
      </c>
      <c r="AJ243">
        <v>58395</v>
      </c>
      <c r="AK243">
        <v>191</v>
      </c>
    </row>
    <row r="244" spans="1:37" ht="15.25" customHeight="1" x14ac:dyDescent="0.2">
      <c r="A244" t="s">
        <v>1282</v>
      </c>
      <c r="B244" t="s">
        <v>1283</v>
      </c>
      <c r="C244" t="s">
        <v>624</v>
      </c>
      <c r="D244">
        <v>2</v>
      </c>
      <c r="E244">
        <v>14</v>
      </c>
      <c r="F244" s="2">
        <v>7</v>
      </c>
      <c r="G244" s="2">
        <v>13.9</v>
      </c>
      <c r="H244" s="2">
        <v>7</v>
      </c>
      <c r="I244" s="2">
        <v>0.67</v>
      </c>
      <c r="J244" s="2">
        <v>9.4</v>
      </c>
      <c r="K244" s="2">
        <v>4.7</v>
      </c>
      <c r="L244">
        <v>11</v>
      </c>
      <c r="M244" s="2">
        <v>5.5</v>
      </c>
      <c r="N244">
        <v>8</v>
      </c>
      <c r="O244">
        <v>12</v>
      </c>
      <c r="P244" s="2">
        <v>66.6666666666667</v>
      </c>
      <c r="Q244">
        <v>3</v>
      </c>
      <c r="R244">
        <v>9</v>
      </c>
      <c r="S244" s="2">
        <v>33.3333333333333</v>
      </c>
      <c r="T244">
        <v>0</v>
      </c>
      <c r="U244">
        <v>0</v>
      </c>
      <c r="W244">
        <v>2</v>
      </c>
      <c r="X244">
        <v>1</v>
      </c>
      <c r="Y244">
        <v>3</v>
      </c>
      <c r="Z244">
        <v>1</v>
      </c>
      <c r="AA244">
        <v>0</v>
      </c>
      <c r="AB244">
        <v>0</v>
      </c>
      <c r="AC244">
        <v>5</v>
      </c>
      <c r="AD244">
        <v>5</v>
      </c>
      <c r="AE244" s="2">
        <v>2.5</v>
      </c>
      <c r="AF244">
        <v>5</v>
      </c>
      <c r="AG244">
        <v>0</v>
      </c>
      <c r="AH244">
        <v>2</v>
      </c>
      <c r="AI244" s="2">
        <v>1</v>
      </c>
      <c r="AJ244">
        <v>110747</v>
      </c>
      <c r="AK244">
        <v>141</v>
      </c>
    </row>
    <row r="245" spans="1:37" ht="15.25" customHeight="1" x14ac:dyDescent="0.2">
      <c r="A245" t="s">
        <v>655</v>
      </c>
      <c r="B245" t="s">
        <v>656</v>
      </c>
      <c r="C245" t="s">
        <v>624</v>
      </c>
      <c r="D245">
        <v>2</v>
      </c>
      <c r="E245">
        <v>10</v>
      </c>
      <c r="F245" s="2">
        <v>5</v>
      </c>
      <c r="G245" s="2">
        <v>7.3</v>
      </c>
      <c r="H245" s="2">
        <v>3.6</v>
      </c>
      <c r="I245" s="2">
        <v>0.53</v>
      </c>
      <c r="J245" s="2">
        <v>5.3</v>
      </c>
      <c r="K245" s="2">
        <v>2.65</v>
      </c>
      <c r="L245">
        <v>0</v>
      </c>
      <c r="M245" s="2">
        <v>0</v>
      </c>
      <c r="N245">
        <v>4</v>
      </c>
      <c r="O245">
        <v>10</v>
      </c>
      <c r="P245" s="2">
        <v>40</v>
      </c>
      <c r="Q245">
        <v>3</v>
      </c>
      <c r="R245">
        <v>9</v>
      </c>
      <c r="S245" s="2">
        <v>33.3333333333333</v>
      </c>
      <c r="T245">
        <v>0</v>
      </c>
      <c r="U245">
        <v>0</v>
      </c>
      <c r="W245">
        <v>0</v>
      </c>
      <c r="X245">
        <v>0</v>
      </c>
      <c r="Y245">
        <v>0</v>
      </c>
      <c r="Z245">
        <v>0</v>
      </c>
      <c r="AA245">
        <v>0</v>
      </c>
      <c r="AB245">
        <v>0</v>
      </c>
      <c r="AC245">
        <v>0</v>
      </c>
      <c r="AD245">
        <v>8</v>
      </c>
      <c r="AE245" s="2">
        <v>4</v>
      </c>
      <c r="AF245">
        <v>3</v>
      </c>
      <c r="AG245">
        <v>5</v>
      </c>
      <c r="AH245">
        <v>2</v>
      </c>
      <c r="AI245" s="2">
        <v>1</v>
      </c>
      <c r="AJ245">
        <v>41264</v>
      </c>
      <c r="AK245">
        <v>225</v>
      </c>
    </row>
    <row r="246" spans="1:37" s="1" customFormat="1" ht="15.25" customHeight="1" x14ac:dyDescent="0.2">
      <c r="A246" s="8"/>
      <c r="B246" s="8"/>
      <c r="C246" s="8"/>
      <c r="D246" s="8">
        <v>1815</v>
      </c>
      <c r="E246" s="8">
        <v>7770</v>
      </c>
      <c r="F246" s="9">
        <f>E246/$D246</f>
        <v>4.2809917355371905</v>
      </c>
      <c r="G246" s="9">
        <f>SUM(G2:G245)</f>
        <v>7195.0000000000064</v>
      </c>
      <c r="H246" s="9">
        <f>G246/$D246</f>
        <v>3.9641873278236948</v>
      </c>
      <c r="I246" s="9">
        <f>E246/(O246+R246+U246)</f>
        <v>0.54668261450784494</v>
      </c>
      <c r="J246" s="9">
        <f>SUM(J2:J245)</f>
        <v>4408.0000000000064</v>
      </c>
      <c r="K246" s="9">
        <f>J246/$D246</f>
        <v>2.4286501377410503</v>
      </c>
      <c r="L246" s="8">
        <v>2898</v>
      </c>
      <c r="M246" s="9">
        <f>L246/$D246</f>
        <v>1.596694214876033</v>
      </c>
      <c r="N246" s="8">
        <v>3940</v>
      </c>
      <c r="O246" s="8">
        <v>7071</v>
      </c>
      <c r="P246" s="10">
        <f>N246/O246</f>
        <v>0.55720548720124452</v>
      </c>
      <c r="Q246" s="8">
        <v>1391</v>
      </c>
      <c r="R246" s="8">
        <v>5522</v>
      </c>
      <c r="S246" s="10">
        <f>Q246/R246</f>
        <v>0.25190148496921405</v>
      </c>
      <c r="T246" s="8">
        <v>1048</v>
      </c>
      <c r="U246" s="8">
        <v>1620</v>
      </c>
      <c r="V246" s="10">
        <f>T246/U246</f>
        <v>0.64691358024691359</v>
      </c>
      <c r="W246" s="8">
        <v>151</v>
      </c>
      <c r="X246" s="8">
        <v>424</v>
      </c>
      <c r="Y246" s="8">
        <v>1276</v>
      </c>
      <c r="Z246" s="8">
        <v>263</v>
      </c>
      <c r="AA246" s="8">
        <v>14</v>
      </c>
      <c r="AB246" s="8">
        <v>25</v>
      </c>
      <c r="AC246" s="8">
        <v>1022</v>
      </c>
      <c r="AD246" s="8">
        <v>6408</v>
      </c>
      <c r="AE246" s="9">
        <f>AD246/$D246</f>
        <v>3.5305785123966942</v>
      </c>
      <c r="AF246" s="8">
        <v>2097</v>
      </c>
      <c r="AG246" s="8">
        <v>4311</v>
      </c>
      <c r="AH246" s="8">
        <v>2142</v>
      </c>
      <c r="AI246" s="9">
        <f>AH246/$D246</f>
        <v>1.1801652892561985</v>
      </c>
    </row>
    <row r="247" spans="1:37" ht="15" customHeight="1" x14ac:dyDescent="0.2"/>
  </sheetData>
  <pageMargins left="0.75" right="0.75" top="0.75" bottom="0.5" header="0.5" footer="0.7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U26"/>
  <sheetViews>
    <sheetView topLeftCell="AA1" workbookViewId="0">
      <selection activeCell="AU36" sqref="AU36"/>
    </sheetView>
  </sheetViews>
  <sheetFormatPr baseColWidth="10" defaultColWidth="8.83203125" defaultRowHeight="15" x14ac:dyDescent="0.2"/>
  <cols>
    <col min="1" max="1" width="12.33203125" customWidth="1"/>
    <col min="2" max="2" width="4.33203125" customWidth="1"/>
    <col min="3" max="3" width="3.6640625" customWidth="1"/>
    <col min="4" max="4" width="4"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5" customWidth="1"/>
    <col min="18" max="18" width="6.33203125" customWidth="1"/>
    <col min="19" max="19" width="7" customWidth="1"/>
    <col min="20" max="20" width="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4.332031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6" width="9.1640625" customWidth="1"/>
  </cols>
  <sheetData>
    <row r="1" spans="1:47" ht="15.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5" t="s">
        <v>1717</v>
      </c>
      <c r="AS1" s="5" t="s">
        <v>1718</v>
      </c>
      <c r="AT1" s="5" t="s">
        <v>1724</v>
      </c>
      <c r="AU1" s="5" t="s">
        <v>1725</v>
      </c>
    </row>
    <row r="2" spans="1:47" ht="15.25" customHeight="1" x14ac:dyDescent="0.2">
      <c r="A2" t="s">
        <v>1394</v>
      </c>
      <c r="B2">
        <v>11</v>
      </c>
      <c r="C2">
        <v>4</v>
      </c>
      <c r="D2">
        <v>7</v>
      </c>
      <c r="E2" s="2">
        <v>0.36363636363636398</v>
      </c>
      <c r="F2">
        <v>200</v>
      </c>
      <c r="G2" s="2">
        <v>18.181818181818201</v>
      </c>
      <c r="H2" s="2">
        <v>0.6</v>
      </c>
      <c r="I2" s="2">
        <v>120</v>
      </c>
      <c r="J2" s="2">
        <v>10.909090909090899</v>
      </c>
      <c r="K2">
        <v>4</v>
      </c>
      <c r="L2">
        <v>86</v>
      </c>
      <c r="M2" s="2">
        <v>7.8181818181818201</v>
      </c>
      <c r="N2">
        <v>102</v>
      </c>
      <c r="O2">
        <v>162</v>
      </c>
      <c r="P2" s="2">
        <v>62.962962962962997</v>
      </c>
      <c r="Q2">
        <v>41</v>
      </c>
      <c r="R2">
        <v>149</v>
      </c>
      <c r="S2" s="2">
        <v>27.516778523489901</v>
      </c>
      <c r="T2">
        <v>16</v>
      </c>
      <c r="U2">
        <v>23</v>
      </c>
      <c r="V2" s="2">
        <v>69.565217391304301</v>
      </c>
      <c r="W2">
        <v>6</v>
      </c>
      <c r="X2">
        <v>7</v>
      </c>
      <c r="Y2">
        <v>14</v>
      </c>
      <c r="Z2">
        <v>34</v>
      </c>
      <c r="AA2">
        <v>2</v>
      </c>
      <c r="AB2">
        <v>0</v>
      </c>
      <c r="AC2">
        <v>1</v>
      </c>
      <c r="AD2">
        <v>30</v>
      </c>
      <c r="AE2">
        <v>164</v>
      </c>
      <c r="AF2" s="2">
        <v>14.909090909090899</v>
      </c>
      <c r="AG2">
        <v>55</v>
      </c>
      <c r="AH2">
        <v>109</v>
      </c>
      <c r="AI2">
        <v>53</v>
      </c>
      <c r="AJ2" s="2">
        <v>4.8181818181818201</v>
      </c>
      <c r="AK2" s="2">
        <v>19.090909090909101</v>
      </c>
      <c r="AL2">
        <v>78</v>
      </c>
      <c r="AM2" s="2">
        <v>7.0909090909090899</v>
      </c>
      <c r="AN2">
        <v>70</v>
      </c>
      <c r="AO2" s="2">
        <v>6.3636363636363598</v>
      </c>
      <c r="AP2" s="2">
        <v>34.636363636363598</v>
      </c>
      <c r="AQ2" s="2">
        <v>0.47909967845659202</v>
      </c>
      <c r="AR2" s="4">
        <v>84</v>
      </c>
      <c r="AS2" s="4">
        <v>116</v>
      </c>
      <c r="AT2" s="4">
        <v>573030</v>
      </c>
      <c r="AU2" s="4">
        <v>7</v>
      </c>
    </row>
    <row r="3" spans="1:47" ht="15.25" customHeight="1" x14ac:dyDescent="0.2">
      <c r="A3" t="s">
        <v>81</v>
      </c>
      <c r="B3">
        <v>16</v>
      </c>
      <c r="C3">
        <v>8</v>
      </c>
      <c r="D3">
        <v>8</v>
      </c>
      <c r="E3" s="2">
        <v>0.5</v>
      </c>
      <c r="F3">
        <v>275</v>
      </c>
      <c r="G3" s="2">
        <v>17.1875</v>
      </c>
      <c r="H3" s="2">
        <v>0.56000000000000005</v>
      </c>
      <c r="I3" s="2">
        <v>154</v>
      </c>
      <c r="J3" s="2">
        <v>9.625</v>
      </c>
      <c r="K3">
        <v>7</v>
      </c>
      <c r="L3">
        <v>99</v>
      </c>
      <c r="M3" s="2">
        <v>6.1875</v>
      </c>
      <c r="N3">
        <v>141</v>
      </c>
      <c r="O3">
        <v>272</v>
      </c>
      <c r="P3" s="2">
        <v>51.838235294117702</v>
      </c>
      <c r="Q3">
        <v>42</v>
      </c>
      <c r="R3">
        <v>156</v>
      </c>
      <c r="S3" s="2">
        <v>26.923076923076898</v>
      </c>
      <c r="T3">
        <v>50</v>
      </c>
      <c r="U3">
        <v>63</v>
      </c>
      <c r="V3" s="2">
        <v>79.365079365079396</v>
      </c>
      <c r="W3">
        <v>20</v>
      </c>
      <c r="X3">
        <v>2</v>
      </c>
      <c r="Y3">
        <v>26</v>
      </c>
      <c r="Z3">
        <v>36</v>
      </c>
      <c r="AA3">
        <v>3</v>
      </c>
      <c r="AB3">
        <v>0</v>
      </c>
      <c r="AC3">
        <v>2</v>
      </c>
      <c r="AD3">
        <v>33</v>
      </c>
      <c r="AE3">
        <v>240</v>
      </c>
      <c r="AF3" s="2">
        <v>15</v>
      </c>
      <c r="AG3">
        <v>93</v>
      </c>
      <c r="AH3">
        <v>147</v>
      </c>
      <c r="AI3">
        <v>66</v>
      </c>
      <c r="AJ3" s="2">
        <v>4.125</v>
      </c>
      <c r="AK3" s="2">
        <v>19.125</v>
      </c>
      <c r="AL3">
        <v>108</v>
      </c>
      <c r="AM3" s="2">
        <v>6.75</v>
      </c>
      <c r="AN3">
        <v>111</v>
      </c>
      <c r="AO3" s="2">
        <v>6.9375</v>
      </c>
      <c r="AP3" s="2">
        <v>33.5625</v>
      </c>
      <c r="AQ3" s="2">
        <v>0.36448598130841098</v>
      </c>
      <c r="AR3" s="4">
        <v>168</v>
      </c>
      <c r="AS3" s="4">
        <v>107</v>
      </c>
      <c r="AT3" s="4">
        <v>704214</v>
      </c>
      <c r="AU3" s="4">
        <v>5</v>
      </c>
    </row>
    <row r="4" spans="1:47" ht="15.25" customHeight="1" x14ac:dyDescent="0.2">
      <c r="A4" t="s">
        <v>1179</v>
      </c>
      <c r="B4">
        <v>15</v>
      </c>
      <c r="C4">
        <v>9</v>
      </c>
      <c r="D4">
        <v>6</v>
      </c>
      <c r="E4" s="2">
        <v>0.6</v>
      </c>
      <c r="F4">
        <v>283</v>
      </c>
      <c r="G4" s="2">
        <v>18.866666666666699</v>
      </c>
      <c r="H4" s="2">
        <v>0.61</v>
      </c>
      <c r="I4" s="2">
        <v>172.6</v>
      </c>
      <c r="J4" s="2">
        <v>11.5066666666667</v>
      </c>
      <c r="K4">
        <v>7</v>
      </c>
      <c r="L4">
        <v>121</v>
      </c>
      <c r="M4" s="2">
        <v>8.06666666666667</v>
      </c>
      <c r="N4">
        <v>154</v>
      </c>
      <c r="O4">
        <v>239</v>
      </c>
      <c r="P4" s="2">
        <v>64.435146443514597</v>
      </c>
      <c r="Q4">
        <v>33</v>
      </c>
      <c r="R4">
        <v>145</v>
      </c>
      <c r="S4" s="2">
        <v>22.758620689655199</v>
      </c>
      <c r="T4">
        <v>63</v>
      </c>
      <c r="U4">
        <v>81</v>
      </c>
      <c r="V4" s="2">
        <v>77.7777777777778</v>
      </c>
      <c r="W4">
        <v>30</v>
      </c>
      <c r="X4">
        <v>2</v>
      </c>
      <c r="Y4">
        <v>14</v>
      </c>
      <c r="Z4">
        <v>58</v>
      </c>
      <c r="AA4">
        <v>5</v>
      </c>
      <c r="AB4">
        <v>0</v>
      </c>
      <c r="AC4">
        <v>1</v>
      </c>
      <c r="AD4">
        <v>46</v>
      </c>
      <c r="AE4">
        <v>218</v>
      </c>
      <c r="AF4" s="2">
        <v>14.533333333333299</v>
      </c>
      <c r="AG4">
        <v>67</v>
      </c>
      <c r="AH4">
        <v>151</v>
      </c>
      <c r="AI4">
        <v>72</v>
      </c>
      <c r="AJ4" s="2">
        <v>4.8</v>
      </c>
      <c r="AK4" s="2">
        <v>15.133333333333301</v>
      </c>
      <c r="AL4">
        <v>100</v>
      </c>
      <c r="AM4" s="2">
        <v>6.6666666666666696</v>
      </c>
      <c r="AN4">
        <v>128</v>
      </c>
      <c r="AO4" s="2">
        <v>8.5333333333333297</v>
      </c>
      <c r="AP4" s="2">
        <v>33.799999999999997</v>
      </c>
      <c r="AQ4" s="2">
        <v>0.37760416666666702</v>
      </c>
      <c r="AR4" s="4">
        <v>183</v>
      </c>
      <c r="AS4" s="4">
        <v>100</v>
      </c>
      <c r="AT4" s="4">
        <v>793503</v>
      </c>
      <c r="AU4" s="4">
        <v>4</v>
      </c>
    </row>
    <row r="5" spans="1:47" ht="15.25" customHeight="1" x14ac:dyDescent="0.2">
      <c r="A5" t="s">
        <v>1620</v>
      </c>
      <c r="B5">
        <v>13</v>
      </c>
      <c r="C5">
        <v>9</v>
      </c>
      <c r="D5">
        <v>4</v>
      </c>
      <c r="E5" s="2">
        <v>0.69230769230769196</v>
      </c>
      <c r="F5">
        <v>243</v>
      </c>
      <c r="G5" s="2">
        <v>18.692307692307701</v>
      </c>
      <c r="H5" s="2">
        <v>0.67</v>
      </c>
      <c r="I5" s="2">
        <v>162.80000000000001</v>
      </c>
      <c r="J5" s="2">
        <v>12.5230769230769</v>
      </c>
      <c r="K5">
        <v>6</v>
      </c>
      <c r="L5">
        <v>86</v>
      </c>
      <c r="M5" s="2">
        <v>6.6153846153846203</v>
      </c>
      <c r="N5">
        <v>118</v>
      </c>
      <c r="O5">
        <v>198</v>
      </c>
      <c r="P5" s="2">
        <v>59.595959595959599</v>
      </c>
      <c r="Q5">
        <v>45</v>
      </c>
      <c r="R5">
        <v>111</v>
      </c>
      <c r="S5" s="2">
        <v>40.540540540540498</v>
      </c>
      <c r="T5">
        <v>35</v>
      </c>
      <c r="U5">
        <v>52</v>
      </c>
      <c r="V5" s="2">
        <v>67.307692307692307</v>
      </c>
      <c r="W5">
        <v>15</v>
      </c>
      <c r="X5">
        <v>2</v>
      </c>
      <c r="Y5">
        <v>15</v>
      </c>
      <c r="Z5">
        <v>31</v>
      </c>
      <c r="AA5">
        <v>5</v>
      </c>
      <c r="AB5">
        <v>1</v>
      </c>
      <c r="AC5">
        <v>1</v>
      </c>
      <c r="AD5">
        <v>37</v>
      </c>
      <c r="AE5">
        <v>200</v>
      </c>
      <c r="AF5" s="2">
        <v>15.384615384615399</v>
      </c>
      <c r="AG5">
        <v>50</v>
      </c>
      <c r="AH5">
        <v>150</v>
      </c>
      <c r="AI5">
        <v>64</v>
      </c>
      <c r="AJ5" s="2">
        <v>4.9230769230769198</v>
      </c>
      <c r="AK5" s="2">
        <v>16.538461538461501</v>
      </c>
      <c r="AL5">
        <v>89</v>
      </c>
      <c r="AM5" s="2">
        <v>6.8461538461538503</v>
      </c>
      <c r="AN5">
        <v>94</v>
      </c>
      <c r="AO5" s="2">
        <v>7.2307692307692299</v>
      </c>
      <c r="AP5" s="2">
        <v>31.538461538461501</v>
      </c>
      <c r="AQ5" s="2">
        <v>0.35922330097087402</v>
      </c>
      <c r="AR5" s="4">
        <v>184</v>
      </c>
      <c r="AS5" s="4">
        <v>59</v>
      </c>
      <c r="AT5" s="4">
        <v>795413</v>
      </c>
      <c r="AU5" s="4">
        <v>3</v>
      </c>
    </row>
    <row r="6" spans="1:47" ht="15.25" customHeight="1" x14ac:dyDescent="0.2">
      <c r="A6" t="s">
        <v>606</v>
      </c>
      <c r="B6">
        <v>23</v>
      </c>
      <c r="C6">
        <v>18</v>
      </c>
      <c r="D6">
        <v>5</v>
      </c>
      <c r="E6" s="2">
        <v>0.78260869565217395</v>
      </c>
      <c r="F6">
        <v>456</v>
      </c>
      <c r="G6" s="2">
        <v>19.826086956521699</v>
      </c>
      <c r="H6" s="2">
        <v>0.64</v>
      </c>
      <c r="I6" s="2">
        <v>291.8</v>
      </c>
      <c r="J6" s="2">
        <v>12.6869565217391</v>
      </c>
      <c r="K6">
        <v>11</v>
      </c>
      <c r="L6">
        <v>166</v>
      </c>
      <c r="M6" s="2">
        <v>7.2173913043478297</v>
      </c>
      <c r="N6">
        <v>214</v>
      </c>
      <c r="O6">
        <v>330</v>
      </c>
      <c r="P6" s="2">
        <v>64.848484848484802</v>
      </c>
      <c r="Q6">
        <v>84</v>
      </c>
      <c r="R6">
        <v>277</v>
      </c>
      <c r="S6" s="2">
        <v>30.324909747292399</v>
      </c>
      <c r="T6">
        <v>74</v>
      </c>
      <c r="U6">
        <v>107</v>
      </c>
      <c r="V6" s="2">
        <v>69.158878504672899</v>
      </c>
      <c r="W6">
        <v>37</v>
      </c>
      <c r="X6">
        <v>0</v>
      </c>
      <c r="Y6">
        <v>20</v>
      </c>
      <c r="Z6">
        <v>82</v>
      </c>
      <c r="AA6">
        <v>7</v>
      </c>
      <c r="AB6">
        <v>0</v>
      </c>
      <c r="AC6">
        <v>2</v>
      </c>
      <c r="AD6">
        <v>62</v>
      </c>
      <c r="AE6">
        <v>344</v>
      </c>
      <c r="AF6" s="2">
        <v>14.9565217391304</v>
      </c>
      <c r="AG6">
        <v>111</v>
      </c>
      <c r="AH6">
        <v>233</v>
      </c>
      <c r="AI6">
        <v>106</v>
      </c>
      <c r="AJ6" s="2">
        <v>4.6086956521739104</v>
      </c>
      <c r="AK6" s="2">
        <v>16.304347826087</v>
      </c>
      <c r="AL6">
        <v>166</v>
      </c>
      <c r="AM6" s="2">
        <v>7.2173913043478297</v>
      </c>
      <c r="AN6">
        <v>180</v>
      </c>
      <c r="AO6" s="2">
        <v>7.8260869565217401</v>
      </c>
      <c r="AP6" s="2">
        <v>34.043478260869598</v>
      </c>
      <c r="AQ6" s="2">
        <v>0.45634266886326202</v>
      </c>
      <c r="AR6" s="4">
        <v>373</v>
      </c>
      <c r="AS6" s="4">
        <v>83</v>
      </c>
      <c r="AT6" s="4">
        <v>1267853</v>
      </c>
      <c r="AU6" s="4">
        <v>2</v>
      </c>
    </row>
    <row r="7" spans="1:47" ht="15.25" customHeight="1" x14ac:dyDescent="0.2">
      <c r="A7" t="s">
        <v>958</v>
      </c>
      <c r="B7">
        <v>22</v>
      </c>
      <c r="C7">
        <v>19</v>
      </c>
      <c r="D7">
        <v>3</v>
      </c>
      <c r="E7" s="2">
        <v>0.86363636363636398</v>
      </c>
      <c r="F7">
        <v>445</v>
      </c>
      <c r="G7" s="2">
        <v>20.227272727272702</v>
      </c>
      <c r="H7" s="2">
        <v>0.62</v>
      </c>
      <c r="I7" s="2">
        <v>275.89999999999998</v>
      </c>
      <c r="J7" s="2">
        <v>12.5409090909091</v>
      </c>
      <c r="K7">
        <v>15</v>
      </c>
      <c r="L7">
        <v>177</v>
      </c>
      <c r="M7" s="2">
        <v>8.0454545454545503</v>
      </c>
      <c r="N7">
        <v>194</v>
      </c>
      <c r="O7">
        <v>311</v>
      </c>
      <c r="P7" s="2">
        <v>62.379421221865002</v>
      </c>
      <c r="Q7">
        <v>98</v>
      </c>
      <c r="R7">
        <v>326</v>
      </c>
      <c r="S7" s="2">
        <v>30.061349693251501</v>
      </c>
      <c r="T7">
        <v>55</v>
      </c>
      <c r="U7">
        <v>82</v>
      </c>
      <c r="V7" s="2">
        <v>67.073170731707293</v>
      </c>
      <c r="W7">
        <v>27</v>
      </c>
      <c r="X7">
        <v>9</v>
      </c>
      <c r="Y7">
        <v>21</v>
      </c>
      <c r="Z7">
        <v>86</v>
      </c>
      <c r="AA7">
        <v>13</v>
      </c>
      <c r="AB7">
        <v>1</v>
      </c>
      <c r="AC7">
        <v>4</v>
      </c>
      <c r="AD7">
        <v>57</v>
      </c>
      <c r="AE7">
        <v>395</v>
      </c>
      <c r="AF7" s="2">
        <v>17.954545454545499</v>
      </c>
      <c r="AG7">
        <v>139</v>
      </c>
      <c r="AH7">
        <v>256</v>
      </c>
      <c r="AI7">
        <v>100</v>
      </c>
      <c r="AJ7" s="2">
        <v>4.5454545454545503</v>
      </c>
      <c r="AK7" s="2">
        <v>15.7727272727273</v>
      </c>
      <c r="AL7">
        <v>163</v>
      </c>
      <c r="AM7" s="2">
        <v>7.4090909090909101</v>
      </c>
      <c r="AN7">
        <v>156</v>
      </c>
      <c r="AO7" s="2">
        <v>7.0909090909090899</v>
      </c>
      <c r="AP7" s="2">
        <v>36</v>
      </c>
      <c r="AQ7" s="2">
        <v>0.51177394034536905</v>
      </c>
      <c r="AR7" s="4">
        <v>396</v>
      </c>
      <c r="AS7" s="4">
        <v>49</v>
      </c>
      <c r="AT7" s="4">
        <v>1485325</v>
      </c>
      <c r="AU7" s="4">
        <v>1</v>
      </c>
    </row>
    <row r="8" spans="1:47" ht="15.25" customHeight="1" x14ac:dyDescent="0.2">
      <c r="A8" t="s">
        <v>64</v>
      </c>
      <c r="B8">
        <v>9</v>
      </c>
      <c r="C8">
        <v>5</v>
      </c>
      <c r="D8">
        <v>5</v>
      </c>
      <c r="E8" s="2">
        <v>0.5</v>
      </c>
      <c r="F8">
        <v>165</v>
      </c>
      <c r="G8" s="2">
        <v>18.3333333333333</v>
      </c>
      <c r="H8" s="2">
        <v>0.61</v>
      </c>
      <c r="I8" s="2">
        <v>100.6</v>
      </c>
      <c r="J8" s="2">
        <v>11.1777777777778</v>
      </c>
      <c r="K8">
        <v>4</v>
      </c>
      <c r="L8">
        <v>55</v>
      </c>
      <c r="M8" s="2">
        <v>6.1111111111111098</v>
      </c>
      <c r="N8">
        <v>76</v>
      </c>
      <c r="O8">
        <v>136</v>
      </c>
      <c r="P8" s="2">
        <v>55.882352941176499</v>
      </c>
      <c r="Q8">
        <v>25</v>
      </c>
      <c r="R8">
        <v>88</v>
      </c>
      <c r="S8" s="2">
        <v>28.409090909090899</v>
      </c>
      <c r="T8">
        <v>39</v>
      </c>
      <c r="U8">
        <v>48</v>
      </c>
      <c r="V8" s="2">
        <v>81.25</v>
      </c>
      <c r="W8">
        <v>18</v>
      </c>
      <c r="X8">
        <v>4</v>
      </c>
      <c r="Y8">
        <v>1</v>
      </c>
      <c r="Z8">
        <v>12</v>
      </c>
      <c r="AA8">
        <v>1</v>
      </c>
      <c r="AB8">
        <v>0</v>
      </c>
      <c r="AC8">
        <v>0</v>
      </c>
      <c r="AD8">
        <v>38</v>
      </c>
      <c r="AE8">
        <v>101</v>
      </c>
      <c r="AF8" s="2">
        <v>11.2222222222222</v>
      </c>
      <c r="AG8">
        <v>33</v>
      </c>
      <c r="AH8">
        <v>68</v>
      </c>
      <c r="AI8">
        <v>31</v>
      </c>
      <c r="AJ8" s="2">
        <v>3.4444444444444402</v>
      </c>
      <c r="AK8" s="2">
        <v>19.2222222222222</v>
      </c>
      <c r="AL8">
        <v>49</v>
      </c>
      <c r="AM8" s="2">
        <v>5.4444444444444402</v>
      </c>
      <c r="AN8">
        <v>65</v>
      </c>
      <c r="AO8" s="2">
        <v>7.2222222222222197</v>
      </c>
      <c r="AP8" s="2">
        <v>31.6666666666667</v>
      </c>
      <c r="AQ8" s="2">
        <v>0.39285714285714302</v>
      </c>
      <c r="AR8" s="4">
        <v>85</v>
      </c>
      <c r="AS8" s="4">
        <v>80</v>
      </c>
      <c r="AT8" s="4">
        <v>449636</v>
      </c>
      <c r="AU8" s="4">
        <v>10</v>
      </c>
    </row>
    <row r="9" spans="1:47" ht="15.25" customHeight="1" x14ac:dyDescent="0.2">
      <c r="A9" t="s">
        <v>608</v>
      </c>
      <c r="B9">
        <v>11</v>
      </c>
      <c r="C9">
        <v>3</v>
      </c>
      <c r="D9">
        <v>8</v>
      </c>
      <c r="E9" s="2">
        <v>0.27272727272727298</v>
      </c>
      <c r="F9">
        <v>187</v>
      </c>
      <c r="G9" s="2">
        <v>17</v>
      </c>
      <c r="H9" s="2">
        <v>0.52</v>
      </c>
      <c r="I9" s="2">
        <v>97.2</v>
      </c>
      <c r="J9" s="2">
        <v>8.8363636363636395</v>
      </c>
      <c r="K9">
        <v>2</v>
      </c>
      <c r="L9">
        <v>63</v>
      </c>
      <c r="M9" s="2">
        <v>5.7272727272727302</v>
      </c>
      <c r="N9">
        <v>88</v>
      </c>
      <c r="O9">
        <v>155</v>
      </c>
      <c r="P9" s="2">
        <v>56.774193548387103</v>
      </c>
      <c r="Q9">
        <v>34</v>
      </c>
      <c r="R9">
        <v>149</v>
      </c>
      <c r="S9" s="2">
        <v>22.8187919463087</v>
      </c>
      <c r="T9">
        <v>31</v>
      </c>
      <c r="U9">
        <v>53</v>
      </c>
      <c r="V9" s="2">
        <v>58.490566037735803</v>
      </c>
      <c r="W9">
        <v>24</v>
      </c>
      <c r="X9">
        <v>0</v>
      </c>
      <c r="Y9">
        <v>13</v>
      </c>
      <c r="Z9">
        <v>25</v>
      </c>
      <c r="AA9">
        <v>2</v>
      </c>
      <c r="AB9">
        <v>0</v>
      </c>
      <c r="AC9">
        <v>1</v>
      </c>
      <c r="AD9">
        <v>24</v>
      </c>
      <c r="AE9">
        <v>168</v>
      </c>
      <c r="AF9" s="2">
        <v>15.2727272727273</v>
      </c>
      <c r="AG9">
        <v>62</v>
      </c>
      <c r="AH9">
        <v>106</v>
      </c>
      <c r="AI9">
        <v>68</v>
      </c>
      <c r="AJ9" s="2">
        <v>6.1818181818181799</v>
      </c>
      <c r="AK9" s="2">
        <v>19.363636363636399</v>
      </c>
      <c r="AL9">
        <v>79</v>
      </c>
      <c r="AM9" s="2">
        <v>7.1818181818181799</v>
      </c>
      <c r="AN9">
        <v>87</v>
      </c>
      <c r="AO9" s="2">
        <v>7.9090909090909101</v>
      </c>
      <c r="AP9" s="2">
        <v>36.454545454545503</v>
      </c>
      <c r="AQ9" s="2">
        <v>0.49013157894736797</v>
      </c>
      <c r="AR9" s="4">
        <v>58</v>
      </c>
      <c r="AS9" s="4">
        <v>129</v>
      </c>
      <c r="AT9" s="4">
        <v>539251</v>
      </c>
      <c r="AU9" s="4">
        <v>8</v>
      </c>
    </row>
    <row r="10" spans="1:47" ht="15.25" customHeight="1" x14ac:dyDescent="0.2">
      <c r="A10" t="s">
        <v>72</v>
      </c>
      <c r="B10">
        <v>6</v>
      </c>
      <c r="C10">
        <v>3</v>
      </c>
      <c r="D10">
        <v>3</v>
      </c>
      <c r="E10" s="2">
        <v>0.5</v>
      </c>
      <c r="F10">
        <v>102</v>
      </c>
      <c r="G10" s="2">
        <v>17</v>
      </c>
      <c r="H10" s="2">
        <v>0.52</v>
      </c>
      <c r="I10" s="2">
        <v>53</v>
      </c>
      <c r="J10" s="2">
        <v>8.8333333333333304</v>
      </c>
      <c r="K10">
        <v>2</v>
      </c>
      <c r="L10">
        <v>45</v>
      </c>
      <c r="M10" s="2">
        <v>7.5</v>
      </c>
      <c r="N10">
        <v>50</v>
      </c>
      <c r="O10">
        <v>85</v>
      </c>
      <c r="P10" s="2">
        <v>58.823529411764703</v>
      </c>
      <c r="Q10">
        <v>21</v>
      </c>
      <c r="R10">
        <v>95</v>
      </c>
      <c r="S10" s="2">
        <v>22.105263157894701</v>
      </c>
      <c r="T10">
        <v>10</v>
      </c>
      <c r="U10">
        <v>17</v>
      </c>
      <c r="V10" s="2">
        <v>58.823529411764703</v>
      </c>
      <c r="W10">
        <v>6</v>
      </c>
      <c r="X10">
        <v>3</v>
      </c>
      <c r="Y10">
        <v>5</v>
      </c>
      <c r="Z10">
        <v>25</v>
      </c>
      <c r="AA10">
        <v>4</v>
      </c>
      <c r="AB10">
        <v>2</v>
      </c>
      <c r="AC10">
        <v>0</v>
      </c>
      <c r="AD10">
        <v>12</v>
      </c>
      <c r="AE10">
        <v>109</v>
      </c>
      <c r="AF10" s="2">
        <v>18.1666666666667</v>
      </c>
      <c r="AG10">
        <v>31</v>
      </c>
      <c r="AH10">
        <v>78</v>
      </c>
      <c r="AI10">
        <v>30</v>
      </c>
      <c r="AJ10" s="2">
        <v>5</v>
      </c>
      <c r="AK10" s="2">
        <v>15.5</v>
      </c>
      <c r="AL10">
        <v>40</v>
      </c>
      <c r="AM10" s="2">
        <v>6.6666666666666696</v>
      </c>
      <c r="AN10">
        <v>44</v>
      </c>
      <c r="AO10" s="2">
        <v>7.3333333333333304</v>
      </c>
      <c r="AP10" s="2">
        <v>36.8333333333333</v>
      </c>
      <c r="AQ10" s="2">
        <v>0.52777777777777801</v>
      </c>
      <c r="AR10" s="4">
        <v>58</v>
      </c>
      <c r="AS10" s="4">
        <v>44</v>
      </c>
      <c r="AT10" s="4">
        <v>324417</v>
      </c>
      <c r="AU10" s="4">
        <v>11</v>
      </c>
    </row>
    <row r="11" spans="1:47" ht="15.25" customHeight="1" x14ac:dyDescent="0.2">
      <c r="A11" t="s">
        <v>1621</v>
      </c>
      <c r="B11">
        <v>2</v>
      </c>
      <c r="C11">
        <v>0</v>
      </c>
      <c r="D11">
        <v>2</v>
      </c>
      <c r="E11" s="2">
        <v>0</v>
      </c>
      <c r="F11">
        <v>29</v>
      </c>
      <c r="G11" s="2">
        <v>14.5</v>
      </c>
      <c r="H11" s="2">
        <v>0.45</v>
      </c>
      <c r="I11" s="2">
        <v>13</v>
      </c>
      <c r="J11" s="2">
        <v>6.5</v>
      </c>
      <c r="K11">
        <v>0</v>
      </c>
      <c r="L11">
        <v>13</v>
      </c>
      <c r="M11" s="2">
        <v>6.5</v>
      </c>
      <c r="N11">
        <v>10</v>
      </c>
      <c r="O11">
        <v>20</v>
      </c>
      <c r="P11" s="2">
        <v>50</v>
      </c>
      <c r="Q11">
        <v>8</v>
      </c>
      <c r="R11">
        <v>39</v>
      </c>
      <c r="S11" s="2">
        <v>20.5128205128205</v>
      </c>
      <c r="T11">
        <v>3</v>
      </c>
      <c r="U11">
        <v>5</v>
      </c>
      <c r="V11" s="2">
        <v>60</v>
      </c>
      <c r="W11">
        <v>1</v>
      </c>
      <c r="X11">
        <v>1</v>
      </c>
      <c r="Y11">
        <v>4</v>
      </c>
      <c r="Z11">
        <v>5</v>
      </c>
      <c r="AA11">
        <v>0</v>
      </c>
      <c r="AB11">
        <v>0</v>
      </c>
      <c r="AC11">
        <v>0</v>
      </c>
      <c r="AD11">
        <v>3</v>
      </c>
      <c r="AE11">
        <v>30</v>
      </c>
      <c r="AF11" s="2">
        <v>15</v>
      </c>
      <c r="AG11">
        <v>14</v>
      </c>
      <c r="AH11">
        <v>16</v>
      </c>
      <c r="AI11">
        <v>11</v>
      </c>
      <c r="AJ11" s="2">
        <v>5.5</v>
      </c>
      <c r="AK11" s="2">
        <v>20.5</v>
      </c>
      <c r="AL11">
        <v>16</v>
      </c>
      <c r="AM11" s="2">
        <v>8</v>
      </c>
      <c r="AN11">
        <v>7</v>
      </c>
      <c r="AO11" s="2">
        <v>3.5</v>
      </c>
      <c r="AP11" s="2">
        <v>37</v>
      </c>
      <c r="AQ11" s="2">
        <v>0.66101694915254205</v>
      </c>
      <c r="AR11" s="4">
        <v>0</v>
      </c>
      <c r="AS11" s="4">
        <v>29</v>
      </c>
      <c r="AT11" s="4">
        <v>144934</v>
      </c>
      <c r="AU11" s="4">
        <v>17</v>
      </c>
    </row>
    <row r="12" spans="1:47" ht="15.25" customHeight="1" x14ac:dyDescent="0.2">
      <c r="A12" t="s">
        <v>80</v>
      </c>
      <c r="B12">
        <v>11</v>
      </c>
      <c r="C12">
        <v>5</v>
      </c>
      <c r="D12">
        <v>6</v>
      </c>
      <c r="E12" s="2">
        <v>0.45454545454545497</v>
      </c>
      <c r="F12">
        <v>196</v>
      </c>
      <c r="G12" s="2">
        <v>17.818181818181799</v>
      </c>
      <c r="H12" s="2">
        <v>0.61</v>
      </c>
      <c r="I12" s="2">
        <v>119.6</v>
      </c>
      <c r="J12" s="2">
        <v>10.8727272727273</v>
      </c>
      <c r="K12">
        <v>3</v>
      </c>
      <c r="L12">
        <v>79</v>
      </c>
      <c r="M12" s="2">
        <v>7.1818181818181799</v>
      </c>
      <c r="N12">
        <v>82</v>
      </c>
      <c r="O12">
        <v>153</v>
      </c>
      <c r="P12" s="2">
        <v>53.594771241830102</v>
      </c>
      <c r="Q12">
        <v>46</v>
      </c>
      <c r="R12">
        <v>141</v>
      </c>
      <c r="S12" s="2">
        <v>32.624113475177303</v>
      </c>
      <c r="T12">
        <v>22</v>
      </c>
      <c r="U12">
        <v>29</v>
      </c>
      <c r="V12" s="2">
        <v>75.862068965517196</v>
      </c>
      <c r="W12">
        <v>9</v>
      </c>
      <c r="X12">
        <v>5</v>
      </c>
      <c r="Y12">
        <v>17</v>
      </c>
      <c r="Z12">
        <v>32</v>
      </c>
      <c r="AA12">
        <v>1</v>
      </c>
      <c r="AB12">
        <v>0</v>
      </c>
      <c r="AC12">
        <v>2</v>
      </c>
      <c r="AD12">
        <v>23</v>
      </c>
      <c r="AE12">
        <v>143</v>
      </c>
      <c r="AF12" s="2">
        <v>13</v>
      </c>
      <c r="AG12">
        <v>52</v>
      </c>
      <c r="AH12">
        <v>91</v>
      </c>
      <c r="AI12">
        <v>50</v>
      </c>
      <c r="AJ12" s="2">
        <v>4.5454545454545503</v>
      </c>
      <c r="AK12" s="2">
        <v>17.363636363636399</v>
      </c>
      <c r="AL12">
        <v>76</v>
      </c>
      <c r="AM12" s="2">
        <v>6.9090909090909101</v>
      </c>
      <c r="AN12">
        <v>70</v>
      </c>
      <c r="AO12" s="2">
        <v>6.3636363636363598</v>
      </c>
      <c r="AP12" s="2">
        <v>33.090909090909101</v>
      </c>
      <c r="AQ12" s="2">
        <v>0.47959183673469402</v>
      </c>
      <c r="AR12" s="4">
        <v>104</v>
      </c>
      <c r="AS12" s="4">
        <v>92</v>
      </c>
      <c r="AT12" s="4">
        <v>527589</v>
      </c>
      <c r="AU12" s="4">
        <v>9</v>
      </c>
    </row>
    <row r="13" spans="1:47" ht="15.25" customHeight="1" x14ac:dyDescent="0.2">
      <c r="A13" t="s">
        <v>961</v>
      </c>
      <c r="B13">
        <v>3</v>
      </c>
      <c r="C13">
        <v>2</v>
      </c>
      <c r="D13">
        <v>1</v>
      </c>
      <c r="E13" s="2">
        <v>0.66666666666666696</v>
      </c>
      <c r="F13">
        <v>54</v>
      </c>
      <c r="G13" s="2">
        <v>18</v>
      </c>
      <c r="H13" s="2">
        <v>0.59</v>
      </c>
      <c r="I13" s="2">
        <v>31.9</v>
      </c>
      <c r="J13" s="2">
        <v>10.633333333333301</v>
      </c>
      <c r="K13">
        <v>2</v>
      </c>
      <c r="L13">
        <v>22</v>
      </c>
      <c r="M13" s="2">
        <v>7.3333333333333304</v>
      </c>
      <c r="N13">
        <v>17</v>
      </c>
      <c r="O13">
        <v>28</v>
      </c>
      <c r="P13" s="2">
        <v>60.714285714285701</v>
      </c>
      <c r="Q13">
        <v>15</v>
      </c>
      <c r="R13">
        <v>56</v>
      </c>
      <c r="S13" s="2">
        <v>26.785714285714299</v>
      </c>
      <c r="T13">
        <v>7</v>
      </c>
      <c r="U13">
        <v>8</v>
      </c>
      <c r="V13" s="2">
        <v>87.5</v>
      </c>
      <c r="W13">
        <v>3</v>
      </c>
      <c r="X13">
        <v>4</v>
      </c>
      <c r="Y13">
        <v>4</v>
      </c>
      <c r="Z13">
        <v>4</v>
      </c>
      <c r="AA13">
        <v>1</v>
      </c>
      <c r="AB13">
        <v>1</v>
      </c>
      <c r="AC13">
        <v>1</v>
      </c>
      <c r="AD13">
        <v>9</v>
      </c>
      <c r="AE13">
        <v>45</v>
      </c>
      <c r="AF13" s="2">
        <v>15</v>
      </c>
      <c r="AG13">
        <v>12</v>
      </c>
      <c r="AH13">
        <v>33</v>
      </c>
      <c r="AI13">
        <v>13</v>
      </c>
      <c r="AJ13" s="2">
        <v>4.3333333333333304</v>
      </c>
      <c r="AK13" s="2">
        <v>17.6666666666667</v>
      </c>
      <c r="AL13">
        <v>19</v>
      </c>
      <c r="AM13" s="2">
        <v>6.3333333333333304</v>
      </c>
      <c r="AN13">
        <v>21</v>
      </c>
      <c r="AO13" s="2">
        <v>7</v>
      </c>
      <c r="AP13" s="2">
        <v>34</v>
      </c>
      <c r="AQ13" s="2">
        <v>0.66666666666666696</v>
      </c>
      <c r="AR13" s="4">
        <v>42</v>
      </c>
      <c r="AS13" s="4">
        <v>12</v>
      </c>
      <c r="AT13" s="4">
        <v>173070</v>
      </c>
      <c r="AU13" s="4">
        <v>15</v>
      </c>
    </row>
    <row r="14" spans="1:47" ht="15.25" customHeight="1" x14ac:dyDescent="0.2">
      <c r="A14" t="s">
        <v>1398</v>
      </c>
      <c r="B14">
        <v>13</v>
      </c>
      <c r="C14">
        <v>5</v>
      </c>
      <c r="D14">
        <v>8</v>
      </c>
      <c r="E14" s="2">
        <v>0.38461538461538503</v>
      </c>
      <c r="F14">
        <v>226</v>
      </c>
      <c r="G14" s="2">
        <v>17.384615384615401</v>
      </c>
      <c r="H14" s="2">
        <v>0.56000000000000005</v>
      </c>
      <c r="I14" s="2">
        <v>126.6</v>
      </c>
      <c r="J14" s="2">
        <v>9.7384615384615394</v>
      </c>
      <c r="K14">
        <v>0</v>
      </c>
      <c r="L14">
        <v>87</v>
      </c>
      <c r="M14" s="2">
        <v>6.6923076923076898</v>
      </c>
      <c r="N14">
        <v>119</v>
      </c>
      <c r="O14">
        <v>207</v>
      </c>
      <c r="P14" s="2">
        <v>57.487922705313999</v>
      </c>
      <c r="Q14">
        <v>34</v>
      </c>
      <c r="R14">
        <v>148</v>
      </c>
      <c r="S14" s="2">
        <v>22.972972972973</v>
      </c>
      <c r="T14">
        <v>39</v>
      </c>
      <c r="U14">
        <v>52</v>
      </c>
      <c r="V14" s="2">
        <v>75</v>
      </c>
      <c r="W14">
        <v>18</v>
      </c>
      <c r="X14">
        <v>2</v>
      </c>
      <c r="Y14">
        <v>10</v>
      </c>
      <c r="Z14">
        <v>37</v>
      </c>
      <c r="AA14">
        <v>2</v>
      </c>
      <c r="AB14">
        <v>0</v>
      </c>
      <c r="AC14">
        <v>0</v>
      </c>
      <c r="AD14">
        <v>38</v>
      </c>
      <c r="AE14">
        <v>206</v>
      </c>
      <c r="AF14" s="2">
        <v>15.846153846153801</v>
      </c>
      <c r="AG14">
        <v>66</v>
      </c>
      <c r="AH14">
        <v>140</v>
      </c>
      <c r="AI14">
        <v>66</v>
      </c>
      <c r="AJ14" s="2">
        <v>5.0769230769230802</v>
      </c>
      <c r="AK14" s="2">
        <v>18.307692307692299</v>
      </c>
      <c r="AL14">
        <v>104</v>
      </c>
      <c r="AM14" s="2">
        <v>8</v>
      </c>
      <c r="AN14">
        <v>93</v>
      </c>
      <c r="AO14" s="2">
        <v>7.1538461538461497</v>
      </c>
      <c r="AP14" s="2">
        <v>35</v>
      </c>
      <c r="AQ14" s="2">
        <v>0.416901408450704</v>
      </c>
      <c r="AR14" s="4">
        <v>85</v>
      </c>
      <c r="AS14" s="4">
        <v>141</v>
      </c>
      <c r="AT14" s="4">
        <v>661110</v>
      </c>
      <c r="AU14" s="4">
        <v>6</v>
      </c>
    </row>
    <row r="15" spans="1:47" ht="15.25" customHeight="1" x14ac:dyDescent="0.2">
      <c r="A15" t="s">
        <v>972</v>
      </c>
      <c r="B15">
        <v>7</v>
      </c>
      <c r="C15">
        <v>1</v>
      </c>
      <c r="D15">
        <v>6</v>
      </c>
      <c r="E15" s="2">
        <v>0.14285714285714299</v>
      </c>
      <c r="F15">
        <v>110</v>
      </c>
      <c r="G15" s="2">
        <v>15.714285714285699</v>
      </c>
      <c r="H15" s="2">
        <v>0.57999999999999996</v>
      </c>
      <c r="I15" s="2">
        <v>63.8</v>
      </c>
      <c r="J15" s="2">
        <v>9.1142857142857103</v>
      </c>
      <c r="K15">
        <v>0</v>
      </c>
      <c r="L15">
        <v>27</v>
      </c>
      <c r="M15" s="2">
        <v>3.8571428571428599</v>
      </c>
      <c r="N15">
        <v>61</v>
      </c>
      <c r="O15">
        <v>92</v>
      </c>
      <c r="P15" s="2">
        <v>66.304347826086996</v>
      </c>
      <c r="Q15">
        <v>21</v>
      </c>
      <c r="R15">
        <v>82</v>
      </c>
      <c r="S15" s="2">
        <v>25.609756097561</v>
      </c>
      <c r="T15">
        <v>7</v>
      </c>
      <c r="U15">
        <v>17</v>
      </c>
      <c r="V15" s="2">
        <v>41.176470588235297</v>
      </c>
      <c r="W15">
        <v>7</v>
      </c>
      <c r="X15">
        <v>0</v>
      </c>
      <c r="Y15">
        <v>7</v>
      </c>
      <c r="Z15">
        <v>12</v>
      </c>
      <c r="AA15">
        <v>0</v>
      </c>
      <c r="AB15">
        <v>0</v>
      </c>
      <c r="AC15">
        <v>0</v>
      </c>
      <c r="AD15">
        <v>8</v>
      </c>
      <c r="AE15">
        <v>93</v>
      </c>
      <c r="AF15" s="2">
        <v>13.285714285714301</v>
      </c>
      <c r="AG15">
        <v>46</v>
      </c>
      <c r="AH15">
        <v>47</v>
      </c>
      <c r="AI15">
        <v>42</v>
      </c>
      <c r="AJ15" s="2">
        <v>6</v>
      </c>
      <c r="AK15" s="2">
        <v>19.8571428571429</v>
      </c>
      <c r="AL15">
        <v>54</v>
      </c>
      <c r="AM15" s="2">
        <v>7.71428571428571</v>
      </c>
      <c r="AN15">
        <v>42</v>
      </c>
      <c r="AO15" s="2">
        <v>6</v>
      </c>
      <c r="AP15" s="2">
        <v>32.285714285714299</v>
      </c>
      <c r="AQ15" s="2">
        <v>0.47126436781609199</v>
      </c>
      <c r="AR15" s="4">
        <v>20</v>
      </c>
      <c r="AS15" s="4">
        <v>90</v>
      </c>
      <c r="AT15" s="4">
        <v>247026</v>
      </c>
      <c r="AU15" s="4">
        <v>12</v>
      </c>
    </row>
    <row r="16" spans="1:47" ht="15.25" customHeight="1" x14ac:dyDescent="0.2">
      <c r="A16" t="s">
        <v>1187</v>
      </c>
      <c r="B16">
        <v>2</v>
      </c>
      <c r="C16">
        <v>1</v>
      </c>
      <c r="D16">
        <v>1</v>
      </c>
      <c r="E16" s="2">
        <v>0.5</v>
      </c>
      <c r="F16">
        <v>29</v>
      </c>
      <c r="G16" s="2">
        <v>14.5</v>
      </c>
      <c r="H16" s="2">
        <v>0.6</v>
      </c>
      <c r="I16" s="2">
        <v>17.399999999999999</v>
      </c>
      <c r="J16" s="2">
        <v>8.6999999999999993</v>
      </c>
      <c r="K16">
        <v>1</v>
      </c>
      <c r="L16">
        <v>13</v>
      </c>
      <c r="M16" s="2">
        <v>6.5</v>
      </c>
      <c r="N16">
        <v>14</v>
      </c>
      <c r="O16">
        <v>27</v>
      </c>
      <c r="P16" s="2">
        <v>51.851851851851798</v>
      </c>
      <c r="Q16">
        <v>5</v>
      </c>
      <c r="R16">
        <v>14</v>
      </c>
      <c r="S16" s="2">
        <v>35.714285714285701</v>
      </c>
      <c r="T16">
        <v>5</v>
      </c>
      <c r="U16">
        <v>7</v>
      </c>
      <c r="V16" s="2">
        <v>71.428571428571402</v>
      </c>
      <c r="W16">
        <v>2</v>
      </c>
      <c r="X16">
        <v>1</v>
      </c>
      <c r="Y16">
        <v>1</v>
      </c>
      <c r="Z16">
        <v>6</v>
      </c>
      <c r="AA16">
        <v>0</v>
      </c>
      <c r="AB16">
        <v>0</v>
      </c>
      <c r="AC16">
        <v>0</v>
      </c>
      <c r="AD16">
        <v>5</v>
      </c>
      <c r="AE16">
        <v>18</v>
      </c>
      <c r="AF16" s="2">
        <v>9</v>
      </c>
      <c r="AG16">
        <v>3</v>
      </c>
      <c r="AH16">
        <v>15</v>
      </c>
      <c r="AI16">
        <v>13</v>
      </c>
      <c r="AJ16" s="2">
        <v>6.5</v>
      </c>
      <c r="AK16" s="2">
        <v>20</v>
      </c>
      <c r="AL16">
        <v>17</v>
      </c>
      <c r="AM16" s="2">
        <v>8.5</v>
      </c>
      <c r="AN16">
        <v>14</v>
      </c>
      <c r="AO16" s="2">
        <v>7</v>
      </c>
      <c r="AP16" s="2">
        <v>29.5</v>
      </c>
      <c r="AQ16" s="2">
        <v>0.34146341463414598</v>
      </c>
      <c r="AR16" s="4">
        <v>21</v>
      </c>
      <c r="AS16" s="4">
        <v>8</v>
      </c>
      <c r="AT16" s="4">
        <v>170763</v>
      </c>
      <c r="AU16" s="4">
        <v>16</v>
      </c>
    </row>
    <row r="17" spans="1:47" ht="15.25" customHeight="1" x14ac:dyDescent="0.2">
      <c r="A17" t="s">
        <v>76</v>
      </c>
      <c r="B17">
        <v>2</v>
      </c>
      <c r="C17">
        <v>0</v>
      </c>
      <c r="D17">
        <v>2</v>
      </c>
      <c r="E17" s="2">
        <v>0</v>
      </c>
      <c r="F17">
        <v>27</v>
      </c>
      <c r="G17" s="2">
        <v>13.5</v>
      </c>
      <c r="H17" s="2">
        <v>0.48</v>
      </c>
      <c r="I17" s="2">
        <v>13</v>
      </c>
      <c r="J17" s="2">
        <v>6.5</v>
      </c>
      <c r="K17">
        <v>0</v>
      </c>
      <c r="L17">
        <v>16</v>
      </c>
      <c r="M17" s="2">
        <v>8</v>
      </c>
      <c r="N17">
        <v>19</v>
      </c>
      <c r="O17">
        <v>36</v>
      </c>
      <c r="P17" s="2">
        <v>52.7777777777778</v>
      </c>
      <c r="Q17">
        <v>3</v>
      </c>
      <c r="R17">
        <v>15</v>
      </c>
      <c r="S17" s="2">
        <v>20</v>
      </c>
      <c r="T17">
        <v>2</v>
      </c>
      <c r="U17">
        <v>5</v>
      </c>
      <c r="V17" s="2">
        <v>40</v>
      </c>
      <c r="W17">
        <v>2</v>
      </c>
      <c r="X17">
        <v>0</v>
      </c>
      <c r="Y17">
        <v>2</v>
      </c>
      <c r="Z17">
        <v>7</v>
      </c>
      <c r="AA17">
        <v>0</v>
      </c>
      <c r="AB17">
        <v>0</v>
      </c>
      <c r="AC17">
        <v>0</v>
      </c>
      <c r="AD17">
        <v>7</v>
      </c>
      <c r="AE17">
        <v>29</v>
      </c>
      <c r="AF17" s="2">
        <v>14.5</v>
      </c>
      <c r="AG17">
        <v>12</v>
      </c>
      <c r="AH17">
        <v>17</v>
      </c>
      <c r="AI17">
        <v>8</v>
      </c>
      <c r="AJ17" s="2">
        <v>4</v>
      </c>
      <c r="AK17" s="2">
        <v>21</v>
      </c>
      <c r="AL17">
        <v>18</v>
      </c>
      <c r="AM17" s="2">
        <v>9</v>
      </c>
      <c r="AN17">
        <v>15</v>
      </c>
      <c r="AO17" s="2">
        <v>7.5</v>
      </c>
      <c r="AP17" s="2">
        <v>31</v>
      </c>
      <c r="AQ17" s="2">
        <v>0.29411764705882398</v>
      </c>
      <c r="AR17" s="4">
        <v>0</v>
      </c>
      <c r="AS17" s="4">
        <v>27</v>
      </c>
      <c r="AT17" s="4">
        <v>67398</v>
      </c>
      <c r="AU17" s="4">
        <v>23</v>
      </c>
    </row>
    <row r="18" spans="1:47" ht="15.25" customHeight="1" x14ac:dyDescent="0.2">
      <c r="A18" t="s">
        <v>629</v>
      </c>
      <c r="B18">
        <v>4</v>
      </c>
      <c r="C18">
        <v>0</v>
      </c>
      <c r="D18">
        <v>4</v>
      </c>
      <c r="E18" s="2">
        <v>0</v>
      </c>
      <c r="F18">
        <v>48</v>
      </c>
      <c r="G18" s="2">
        <v>12</v>
      </c>
      <c r="H18" s="2">
        <v>0.39</v>
      </c>
      <c r="I18" s="2">
        <v>18.7</v>
      </c>
      <c r="J18" s="2">
        <v>4.6749999999999998</v>
      </c>
      <c r="K18">
        <v>0</v>
      </c>
      <c r="L18">
        <v>17</v>
      </c>
      <c r="M18" s="2">
        <v>4.25</v>
      </c>
      <c r="N18">
        <v>31</v>
      </c>
      <c r="O18">
        <v>63</v>
      </c>
      <c r="P18" s="2">
        <v>49.206349206349202</v>
      </c>
      <c r="Q18">
        <v>5</v>
      </c>
      <c r="R18">
        <v>49</v>
      </c>
      <c r="S18" s="2">
        <v>10.2040816326531</v>
      </c>
      <c r="T18">
        <v>7</v>
      </c>
      <c r="U18">
        <v>10</v>
      </c>
      <c r="V18" s="2">
        <v>70</v>
      </c>
      <c r="W18">
        <v>3</v>
      </c>
      <c r="X18">
        <v>1</v>
      </c>
      <c r="Y18">
        <v>0</v>
      </c>
      <c r="Z18">
        <v>9</v>
      </c>
      <c r="AA18">
        <v>0</v>
      </c>
      <c r="AB18">
        <v>0</v>
      </c>
      <c r="AC18">
        <v>0</v>
      </c>
      <c r="AD18">
        <v>7</v>
      </c>
      <c r="AE18">
        <v>64</v>
      </c>
      <c r="AF18" s="2">
        <v>16</v>
      </c>
      <c r="AG18">
        <v>36</v>
      </c>
      <c r="AH18">
        <v>28</v>
      </c>
      <c r="AI18">
        <v>21</v>
      </c>
      <c r="AJ18" s="2">
        <v>5.25</v>
      </c>
      <c r="AK18" s="2">
        <v>20</v>
      </c>
      <c r="AL18">
        <v>38</v>
      </c>
      <c r="AM18" s="2">
        <v>9.5</v>
      </c>
      <c r="AN18">
        <v>21</v>
      </c>
      <c r="AO18" s="2">
        <v>5.25</v>
      </c>
      <c r="AP18" s="2">
        <v>35</v>
      </c>
      <c r="AQ18" s="2">
        <v>0.4375</v>
      </c>
      <c r="AR18" s="4">
        <v>0</v>
      </c>
      <c r="AS18" s="4">
        <v>48</v>
      </c>
      <c r="AT18" s="4">
        <v>141052</v>
      </c>
      <c r="AU18" s="4">
        <v>19</v>
      </c>
    </row>
    <row r="19" spans="1:47" ht="15.25" customHeight="1" x14ac:dyDescent="0.2">
      <c r="A19" t="s">
        <v>1622</v>
      </c>
      <c r="B19">
        <v>3</v>
      </c>
      <c r="C19">
        <v>1</v>
      </c>
      <c r="D19">
        <v>2</v>
      </c>
      <c r="E19" s="2">
        <v>0.33333333333333298</v>
      </c>
      <c r="F19">
        <v>35</v>
      </c>
      <c r="G19" s="2">
        <v>11.6666666666667</v>
      </c>
      <c r="H19" s="2">
        <v>0.47</v>
      </c>
      <c r="I19" s="2">
        <v>16.399999999999999</v>
      </c>
      <c r="J19" s="2">
        <v>5.4666666666666703</v>
      </c>
      <c r="K19">
        <v>0</v>
      </c>
      <c r="L19">
        <v>19</v>
      </c>
      <c r="M19" s="2">
        <v>6.3333333333333304</v>
      </c>
      <c r="N19">
        <v>24</v>
      </c>
      <c r="O19">
        <v>37</v>
      </c>
      <c r="P19" s="2">
        <v>64.864864864864899</v>
      </c>
      <c r="Q19">
        <v>3</v>
      </c>
      <c r="R19">
        <v>30</v>
      </c>
      <c r="S19" s="2">
        <v>10</v>
      </c>
      <c r="T19">
        <v>5</v>
      </c>
      <c r="U19">
        <v>8</v>
      </c>
      <c r="V19" s="2">
        <v>62.5</v>
      </c>
      <c r="W19">
        <v>2</v>
      </c>
      <c r="X19">
        <v>4</v>
      </c>
      <c r="Y19">
        <v>4</v>
      </c>
      <c r="Z19">
        <v>6</v>
      </c>
      <c r="AA19">
        <v>2</v>
      </c>
      <c r="AB19">
        <v>1</v>
      </c>
      <c r="AC19">
        <v>0</v>
      </c>
      <c r="AD19">
        <v>5</v>
      </c>
      <c r="AE19">
        <v>44</v>
      </c>
      <c r="AF19" s="2">
        <v>14.6666666666667</v>
      </c>
      <c r="AG19">
        <v>11</v>
      </c>
      <c r="AH19">
        <v>33</v>
      </c>
      <c r="AI19">
        <v>16</v>
      </c>
      <c r="AJ19" s="2">
        <v>5.3333333333333304</v>
      </c>
      <c r="AK19" s="2">
        <v>18.6666666666667</v>
      </c>
      <c r="AL19">
        <v>11</v>
      </c>
      <c r="AM19" s="2">
        <v>3.6666666666666701</v>
      </c>
      <c r="AN19">
        <v>15</v>
      </c>
      <c r="AO19" s="2">
        <v>5</v>
      </c>
      <c r="AP19" s="2">
        <v>29.6666666666667</v>
      </c>
      <c r="AQ19" s="2">
        <v>0.44776119402985098</v>
      </c>
      <c r="AR19" s="4">
        <v>19</v>
      </c>
      <c r="AS19" s="4">
        <v>16</v>
      </c>
      <c r="AT19" s="4">
        <v>116910</v>
      </c>
      <c r="AU19" s="4">
        <v>21</v>
      </c>
    </row>
    <row r="20" spans="1:47" ht="15.25" customHeight="1" x14ac:dyDescent="0.2">
      <c r="A20" t="s">
        <v>1623</v>
      </c>
      <c r="B20">
        <v>3</v>
      </c>
      <c r="C20">
        <v>1</v>
      </c>
      <c r="D20">
        <v>2</v>
      </c>
      <c r="E20" s="2">
        <v>0.33333333333333298</v>
      </c>
      <c r="F20">
        <v>45</v>
      </c>
      <c r="G20" s="2">
        <v>15</v>
      </c>
      <c r="H20" s="2">
        <v>0.5</v>
      </c>
      <c r="I20" s="2">
        <v>22.5</v>
      </c>
      <c r="J20" s="2">
        <v>7.5</v>
      </c>
      <c r="K20">
        <v>1</v>
      </c>
      <c r="L20">
        <v>16</v>
      </c>
      <c r="M20" s="2">
        <v>5.3333333333333304</v>
      </c>
      <c r="N20">
        <v>19</v>
      </c>
      <c r="O20">
        <v>36</v>
      </c>
      <c r="P20" s="2">
        <v>52.7777777777778</v>
      </c>
      <c r="Q20">
        <v>10</v>
      </c>
      <c r="R20">
        <v>47</v>
      </c>
      <c r="S20" s="2">
        <v>21.2765957446809</v>
      </c>
      <c r="T20">
        <v>6</v>
      </c>
      <c r="U20">
        <v>7</v>
      </c>
      <c r="V20" s="2">
        <v>85.714285714285694</v>
      </c>
      <c r="W20">
        <v>1</v>
      </c>
      <c r="X20">
        <v>1</v>
      </c>
      <c r="Y20">
        <v>2</v>
      </c>
      <c r="Z20">
        <v>7</v>
      </c>
      <c r="AA20">
        <v>1</v>
      </c>
      <c r="AB20">
        <v>0</v>
      </c>
      <c r="AC20">
        <v>0</v>
      </c>
      <c r="AD20">
        <v>6</v>
      </c>
      <c r="AE20">
        <v>47</v>
      </c>
      <c r="AF20" s="2">
        <v>15.6666666666667</v>
      </c>
      <c r="AG20">
        <v>18</v>
      </c>
      <c r="AH20">
        <v>29</v>
      </c>
      <c r="AI20">
        <v>15</v>
      </c>
      <c r="AJ20" s="2">
        <v>5</v>
      </c>
      <c r="AK20" s="2">
        <v>17.3333333333333</v>
      </c>
      <c r="AL20">
        <v>16</v>
      </c>
      <c r="AM20" s="2">
        <v>5.3333333333333304</v>
      </c>
      <c r="AN20">
        <v>16</v>
      </c>
      <c r="AO20" s="2">
        <v>5.3333333333333304</v>
      </c>
      <c r="AP20" s="2">
        <v>34.6666666666667</v>
      </c>
      <c r="AQ20" s="2">
        <v>0.56626506024096401</v>
      </c>
      <c r="AR20" s="4">
        <v>22</v>
      </c>
      <c r="AS20" s="4">
        <v>23</v>
      </c>
      <c r="AT20" s="4">
        <v>192774</v>
      </c>
      <c r="AU20" s="4">
        <v>13</v>
      </c>
    </row>
    <row r="21" spans="1:47" ht="15.25" customHeight="1" x14ac:dyDescent="0.2">
      <c r="A21" t="s">
        <v>1624</v>
      </c>
      <c r="B21">
        <v>2</v>
      </c>
      <c r="C21">
        <v>0</v>
      </c>
      <c r="D21">
        <v>2</v>
      </c>
      <c r="E21" s="2">
        <v>0</v>
      </c>
      <c r="F21">
        <v>31</v>
      </c>
      <c r="G21" s="2">
        <v>15.5</v>
      </c>
      <c r="H21" s="2">
        <v>0.48</v>
      </c>
      <c r="I21" s="2">
        <v>14.9</v>
      </c>
      <c r="J21" s="2">
        <v>7.45</v>
      </c>
      <c r="K21">
        <v>0</v>
      </c>
      <c r="L21">
        <v>12</v>
      </c>
      <c r="M21" s="2">
        <v>6</v>
      </c>
      <c r="N21">
        <v>15</v>
      </c>
      <c r="O21">
        <v>28</v>
      </c>
      <c r="P21" s="2">
        <v>53.571428571428598</v>
      </c>
      <c r="Q21">
        <v>4</v>
      </c>
      <c r="R21">
        <v>26</v>
      </c>
      <c r="S21" s="2">
        <v>15.384615384615399</v>
      </c>
      <c r="T21">
        <v>8</v>
      </c>
      <c r="U21">
        <v>11</v>
      </c>
      <c r="V21" s="2">
        <v>72.727272727272705</v>
      </c>
      <c r="W21">
        <v>3</v>
      </c>
      <c r="X21">
        <v>2</v>
      </c>
      <c r="Y21">
        <v>4</v>
      </c>
      <c r="Z21">
        <v>2</v>
      </c>
      <c r="AA21">
        <v>0</v>
      </c>
      <c r="AB21">
        <v>0</v>
      </c>
      <c r="AC21">
        <v>0</v>
      </c>
      <c r="AD21">
        <v>4</v>
      </c>
      <c r="AE21">
        <v>37</v>
      </c>
      <c r="AF21" s="2">
        <v>18.5</v>
      </c>
      <c r="AG21">
        <v>15</v>
      </c>
      <c r="AH21">
        <v>22</v>
      </c>
      <c r="AI21">
        <v>15</v>
      </c>
      <c r="AJ21" s="2">
        <v>7.5</v>
      </c>
      <c r="AK21" s="2">
        <v>19.5</v>
      </c>
      <c r="AL21">
        <v>12</v>
      </c>
      <c r="AM21" s="2">
        <v>6</v>
      </c>
      <c r="AN21">
        <v>14</v>
      </c>
      <c r="AO21" s="2">
        <v>7</v>
      </c>
      <c r="AP21" s="2">
        <v>38.5</v>
      </c>
      <c r="AQ21" s="2">
        <v>0.48148148148148101</v>
      </c>
      <c r="AR21" s="4">
        <v>0</v>
      </c>
      <c r="AS21" s="4">
        <v>31</v>
      </c>
      <c r="AT21" s="4">
        <v>88192</v>
      </c>
      <c r="AU21" s="4">
        <v>22</v>
      </c>
    </row>
    <row r="22" spans="1:47" ht="15.25" customHeight="1" x14ac:dyDescent="0.2">
      <c r="A22" t="s">
        <v>624</v>
      </c>
      <c r="B22">
        <v>5</v>
      </c>
      <c r="C22">
        <v>0</v>
      </c>
      <c r="D22">
        <v>6</v>
      </c>
      <c r="E22" s="2">
        <v>0</v>
      </c>
      <c r="F22">
        <v>65</v>
      </c>
      <c r="G22" s="2">
        <v>13</v>
      </c>
      <c r="H22" s="2">
        <v>0.52</v>
      </c>
      <c r="I22" s="2">
        <v>33.799999999999997</v>
      </c>
      <c r="J22" s="2">
        <v>6.76</v>
      </c>
      <c r="K22">
        <v>0</v>
      </c>
      <c r="L22">
        <v>30</v>
      </c>
      <c r="M22" s="2">
        <v>6</v>
      </c>
      <c r="N22">
        <v>35</v>
      </c>
      <c r="O22">
        <v>65</v>
      </c>
      <c r="P22" s="2">
        <v>53.846153846153797</v>
      </c>
      <c r="Q22">
        <v>13</v>
      </c>
      <c r="R22">
        <v>55</v>
      </c>
      <c r="S22" s="2">
        <v>23.636363636363601</v>
      </c>
      <c r="T22">
        <v>4</v>
      </c>
      <c r="U22">
        <v>4</v>
      </c>
      <c r="V22" s="2">
        <v>100</v>
      </c>
      <c r="W22">
        <v>1</v>
      </c>
      <c r="X22">
        <v>2</v>
      </c>
      <c r="Y22">
        <v>4</v>
      </c>
      <c r="Z22">
        <v>6</v>
      </c>
      <c r="AA22">
        <v>0</v>
      </c>
      <c r="AB22">
        <v>0</v>
      </c>
      <c r="AC22">
        <v>0</v>
      </c>
      <c r="AD22">
        <v>18</v>
      </c>
      <c r="AE22">
        <v>59</v>
      </c>
      <c r="AF22" s="2">
        <v>11.8</v>
      </c>
      <c r="AG22">
        <v>13</v>
      </c>
      <c r="AH22">
        <v>46</v>
      </c>
      <c r="AI22">
        <v>42</v>
      </c>
      <c r="AJ22" s="2">
        <v>8.4</v>
      </c>
      <c r="AK22" s="2">
        <v>21.4</v>
      </c>
      <c r="AL22">
        <v>34</v>
      </c>
      <c r="AM22" s="2">
        <v>6.8</v>
      </c>
      <c r="AN22">
        <v>22</v>
      </c>
      <c r="AO22" s="2">
        <v>4.4000000000000004</v>
      </c>
      <c r="AP22" s="2">
        <v>33</v>
      </c>
      <c r="AQ22" s="2">
        <v>0.45833333333333298</v>
      </c>
      <c r="AR22" s="4">
        <v>0</v>
      </c>
      <c r="AS22" s="4">
        <v>65</v>
      </c>
      <c r="AT22" s="4">
        <v>142614</v>
      </c>
      <c r="AU22" s="4">
        <v>18</v>
      </c>
    </row>
    <row r="23" spans="1:47" ht="15.25" customHeight="1" x14ac:dyDescent="0.2">
      <c r="A23" t="s">
        <v>1625</v>
      </c>
      <c r="B23">
        <v>3</v>
      </c>
      <c r="C23">
        <v>1</v>
      </c>
      <c r="D23">
        <v>2</v>
      </c>
      <c r="E23" s="2">
        <v>0.33333333333333298</v>
      </c>
      <c r="F23">
        <v>56</v>
      </c>
      <c r="G23" s="2">
        <v>18.6666666666667</v>
      </c>
      <c r="H23" s="2">
        <v>0.57999999999999996</v>
      </c>
      <c r="I23" s="2">
        <v>32.5</v>
      </c>
      <c r="J23" s="2">
        <v>10.8333333333333</v>
      </c>
      <c r="K23">
        <v>0</v>
      </c>
      <c r="L23">
        <v>20</v>
      </c>
      <c r="M23" s="2">
        <v>6.6666666666666696</v>
      </c>
      <c r="N23">
        <v>27</v>
      </c>
      <c r="O23">
        <v>53</v>
      </c>
      <c r="P23" s="2">
        <v>50.943396226415103</v>
      </c>
      <c r="Q23">
        <v>10</v>
      </c>
      <c r="R23">
        <v>23</v>
      </c>
      <c r="S23" s="2">
        <v>43.478260869565197</v>
      </c>
      <c r="T23">
        <v>9</v>
      </c>
      <c r="U23">
        <v>20</v>
      </c>
      <c r="V23" s="2">
        <v>45</v>
      </c>
      <c r="W23">
        <v>8</v>
      </c>
      <c r="X23">
        <v>1</v>
      </c>
      <c r="Y23">
        <v>3</v>
      </c>
      <c r="Z23">
        <v>3</v>
      </c>
      <c r="AA23">
        <v>0</v>
      </c>
      <c r="AB23">
        <v>0</v>
      </c>
      <c r="AC23">
        <v>0</v>
      </c>
      <c r="AD23">
        <v>13</v>
      </c>
      <c r="AE23">
        <v>40</v>
      </c>
      <c r="AF23" s="2">
        <v>13.3333333333333</v>
      </c>
      <c r="AG23">
        <v>12</v>
      </c>
      <c r="AH23">
        <v>28</v>
      </c>
      <c r="AI23">
        <v>17</v>
      </c>
      <c r="AJ23" s="2">
        <v>5.6666666666666696</v>
      </c>
      <c r="AK23" s="2">
        <v>19</v>
      </c>
      <c r="AL23">
        <v>27</v>
      </c>
      <c r="AM23" s="2">
        <v>9</v>
      </c>
      <c r="AN23">
        <v>29</v>
      </c>
      <c r="AO23" s="2">
        <v>9.6666666666666696</v>
      </c>
      <c r="AP23" s="2">
        <v>35</v>
      </c>
      <c r="AQ23" s="2">
        <v>0.30263157894736797</v>
      </c>
      <c r="AR23" s="4">
        <v>18</v>
      </c>
      <c r="AS23" s="4">
        <v>38</v>
      </c>
      <c r="AT23" s="4">
        <v>178107</v>
      </c>
      <c r="AU23" s="4">
        <v>14</v>
      </c>
    </row>
    <row r="24" spans="1:47" ht="15.25" customHeight="1" x14ac:dyDescent="0.2">
      <c r="A24" t="s">
        <v>1626</v>
      </c>
      <c r="B24">
        <v>2</v>
      </c>
      <c r="C24">
        <v>0</v>
      </c>
      <c r="D24">
        <v>2</v>
      </c>
      <c r="E24" s="2">
        <v>0</v>
      </c>
      <c r="F24">
        <v>23</v>
      </c>
      <c r="G24" s="2">
        <v>11.5</v>
      </c>
      <c r="H24" s="2">
        <v>0.38</v>
      </c>
      <c r="I24" s="2">
        <v>8.6999999999999993</v>
      </c>
      <c r="J24" s="2">
        <v>4.3499999999999996</v>
      </c>
      <c r="K24">
        <v>0</v>
      </c>
      <c r="L24">
        <v>8</v>
      </c>
      <c r="M24" s="2">
        <v>4</v>
      </c>
      <c r="N24">
        <v>10</v>
      </c>
      <c r="O24">
        <v>35</v>
      </c>
      <c r="P24" s="2">
        <v>28.571428571428601</v>
      </c>
      <c r="Q24">
        <v>6</v>
      </c>
      <c r="R24">
        <v>22</v>
      </c>
      <c r="S24" s="2">
        <v>27.272727272727298</v>
      </c>
      <c r="T24">
        <v>1</v>
      </c>
      <c r="U24">
        <v>4</v>
      </c>
      <c r="V24" s="2">
        <v>25</v>
      </c>
      <c r="W24">
        <v>0</v>
      </c>
      <c r="X24">
        <v>0</v>
      </c>
      <c r="Y24">
        <v>1</v>
      </c>
      <c r="Z24">
        <v>4</v>
      </c>
      <c r="AA24">
        <v>0</v>
      </c>
      <c r="AB24">
        <v>0</v>
      </c>
      <c r="AC24">
        <v>0</v>
      </c>
      <c r="AD24">
        <v>3</v>
      </c>
      <c r="AE24">
        <v>42</v>
      </c>
      <c r="AF24" s="2">
        <v>21</v>
      </c>
      <c r="AG24">
        <v>11</v>
      </c>
      <c r="AH24">
        <v>31</v>
      </c>
      <c r="AI24">
        <v>20</v>
      </c>
      <c r="AJ24" s="2">
        <v>10</v>
      </c>
      <c r="AK24" s="2">
        <v>18</v>
      </c>
      <c r="AL24">
        <v>11</v>
      </c>
      <c r="AM24" s="2">
        <v>5.5</v>
      </c>
      <c r="AN24">
        <v>11</v>
      </c>
      <c r="AO24" s="2">
        <v>5.5</v>
      </c>
      <c r="AP24" s="2">
        <v>40.5</v>
      </c>
      <c r="AQ24" s="2">
        <v>0.38596491228070201</v>
      </c>
      <c r="AR24" s="4">
        <v>0</v>
      </c>
      <c r="AS24" s="4">
        <v>23</v>
      </c>
      <c r="AT24" s="4">
        <v>134126</v>
      </c>
      <c r="AU24" s="4">
        <v>20</v>
      </c>
    </row>
    <row r="25" spans="1:47" s="1" customFormat="1" ht="15.25" customHeight="1" x14ac:dyDescent="0.2">
      <c r="A25" s="8"/>
      <c r="B25" s="8">
        <v>188</v>
      </c>
      <c r="C25" s="8">
        <v>95</v>
      </c>
      <c r="D25" s="8">
        <v>95</v>
      </c>
      <c r="E25" s="8"/>
      <c r="F25" s="8">
        <v>3330</v>
      </c>
      <c r="G25" s="9">
        <f>F25/$B25</f>
        <v>17.712765957446809</v>
      </c>
      <c r="H25" s="9">
        <f>F25/(O25+R25+U25)</f>
        <v>0.58176100628930816</v>
      </c>
      <c r="I25" s="9">
        <f>SUM(I2:I24)</f>
        <v>1960.7</v>
      </c>
      <c r="J25" s="9">
        <f>I25/$B25</f>
        <v>10.429255319148936</v>
      </c>
      <c r="K25" s="8">
        <v>65</v>
      </c>
      <c r="L25" s="8">
        <v>1277</v>
      </c>
      <c r="M25" s="9">
        <f>L25/$B25</f>
        <v>6.792553191489362</v>
      </c>
      <c r="N25" s="8">
        <v>1620</v>
      </c>
      <c r="O25" s="8">
        <v>2768</v>
      </c>
      <c r="P25" s="10">
        <f>N25/O25</f>
        <v>0.58526011560693647</v>
      </c>
      <c r="Q25" s="8">
        <v>606</v>
      </c>
      <c r="R25" s="8">
        <v>2243</v>
      </c>
      <c r="S25" s="10">
        <f>Q25/R25</f>
        <v>0.27017387427552386</v>
      </c>
      <c r="T25" s="8">
        <v>498</v>
      </c>
      <c r="U25" s="8">
        <v>713</v>
      </c>
      <c r="V25" s="10">
        <f>T25/U25</f>
        <v>0.69845722300140256</v>
      </c>
      <c r="W25" s="8">
        <v>243</v>
      </c>
      <c r="X25" s="8">
        <v>53</v>
      </c>
      <c r="Y25" s="8">
        <v>192</v>
      </c>
      <c r="Z25" s="8">
        <v>529</v>
      </c>
      <c r="AA25" s="8">
        <v>49</v>
      </c>
      <c r="AB25" s="8">
        <v>6</v>
      </c>
      <c r="AC25" s="8">
        <v>15</v>
      </c>
      <c r="AD25" s="8">
        <v>488</v>
      </c>
      <c r="AE25" s="8">
        <v>2836</v>
      </c>
      <c r="AF25" s="9">
        <f>AE25/$B25</f>
        <v>15.085106382978724</v>
      </c>
      <c r="AG25" s="8">
        <v>962</v>
      </c>
      <c r="AH25" s="8">
        <v>1874</v>
      </c>
      <c r="AI25" s="8">
        <v>939</v>
      </c>
      <c r="AJ25" s="9">
        <f>AI25/$B25</f>
        <v>4.9946808510638299</v>
      </c>
      <c r="AK25" s="8">
        <f>F25/B25</f>
        <v>17.712765957446809</v>
      </c>
      <c r="AL25" s="8">
        <v>1325</v>
      </c>
      <c r="AM25" s="9">
        <f>AL25/$B25</f>
        <v>7.0478723404255321</v>
      </c>
      <c r="AN25" s="8">
        <v>1325</v>
      </c>
      <c r="AO25" s="9">
        <f>AN25/$B25</f>
        <v>7.0478723404255321</v>
      </c>
      <c r="AP25" s="11">
        <f>((O25+R25+U25-W25+AI25)/B25)</f>
        <v>34.148936170212764</v>
      </c>
      <c r="AQ25" s="9">
        <f>R25/(O25+R25)</f>
        <v>0.44761524645779288</v>
      </c>
      <c r="AR25" s="5">
        <v>1920</v>
      </c>
      <c r="AS25" s="5">
        <v>1410</v>
      </c>
    </row>
    <row r="26" spans="1:47" ht="15" customHeight="1" x14ac:dyDescent="0.2"/>
  </sheetData>
  <pageMargins left="0.75" right="0.75" top="0.75" bottom="0.5" header="0.5" footer="0.7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K111"/>
  <sheetViews>
    <sheetView topLeftCell="G75" workbookViewId="0">
      <selection activeCell="AJ1" sqref="AJ1:AK109"/>
    </sheetView>
  </sheetViews>
  <sheetFormatPr baseColWidth="10" defaultColWidth="8.83203125" defaultRowHeight="15" x14ac:dyDescent="0.2"/>
  <cols>
    <col min="1" max="1" width="14.83203125" customWidth="1"/>
    <col min="2" max="2" width="13.33203125" customWidth="1"/>
    <col min="3" max="3" width="12.33203125" customWidth="1"/>
    <col min="4" max="4" width="4.33203125" customWidth="1"/>
    <col min="5" max="5" width="6.1640625" customWidth="1"/>
    <col min="6" max="6" width="7.5" customWidth="1"/>
    <col min="7" max="7" width="7.6640625" customWidth="1"/>
    <col min="8" max="8" width="8.83203125" customWidth="1"/>
    <col min="9" max="9" width="5.83203125" customWidth="1"/>
    <col min="10" max="10" width="7.832031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5" customWidth="1"/>
    <col min="18" max="18" width="6.33203125" customWidth="1"/>
    <col min="19" max="19" width="7" customWidth="1"/>
    <col min="20" max="20" width="5" customWidth="1"/>
    <col min="21" max="21" width="5.1640625" customWidth="1"/>
    <col min="22" max="22" width="7.6640625" customWidth="1"/>
    <col min="23" max="23" width="5.6640625" customWidth="1"/>
    <col min="24" max="24" width="5" customWidth="1"/>
    <col min="25" max="25" width="5.1640625"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4.33203125" customWidth="1"/>
    <col min="35" max="35" width="6.6640625" customWidth="1"/>
    <col min="36" max="38" width="9.1640625" customWidth="1"/>
  </cols>
  <sheetData>
    <row r="1" spans="1:37" ht="15.25" customHeight="1" x14ac:dyDescent="0.2">
      <c r="A1" s="1" t="s">
        <v>107</v>
      </c>
      <c r="B1" s="1" t="s">
        <v>108</v>
      </c>
      <c r="C1" s="1" t="s">
        <v>0</v>
      </c>
      <c r="D1" s="1" t="s">
        <v>1</v>
      </c>
      <c r="E1" s="1" t="s">
        <v>5</v>
      </c>
      <c r="F1" s="1" t="s">
        <v>6</v>
      </c>
      <c r="G1" s="1" t="s">
        <v>109</v>
      </c>
      <c r="H1" s="1" t="s">
        <v>110</v>
      </c>
      <c r="I1" s="1" t="s">
        <v>7</v>
      </c>
      <c r="J1" s="1" t="s">
        <v>8</v>
      </c>
      <c r="K1" s="1" t="s">
        <v>9</v>
      </c>
      <c r="L1" s="1" t="s">
        <v>11</v>
      </c>
      <c r="M1" s="1" t="s">
        <v>12</v>
      </c>
      <c r="N1" s="1" t="s">
        <v>13</v>
      </c>
      <c r="O1" s="1" t="s">
        <v>14</v>
      </c>
      <c r="P1" s="1" t="s">
        <v>15</v>
      </c>
      <c r="Q1" s="1" t="s">
        <v>16</v>
      </c>
      <c r="R1" s="1" t="s">
        <v>17</v>
      </c>
      <c r="S1" s="1" t="s">
        <v>18</v>
      </c>
      <c r="T1" s="1" t="s">
        <v>19</v>
      </c>
      <c r="U1" s="1" t="s">
        <v>20</v>
      </c>
      <c r="V1" s="1" t="s">
        <v>21</v>
      </c>
      <c r="W1" s="1" t="s">
        <v>23</v>
      </c>
      <c r="X1" s="1" t="s">
        <v>24</v>
      </c>
      <c r="Y1" s="1" t="s">
        <v>25</v>
      </c>
      <c r="Z1" s="1" t="s">
        <v>26</v>
      </c>
      <c r="AA1" s="1" t="s">
        <v>27</v>
      </c>
      <c r="AB1" s="1" t="s">
        <v>28</v>
      </c>
      <c r="AC1" s="1" t="s">
        <v>29</v>
      </c>
      <c r="AD1" s="1" t="s">
        <v>30</v>
      </c>
      <c r="AE1" s="1" t="s">
        <v>31</v>
      </c>
      <c r="AF1" s="1" t="s">
        <v>32</v>
      </c>
      <c r="AG1" s="1" t="s">
        <v>33</v>
      </c>
      <c r="AH1" s="1" t="s">
        <v>34</v>
      </c>
      <c r="AI1" s="1" t="s">
        <v>35</v>
      </c>
      <c r="AJ1" s="5" t="s">
        <v>1724</v>
      </c>
      <c r="AK1" s="5" t="s">
        <v>1725</v>
      </c>
    </row>
    <row r="2" spans="1:37" ht="15.25" customHeight="1" x14ac:dyDescent="0.2">
      <c r="A2" t="s">
        <v>1627</v>
      </c>
      <c r="B2" t="s">
        <v>1628</v>
      </c>
      <c r="C2" t="s">
        <v>1394</v>
      </c>
      <c r="D2">
        <v>2</v>
      </c>
      <c r="E2">
        <v>2</v>
      </c>
      <c r="F2" s="2">
        <v>1</v>
      </c>
      <c r="G2" s="2">
        <v>2.4</v>
      </c>
      <c r="H2" s="2">
        <v>1.2</v>
      </c>
      <c r="I2" s="2">
        <v>0.22</v>
      </c>
      <c r="J2" s="2">
        <v>0.4</v>
      </c>
      <c r="K2" s="2">
        <v>0.2</v>
      </c>
      <c r="L2">
        <v>0</v>
      </c>
      <c r="M2" s="2">
        <v>0</v>
      </c>
      <c r="N2">
        <v>2</v>
      </c>
      <c r="O2">
        <v>3</v>
      </c>
      <c r="P2" s="2">
        <v>66.6666666666667</v>
      </c>
      <c r="Q2">
        <v>0</v>
      </c>
      <c r="R2">
        <v>4</v>
      </c>
      <c r="S2" s="2">
        <v>0</v>
      </c>
      <c r="T2">
        <v>0</v>
      </c>
      <c r="U2">
        <v>2</v>
      </c>
      <c r="V2" s="2">
        <v>0</v>
      </c>
      <c r="W2">
        <v>0</v>
      </c>
      <c r="X2">
        <v>0</v>
      </c>
      <c r="Y2">
        <v>0</v>
      </c>
      <c r="Z2">
        <v>0</v>
      </c>
      <c r="AA2">
        <v>0</v>
      </c>
      <c r="AB2">
        <v>0</v>
      </c>
      <c r="AC2">
        <v>0</v>
      </c>
      <c r="AD2">
        <v>6</v>
      </c>
      <c r="AE2" s="2">
        <v>3</v>
      </c>
      <c r="AF2">
        <v>2</v>
      </c>
      <c r="AG2">
        <v>4</v>
      </c>
      <c r="AH2">
        <v>1</v>
      </c>
      <c r="AI2" s="2">
        <v>0.5</v>
      </c>
      <c r="AJ2" s="4">
        <v>26030</v>
      </c>
      <c r="AK2" s="4">
        <v>97</v>
      </c>
    </row>
    <row r="3" spans="1:37" ht="15.25" customHeight="1" x14ac:dyDescent="0.2">
      <c r="A3" t="s">
        <v>1421</v>
      </c>
      <c r="B3" t="s">
        <v>1422</v>
      </c>
      <c r="C3" t="s">
        <v>1394</v>
      </c>
      <c r="D3">
        <v>11</v>
      </c>
      <c r="E3">
        <v>44</v>
      </c>
      <c r="F3" s="2">
        <v>4</v>
      </c>
      <c r="G3" s="2">
        <v>37.9</v>
      </c>
      <c r="H3" s="2">
        <v>3.4</v>
      </c>
      <c r="I3" s="2">
        <v>0.52</v>
      </c>
      <c r="J3" s="2">
        <v>22.9</v>
      </c>
      <c r="K3" s="2">
        <v>2.0818181818181798</v>
      </c>
      <c r="L3">
        <v>25</v>
      </c>
      <c r="M3" s="2">
        <v>2.2727272727272698</v>
      </c>
      <c r="N3">
        <v>19</v>
      </c>
      <c r="O3">
        <v>31</v>
      </c>
      <c r="P3" s="2">
        <v>61.290322580645203</v>
      </c>
      <c r="Q3">
        <v>11</v>
      </c>
      <c r="R3">
        <v>51</v>
      </c>
      <c r="S3" s="2">
        <v>21.568627450980401</v>
      </c>
      <c r="T3">
        <v>3</v>
      </c>
      <c r="U3">
        <v>3</v>
      </c>
      <c r="V3" s="2">
        <v>100</v>
      </c>
      <c r="W3">
        <v>0</v>
      </c>
      <c r="X3">
        <v>1</v>
      </c>
      <c r="Y3">
        <v>10</v>
      </c>
      <c r="Z3">
        <v>1</v>
      </c>
      <c r="AA3">
        <v>0</v>
      </c>
      <c r="AB3">
        <v>0</v>
      </c>
      <c r="AC3">
        <v>14</v>
      </c>
      <c r="AD3">
        <v>32</v>
      </c>
      <c r="AE3" s="2">
        <v>2.9090909090909101</v>
      </c>
      <c r="AF3">
        <v>10</v>
      </c>
      <c r="AG3">
        <v>22</v>
      </c>
      <c r="AH3">
        <v>12</v>
      </c>
      <c r="AI3" s="2">
        <v>1.0909090909090899</v>
      </c>
      <c r="AJ3" s="4">
        <v>181013</v>
      </c>
      <c r="AK3" s="4">
        <v>25</v>
      </c>
    </row>
    <row r="4" spans="1:37" ht="15.25" customHeight="1" x14ac:dyDescent="0.2">
      <c r="A4" t="s">
        <v>1423</v>
      </c>
      <c r="B4" t="s">
        <v>1424</v>
      </c>
      <c r="C4" t="s">
        <v>1394</v>
      </c>
      <c r="D4">
        <v>11</v>
      </c>
      <c r="E4">
        <v>58</v>
      </c>
      <c r="F4" s="2">
        <v>5.2727272727272698</v>
      </c>
      <c r="G4" s="2">
        <v>57.7</v>
      </c>
      <c r="H4" s="2">
        <v>5.2</v>
      </c>
      <c r="I4" s="2">
        <v>0.65</v>
      </c>
      <c r="J4" s="2">
        <v>37.700000000000003</v>
      </c>
      <c r="K4" s="2">
        <v>3.4272727272727299</v>
      </c>
      <c r="L4">
        <v>22</v>
      </c>
      <c r="M4" s="2">
        <v>2</v>
      </c>
      <c r="N4">
        <v>40</v>
      </c>
      <c r="O4">
        <v>62</v>
      </c>
      <c r="P4" s="2">
        <v>64.516129032258107</v>
      </c>
      <c r="Q4">
        <v>4</v>
      </c>
      <c r="R4">
        <v>14</v>
      </c>
      <c r="S4" s="2">
        <v>28.571428571428601</v>
      </c>
      <c r="T4">
        <v>10</v>
      </c>
      <c r="U4">
        <v>13</v>
      </c>
      <c r="V4" s="2">
        <v>76.923076923076906</v>
      </c>
      <c r="W4">
        <v>6</v>
      </c>
      <c r="X4">
        <v>3</v>
      </c>
      <c r="Y4">
        <v>11</v>
      </c>
      <c r="Z4">
        <v>2</v>
      </c>
      <c r="AA4">
        <v>0</v>
      </c>
      <c r="AB4">
        <v>1</v>
      </c>
      <c r="AC4">
        <v>1</v>
      </c>
      <c r="AD4">
        <v>56</v>
      </c>
      <c r="AE4" s="2">
        <v>5.0909090909090899</v>
      </c>
      <c r="AF4">
        <v>21</v>
      </c>
      <c r="AG4">
        <v>35</v>
      </c>
      <c r="AH4">
        <v>23</v>
      </c>
      <c r="AI4" s="2">
        <v>2.0909090909090899</v>
      </c>
      <c r="AJ4" s="4">
        <v>205617</v>
      </c>
      <c r="AK4" s="4">
        <v>20</v>
      </c>
    </row>
    <row r="5" spans="1:37" ht="15.25" customHeight="1" x14ac:dyDescent="0.2">
      <c r="A5" t="s">
        <v>1427</v>
      </c>
      <c r="B5" t="s">
        <v>1428</v>
      </c>
      <c r="C5" t="s">
        <v>1394</v>
      </c>
      <c r="D5">
        <v>11</v>
      </c>
      <c r="E5">
        <v>50</v>
      </c>
      <c r="F5" s="2">
        <v>4.5454545454545503</v>
      </c>
      <c r="G5" s="2">
        <v>47.5</v>
      </c>
      <c r="H5" s="2">
        <v>4.3</v>
      </c>
      <c r="I5" s="2">
        <v>0.71</v>
      </c>
      <c r="J5" s="2">
        <v>35.5</v>
      </c>
      <c r="K5" s="2">
        <v>3.2272727272727302</v>
      </c>
      <c r="L5">
        <v>18</v>
      </c>
      <c r="M5" s="2">
        <v>1.63636363636364</v>
      </c>
      <c r="N5">
        <v>18</v>
      </c>
      <c r="O5">
        <v>32</v>
      </c>
      <c r="P5" s="2">
        <v>56.25</v>
      </c>
      <c r="Q5">
        <v>15</v>
      </c>
      <c r="R5">
        <v>36</v>
      </c>
      <c r="S5" s="2">
        <v>41.6666666666667</v>
      </c>
      <c r="T5">
        <v>2</v>
      </c>
      <c r="U5">
        <v>2</v>
      </c>
      <c r="V5" s="2">
        <v>100</v>
      </c>
      <c r="W5">
        <v>0</v>
      </c>
      <c r="X5">
        <v>1</v>
      </c>
      <c r="Y5">
        <v>8</v>
      </c>
      <c r="Z5">
        <v>0</v>
      </c>
      <c r="AA5">
        <v>0</v>
      </c>
      <c r="AB5">
        <v>0</v>
      </c>
      <c r="AC5">
        <v>9</v>
      </c>
      <c r="AD5">
        <v>20</v>
      </c>
      <c r="AE5" s="2">
        <v>1.8181818181818199</v>
      </c>
      <c r="AF5">
        <v>7</v>
      </c>
      <c r="AG5">
        <v>13</v>
      </c>
      <c r="AH5">
        <v>7</v>
      </c>
      <c r="AI5" s="2">
        <v>0.63636363636363602</v>
      </c>
      <c r="AJ5" s="4">
        <v>186400</v>
      </c>
      <c r="AK5" s="4">
        <v>24</v>
      </c>
    </row>
    <row r="6" spans="1:37" ht="15.25" customHeight="1" x14ac:dyDescent="0.2">
      <c r="A6" t="s">
        <v>405</v>
      </c>
      <c r="B6" t="s">
        <v>406</v>
      </c>
      <c r="C6" t="s">
        <v>81</v>
      </c>
      <c r="D6">
        <v>9</v>
      </c>
      <c r="E6">
        <v>17</v>
      </c>
      <c r="F6" s="2">
        <v>1.8888888888888899</v>
      </c>
      <c r="G6" s="2">
        <v>20.5</v>
      </c>
      <c r="H6" s="2">
        <v>2.2999999999999998</v>
      </c>
      <c r="I6" s="2">
        <v>0.38</v>
      </c>
      <c r="J6" s="2">
        <v>6.5</v>
      </c>
      <c r="K6" s="2">
        <v>0.72222222222222199</v>
      </c>
      <c r="L6">
        <v>13</v>
      </c>
      <c r="M6" s="2">
        <v>1.44444444444444</v>
      </c>
      <c r="N6">
        <v>14</v>
      </c>
      <c r="O6">
        <v>28</v>
      </c>
      <c r="P6" s="2">
        <v>50</v>
      </c>
      <c r="Q6">
        <v>1</v>
      </c>
      <c r="R6">
        <v>13</v>
      </c>
      <c r="S6" s="2">
        <v>7.6923076923076898</v>
      </c>
      <c r="T6">
        <v>1</v>
      </c>
      <c r="U6">
        <v>4</v>
      </c>
      <c r="V6" s="2">
        <v>25</v>
      </c>
      <c r="W6">
        <v>0</v>
      </c>
      <c r="X6">
        <v>3</v>
      </c>
      <c r="Y6">
        <v>6</v>
      </c>
      <c r="Z6">
        <v>0</v>
      </c>
      <c r="AA6">
        <v>0</v>
      </c>
      <c r="AB6">
        <v>0</v>
      </c>
      <c r="AC6">
        <v>4</v>
      </c>
      <c r="AD6">
        <v>26</v>
      </c>
      <c r="AE6" s="2">
        <v>2.8888888888888902</v>
      </c>
      <c r="AF6">
        <v>14</v>
      </c>
      <c r="AG6">
        <v>12</v>
      </c>
      <c r="AH6">
        <v>8</v>
      </c>
      <c r="AI6" s="2">
        <v>0.88888888888888895</v>
      </c>
      <c r="AJ6" s="4">
        <v>111186</v>
      </c>
      <c r="AK6" s="4">
        <v>41</v>
      </c>
    </row>
    <row r="7" spans="1:37" ht="15.25" customHeight="1" x14ac:dyDescent="0.2">
      <c r="A7" t="s">
        <v>810</v>
      </c>
      <c r="B7" t="s">
        <v>811</v>
      </c>
      <c r="C7" t="s">
        <v>81</v>
      </c>
      <c r="D7">
        <v>12</v>
      </c>
      <c r="E7">
        <v>23</v>
      </c>
      <c r="F7" s="2">
        <v>1.9166666666666701</v>
      </c>
      <c r="G7" s="2">
        <v>45.1</v>
      </c>
      <c r="H7" s="2">
        <v>3.8</v>
      </c>
      <c r="I7" s="2">
        <v>0.59</v>
      </c>
      <c r="J7" s="2">
        <v>13.6</v>
      </c>
      <c r="K7" s="2">
        <v>1.13333333333333</v>
      </c>
      <c r="L7">
        <v>18</v>
      </c>
      <c r="M7" s="2">
        <v>1.5</v>
      </c>
      <c r="N7">
        <v>17</v>
      </c>
      <c r="O7">
        <v>30</v>
      </c>
      <c r="P7" s="2">
        <v>56.6666666666667</v>
      </c>
      <c r="Q7">
        <v>0</v>
      </c>
      <c r="R7">
        <v>0</v>
      </c>
      <c r="T7">
        <v>6</v>
      </c>
      <c r="U7">
        <v>9</v>
      </c>
      <c r="V7" s="2">
        <v>66.6666666666667</v>
      </c>
      <c r="W7">
        <v>2</v>
      </c>
      <c r="X7">
        <v>14</v>
      </c>
      <c r="Y7">
        <v>1</v>
      </c>
      <c r="Z7">
        <v>0</v>
      </c>
      <c r="AA7">
        <v>0</v>
      </c>
      <c r="AB7">
        <v>0</v>
      </c>
      <c r="AC7">
        <v>1</v>
      </c>
      <c r="AD7">
        <v>55</v>
      </c>
      <c r="AE7" s="2">
        <v>4.5833333333333304</v>
      </c>
      <c r="AF7">
        <v>19</v>
      </c>
      <c r="AG7">
        <v>36</v>
      </c>
      <c r="AH7">
        <v>11</v>
      </c>
      <c r="AI7" s="2">
        <v>0.91666666666666696</v>
      </c>
      <c r="AJ7" s="4">
        <v>161568</v>
      </c>
      <c r="AK7" s="4">
        <v>33</v>
      </c>
    </row>
    <row r="8" spans="1:37" ht="15.25" customHeight="1" x14ac:dyDescent="0.2">
      <c r="A8" t="s">
        <v>401</v>
      </c>
      <c r="B8" t="s">
        <v>402</v>
      </c>
      <c r="C8" t="s">
        <v>81</v>
      </c>
      <c r="D8">
        <v>16</v>
      </c>
      <c r="E8">
        <v>80</v>
      </c>
      <c r="F8" s="2">
        <v>5</v>
      </c>
      <c r="G8" s="2">
        <v>56.1</v>
      </c>
      <c r="H8" s="2">
        <v>3.5</v>
      </c>
      <c r="I8" s="2">
        <v>0.47</v>
      </c>
      <c r="J8" s="2">
        <v>37.6</v>
      </c>
      <c r="K8" s="2">
        <v>2.35</v>
      </c>
      <c r="L8">
        <v>40</v>
      </c>
      <c r="M8" s="2">
        <v>2.5</v>
      </c>
      <c r="N8">
        <v>32</v>
      </c>
      <c r="O8">
        <v>81</v>
      </c>
      <c r="P8" s="2">
        <v>39.506172839506199</v>
      </c>
      <c r="Q8">
        <v>21</v>
      </c>
      <c r="R8">
        <v>82</v>
      </c>
      <c r="S8" s="2">
        <v>25.609756097561</v>
      </c>
      <c r="T8">
        <v>6</v>
      </c>
      <c r="U8">
        <v>8</v>
      </c>
      <c r="V8" s="2">
        <v>75</v>
      </c>
      <c r="W8">
        <v>0</v>
      </c>
      <c r="X8">
        <v>2</v>
      </c>
      <c r="Y8">
        <v>20</v>
      </c>
      <c r="Z8">
        <v>2</v>
      </c>
      <c r="AA8">
        <v>0</v>
      </c>
      <c r="AB8">
        <v>1</v>
      </c>
      <c r="AC8">
        <v>17</v>
      </c>
      <c r="AD8">
        <v>35</v>
      </c>
      <c r="AE8" s="2">
        <v>2.1875</v>
      </c>
      <c r="AF8">
        <v>8</v>
      </c>
      <c r="AG8">
        <v>27</v>
      </c>
      <c r="AH8">
        <v>22</v>
      </c>
      <c r="AI8" s="2">
        <v>1.375</v>
      </c>
      <c r="AJ8" s="4">
        <v>262710</v>
      </c>
      <c r="AK8" s="4">
        <v>13</v>
      </c>
    </row>
    <row r="9" spans="1:37" ht="15.25" customHeight="1" x14ac:dyDescent="0.2">
      <c r="A9" t="s">
        <v>387</v>
      </c>
      <c r="B9" t="s">
        <v>1444</v>
      </c>
      <c r="C9" t="s">
        <v>81</v>
      </c>
      <c r="D9">
        <v>14</v>
      </c>
      <c r="E9">
        <v>107</v>
      </c>
      <c r="F9" s="2">
        <v>7.6428571428571397</v>
      </c>
      <c r="G9" s="2">
        <v>93.3</v>
      </c>
      <c r="H9" s="2">
        <v>6.7</v>
      </c>
      <c r="I9" s="2">
        <v>0.69</v>
      </c>
      <c r="J9" s="2">
        <v>73.8</v>
      </c>
      <c r="K9" s="2">
        <v>5.2714285714285696</v>
      </c>
      <c r="L9">
        <v>13</v>
      </c>
      <c r="M9" s="2">
        <v>0.92857142857142905</v>
      </c>
      <c r="N9">
        <v>63</v>
      </c>
      <c r="O9">
        <v>94</v>
      </c>
      <c r="P9" s="2">
        <v>67.021276595744695</v>
      </c>
      <c r="Q9">
        <v>8</v>
      </c>
      <c r="R9">
        <v>30</v>
      </c>
      <c r="S9" s="2">
        <v>26.6666666666667</v>
      </c>
      <c r="T9">
        <v>28</v>
      </c>
      <c r="U9">
        <v>31</v>
      </c>
      <c r="V9" s="2">
        <v>90.322580645161295</v>
      </c>
      <c r="W9">
        <v>0</v>
      </c>
      <c r="X9">
        <v>5</v>
      </c>
      <c r="Y9">
        <v>4</v>
      </c>
      <c r="Z9">
        <v>5</v>
      </c>
      <c r="AA9">
        <v>0</v>
      </c>
      <c r="AB9">
        <v>1</v>
      </c>
      <c r="AC9">
        <v>3</v>
      </c>
      <c r="AD9">
        <v>55</v>
      </c>
      <c r="AE9" s="2">
        <v>3.9285714285714302</v>
      </c>
      <c r="AF9">
        <v>21</v>
      </c>
      <c r="AG9">
        <v>34</v>
      </c>
      <c r="AH9">
        <v>18</v>
      </c>
      <c r="AI9" s="2">
        <v>1.28571428571429</v>
      </c>
      <c r="AJ9" s="4">
        <v>279936</v>
      </c>
      <c r="AK9" s="4">
        <v>11</v>
      </c>
    </row>
    <row r="10" spans="1:37" ht="15.25" customHeight="1" x14ac:dyDescent="0.2">
      <c r="A10" t="s">
        <v>113</v>
      </c>
      <c r="B10" t="s">
        <v>114</v>
      </c>
      <c r="C10" t="s">
        <v>1179</v>
      </c>
      <c r="D10">
        <v>15</v>
      </c>
      <c r="E10">
        <v>59</v>
      </c>
      <c r="F10" s="2">
        <v>3.93333333333333</v>
      </c>
      <c r="G10" s="2">
        <v>71.400000000000006</v>
      </c>
      <c r="H10" s="2">
        <v>4.8</v>
      </c>
      <c r="I10" s="2">
        <v>0.6</v>
      </c>
      <c r="J10" s="2">
        <v>35.4</v>
      </c>
      <c r="K10" s="2">
        <v>2.36</v>
      </c>
      <c r="L10">
        <v>45</v>
      </c>
      <c r="M10" s="2">
        <v>3</v>
      </c>
      <c r="N10">
        <v>32</v>
      </c>
      <c r="O10">
        <v>55</v>
      </c>
      <c r="P10" s="2">
        <v>58.181818181818201</v>
      </c>
      <c r="Q10">
        <v>12</v>
      </c>
      <c r="R10">
        <v>41</v>
      </c>
      <c r="S10" s="2">
        <v>29.268292682926798</v>
      </c>
      <c r="T10">
        <v>3</v>
      </c>
      <c r="U10">
        <v>3</v>
      </c>
      <c r="V10" s="2">
        <v>100</v>
      </c>
      <c r="W10">
        <v>2</v>
      </c>
      <c r="X10">
        <v>2</v>
      </c>
      <c r="Y10">
        <v>25</v>
      </c>
      <c r="Z10">
        <v>0</v>
      </c>
      <c r="AA10">
        <v>0</v>
      </c>
      <c r="AB10">
        <v>0</v>
      </c>
      <c r="AC10">
        <v>16</v>
      </c>
      <c r="AD10">
        <v>48</v>
      </c>
      <c r="AE10" s="2">
        <v>3.2</v>
      </c>
      <c r="AF10">
        <v>12</v>
      </c>
      <c r="AG10">
        <v>36</v>
      </c>
      <c r="AH10">
        <v>15</v>
      </c>
      <c r="AI10" s="2">
        <v>1</v>
      </c>
      <c r="AJ10" s="4">
        <v>272604</v>
      </c>
      <c r="AK10" s="4">
        <v>12</v>
      </c>
    </row>
    <row r="11" spans="1:37" ht="15.25" customHeight="1" x14ac:dyDescent="0.2">
      <c r="A11" t="s">
        <v>111</v>
      </c>
      <c r="B11" t="s">
        <v>112</v>
      </c>
      <c r="C11" t="s">
        <v>1179</v>
      </c>
      <c r="D11">
        <v>15</v>
      </c>
      <c r="E11">
        <v>61</v>
      </c>
      <c r="F11" s="2">
        <v>4.06666666666667</v>
      </c>
      <c r="G11" s="2">
        <v>49.1</v>
      </c>
      <c r="H11" s="2">
        <v>3.3</v>
      </c>
      <c r="I11" s="2">
        <v>0.55000000000000004</v>
      </c>
      <c r="J11" s="2">
        <v>33.6</v>
      </c>
      <c r="K11" s="2">
        <v>2.2400000000000002</v>
      </c>
      <c r="L11">
        <v>21</v>
      </c>
      <c r="M11" s="2">
        <v>1.4</v>
      </c>
      <c r="N11">
        <v>29</v>
      </c>
      <c r="O11">
        <v>38</v>
      </c>
      <c r="P11" s="2">
        <v>76.315789473684205</v>
      </c>
      <c r="Q11">
        <v>8</v>
      </c>
      <c r="R11">
        <v>53</v>
      </c>
      <c r="S11" s="2">
        <v>15.094339622641501</v>
      </c>
      <c r="T11">
        <v>16</v>
      </c>
      <c r="U11">
        <v>19</v>
      </c>
      <c r="V11" s="2">
        <v>84.210526315789494</v>
      </c>
      <c r="W11">
        <v>0</v>
      </c>
      <c r="X11">
        <v>2</v>
      </c>
      <c r="Y11">
        <v>6</v>
      </c>
      <c r="Z11">
        <v>0</v>
      </c>
      <c r="AA11">
        <v>0</v>
      </c>
      <c r="AB11">
        <v>0</v>
      </c>
      <c r="AC11">
        <v>13</v>
      </c>
      <c r="AD11">
        <v>33</v>
      </c>
      <c r="AE11" s="2">
        <v>2.2000000000000002</v>
      </c>
      <c r="AF11">
        <v>5</v>
      </c>
      <c r="AG11">
        <v>28</v>
      </c>
      <c r="AH11">
        <v>9</v>
      </c>
      <c r="AI11" s="2">
        <v>0.6</v>
      </c>
      <c r="AJ11" s="4">
        <v>240369</v>
      </c>
      <c r="AK11" s="4">
        <v>15</v>
      </c>
    </row>
    <row r="12" spans="1:37" ht="15.25" customHeight="1" x14ac:dyDescent="0.2">
      <c r="A12" t="s">
        <v>316</v>
      </c>
      <c r="B12" t="s">
        <v>317</v>
      </c>
      <c r="C12" t="s">
        <v>1179</v>
      </c>
      <c r="D12">
        <v>4</v>
      </c>
      <c r="E12">
        <v>12</v>
      </c>
      <c r="F12" s="2">
        <v>3</v>
      </c>
      <c r="G12" s="2">
        <v>13.8</v>
      </c>
      <c r="H12" s="2">
        <v>3.4</v>
      </c>
      <c r="I12" s="2">
        <v>0.56999999999999995</v>
      </c>
      <c r="J12" s="2">
        <v>6.8</v>
      </c>
      <c r="K12" s="2">
        <v>1.7</v>
      </c>
      <c r="L12">
        <v>6</v>
      </c>
      <c r="M12" s="2">
        <v>1.5</v>
      </c>
      <c r="N12">
        <v>7</v>
      </c>
      <c r="O12">
        <v>10</v>
      </c>
      <c r="P12" s="2">
        <v>70</v>
      </c>
      <c r="Q12">
        <v>2</v>
      </c>
      <c r="R12">
        <v>8</v>
      </c>
      <c r="S12" s="2">
        <v>25</v>
      </c>
      <c r="T12">
        <v>1</v>
      </c>
      <c r="U12">
        <v>3</v>
      </c>
      <c r="V12" s="2">
        <v>33.3333333333333</v>
      </c>
      <c r="W12">
        <v>0</v>
      </c>
      <c r="X12">
        <v>0</v>
      </c>
      <c r="Y12">
        <v>4</v>
      </c>
      <c r="Z12">
        <v>1</v>
      </c>
      <c r="AA12">
        <v>0</v>
      </c>
      <c r="AB12">
        <v>0</v>
      </c>
      <c r="AC12">
        <v>2</v>
      </c>
      <c r="AD12">
        <v>12</v>
      </c>
      <c r="AE12" s="2">
        <v>3</v>
      </c>
      <c r="AF12">
        <v>2</v>
      </c>
      <c r="AG12">
        <v>10</v>
      </c>
      <c r="AH12">
        <v>3</v>
      </c>
      <c r="AI12" s="2">
        <v>0.75</v>
      </c>
      <c r="AJ12" s="4">
        <v>61200</v>
      </c>
      <c r="AK12" s="4">
        <v>56</v>
      </c>
    </row>
    <row r="13" spans="1:37" ht="15.25" customHeight="1" x14ac:dyDescent="0.2">
      <c r="A13" t="s">
        <v>657</v>
      </c>
      <c r="B13" t="s">
        <v>658</v>
      </c>
      <c r="C13" t="s">
        <v>1179</v>
      </c>
      <c r="D13">
        <v>15</v>
      </c>
      <c r="E13">
        <v>88</v>
      </c>
      <c r="F13" s="2">
        <v>5.8666666666666698</v>
      </c>
      <c r="G13" s="2">
        <v>82.3</v>
      </c>
      <c r="H13" s="2">
        <v>5.5</v>
      </c>
      <c r="I13" s="2">
        <v>0.64</v>
      </c>
      <c r="J13" s="2">
        <v>56.3</v>
      </c>
      <c r="K13" s="2">
        <v>3.7533333333333299</v>
      </c>
      <c r="L13">
        <v>23</v>
      </c>
      <c r="M13" s="2">
        <v>1.5333333333333301</v>
      </c>
      <c r="N13">
        <v>55</v>
      </c>
      <c r="O13">
        <v>87</v>
      </c>
      <c r="P13" s="2">
        <v>63.218390804597703</v>
      </c>
      <c r="Q13">
        <v>1</v>
      </c>
      <c r="R13">
        <v>11</v>
      </c>
      <c r="S13" s="2">
        <v>9.0909090909090899</v>
      </c>
      <c r="T13">
        <v>31</v>
      </c>
      <c r="U13">
        <v>40</v>
      </c>
      <c r="V13" s="2">
        <v>77.5</v>
      </c>
      <c r="W13">
        <v>0</v>
      </c>
      <c r="X13">
        <v>5</v>
      </c>
      <c r="Y13">
        <v>14</v>
      </c>
      <c r="Z13">
        <v>2</v>
      </c>
      <c r="AA13">
        <v>0</v>
      </c>
      <c r="AB13">
        <v>1</v>
      </c>
      <c r="AC13">
        <v>3</v>
      </c>
      <c r="AD13">
        <v>62</v>
      </c>
      <c r="AE13" s="2">
        <v>4.1333333333333302</v>
      </c>
      <c r="AF13">
        <v>20</v>
      </c>
      <c r="AG13">
        <v>42</v>
      </c>
      <c r="AH13">
        <v>25</v>
      </c>
      <c r="AI13" s="2">
        <v>1.6666666666666701</v>
      </c>
      <c r="AJ13" s="4">
        <v>280530</v>
      </c>
      <c r="AK13" s="4">
        <v>10</v>
      </c>
    </row>
    <row r="14" spans="1:37" ht="15.25" customHeight="1" x14ac:dyDescent="0.2">
      <c r="A14" t="s">
        <v>1629</v>
      </c>
      <c r="B14" t="s">
        <v>1630</v>
      </c>
      <c r="C14" t="s">
        <v>1620</v>
      </c>
      <c r="D14">
        <v>13</v>
      </c>
      <c r="E14">
        <v>52</v>
      </c>
      <c r="F14" s="2">
        <v>4</v>
      </c>
      <c r="G14" s="2">
        <v>43.4</v>
      </c>
      <c r="H14" s="2">
        <v>3.3</v>
      </c>
      <c r="I14" s="2">
        <v>0.72</v>
      </c>
      <c r="J14" s="2">
        <v>37.4</v>
      </c>
      <c r="K14" s="2">
        <v>2.87692307692308</v>
      </c>
      <c r="L14">
        <v>14</v>
      </c>
      <c r="M14" s="2">
        <v>1.07692307692308</v>
      </c>
      <c r="N14">
        <v>28</v>
      </c>
      <c r="O14">
        <v>45</v>
      </c>
      <c r="P14" s="2">
        <v>62.2222222222222</v>
      </c>
      <c r="Q14">
        <v>10</v>
      </c>
      <c r="R14">
        <v>21</v>
      </c>
      <c r="S14" s="2">
        <v>47.619047619047599</v>
      </c>
      <c r="T14">
        <v>4</v>
      </c>
      <c r="U14">
        <v>6</v>
      </c>
      <c r="V14" s="2">
        <v>66.6666666666667</v>
      </c>
      <c r="W14">
        <v>0</v>
      </c>
      <c r="X14">
        <v>0</v>
      </c>
      <c r="Y14">
        <v>6</v>
      </c>
      <c r="Z14">
        <v>1</v>
      </c>
      <c r="AA14">
        <v>0</v>
      </c>
      <c r="AB14">
        <v>0</v>
      </c>
      <c r="AC14">
        <v>8</v>
      </c>
      <c r="AD14">
        <v>30</v>
      </c>
      <c r="AE14" s="2">
        <v>2.3076923076923102</v>
      </c>
      <c r="AF14">
        <v>4</v>
      </c>
      <c r="AG14">
        <v>26</v>
      </c>
      <c r="AH14">
        <v>15</v>
      </c>
      <c r="AI14" s="2">
        <v>1.15384615384615</v>
      </c>
      <c r="AJ14" s="4">
        <v>246261</v>
      </c>
      <c r="AK14" s="4">
        <v>14</v>
      </c>
    </row>
    <row r="15" spans="1:37" ht="15.25" customHeight="1" x14ac:dyDescent="0.2">
      <c r="A15" t="s">
        <v>1631</v>
      </c>
      <c r="B15" t="s">
        <v>1632</v>
      </c>
      <c r="C15" t="s">
        <v>1620</v>
      </c>
      <c r="D15">
        <v>13</v>
      </c>
      <c r="E15">
        <v>40</v>
      </c>
      <c r="F15" s="2">
        <v>3.0769230769230802</v>
      </c>
      <c r="G15" s="2">
        <v>39.9</v>
      </c>
      <c r="H15" s="2">
        <v>3.1</v>
      </c>
      <c r="I15" s="2">
        <v>0.66</v>
      </c>
      <c r="J15" s="2">
        <v>26.4</v>
      </c>
      <c r="K15" s="2">
        <v>2.0307692307692302</v>
      </c>
      <c r="L15">
        <v>11</v>
      </c>
      <c r="M15" s="2">
        <v>0.84615384615384603</v>
      </c>
      <c r="N15">
        <v>26</v>
      </c>
      <c r="O15">
        <v>38</v>
      </c>
      <c r="P15" s="2">
        <v>68.421052631578902</v>
      </c>
      <c r="Q15">
        <v>4</v>
      </c>
      <c r="R15">
        <v>12</v>
      </c>
      <c r="S15" s="2">
        <v>33.3333333333333</v>
      </c>
      <c r="T15">
        <v>6</v>
      </c>
      <c r="U15">
        <v>11</v>
      </c>
      <c r="V15" s="2">
        <v>54.545454545454497</v>
      </c>
      <c r="W15">
        <v>1</v>
      </c>
      <c r="X15">
        <v>1</v>
      </c>
      <c r="Y15">
        <v>5</v>
      </c>
      <c r="Z15">
        <v>1</v>
      </c>
      <c r="AA15">
        <v>0</v>
      </c>
      <c r="AB15">
        <v>0</v>
      </c>
      <c r="AC15">
        <v>4</v>
      </c>
      <c r="AD15">
        <v>31</v>
      </c>
      <c r="AE15" s="2">
        <v>2.3846153846153801</v>
      </c>
      <c r="AF15">
        <v>15</v>
      </c>
      <c r="AG15">
        <v>16</v>
      </c>
      <c r="AH15">
        <v>8</v>
      </c>
      <c r="AI15" s="2">
        <v>0.61538461538461497</v>
      </c>
      <c r="AJ15" s="4">
        <v>228966</v>
      </c>
      <c r="AK15" s="4">
        <v>17</v>
      </c>
    </row>
    <row r="16" spans="1:37" ht="15.25" customHeight="1" x14ac:dyDescent="0.2">
      <c r="A16" t="s">
        <v>1633</v>
      </c>
      <c r="B16" t="s">
        <v>1634</v>
      </c>
      <c r="C16" t="s">
        <v>1620</v>
      </c>
      <c r="D16">
        <v>13</v>
      </c>
      <c r="E16">
        <v>88</v>
      </c>
      <c r="F16" s="2">
        <v>6.7692307692307701</v>
      </c>
      <c r="G16" s="2">
        <v>98.4</v>
      </c>
      <c r="H16" s="2">
        <v>7.6</v>
      </c>
      <c r="I16" s="2">
        <v>0.72</v>
      </c>
      <c r="J16" s="2">
        <v>63.4</v>
      </c>
      <c r="K16" s="2">
        <v>4.87692307692308</v>
      </c>
      <c r="L16">
        <v>46</v>
      </c>
      <c r="M16" s="2">
        <v>3.5384615384615401</v>
      </c>
      <c r="N16">
        <v>39</v>
      </c>
      <c r="O16">
        <v>62</v>
      </c>
      <c r="P16" s="2">
        <v>62.903225806451601</v>
      </c>
      <c r="Q16">
        <v>17</v>
      </c>
      <c r="R16">
        <v>43</v>
      </c>
      <c r="S16" s="2">
        <v>39.534883720930203</v>
      </c>
      <c r="T16">
        <v>15</v>
      </c>
      <c r="U16">
        <v>17</v>
      </c>
      <c r="V16" s="2">
        <v>88.235294117647101</v>
      </c>
      <c r="W16">
        <v>0</v>
      </c>
      <c r="X16">
        <v>11</v>
      </c>
      <c r="Y16">
        <v>13</v>
      </c>
      <c r="Z16">
        <v>5</v>
      </c>
      <c r="AA16">
        <v>1</v>
      </c>
      <c r="AB16">
        <v>0</v>
      </c>
      <c r="AC16">
        <v>22</v>
      </c>
      <c r="AD16">
        <v>60</v>
      </c>
      <c r="AE16" s="2">
        <v>4.6153846153846203</v>
      </c>
      <c r="AF16">
        <v>9</v>
      </c>
      <c r="AG16">
        <v>51</v>
      </c>
      <c r="AH16">
        <v>19</v>
      </c>
      <c r="AI16" s="2">
        <v>1.4615384615384599</v>
      </c>
      <c r="AJ16" s="4">
        <v>320186</v>
      </c>
      <c r="AK16" s="4">
        <v>9</v>
      </c>
    </row>
    <row r="17" spans="1:37" ht="15.25" customHeight="1" x14ac:dyDescent="0.2">
      <c r="A17" t="s">
        <v>1635</v>
      </c>
      <c r="B17" t="s">
        <v>1636</v>
      </c>
      <c r="C17" t="s">
        <v>1620</v>
      </c>
      <c r="D17">
        <v>8</v>
      </c>
      <c r="E17">
        <v>46</v>
      </c>
      <c r="F17" s="2">
        <v>5.75</v>
      </c>
      <c r="G17" s="2">
        <v>41.8</v>
      </c>
      <c r="H17" s="2">
        <v>5.2</v>
      </c>
      <c r="I17" s="2">
        <v>0.68</v>
      </c>
      <c r="J17" s="2">
        <v>31.3</v>
      </c>
      <c r="K17" s="2">
        <v>3.9125000000000001</v>
      </c>
      <c r="L17">
        <v>8</v>
      </c>
      <c r="M17" s="2">
        <v>1</v>
      </c>
      <c r="N17">
        <v>20</v>
      </c>
      <c r="O17">
        <v>35</v>
      </c>
      <c r="P17" s="2">
        <v>57.142857142857103</v>
      </c>
      <c r="Q17">
        <v>9</v>
      </c>
      <c r="R17">
        <v>19</v>
      </c>
      <c r="S17" s="2">
        <v>47.368421052631597</v>
      </c>
      <c r="T17">
        <v>8</v>
      </c>
      <c r="U17">
        <v>14</v>
      </c>
      <c r="V17" s="2">
        <v>57.142857142857103</v>
      </c>
      <c r="W17">
        <v>1</v>
      </c>
      <c r="X17">
        <v>3</v>
      </c>
      <c r="Y17">
        <v>2</v>
      </c>
      <c r="Z17">
        <v>1</v>
      </c>
      <c r="AA17">
        <v>0</v>
      </c>
      <c r="AB17">
        <v>0</v>
      </c>
      <c r="AC17">
        <v>2</v>
      </c>
      <c r="AD17">
        <v>33</v>
      </c>
      <c r="AE17" s="2">
        <v>4.125</v>
      </c>
      <c r="AF17">
        <v>11</v>
      </c>
      <c r="AG17">
        <v>22</v>
      </c>
      <c r="AH17">
        <v>11</v>
      </c>
      <c r="AI17" s="2">
        <v>1.375</v>
      </c>
      <c r="AJ17" s="4">
        <v>175158</v>
      </c>
      <c r="AK17" s="4">
        <v>28</v>
      </c>
    </row>
    <row r="18" spans="1:37" ht="15.25" customHeight="1" x14ac:dyDescent="0.2">
      <c r="A18" t="s">
        <v>321</v>
      </c>
      <c r="B18" t="s">
        <v>675</v>
      </c>
      <c r="C18" t="s">
        <v>606</v>
      </c>
      <c r="D18">
        <v>23</v>
      </c>
      <c r="E18">
        <v>95</v>
      </c>
      <c r="F18" s="2">
        <v>4.1304347826086998</v>
      </c>
      <c r="G18" s="2">
        <v>104.3</v>
      </c>
      <c r="H18" s="2">
        <v>4.5</v>
      </c>
      <c r="I18" s="2">
        <v>0.63</v>
      </c>
      <c r="J18" s="2">
        <v>59.8</v>
      </c>
      <c r="K18" s="2">
        <v>2.6</v>
      </c>
      <c r="L18">
        <v>31</v>
      </c>
      <c r="M18" s="2">
        <v>1.34782608695652</v>
      </c>
      <c r="N18">
        <v>67</v>
      </c>
      <c r="O18">
        <v>99</v>
      </c>
      <c r="P18" s="2">
        <v>67.676767676767696</v>
      </c>
      <c r="Q18">
        <v>7</v>
      </c>
      <c r="R18">
        <v>26</v>
      </c>
      <c r="S18" s="2">
        <v>26.923076923076898</v>
      </c>
      <c r="T18">
        <v>14</v>
      </c>
      <c r="U18">
        <v>25</v>
      </c>
      <c r="V18" s="2">
        <v>56</v>
      </c>
      <c r="W18">
        <v>0</v>
      </c>
      <c r="X18">
        <v>5</v>
      </c>
      <c r="Y18">
        <v>16</v>
      </c>
      <c r="Z18">
        <v>4</v>
      </c>
      <c r="AA18">
        <v>0</v>
      </c>
      <c r="AB18">
        <v>0</v>
      </c>
      <c r="AC18">
        <v>10</v>
      </c>
      <c r="AD18">
        <v>95</v>
      </c>
      <c r="AE18" s="2">
        <v>4.1304347826086998</v>
      </c>
      <c r="AF18">
        <v>42</v>
      </c>
      <c r="AG18">
        <v>53</v>
      </c>
      <c r="AH18">
        <v>24</v>
      </c>
      <c r="AI18" s="2">
        <v>1.0434782608695701</v>
      </c>
      <c r="AJ18" s="4">
        <v>417787</v>
      </c>
      <c r="AK18" s="4">
        <v>7</v>
      </c>
    </row>
    <row r="19" spans="1:37" ht="15.25" customHeight="1" x14ac:dyDescent="0.2">
      <c r="A19" t="s">
        <v>676</v>
      </c>
      <c r="B19" t="s">
        <v>679</v>
      </c>
      <c r="C19" t="s">
        <v>606</v>
      </c>
      <c r="D19">
        <v>20</v>
      </c>
      <c r="E19">
        <v>116</v>
      </c>
      <c r="F19" s="2">
        <v>5.8</v>
      </c>
      <c r="G19" s="2">
        <v>107.1</v>
      </c>
      <c r="H19" s="2">
        <v>5.4</v>
      </c>
      <c r="I19" s="2">
        <v>0.63</v>
      </c>
      <c r="J19" s="2">
        <v>73.099999999999994</v>
      </c>
      <c r="K19" s="2">
        <v>3.6549999999999998</v>
      </c>
      <c r="L19">
        <v>55</v>
      </c>
      <c r="M19" s="2">
        <v>2.75</v>
      </c>
      <c r="N19">
        <v>30</v>
      </c>
      <c r="O19">
        <v>46</v>
      </c>
      <c r="P19" s="2">
        <v>65.2173913043478</v>
      </c>
      <c r="Q19">
        <v>31</v>
      </c>
      <c r="R19">
        <v>108</v>
      </c>
      <c r="S19" s="2">
        <v>28.703703703703699</v>
      </c>
      <c r="T19">
        <v>24</v>
      </c>
      <c r="U19">
        <v>30</v>
      </c>
      <c r="V19" s="2">
        <v>80</v>
      </c>
      <c r="W19">
        <v>0</v>
      </c>
      <c r="X19">
        <v>6</v>
      </c>
      <c r="Y19">
        <v>24</v>
      </c>
      <c r="Z19">
        <v>2</v>
      </c>
      <c r="AA19">
        <v>0</v>
      </c>
      <c r="AB19">
        <v>0</v>
      </c>
      <c r="AC19">
        <v>25</v>
      </c>
      <c r="AD19">
        <v>50</v>
      </c>
      <c r="AE19" s="2">
        <v>2.5</v>
      </c>
      <c r="AF19">
        <v>13</v>
      </c>
      <c r="AG19">
        <v>37</v>
      </c>
      <c r="AH19">
        <v>21</v>
      </c>
      <c r="AI19" s="2">
        <v>1.05</v>
      </c>
      <c r="AJ19" s="4">
        <v>419957</v>
      </c>
      <c r="AK19" s="4">
        <v>6</v>
      </c>
    </row>
    <row r="20" spans="1:37" ht="15.25" customHeight="1" x14ac:dyDescent="0.2">
      <c r="A20" t="s">
        <v>676</v>
      </c>
      <c r="B20" t="s">
        <v>677</v>
      </c>
      <c r="C20" t="s">
        <v>606</v>
      </c>
      <c r="D20">
        <v>20</v>
      </c>
      <c r="E20">
        <v>116</v>
      </c>
      <c r="F20" s="2">
        <v>5.8</v>
      </c>
      <c r="G20" s="2">
        <v>125.6</v>
      </c>
      <c r="H20" s="2">
        <v>6.3</v>
      </c>
      <c r="I20" s="2">
        <v>0.66</v>
      </c>
      <c r="J20" s="2">
        <v>76.599999999999994</v>
      </c>
      <c r="K20" s="2">
        <v>3.83</v>
      </c>
      <c r="L20">
        <v>49</v>
      </c>
      <c r="M20" s="2">
        <v>2.4500000000000002</v>
      </c>
      <c r="N20">
        <v>33</v>
      </c>
      <c r="O20">
        <v>56</v>
      </c>
      <c r="P20" s="2">
        <v>58.928571428571402</v>
      </c>
      <c r="Q20">
        <v>35</v>
      </c>
      <c r="R20">
        <v>102</v>
      </c>
      <c r="S20" s="2">
        <v>34.313725490196099</v>
      </c>
      <c r="T20">
        <v>13</v>
      </c>
      <c r="U20">
        <v>18</v>
      </c>
      <c r="V20" s="2">
        <v>72.2222222222222</v>
      </c>
      <c r="W20">
        <v>0</v>
      </c>
      <c r="X20">
        <v>3</v>
      </c>
      <c r="Y20">
        <v>23</v>
      </c>
      <c r="Z20">
        <v>2</v>
      </c>
      <c r="AA20">
        <v>0</v>
      </c>
      <c r="AB20">
        <v>1</v>
      </c>
      <c r="AC20">
        <v>22</v>
      </c>
      <c r="AD20">
        <v>68</v>
      </c>
      <c r="AE20" s="2">
        <v>3.4</v>
      </c>
      <c r="AF20">
        <v>12</v>
      </c>
      <c r="AG20">
        <v>56</v>
      </c>
      <c r="AH20">
        <v>12</v>
      </c>
      <c r="AI20" s="2">
        <v>0.6</v>
      </c>
      <c r="AJ20" s="4">
        <v>430109</v>
      </c>
      <c r="AK20" s="4">
        <v>4</v>
      </c>
    </row>
    <row r="21" spans="1:37" ht="15.25" customHeight="1" x14ac:dyDescent="0.2">
      <c r="A21" t="s">
        <v>996</v>
      </c>
      <c r="B21" t="s">
        <v>997</v>
      </c>
      <c r="C21" t="s">
        <v>606</v>
      </c>
      <c r="D21">
        <v>23</v>
      </c>
      <c r="E21">
        <v>102</v>
      </c>
      <c r="F21" s="2">
        <v>4.4347826086956497</v>
      </c>
      <c r="G21" s="2">
        <v>87.8</v>
      </c>
      <c r="H21" s="2">
        <v>3.8</v>
      </c>
      <c r="I21" s="2">
        <v>0.64</v>
      </c>
      <c r="J21" s="2">
        <v>65.3</v>
      </c>
      <c r="K21" s="2">
        <v>2.8391304347826098</v>
      </c>
      <c r="L21">
        <v>26</v>
      </c>
      <c r="M21" s="2">
        <v>1.1304347826087</v>
      </c>
      <c r="N21">
        <v>78</v>
      </c>
      <c r="O21">
        <v>118</v>
      </c>
      <c r="P21" s="2">
        <v>66.1016949152542</v>
      </c>
      <c r="Q21">
        <v>3</v>
      </c>
      <c r="R21">
        <v>17</v>
      </c>
      <c r="S21" s="2">
        <v>17.647058823529399</v>
      </c>
      <c r="T21">
        <v>18</v>
      </c>
      <c r="U21">
        <v>25</v>
      </c>
      <c r="V21" s="2">
        <v>72</v>
      </c>
      <c r="W21">
        <v>0</v>
      </c>
      <c r="X21">
        <v>4</v>
      </c>
      <c r="Y21">
        <v>17</v>
      </c>
      <c r="Z21">
        <v>3</v>
      </c>
      <c r="AA21">
        <v>0</v>
      </c>
      <c r="AB21">
        <v>0</v>
      </c>
      <c r="AC21">
        <v>5</v>
      </c>
      <c r="AD21">
        <v>59</v>
      </c>
      <c r="AE21" s="2">
        <v>2.5652173913043499</v>
      </c>
      <c r="AF21">
        <v>25</v>
      </c>
      <c r="AG21">
        <v>34</v>
      </c>
      <c r="AH21">
        <v>28</v>
      </c>
      <c r="AI21" s="2">
        <v>1.2173913043478299</v>
      </c>
      <c r="AJ21" s="4">
        <v>414320</v>
      </c>
      <c r="AK21" s="4">
        <v>8</v>
      </c>
    </row>
    <row r="22" spans="1:37" ht="15.25" customHeight="1" x14ac:dyDescent="0.2">
      <c r="A22" t="s">
        <v>1028</v>
      </c>
      <c r="B22" t="s">
        <v>1029</v>
      </c>
      <c r="C22" t="s">
        <v>958</v>
      </c>
      <c r="D22">
        <v>22</v>
      </c>
      <c r="E22">
        <v>122</v>
      </c>
      <c r="F22" s="2">
        <v>5.5454545454545503</v>
      </c>
      <c r="G22" s="2">
        <v>99.6</v>
      </c>
      <c r="H22" s="2">
        <v>4.5</v>
      </c>
      <c r="I22" s="2">
        <v>0.62</v>
      </c>
      <c r="J22" s="2">
        <v>75.599999999999994</v>
      </c>
      <c r="K22" s="2">
        <v>3.4363636363636401</v>
      </c>
      <c r="L22">
        <v>30</v>
      </c>
      <c r="M22" s="2">
        <v>1.36363636363636</v>
      </c>
      <c r="N22">
        <v>36</v>
      </c>
      <c r="O22">
        <v>58</v>
      </c>
      <c r="P22" s="2">
        <v>62.068965517241402</v>
      </c>
      <c r="Q22">
        <v>36</v>
      </c>
      <c r="R22">
        <v>113</v>
      </c>
      <c r="S22" s="2">
        <v>31.858407079646</v>
      </c>
      <c r="T22">
        <v>14</v>
      </c>
      <c r="U22">
        <v>25</v>
      </c>
      <c r="V22" s="2">
        <v>56</v>
      </c>
      <c r="W22">
        <v>0</v>
      </c>
      <c r="X22">
        <v>3</v>
      </c>
      <c r="Y22">
        <v>13</v>
      </c>
      <c r="Z22">
        <v>3</v>
      </c>
      <c r="AA22">
        <v>0</v>
      </c>
      <c r="AB22">
        <v>0</v>
      </c>
      <c r="AC22">
        <v>14</v>
      </c>
      <c r="AD22">
        <v>72</v>
      </c>
      <c r="AE22" s="2">
        <v>3.2727272727272698</v>
      </c>
      <c r="AF22">
        <v>33</v>
      </c>
      <c r="AG22">
        <v>39</v>
      </c>
      <c r="AH22">
        <v>28</v>
      </c>
      <c r="AI22" s="2">
        <v>1.27272727272727</v>
      </c>
      <c r="AJ22" s="4">
        <v>472894</v>
      </c>
      <c r="AK22" s="4">
        <v>3</v>
      </c>
    </row>
    <row r="23" spans="1:37" ht="15.25" customHeight="1" x14ac:dyDescent="0.2">
      <c r="A23" t="s">
        <v>1026</v>
      </c>
      <c r="B23" t="s">
        <v>1027</v>
      </c>
      <c r="C23" t="s">
        <v>958</v>
      </c>
      <c r="D23">
        <v>22</v>
      </c>
      <c r="E23">
        <v>136</v>
      </c>
      <c r="F23" s="2">
        <v>6.1818181818181799</v>
      </c>
      <c r="G23" s="2">
        <v>108.3</v>
      </c>
      <c r="H23" s="2">
        <v>4.9000000000000004</v>
      </c>
      <c r="I23" s="2">
        <v>0.62</v>
      </c>
      <c r="J23" s="2">
        <v>84.3</v>
      </c>
      <c r="K23" s="2">
        <v>3.8318181818181798</v>
      </c>
      <c r="L23">
        <v>45</v>
      </c>
      <c r="M23" s="2">
        <v>2.0454545454545499</v>
      </c>
      <c r="N23">
        <v>67</v>
      </c>
      <c r="O23">
        <v>103</v>
      </c>
      <c r="P23" s="2">
        <v>65.048543689320397</v>
      </c>
      <c r="Q23">
        <v>24</v>
      </c>
      <c r="R23">
        <v>83</v>
      </c>
      <c r="S23" s="2">
        <v>28.9156626506024</v>
      </c>
      <c r="T23">
        <v>21</v>
      </c>
      <c r="U23">
        <v>32</v>
      </c>
      <c r="V23" s="2">
        <v>65.625</v>
      </c>
      <c r="W23">
        <v>9</v>
      </c>
      <c r="X23">
        <v>4</v>
      </c>
      <c r="Y23">
        <v>13</v>
      </c>
      <c r="Z23">
        <v>6</v>
      </c>
      <c r="AA23">
        <v>0</v>
      </c>
      <c r="AB23">
        <v>1</v>
      </c>
      <c r="AC23">
        <v>18</v>
      </c>
      <c r="AD23">
        <v>68</v>
      </c>
      <c r="AE23" s="2">
        <v>3.0909090909090899</v>
      </c>
      <c r="AF23">
        <v>27</v>
      </c>
      <c r="AG23">
        <v>41</v>
      </c>
      <c r="AH23">
        <v>28</v>
      </c>
      <c r="AI23" s="2">
        <v>1.27272727272727</v>
      </c>
      <c r="AJ23" s="4">
        <v>497311</v>
      </c>
      <c r="AK23" s="4">
        <v>2</v>
      </c>
    </row>
    <row r="24" spans="1:37" ht="15.25" customHeight="1" x14ac:dyDescent="0.2">
      <c r="A24" t="s">
        <v>1015</v>
      </c>
      <c r="B24" t="s">
        <v>1016</v>
      </c>
      <c r="C24" t="s">
        <v>958</v>
      </c>
      <c r="D24">
        <v>22</v>
      </c>
      <c r="E24">
        <v>61</v>
      </c>
      <c r="F24" s="2">
        <v>2.7727272727272698</v>
      </c>
      <c r="G24" s="2">
        <v>104.3</v>
      </c>
      <c r="H24" s="2">
        <v>4.7</v>
      </c>
      <c r="I24" s="2">
        <v>0.66</v>
      </c>
      <c r="J24" s="2">
        <v>40.299999999999997</v>
      </c>
      <c r="K24" s="2">
        <v>1.83181818181818</v>
      </c>
      <c r="L24">
        <v>27</v>
      </c>
      <c r="M24" s="2">
        <v>1.22727272727273</v>
      </c>
      <c r="N24">
        <v>37</v>
      </c>
      <c r="O24">
        <v>60</v>
      </c>
      <c r="P24" s="2">
        <v>61.6666666666667</v>
      </c>
      <c r="Q24">
        <v>9</v>
      </c>
      <c r="R24">
        <v>24</v>
      </c>
      <c r="S24" s="2">
        <v>37.5</v>
      </c>
      <c r="T24">
        <v>6</v>
      </c>
      <c r="U24">
        <v>8</v>
      </c>
      <c r="V24" s="2">
        <v>75</v>
      </c>
      <c r="W24">
        <v>0</v>
      </c>
      <c r="X24">
        <v>10</v>
      </c>
      <c r="Y24">
        <v>16</v>
      </c>
      <c r="Z24">
        <v>3</v>
      </c>
      <c r="AA24">
        <v>0</v>
      </c>
      <c r="AB24">
        <v>0</v>
      </c>
      <c r="AC24">
        <v>1</v>
      </c>
      <c r="AD24">
        <v>110</v>
      </c>
      <c r="AE24" s="2">
        <v>5</v>
      </c>
      <c r="AF24">
        <v>39</v>
      </c>
      <c r="AG24">
        <v>71</v>
      </c>
      <c r="AH24">
        <v>17</v>
      </c>
      <c r="AI24" s="2">
        <v>0.77272727272727304</v>
      </c>
      <c r="AJ24" s="4">
        <v>425150</v>
      </c>
      <c r="AK24" s="4">
        <v>5</v>
      </c>
    </row>
    <row r="25" spans="1:37" ht="15.25" customHeight="1" x14ac:dyDescent="0.2">
      <c r="A25" t="s">
        <v>1021</v>
      </c>
      <c r="B25" t="s">
        <v>1022</v>
      </c>
      <c r="C25" t="s">
        <v>958</v>
      </c>
      <c r="D25">
        <v>22</v>
      </c>
      <c r="E25">
        <v>126</v>
      </c>
      <c r="F25" s="2">
        <v>5.7272727272727302</v>
      </c>
      <c r="G25" s="2">
        <v>143.30000000000001</v>
      </c>
      <c r="H25" s="2">
        <v>6.5</v>
      </c>
      <c r="I25" s="2">
        <v>0.59</v>
      </c>
      <c r="J25" s="2">
        <v>74.3</v>
      </c>
      <c r="K25" s="2">
        <v>3.3772727272727301</v>
      </c>
      <c r="L25">
        <v>75</v>
      </c>
      <c r="M25" s="2">
        <v>3.4090909090909101</v>
      </c>
      <c r="N25">
        <v>54</v>
      </c>
      <c r="O25">
        <v>90</v>
      </c>
      <c r="P25" s="2">
        <v>60</v>
      </c>
      <c r="Q25">
        <v>29</v>
      </c>
      <c r="R25">
        <v>106</v>
      </c>
      <c r="S25" s="2">
        <v>27.358490566037698</v>
      </c>
      <c r="T25">
        <v>14</v>
      </c>
      <c r="U25">
        <v>17</v>
      </c>
      <c r="V25" s="2">
        <v>82.352941176470594</v>
      </c>
      <c r="W25">
        <v>0</v>
      </c>
      <c r="X25">
        <v>4</v>
      </c>
      <c r="Y25">
        <v>44</v>
      </c>
      <c r="Z25">
        <v>4</v>
      </c>
      <c r="AA25">
        <v>2</v>
      </c>
      <c r="AB25">
        <v>3</v>
      </c>
      <c r="AC25">
        <v>24</v>
      </c>
      <c r="AD25">
        <v>82</v>
      </c>
      <c r="AE25" s="2">
        <v>3.7272727272727302</v>
      </c>
      <c r="AF25">
        <v>21</v>
      </c>
      <c r="AG25">
        <v>61</v>
      </c>
      <c r="AH25">
        <v>23</v>
      </c>
      <c r="AI25" s="2">
        <v>1.0454545454545501</v>
      </c>
      <c r="AJ25" s="4">
        <v>515120</v>
      </c>
      <c r="AK25" s="4">
        <v>1</v>
      </c>
    </row>
    <row r="26" spans="1:37" ht="15.25" customHeight="1" x14ac:dyDescent="0.2">
      <c r="A26" t="s">
        <v>1637</v>
      </c>
      <c r="B26" t="s">
        <v>1638</v>
      </c>
      <c r="C26" t="s">
        <v>64</v>
      </c>
      <c r="D26">
        <v>7</v>
      </c>
      <c r="E26">
        <v>34</v>
      </c>
      <c r="F26" s="2">
        <v>4.8571428571428603</v>
      </c>
      <c r="G26" s="2">
        <v>29.8</v>
      </c>
      <c r="H26" s="2">
        <v>4.3</v>
      </c>
      <c r="I26" s="2">
        <v>0.64</v>
      </c>
      <c r="J26" s="2">
        <v>21.8</v>
      </c>
      <c r="K26" s="2">
        <v>3.1142857142857099</v>
      </c>
      <c r="L26">
        <v>11</v>
      </c>
      <c r="M26" s="2">
        <v>1.5714285714285701</v>
      </c>
      <c r="N26">
        <v>14</v>
      </c>
      <c r="O26">
        <v>21</v>
      </c>
      <c r="P26" s="2">
        <v>66.6666666666667</v>
      </c>
      <c r="Q26">
        <v>6</v>
      </c>
      <c r="R26">
        <v>22</v>
      </c>
      <c r="S26" s="2">
        <v>27.272727272727298</v>
      </c>
      <c r="T26">
        <v>8</v>
      </c>
      <c r="U26">
        <v>10</v>
      </c>
      <c r="V26" s="2">
        <v>80</v>
      </c>
      <c r="W26">
        <v>0</v>
      </c>
      <c r="X26">
        <v>0</v>
      </c>
      <c r="Y26">
        <v>2</v>
      </c>
      <c r="Z26">
        <v>0</v>
      </c>
      <c r="AA26">
        <v>0</v>
      </c>
      <c r="AB26">
        <v>0</v>
      </c>
      <c r="AC26">
        <v>9</v>
      </c>
      <c r="AD26">
        <v>14</v>
      </c>
      <c r="AE26" s="2">
        <v>2</v>
      </c>
      <c r="AF26">
        <v>7</v>
      </c>
      <c r="AG26">
        <v>7</v>
      </c>
      <c r="AH26">
        <v>1</v>
      </c>
      <c r="AI26" s="2">
        <v>0.14285714285714299</v>
      </c>
      <c r="AJ26" s="4">
        <v>131910</v>
      </c>
      <c r="AK26" s="4">
        <v>37</v>
      </c>
    </row>
    <row r="27" spans="1:37" ht="15.25" customHeight="1" x14ac:dyDescent="0.2">
      <c r="A27" t="s">
        <v>270</v>
      </c>
      <c r="B27" t="s">
        <v>271</v>
      </c>
      <c r="C27" t="s">
        <v>64</v>
      </c>
      <c r="D27">
        <v>9</v>
      </c>
      <c r="E27">
        <v>49</v>
      </c>
      <c r="F27" s="2">
        <v>5.4444444444444402</v>
      </c>
      <c r="G27" s="2">
        <v>34.4</v>
      </c>
      <c r="H27" s="2">
        <v>3.8</v>
      </c>
      <c r="I27" s="2">
        <v>0.64</v>
      </c>
      <c r="J27" s="2">
        <v>31.4</v>
      </c>
      <c r="K27" s="2">
        <v>3.4888888888888898</v>
      </c>
      <c r="L27">
        <v>16</v>
      </c>
      <c r="M27" s="2">
        <v>1.7777777777777799</v>
      </c>
      <c r="N27">
        <v>20</v>
      </c>
      <c r="O27">
        <v>39</v>
      </c>
      <c r="P27" s="2">
        <v>51.282051282051299</v>
      </c>
      <c r="Q27">
        <v>9</v>
      </c>
      <c r="R27">
        <v>27</v>
      </c>
      <c r="S27" s="2">
        <v>33.3333333333333</v>
      </c>
      <c r="T27">
        <v>11</v>
      </c>
      <c r="U27">
        <v>11</v>
      </c>
      <c r="V27" s="2">
        <v>100</v>
      </c>
      <c r="W27">
        <v>2</v>
      </c>
      <c r="X27">
        <v>0</v>
      </c>
      <c r="Y27">
        <v>1</v>
      </c>
      <c r="Z27">
        <v>1</v>
      </c>
      <c r="AA27">
        <v>0</v>
      </c>
      <c r="AB27">
        <v>0</v>
      </c>
      <c r="AC27">
        <v>13</v>
      </c>
      <c r="AD27">
        <v>22</v>
      </c>
      <c r="AE27" s="2">
        <v>2.4444444444444402</v>
      </c>
      <c r="AF27">
        <v>3</v>
      </c>
      <c r="AG27">
        <v>19</v>
      </c>
      <c r="AH27">
        <v>9</v>
      </c>
      <c r="AI27" s="2">
        <v>1</v>
      </c>
      <c r="AJ27" s="4">
        <v>167953</v>
      </c>
      <c r="AK27" s="4">
        <v>31</v>
      </c>
    </row>
    <row r="28" spans="1:37" ht="15.25" customHeight="1" x14ac:dyDescent="0.2">
      <c r="A28" t="s">
        <v>672</v>
      </c>
      <c r="B28" t="s">
        <v>677</v>
      </c>
      <c r="C28" t="s">
        <v>64</v>
      </c>
      <c r="D28">
        <v>7</v>
      </c>
      <c r="E28">
        <v>41</v>
      </c>
      <c r="F28" s="2">
        <v>5.8571428571428603</v>
      </c>
      <c r="G28" s="2">
        <v>26.8</v>
      </c>
      <c r="H28" s="2">
        <v>3.8</v>
      </c>
      <c r="I28" s="2">
        <v>0.57999999999999996</v>
      </c>
      <c r="J28" s="2">
        <v>23.8</v>
      </c>
      <c r="K28" s="2">
        <v>3.4</v>
      </c>
      <c r="L28">
        <v>14</v>
      </c>
      <c r="M28" s="2">
        <v>2</v>
      </c>
      <c r="N28">
        <v>22</v>
      </c>
      <c r="O28">
        <v>39</v>
      </c>
      <c r="P28" s="2">
        <v>56.410256410256402</v>
      </c>
      <c r="Q28">
        <v>4</v>
      </c>
      <c r="R28">
        <v>18</v>
      </c>
      <c r="S28" s="2">
        <v>22.2222222222222</v>
      </c>
      <c r="T28">
        <v>11</v>
      </c>
      <c r="U28">
        <v>14</v>
      </c>
      <c r="V28" s="2">
        <v>78.571428571428598</v>
      </c>
      <c r="W28">
        <v>2</v>
      </c>
      <c r="X28">
        <v>0</v>
      </c>
      <c r="Y28">
        <v>3</v>
      </c>
      <c r="Z28">
        <v>0</v>
      </c>
      <c r="AA28">
        <v>0</v>
      </c>
      <c r="AB28">
        <v>0</v>
      </c>
      <c r="AC28">
        <v>9</v>
      </c>
      <c r="AD28">
        <v>12</v>
      </c>
      <c r="AE28" s="2">
        <v>1.71428571428571</v>
      </c>
      <c r="AF28">
        <v>4</v>
      </c>
      <c r="AG28">
        <v>8</v>
      </c>
      <c r="AH28">
        <v>6</v>
      </c>
      <c r="AI28" s="2">
        <v>0.85714285714285698</v>
      </c>
      <c r="AJ28" s="4">
        <v>136188</v>
      </c>
      <c r="AK28" s="4">
        <v>36</v>
      </c>
    </row>
    <row r="29" spans="1:37" ht="15.25" customHeight="1" x14ac:dyDescent="0.2">
      <c r="A29" t="s">
        <v>113</v>
      </c>
      <c r="B29" t="s">
        <v>678</v>
      </c>
      <c r="C29" t="s">
        <v>64</v>
      </c>
      <c r="D29">
        <v>9</v>
      </c>
      <c r="E29">
        <v>35</v>
      </c>
      <c r="F29" s="2">
        <v>3.8888888888888902</v>
      </c>
      <c r="G29" s="2">
        <v>31.1</v>
      </c>
      <c r="H29" s="2">
        <v>3.5</v>
      </c>
      <c r="I29" s="2">
        <v>0.56000000000000005</v>
      </c>
      <c r="J29" s="2">
        <v>19.600000000000001</v>
      </c>
      <c r="K29" s="2">
        <v>2.1777777777777798</v>
      </c>
      <c r="L29">
        <v>12</v>
      </c>
      <c r="M29" s="2">
        <v>1.3333333333333299</v>
      </c>
      <c r="N29">
        <v>18</v>
      </c>
      <c r="O29">
        <v>34</v>
      </c>
      <c r="P29" s="2">
        <v>52.941176470588204</v>
      </c>
      <c r="Q29">
        <v>5</v>
      </c>
      <c r="R29">
        <v>18</v>
      </c>
      <c r="S29" s="2">
        <v>27.7777777777778</v>
      </c>
      <c r="T29">
        <v>7</v>
      </c>
      <c r="U29">
        <v>11</v>
      </c>
      <c r="V29" s="2">
        <v>63.636363636363598</v>
      </c>
      <c r="W29">
        <v>0</v>
      </c>
      <c r="X29">
        <v>0</v>
      </c>
      <c r="Y29">
        <v>6</v>
      </c>
      <c r="Z29">
        <v>2</v>
      </c>
      <c r="AA29">
        <v>0</v>
      </c>
      <c r="AB29">
        <v>0</v>
      </c>
      <c r="AC29">
        <v>6</v>
      </c>
      <c r="AD29">
        <v>31</v>
      </c>
      <c r="AE29" s="2">
        <v>3.4444444444444402</v>
      </c>
      <c r="AF29">
        <v>10</v>
      </c>
      <c r="AG29">
        <v>21</v>
      </c>
      <c r="AH29">
        <v>10</v>
      </c>
      <c r="AI29" s="2">
        <v>1.1111111111111101</v>
      </c>
      <c r="AJ29" s="4">
        <v>145495</v>
      </c>
      <c r="AK29" s="4">
        <v>35</v>
      </c>
    </row>
    <row r="30" spans="1:37" ht="15.25" customHeight="1" x14ac:dyDescent="0.2">
      <c r="A30" t="s">
        <v>286</v>
      </c>
      <c r="B30" t="s">
        <v>287</v>
      </c>
      <c r="C30" t="s">
        <v>608</v>
      </c>
      <c r="D30">
        <v>11</v>
      </c>
      <c r="E30">
        <v>47</v>
      </c>
      <c r="F30" s="2">
        <v>4.2727272727272698</v>
      </c>
      <c r="G30" s="2">
        <v>40.6</v>
      </c>
      <c r="H30" s="2">
        <v>3.7</v>
      </c>
      <c r="I30" s="2">
        <v>0.48</v>
      </c>
      <c r="J30" s="2">
        <v>22.6</v>
      </c>
      <c r="K30" s="2">
        <v>2.0545454545454498</v>
      </c>
      <c r="L30">
        <v>14</v>
      </c>
      <c r="M30" s="2">
        <v>1.27272727272727</v>
      </c>
      <c r="N30">
        <v>26</v>
      </c>
      <c r="O30">
        <v>52</v>
      </c>
      <c r="P30" s="2">
        <v>50</v>
      </c>
      <c r="Q30">
        <v>5</v>
      </c>
      <c r="R30">
        <v>26</v>
      </c>
      <c r="S30" s="2">
        <v>19.230769230769202</v>
      </c>
      <c r="T30">
        <v>11</v>
      </c>
      <c r="U30">
        <v>19</v>
      </c>
      <c r="V30" s="2">
        <v>57.894736842105303</v>
      </c>
      <c r="W30">
        <v>0</v>
      </c>
      <c r="X30">
        <v>5</v>
      </c>
      <c r="Y30">
        <v>6</v>
      </c>
      <c r="Z30">
        <v>0</v>
      </c>
      <c r="AA30">
        <v>0</v>
      </c>
      <c r="AB30">
        <v>0</v>
      </c>
      <c r="AC30">
        <v>3</v>
      </c>
      <c r="AD30">
        <v>44</v>
      </c>
      <c r="AE30" s="2">
        <v>4</v>
      </c>
      <c r="AF30">
        <v>20</v>
      </c>
      <c r="AG30">
        <v>24</v>
      </c>
      <c r="AH30">
        <v>15</v>
      </c>
      <c r="AI30" s="2">
        <v>1.36363636363636</v>
      </c>
      <c r="AJ30" s="4">
        <v>179450</v>
      </c>
      <c r="AK30" s="4">
        <v>26</v>
      </c>
    </row>
    <row r="31" spans="1:37" ht="15.25" customHeight="1" x14ac:dyDescent="0.2">
      <c r="A31" t="s">
        <v>1468</v>
      </c>
      <c r="B31" t="s">
        <v>1469</v>
      </c>
      <c r="C31" t="s">
        <v>608</v>
      </c>
      <c r="D31">
        <v>8</v>
      </c>
      <c r="E31">
        <v>30</v>
      </c>
      <c r="F31" s="2">
        <v>3.75</v>
      </c>
      <c r="G31" s="2">
        <v>22.6</v>
      </c>
      <c r="H31" s="2">
        <v>2.8</v>
      </c>
      <c r="I31" s="2">
        <v>0.56999999999999995</v>
      </c>
      <c r="J31" s="2">
        <v>17.100000000000001</v>
      </c>
      <c r="K31" s="2">
        <v>2.1375000000000002</v>
      </c>
      <c r="L31">
        <v>16</v>
      </c>
      <c r="M31" s="2">
        <v>2</v>
      </c>
      <c r="N31">
        <v>13</v>
      </c>
      <c r="O31">
        <v>21</v>
      </c>
      <c r="P31" s="2">
        <v>61.904761904761898</v>
      </c>
      <c r="Q31">
        <v>6</v>
      </c>
      <c r="R31">
        <v>26</v>
      </c>
      <c r="S31" s="2">
        <v>23.076923076923102</v>
      </c>
      <c r="T31">
        <v>5</v>
      </c>
      <c r="U31">
        <v>6</v>
      </c>
      <c r="V31" s="2">
        <v>83.3333333333333</v>
      </c>
      <c r="W31">
        <v>0</v>
      </c>
      <c r="X31">
        <v>2</v>
      </c>
      <c r="Y31">
        <v>8</v>
      </c>
      <c r="Z31">
        <v>0</v>
      </c>
      <c r="AA31">
        <v>0</v>
      </c>
      <c r="AB31">
        <v>1</v>
      </c>
      <c r="AC31">
        <v>5</v>
      </c>
      <c r="AD31">
        <v>7</v>
      </c>
      <c r="AE31" s="2">
        <v>0.875</v>
      </c>
      <c r="AF31">
        <v>3</v>
      </c>
      <c r="AG31">
        <v>4</v>
      </c>
      <c r="AH31">
        <v>9</v>
      </c>
      <c r="AI31" s="2">
        <v>1.125</v>
      </c>
      <c r="AJ31" s="4">
        <v>123530</v>
      </c>
      <c r="AK31" s="4">
        <v>39</v>
      </c>
    </row>
    <row r="32" spans="1:37" ht="15.25" customHeight="1" x14ac:dyDescent="0.2">
      <c r="A32" t="s">
        <v>288</v>
      </c>
      <c r="B32" t="s">
        <v>289</v>
      </c>
      <c r="C32" t="s">
        <v>608</v>
      </c>
      <c r="D32">
        <v>2</v>
      </c>
      <c r="E32">
        <v>9</v>
      </c>
      <c r="F32" s="2">
        <v>4.5</v>
      </c>
      <c r="G32" s="2">
        <v>7.8</v>
      </c>
      <c r="H32" s="2">
        <v>3.9</v>
      </c>
      <c r="I32" s="2">
        <v>0.53</v>
      </c>
      <c r="J32" s="2">
        <v>4.8</v>
      </c>
      <c r="K32" s="2">
        <v>2.4</v>
      </c>
      <c r="L32">
        <v>1</v>
      </c>
      <c r="M32" s="2">
        <v>0.5</v>
      </c>
      <c r="N32">
        <v>3</v>
      </c>
      <c r="O32">
        <v>5</v>
      </c>
      <c r="P32" s="2">
        <v>60</v>
      </c>
      <c r="Q32">
        <v>3</v>
      </c>
      <c r="R32">
        <v>12</v>
      </c>
      <c r="S32" s="2">
        <v>25</v>
      </c>
      <c r="T32">
        <v>0</v>
      </c>
      <c r="U32">
        <v>0</v>
      </c>
      <c r="W32">
        <v>0</v>
      </c>
      <c r="X32">
        <v>0</v>
      </c>
      <c r="Y32">
        <v>1</v>
      </c>
      <c r="Z32">
        <v>1</v>
      </c>
      <c r="AA32">
        <v>0</v>
      </c>
      <c r="AB32">
        <v>0</v>
      </c>
      <c r="AC32">
        <v>0</v>
      </c>
      <c r="AD32">
        <v>8</v>
      </c>
      <c r="AE32" s="2">
        <v>4</v>
      </c>
      <c r="AF32">
        <v>1</v>
      </c>
      <c r="AG32">
        <v>7</v>
      </c>
      <c r="AH32">
        <v>2</v>
      </c>
      <c r="AI32" s="2">
        <v>1</v>
      </c>
      <c r="AJ32" s="4">
        <v>47175</v>
      </c>
      <c r="AK32" s="4">
        <v>75</v>
      </c>
    </row>
    <row r="33" spans="1:37" ht="15.25" customHeight="1" x14ac:dyDescent="0.2">
      <c r="A33" t="s">
        <v>290</v>
      </c>
      <c r="B33" t="s">
        <v>291</v>
      </c>
      <c r="C33" t="s">
        <v>608</v>
      </c>
      <c r="D33">
        <v>11</v>
      </c>
      <c r="E33">
        <v>36</v>
      </c>
      <c r="F33" s="2">
        <v>3.2727272727272698</v>
      </c>
      <c r="G33" s="2">
        <v>31.3</v>
      </c>
      <c r="H33" s="2">
        <v>2.8</v>
      </c>
      <c r="I33" s="2">
        <v>0.48</v>
      </c>
      <c r="J33" s="2">
        <v>17.3</v>
      </c>
      <c r="K33" s="2">
        <v>1.5727272727272701</v>
      </c>
      <c r="L33">
        <v>12</v>
      </c>
      <c r="M33" s="2">
        <v>1.0909090909090899</v>
      </c>
      <c r="N33">
        <v>22</v>
      </c>
      <c r="O33">
        <v>37</v>
      </c>
      <c r="P33" s="2">
        <v>59.459459459459502</v>
      </c>
      <c r="Q33">
        <v>5</v>
      </c>
      <c r="R33">
        <v>28</v>
      </c>
      <c r="S33" s="2">
        <v>17.8571428571429</v>
      </c>
      <c r="T33">
        <v>4</v>
      </c>
      <c r="U33">
        <v>10</v>
      </c>
      <c r="V33" s="2">
        <v>40</v>
      </c>
      <c r="W33">
        <v>0</v>
      </c>
      <c r="X33">
        <v>0</v>
      </c>
      <c r="Y33">
        <v>5</v>
      </c>
      <c r="Z33">
        <v>2</v>
      </c>
      <c r="AA33">
        <v>0</v>
      </c>
      <c r="AB33">
        <v>0</v>
      </c>
      <c r="AC33">
        <v>7</v>
      </c>
      <c r="AD33">
        <v>54</v>
      </c>
      <c r="AE33" s="2">
        <v>4.9090909090909101</v>
      </c>
      <c r="AF33">
        <v>15</v>
      </c>
      <c r="AG33">
        <v>39</v>
      </c>
      <c r="AH33">
        <v>18</v>
      </c>
      <c r="AI33" s="2">
        <v>1.63636363636364</v>
      </c>
      <c r="AJ33" s="4">
        <v>170551</v>
      </c>
      <c r="AK33" s="4">
        <v>30</v>
      </c>
    </row>
    <row r="34" spans="1:37" ht="15.25" customHeight="1" x14ac:dyDescent="0.2">
      <c r="A34" t="s">
        <v>1215</v>
      </c>
      <c r="B34" t="s">
        <v>1216</v>
      </c>
      <c r="C34" t="s">
        <v>72</v>
      </c>
      <c r="D34">
        <v>6</v>
      </c>
      <c r="E34">
        <v>35</v>
      </c>
      <c r="F34" s="2">
        <v>5.8333333333333304</v>
      </c>
      <c r="G34" s="2">
        <v>32.299999999999997</v>
      </c>
      <c r="H34" s="2">
        <v>5.4</v>
      </c>
      <c r="I34" s="2">
        <v>0.51</v>
      </c>
      <c r="J34" s="2">
        <v>17.8</v>
      </c>
      <c r="K34" s="2">
        <v>2.9666666666666699</v>
      </c>
      <c r="L34">
        <v>14</v>
      </c>
      <c r="M34" s="2">
        <v>2.3333333333333299</v>
      </c>
      <c r="N34">
        <v>24</v>
      </c>
      <c r="O34">
        <v>41</v>
      </c>
      <c r="P34" s="2">
        <v>58.536585365853703</v>
      </c>
      <c r="Q34">
        <v>5</v>
      </c>
      <c r="R34">
        <v>23</v>
      </c>
      <c r="S34" s="2">
        <v>21.739130434782599</v>
      </c>
      <c r="T34">
        <v>1</v>
      </c>
      <c r="U34">
        <v>4</v>
      </c>
      <c r="V34" s="2">
        <v>25</v>
      </c>
      <c r="W34">
        <v>1</v>
      </c>
      <c r="X34">
        <v>1</v>
      </c>
      <c r="Y34">
        <v>5</v>
      </c>
      <c r="Z34">
        <v>4</v>
      </c>
      <c r="AA34">
        <v>0</v>
      </c>
      <c r="AB34">
        <v>0</v>
      </c>
      <c r="AC34">
        <v>7</v>
      </c>
      <c r="AD34">
        <v>31</v>
      </c>
      <c r="AE34" s="2">
        <v>5.1666666666666696</v>
      </c>
      <c r="AF34">
        <v>6</v>
      </c>
      <c r="AG34">
        <v>25</v>
      </c>
      <c r="AH34">
        <v>7</v>
      </c>
      <c r="AI34" s="2">
        <v>1.1666666666666701</v>
      </c>
      <c r="AJ34" s="4">
        <v>123522</v>
      </c>
      <c r="AK34" s="4">
        <v>40</v>
      </c>
    </row>
    <row r="35" spans="1:37" ht="15.25" customHeight="1" x14ac:dyDescent="0.2">
      <c r="A35" t="s">
        <v>499</v>
      </c>
      <c r="B35" t="s">
        <v>1235</v>
      </c>
      <c r="C35" t="s">
        <v>72</v>
      </c>
      <c r="D35">
        <v>3</v>
      </c>
      <c r="E35">
        <v>8</v>
      </c>
      <c r="F35" s="2">
        <v>2.6666666666666701</v>
      </c>
      <c r="G35" s="2">
        <v>3</v>
      </c>
      <c r="H35" s="2">
        <v>1</v>
      </c>
      <c r="I35" s="2">
        <v>0.38</v>
      </c>
      <c r="J35" s="2">
        <v>3</v>
      </c>
      <c r="K35" s="2">
        <v>1</v>
      </c>
      <c r="L35">
        <v>5</v>
      </c>
      <c r="M35" s="2">
        <v>1.6666666666666701</v>
      </c>
      <c r="N35">
        <v>7</v>
      </c>
      <c r="O35">
        <v>13</v>
      </c>
      <c r="P35" s="2">
        <v>53.846153846153797</v>
      </c>
      <c r="Q35">
        <v>0</v>
      </c>
      <c r="R35">
        <v>6</v>
      </c>
      <c r="S35" s="2">
        <v>0</v>
      </c>
      <c r="T35">
        <v>1</v>
      </c>
      <c r="U35">
        <v>2</v>
      </c>
      <c r="V35" s="2">
        <v>50</v>
      </c>
      <c r="W35">
        <v>1</v>
      </c>
      <c r="X35">
        <v>1</v>
      </c>
      <c r="Y35">
        <v>1</v>
      </c>
      <c r="Z35">
        <v>0</v>
      </c>
      <c r="AA35">
        <v>0</v>
      </c>
      <c r="AB35">
        <v>0</v>
      </c>
      <c r="AC35">
        <v>2</v>
      </c>
      <c r="AD35">
        <v>8</v>
      </c>
      <c r="AE35" s="2">
        <v>2.6666666666666701</v>
      </c>
      <c r="AF35">
        <v>5</v>
      </c>
      <c r="AG35">
        <v>3</v>
      </c>
      <c r="AH35">
        <v>6</v>
      </c>
      <c r="AI35" s="2">
        <v>2</v>
      </c>
      <c r="AJ35" s="4">
        <v>41370</v>
      </c>
      <c r="AK35" s="4">
        <v>83</v>
      </c>
    </row>
    <row r="36" spans="1:37" ht="15.25" customHeight="1" x14ac:dyDescent="0.2">
      <c r="A36" t="s">
        <v>1639</v>
      </c>
      <c r="B36" t="s">
        <v>1640</v>
      </c>
      <c r="C36" t="s">
        <v>72</v>
      </c>
      <c r="D36">
        <v>6</v>
      </c>
      <c r="E36">
        <v>26</v>
      </c>
      <c r="F36" s="2">
        <v>4.3333333333333304</v>
      </c>
      <c r="G36" s="2">
        <v>33.299999999999997</v>
      </c>
      <c r="H36" s="2">
        <v>5.6</v>
      </c>
      <c r="I36" s="2">
        <v>0.53</v>
      </c>
      <c r="J36" s="2">
        <v>13.8</v>
      </c>
      <c r="K36" s="2">
        <v>2.2999999999999998</v>
      </c>
      <c r="L36">
        <v>13</v>
      </c>
      <c r="M36" s="2">
        <v>2.1666666666666701</v>
      </c>
      <c r="N36">
        <v>5</v>
      </c>
      <c r="O36">
        <v>9</v>
      </c>
      <c r="P36" s="2">
        <v>55.5555555555556</v>
      </c>
      <c r="Q36">
        <v>9</v>
      </c>
      <c r="R36">
        <v>35</v>
      </c>
      <c r="S36" s="2">
        <v>25.714285714285701</v>
      </c>
      <c r="T36">
        <v>3</v>
      </c>
      <c r="U36">
        <v>5</v>
      </c>
      <c r="V36" s="2">
        <v>60</v>
      </c>
      <c r="W36">
        <v>0</v>
      </c>
      <c r="X36">
        <v>2</v>
      </c>
      <c r="Y36">
        <v>11</v>
      </c>
      <c r="Z36">
        <v>1</v>
      </c>
      <c r="AA36">
        <v>1</v>
      </c>
      <c r="AB36">
        <v>0</v>
      </c>
      <c r="AC36">
        <v>0</v>
      </c>
      <c r="AD36">
        <v>25</v>
      </c>
      <c r="AE36" s="2">
        <v>4.1666666666666696</v>
      </c>
      <c r="AF36">
        <v>6</v>
      </c>
      <c r="AG36">
        <v>19</v>
      </c>
      <c r="AH36">
        <v>6</v>
      </c>
      <c r="AI36" s="2">
        <v>1</v>
      </c>
      <c r="AJ36" s="4">
        <v>105611</v>
      </c>
      <c r="AK36" s="4">
        <v>42</v>
      </c>
    </row>
    <row r="37" spans="1:37" ht="15.25" customHeight="1" x14ac:dyDescent="0.2">
      <c r="A37" t="s">
        <v>1217</v>
      </c>
      <c r="B37" t="s">
        <v>1218</v>
      </c>
      <c r="C37" t="s">
        <v>72</v>
      </c>
      <c r="D37">
        <v>6</v>
      </c>
      <c r="E37">
        <v>21</v>
      </c>
      <c r="F37" s="2">
        <v>3.5</v>
      </c>
      <c r="G37" s="2">
        <v>20.5</v>
      </c>
      <c r="H37" s="2">
        <v>3.4</v>
      </c>
      <c r="I37" s="2">
        <v>0.5</v>
      </c>
      <c r="J37" s="2">
        <v>10.5</v>
      </c>
      <c r="K37" s="2">
        <v>1.75</v>
      </c>
      <c r="L37">
        <v>12</v>
      </c>
      <c r="M37" s="2">
        <v>2</v>
      </c>
      <c r="N37">
        <v>8</v>
      </c>
      <c r="O37">
        <v>15</v>
      </c>
      <c r="P37" s="2">
        <v>53.3333333333333</v>
      </c>
      <c r="Q37">
        <v>4</v>
      </c>
      <c r="R37">
        <v>22</v>
      </c>
      <c r="S37" s="2">
        <v>18.181818181818201</v>
      </c>
      <c r="T37">
        <v>5</v>
      </c>
      <c r="U37">
        <v>5</v>
      </c>
      <c r="V37" s="2">
        <v>100</v>
      </c>
      <c r="W37">
        <v>0</v>
      </c>
      <c r="X37">
        <v>1</v>
      </c>
      <c r="Y37">
        <v>8</v>
      </c>
      <c r="Z37">
        <v>2</v>
      </c>
      <c r="AA37">
        <v>1</v>
      </c>
      <c r="AB37">
        <v>0</v>
      </c>
      <c r="AC37">
        <v>3</v>
      </c>
      <c r="AD37">
        <v>22</v>
      </c>
      <c r="AE37" s="2">
        <v>3.6666666666666701</v>
      </c>
      <c r="AF37">
        <v>7</v>
      </c>
      <c r="AG37">
        <v>15</v>
      </c>
      <c r="AH37">
        <v>10</v>
      </c>
      <c r="AI37" s="2">
        <v>1.6666666666666701</v>
      </c>
      <c r="AJ37" s="4">
        <v>95284</v>
      </c>
      <c r="AK37" s="4">
        <v>44</v>
      </c>
    </row>
    <row r="38" spans="1:37" ht="15.25" customHeight="1" x14ac:dyDescent="0.2">
      <c r="A38" t="s">
        <v>1466</v>
      </c>
      <c r="B38" t="s">
        <v>1467</v>
      </c>
      <c r="C38" t="s">
        <v>1621</v>
      </c>
      <c r="D38">
        <v>2</v>
      </c>
      <c r="E38">
        <v>6</v>
      </c>
      <c r="F38" s="2">
        <v>3</v>
      </c>
      <c r="G38" s="2">
        <v>3</v>
      </c>
      <c r="H38" s="2">
        <v>1.5</v>
      </c>
      <c r="I38" s="2">
        <v>0.33</v>
      </c>
      <c r="J38" s="2">
        <v>2</v>
      </c>
      <c r="K38" s="2">
        <v>1</v>
      </c>
      <c r="L38">
        <v>3</v>
      </c>
      <c r="M38" s="2">
        <v>1.5</v>
      </c>
      <c r="N38">
        <v>2</v>
      </c>
      <c r="O38">
        <v>4</v>
      </c>
      <c r="P38" s="2">
        <v>50</v>
      </c>
      <c r="Q38">
        <v>1</v>
      </c>
      <c r="R38">
        <v>12</v>
      </c>
      <c r="S38" s="2">
        <v>8.3333333333333304</v>
      </c>
      <c r="T38">
        <v>2</v>
      </c>
      <c r="U38">
        <v>2</v>
      </c>
      <c r="V38" s="2">
        <v>100</v>
      </c>
      <c r="W38">
        <v>0</v>
      </c>
      <c r="X38">
        <v>2</v>
      </c>
      <c r="Y38">
        <v>1</v>
      </c>
      <c r="Z38">
        <v>0</v>
      </c>
      <c r="AA38">
        <v>0</v>
      </c>
      <c r="AB38">
        <v>0</v>
      </c>
      <c r="AC38">
        <v>0</v>
      </c>
      <c r="AD38">
        <v>6</v>
      </c>
      <c r="AE38" s="2">
        <v>3</v>
      </c>
      <c r="AF38">
        <v>3</v>
      </c>
      <c r="AG38">
        <v>3</v>
      </c>
      <c r="AH38">
        <v>5</v>
      </c>
      <c r="AI38" s="2">
        <v>2.5</v>
      </c>
      <c r="AJ38" s="4">
        <v>42835</v>
      </c>
      <c r="AK38" s="4">
        <v>80</v>
      </c>
    </row>
    <row r="39" spans="1:37" ht="15.25" customHeight="1" x14ac:dyDescent="0.2">
      <c r="A39" t="s">
        <v>181</v>
      </c>
      <c r="B39" t="s">
        <v>1641</v>
      </c>
      <c r="C39" t="s">
        <v>1621</v>
      </c>
      <c r="D39">
        <v>2</v>
      </c>
      <c r="E39">
        <v>2</v>
      </c>
      <c r="F39" s="2">
        <v>1</v>
      </c>
      <c r="G39" s="2">
        <v>0</v>
      </c>
      <c r="H39" s="2">
        <v>0</v>
      </c>
      <c r="I39" s="2">
        <v>0.5</v>
      </c>
      <c r="J39" s="2">
        <v>1</v>
      </c>
      <c r="K39" s="2">
        <v>0.5</v>
      </c>
      <c r="L39">
        <v>0</v>
      </c>
      <c r="M39" s="2">
        <v>0</v>
      </c>
      <c r="N39">
        <v>2</v>
      </c>
      <c r="O39">
        <v>4</v>
      </c>
      <c r="P39" s="2">
        <v>50</v>
      </c>
      <c r="Q39">
        <v>0</v>
      </c>
      <c r="R39">
        <v>0</v>
      </c>
      <c r="T39">
        <v>0</v>
      </c>
      <c r="U39">
        <v>0</v>
      </c>
      <c r="W39">
        <v>0</v>
      </c>
      <c r="X39">
        <v>0</v>
      </c>
      <c r="Y39">
        <v>0</v>
      </c>
      <c r="Z39">
        <v>0</v>
      </c>
      <c r="AA39">
        <v>0</v>
      </c>
      <c r="AB39">
        <v>0</v>
      </c>
      <c r="AC39">
        <v>0</v>
      </c>
      <c r="AD39">
        <v>4</v>
      </c>
      <c r="AE39" s="2">
        <v>2</v>
      </c>
      <c r="AF39">
        <v>2</v>
      </c>
      <c r="AG39">
        <v>2</v>
      </c>
      <c r="AH39">
        <v>3</v>
      </c>
      <c r="AI39" s="2">
        <v>1.5</v>
      </c>
      <c r="AJ39" s="4">
        <v>36119</v>
      </c>
      <c r="AK39" s="4">
        <v>89</v>
      </c>
    </row>
    <row r="40" spans="1:37" ht="15.25" customHeight="1" x14ac:dyDescent="0.2">
      <c r="A40" t="s">
        <v>152</v>
      </c>
      <c r="B40" t="s">
        <v>1476</v>
      </c>
      <c r="C40" t="s">
        <v>1621</v>
      </c>
      <c r="D40">
        <v>2</v>
      </c>
      <c r="E40">
        <v>17</v>
      </c>
      <c r="F40" s="2">
        <v>8.5</v>
      </c>
      <c r="G40" s="2">
        <v>16.2</v>
      </c>
      <c r="H40" s="2">
        <v>8.1</v>
      </c>
      <c r="I40" s="2">
        <v>0.56999999999999995</v>
      </c>
      <c r="J40" s="2">
        <v>9.6999999999999993</v>
      </c>
      <c r="K40" s="2">
        <v>4.8499999999999996</v>
      </c>
      <c r="L40">
        <v>6</v>
      </c>
      <c r="M40" s="2">
        <v>3</v>
      </c>
      <c r="N40">
        <v>3</v>
      </c>
      <c r="O40">
        <v>7</v>
      </c>
      <c r="P40" s="2">
        <v>42.857142857142897</v>
      </c>
      <c r="Q40">
        <v>7</v>
      </c>
      <c r="R40">
        <v>22</v>
      </c>
      <c r="S40" s="2">
        <v>31.818181818181799</v>
      </c>
      <c r="T40">
        <v>0</v>
      </c>
      <c r="U40">
        <v>1</v>
      </c>
      <c r="V40" s="2">
        <v>0</v>
      </c>
      <c r="W40">
        <v>0</v>
      </c>
      <c r="X40">
        <v>0</v>
      </c>
      <c r="Y40">
        <v>4</v>
      </c>
      <c r="Z40">
        <v>1</v>
      </c>
      <c r="AA40">
        <v>0</v>
      </c>
      <c r="AB40">
        <v>0</v>
      </c>
      <c r="AC40">
        <v>2</v>
      </c>
      <c r="AD40">
        <v>7</v>
      </c>
      <c r="AE40" s="2">
        <v>3.5</v>
      </c>
      <c r="AF40">
        <v>2</v>
      </c>
      <c r="AG40">
        <v>5</v>
      </c>
      <c r="AH40">
        <v>1</v>
      </c>
      <c r="AI40" s="2">
        <v>0.5</v>
      </c>
      <c r="AJ40" s="4">
        <v>59135</v>
      </c>
      <c r="AK40" s="4">
        <v>59</v>
      </c>
    </row>
    <row r="41" spans="1:37" ht="15.25" customHeight="1" x14ac:dyDescent="0.2">
      <c r="A41" t="s">
        <v>1464</v>
      </c>
      <c r="B41" t="s">
        <v>1465</v>
      </c>
      <c r="C41" t="s">
        <v>1621</v>
      </c>
      <c r="D41">
        <v>2</v>
      </c>
      <c r="E41">
        <v>4</v>
      </c>
      <c r="F41" s="2">
        <v>2</v>
      </c>
      <c r="G41" s="2">
        <v>5.8</v>
      </c>
      <c r="H41" s="2">
        <v>2.9</v>
      </c>
      <c r="I41" s="2">
        <v>0.33</v>
      </c>
      <c r="J41" s="2">
        <v>1.3</v>
      </c>
      <c r="K41" s="2">
        <v>0.65</v>
      </c>
      <c r="L41">
        <v>4</v>
      </c>
      <c r="M41" s="2">
        <v>2</v>
      </c>
      <c r="N41">
        <v>3</v>
      </c>
      <c r="O41">
        <v>5</v>
      </c>
      <c r="P41" s="2">
        <v>60</v>
      </c>
      <c r="Q41">
        <v>0</v>
      </c>
      <c r="R41">
        <v>5</v>
      </c>
      <c r="S41" s="2">
        <v>0</v>
      </c>
      <c r="T41">
        <v>1</v>
      </c>
      <c r="U41">
        <v>2</v>
      </c>
      <c r="V41" s="2">
        <v>50</v>
      </c>
      <c r="W41">
        <v>1</v>
      </c>
      <c r="X41">
        <v>2</v>
      </c>
      <c r="Y41">
        <v>0</v>
      </c>
      <c r="Z41">
        <v>0</v>
      </c>
      <c r="AA41">
        <v>0</v>
      </c>
      <c r="AB41">
        <v>0</v>
      </c>
      <c r="AC41">
        <v>1</v>
      </c>
      <c r="AD41">
        <v>9</v>
      </c>
      <c r="AE41" s="2">
        <v>4.5</v>
      </c>
      <c r="AF41">
        <v>6</v>
      </c>
      <c r="AG41">
        <v>3</v>
      </c>
      <c r="AH41">
        <v>2</v>
      </c>
      <c r="AI41" s="2">
        <v>1</v>
      </c>
      <c r="AJ41" s="4">
        <v>42964</v>
      </c>
      <c r="AK41" s="4">
        <v>79</v>
      </c>
    </row>
    <row r="42" spans="1:37" ht="15.25" customHeight="1" x14ac:dyDescent="0.2">
      <c r="A42" t="s">
        <v>159</v>
      </c>
      <c r="B42" t="s">
        <v>1642</v>
      </c>
      <c r="C42" t="s">
        <v>80</v>
      </c>
      <c r="D42">
        <v>3</v>
      </c>
      <c r="E42">
        <v>19</v>
      </c>
      <c r="F42" s="2">
        <v>6.3333333333333304</v>
      </c>
      <c r="G42" s="2">
        <v>16.5</v>
      </c>
      <c r="H42" s="2">
        <v>5.5</v>
      </c>
      <c r="I42" s="2">
        <v>0.79</v>
      </c>
      <c r="J42" s="2">
        <v>15</v>
      </c>
      <c r="K42" s="2">
        <v>5</v>
      </c>
      <c r="L42">
        <v>4</v>
      </c>
      <c r="M42" s="2">
        <v>1.3333333333333299</v>
      </c>
      <c r="N42">
        <v>4</v>
      </c>
      <c r="O42">
        <v>7</v>
      </c>
      <c r="P42" s="2">
        <v>57.142857142857103</v>
      </c>
      <c r="Q42">
        <v>7</v>
      </c>
      <c r="R42">
        <v>16</v>
      </c>
      <c r="S42" s="2">
        <v>43.75</v>
      </c>
      <c r="T42">
        <v>1</v>
      </c>
      <c r="U42">
        <v>1</v>
      </c>
      <c r="V42" s="2">
        <v>100</v>
      </c>
      <c r="W42">
        <v>0</v>
      </c>
      <c r="X42">
        <v>1</v>
      </c>
      <c r="Y42">
        <v>1</v>
      </c>
      <c r="Z42">
        <v>0</v>
      </c>
      <c r="AA42">
        <v>0</v>
      </c>
      <c r="AB42">
        <v>0</v>
      </c>
      <c r="AC42">
        <v>2</v>
      </c>
      <c r="AD42">
        <v>5</v>
      </c>
      <c r="AE42" s="2">
        <v>1.6666666666666701</v>
      </c>
      <c r="AF42">
        <v>0</v>
      </c>
      <c r="AG42">
        <v>5</v>
      </c>
      <c r="AH42">
        <v>3</v>
      </c>
      <c r="AI42" s="2">
        <v>1</v>
      </c>
      <c r="AJ42" s="4">
        <v>56160</v>
      </c>
      <c r="AK42" s="4">
        <v>63</v>
      </c>
    </row>
    <row r="43" spans="1:37" ht="15.25" customHeight="1" x14ac:dyDescent="0.2">
      <c r="A43" t="s">
        <v>682</v>
      </c>
      <c r="B43" t="s">
        <v>683</v>
      </c>
      <c r="C43" t="s">
        <v>80</v>
      </c>
      <c r="D43">
        <v>11</v>
      </c>
      <c r="E43">
        <v>49</v>
      </c>
      <c r="F43" s="2">
        <v>4.4545454545454497</v>
      </c>
      <c r="G43" s="2">
        <v>41.4</v>
      </c>
      <c r="H43" s="2">
        <v>3.8</v>
      </c>
      <c r="I43" s="2">
        <v>0.6</v>
      </c>
      <c r="J43" s="2">
        <v>29.4</v>
      </c>
      <c r="K43" s="2">
        <v>2.6727272727272702</v>
      </c>
      <c r="L43">
        <v>11</v>
      </c>
      <c r="M43" s="2">
        <v>1</v>
      </c>
      <c r="N43">
        <v>17</v>
      </c>
      <c r="O43">
        <v>32</v>
      </c>
      <c r="P43" s="2">
        <v>53.125</v>
      </c>
      <c r="Q43">
        <v>12</v>
      </c>
      <c r="R43">
        <v>39</v>
      </c>
      <c r="S43" s="2">
        <v>30.769230769230798</v>
      </c>
      <c r="T43">
        <v>8</v>
      </c>
      <c r="U43">
        <v>11</v>
      </c>
      <c r="V43" s="2">
        <v>72.727272727272705</v>
      </c>
      <c r="W43">
        <v>0</v>
      </c>
      <c r="X43">
        <v>3</v>
      </c>
      <c r="Y43">
        <v>7</v>
      </c>
      <c r="Z43">
        <v>0</v>
      </c>
      <c r="AA43">
        <v>0</v>
      </c>
      <c r="AB43">
        <v>0</v>
      </c>
      <c r="AC43">
        <v>1</v>
      </c>
      <c r="AD43">
        <v>18</v>
      </c>
      <c r="AE43" s="2">
        <v>1.63636363636364</v>
      </c>
      <c r="AF43">
        <v>6</v>
      </c>
      <c r="AG43">
        <v>12</v>
      </c>
      <c r="AH43">
        <v>7</v>
      </c>
      <c r="AI43" s="2">
        <v>0.63636363636363602</v>
      </c>
      <c r="AJ43" s="4">
        <v>155412</v>
      </c>
      <c r="AK43" s="4">
        <v>34</v>
      </c>
    </row>
    <row r="44" spans="1:37" ht="15.25" customHeight="1" x14ac:dyDescent="0.2">
      <c r="A44" t="s">
        <v>1014</v>
      </c>
      <c r="B44" t="s">
        <v>746</v>
      </c>
      <c r="C44" t="s">
        <v>80</v>
      </c>
      <c r="D44">
        <v>11</v>
      </c>
      <c r="E44">
        <v>51</v>
      </c>
      <c r="F44" s="2">
        <v>4.6363636363636402</v>
      </c>
      <c r="G44" s="2">
        <v>39</v>
      </c>
      <c r="H44" s="2">
        <v>3.5</v>
      </c>
      <c r="I44" s="2">
        <v>0.55000000000000004</v>
      </c>
      <c r="J44" s="2">
        <v>28</v>
      </c>
      <c r="K44" s="2">
        <v>2.5454545454545499</v>
      </c>
      <c r="L44">
        <v>31</v>
      </c>
      <c r="M44" s="2">
        <v>2.8181818181818201</v>
      </c>
      <c r="N44">
        <v>19</v>
      </c>
      <c r="O44">
        <v>45</v>
      </c>
      <c r="P44" s="2">
        <v>42.2222222222222</v>
      </c>
      <c r="Q44">
        <v>15</v>
      </c>
      <c r="R44">
        <v>45</v>
      </c>
      <c r="S44" s="2">
        <v>33.3333333333333</v>
      </c>
      <c r="T44">
        <v>2</v>
      </c>
      <c r="U44">
        <v>2</v>
      </c>
      <c r="V44" s="2">
        <v>100</v>
      </c>
      <c r="W44">
        <v>0</v>
      </c>
      <c r="X44">
        <v>0</v>
      </c>
      <c r="Y44">
        <v>15</v>
      </c>
      <c r="Z44">
        <v>0</v>
      </c>
      <c r="AA44">
        <v>0</v>
      </c>
      <c r="AB44">
        <v>1</v>
      </c>
      <c r="AC44">
        <v>15</v>
      </c>
      <c r="AD44">
        <v>20</v>
      </c>
      <c r="AE44" s="2">
        <v>1.8181818181818199</v>
      </c>
      <c r="AF44">
        <v>8</v>
      </c>
      <c r="AG44">
        <v>12</v>
      </c>
      <c r="AH44">
        <v>15</v>
      </c>
      <c r="AI44" s="2">
        <v>1.36363636363636</v>
      </c>
      <c r="AJ44" s="4">
        <v>175620</v>
      </c>
      <c r="AK44" s="4">
        <v>27</v>
      </c>
    </row>
    <row r="45" spans="1:37" ht="15.25" customHeight="1" x14ac:dyDescent="0.2">
      <c r="A45" t="s">
        <v>1010</v>
      </c>
      <c r="B45" t="s">
        <v>1011</v>
      </c>
      <c r="C45" t="s">
        <v>80</v>
      </c>
      <c r="D45">
        <v>11</v>
      </c>
      <c r="E45">
        <v>58</v>
      </c>
      <c r="F45" s="2">
        <v>5.2727272727272698</v>
      </c>
      <c r="G45" s="2">
        <v>72.900000000000006</v>
      </c>
      <c r="H45" s="2">
        <v>6.6</v>
      </c>
      <c r="I45" s="2">
        <v>0.67</v>
      </c>
      <c r="J45" s="2">
        <v>38.9</v>
      </c>
      <c r="K45" s="2">
        <v>3.5363636363636402</v>
      </c>
      <c r="L45">
        <v>26</v>
      </c>
      <c r="M45" s="2">
        <v>2.3636363636363602</v>
      </c>
      <c r="N45">
        <v>26</v>
      </c>
      <c r="O45">
        <v>42</v>
      </c>
      <c r="P45" s="2">
        <v>61.904761904761898</v>
      </c>
      <c r="Q45">
        <v>11</v>
      </c>
      <c r="R45">
        <v>33</v>
      </c>
      <c r="S45" s="2">
        <v>33.3333333333333</v>
      </c>
      <c r="T45">
        <v>10</v>
      </c>
      <c r="U45">
        <v>12</v>
      </c>
      <c r="V45" s="2">
        <v>83.3333333333333</v>
      </c>
      <c r="W45">
        <v>5</v>
      </c>
      <c r="X45">
        <v>12</v>
      </c>
      <c r="Y45">
        <v>5</v>
      </c>
      <c r="Z45">
        <v>4</v>
      </c>
      <c r="AA45">
        <v>0</v>
      </c>
      <c r="AB45">
        <v>1</v>
      </c>
      <c r="AC45">
        <v>3</v>
      </c>
      <c r="AD45">
        <v>56</v>
      </c>
      <c r="AE45" s="2">
        <v>5.0909090909090899</v>
      </c>
      <c r="AF45">
        <v>23</v>
      </c>
      <c r="AG45">
        <v>33</v>
      </c>
      <c r="AH45">
        <v>12</v>
      </c>
      <c r="AI45" s="2">
        <v>1.0909090909090899</v>
      </c>
      <c r="AJ45" s="4">
        <v>196557</v>
      </c>
      <c r="AK45" s="4">
        <v>22</v>
      </c>
    </row>
    <row r="46" spans="1:37" ht="15.25" customHeight="1" x14ac:dyDescent="0.2">
      <c r="A46" t="s">
        <v>1056</v>
      </c>
      <c r="B46" t="s">
        <v>1057</v>
      </c>
      <c r="C46" t="s">
        <v>961</v>
      </c>
      <c r="D46">
        <v>3</v>
      </c>
      <c r="E46">
        <v>19</v>
      </c>
      <c r="F46" s="2">
        <v>6.3333333333333304</v>
      </c>
      <c r="G46" s="2">
        <v>12</v>
      </c>
      <c r="H46" s="2">
        <v>4</v>
      </c>
      <c r="I46" s="2">
        <v>0.66</v>
      </c>
      <c r="J46" s="2">
        <v>12.5</v>
      </c>
      <c r="K46" s="2">
        <v>4.1666666666666696</v>
      </c>
      <c r="L46">
        <v>5</v>
      </c>
      <c r="M46" s="2">
        <v>1.6666666666666701</v>
      </c>
      <c r="N46">
        <v>4</v>
      </c>
      <c r="O46">
        <v>7</v>
      </c>
      <c r="P46" s="2">
        <v>57.142857142857103</v>
      </c>
      <c r="Q46">
        <v>7</v>
      </c>
      <c r="R46">
        <v>21</v>
      </c>
      <c r="S46" s="2">
        <v>33.3333333333333</v>
      </c>
      <c r="T46">
        <v>1</v>
      </c>
      <c r="U46">
        <v>1</v>
      </c>
      <c r="V46" s="2">
        <v>100</v>
      </c>
      <c r="W46">
        <v>0</v>
      </c>
      <c r="X46">
        <v>0</v>
      </c>
      <c r="Y46">
        <v>1</v>
      </c>
      <c r="Z46">
        <v>0</v>
      </c>
      <c r="AA46">
        <v>0</v>
      </c>
      <c r="AB46">
        <v>0</v>
      </c>
      <c r="AC46">
        <v>4</v>
      </c>
      <c r="AD46">
        <v>5</v>
      </c>
      <c r="AE46" s="2">
        <v>1.6666666666666701</v>
      </c>
      <c r="AF46">
        <v>4</v>
      </c>
      <c r="AG46">
        <v>1</v>
      </c>
      <c r="AH46">
        <v>4</v>
      </c>
      <c r="AI46" s="2">
        <v>1.3333333333333299</v>
      </c>
      <c r="AJ46" s="4">
        <v>59238</v>
      </c>
      <c r="AK46" s="4">
        <v>58</v>
      </c>
    </row>
    <row r="47" spans="1:37" ht="15.25" customHeight="1" x14ac:dyDescent="0.2">
      <c r="A47" t="s">
        <v>1060</v>
      </c>
      <c r="B47" t="s">
        <v>1061</v>
      </c>
      <c r="C47" t="s">
        <v>961</v>
      </c>
      <c r="D47">
        <v>3</v>
      </c>
      <c r="E47">
        <v>10</v>
      </c>
      <c r="F47" s="2">
        <v>3.3333333333333299</v>
      </c>
      <c r="G47" s="2">
        <v>10.6</v>
      </c>
      <c r="H47" s="2">
        <v>3.5</v>
      </c>
      <c r="I47" s="2">
        <v>0.56000000000000005</v>
      </c>
      <c r="J47" s="2">
        <v>5.6</v>
      </c>
      <c r="K47" s="2">
        <v>1.86666666666667</v>
      </c>
      <c r="L47">
        <v>3</v>
      </c>
      <c r="M47" s="2">
        <v>1</v>
      </c>
      <c r="N47">
        <v>1</v>
      </c>
      <c r="O47">
        <v>2</v>
      </c>
      <c r="P47" s="2">
        <v>50</v>
      </c>
      <c r="Q47">
        <v>4</v>
      </c>
      <c r="R47">
        <v>14</v>
      </c>
      <c r="S47" s="2">
        <v>28.571428571428601</v>
      </c>
      <c r="T47">
        <v>1</v>
      </c>
      <c r="U47">
        <v>2</v>
      </c>
      <c r="V47" s="2">
        <v>50</v>
      </c>
      <c r="W47">
        <v>0</v>
      </c>
      <c r="X47">
        <v>0</v>
      </c>
      <c r="Y47">
        <v>2</v>
      </c>
      <c r="Z47">
        <v>0</v>
      </c>
      <c r="AA47">
        <v>0</v>
      </c>
      <c r="AB47">
        <v>0</v>
      </c>
      <c r="AC47">
        <v>1</v>
      </c>
      <c r="AD47">
        <v>8</v>
      </c>
      <c r="AE47" s="2">
        <v>2.6666666666666701</v>
      </c>
      <c r="AF47">
        <v>0</v>
      </c>
      <c r="AG47">
        <v>8</v>
      </c>
      <c r="AH47">
        <v>1</v>
      </c>
      <c r="AI47" s="2">
        <v>0.33333333333333298</v>
      </c>
      <c r="AJ47" s="4">
        <v>48006</v>
      </c>
      <c r="AK47" s="4">
        <v>73</v>
      </c>
    </row>
    <row r="48" spans="1:37" ht="15.25" customHeight="1" x14ac:dyDescent="0.2">
      <c r="A48" t="s">
        <v>1238</v>
      </c>
      <c r="B48" t="s">
        <v>1239</v>
      </c>
      <c r="C48" t="s">
        <v>961</v>
      </c>
      <c r="D48">
        <v>3</v>
      </c>
      <c r="E48">
        <v>18</v>
      </c>
      <c r="F48" s="2">
        <v>6</v>
      </c>
      <c r="G48" s="2">
        <v>24.6</v>
      </c>
      <c r="H48" s="2">
        <v>8.1999999999999993</v>
      </c>
      <c r="I48" s="2">
        <v>0.56000000000000005</v>
      </c>
      <c r="J48" s="2">
        <v>10.1</v>
      </c>
      <c r="K48" s="2">
        <v>3.3666666666666698</v>
      </c>
      <c r="L48">
        <v>12</v>
      </c>
      <c r="M48" s="2">
        <v>4</v>
      </c>
      <c r="N48">
        <v>11</v>
      </c>
      <c r="O48">
        <v>16</v>
      </c>
      <c r="P48" s="2">
        <v>68.75</v>
      </c>
      <c r="Q48">
        <v>2</v>
      </c>
      <c r="R48">
        <v>13</v>
      </c>
      <c r="S48" s="2">
        <v>15.384615384615399</v>
      </c>
      <c r="T48">
        <v>3</v>
      </c>
      <c r="U48">
        <v>3</v>
      </c>
      <c r="V48" s="2">
        <v>100</v>
      </c>
      <c r="W48">
        <v>4</v>
      </c>
      <c r="X48">
        <v>4</v>
      </c>
      <c r="Y48">
        <v>0</v>
      </c>
      <c r="Z48">
        <v>2</v>
      </c>
      <c r="AA48">
        <v>1</v>
      </c>
      <c r="AB48">
        <v>1</v>
      </c>
      <c r="AC48">
        <v>3</v>
      </c>
      <c r="AD48">
        <v>27</v>
      </c>
      <c r="AE48" s="2">
        <v>9</v>
      </c>
      <c r="AF48">
        <v>7</v>
      </c>
      <c r="AG48">
        <v>20</v>
      </c>
      <c r="AH48">
        <v>4</v>
      </c>
      <c r="AI48" s="2">
        <v>1.3333333333333299</v>
      </c>
      <c r="AJ48" s="4">
        <v>65826</v>
      </c>
      <c r="AK48" s="4">
        <v>53</v>
      </c>
    </row>
    <row r="49" spans="1:37" ht="15.25" customHeight="1" x14ac:dyDescent="0.2">
      <c r="A49" t="s">
        <v>1058</v>
      </c>
      <c r="B49" t="s">
        <v>1059</v>
      </c>
      <c r="C49" t="s">
        <v>961</v>
      </c>
      <c r="D49">
        <v>3</v>
      </c>
      <c r="E49">
        <v>7</v>
      </c>
      <c r="F49" s="2">
        <v>2.3333333333333299</v>
      </c>
      <c r="G49" s="2">
        <v>1.8</v>
      </c>
      <c r="H49" s="2">
        <v>0.6</v>
      </c>
      <c r="I49" s="2">
        <v>0.54</v>
      </c>
      <c r="J49" s="2">
        <v>3.8</v>
      </c>
      <c r="K49" s="2">
        <v>1.2666666666666699</v>
      </c>
      <c r="L49">
        <v>2</v>
      </c>
      <c r="M49" s="2">
        <v>0.66666666666666696</v>
      </c>
      <c r="N49">
        <v>1</v>
      </c>
      <c r="O49">
        <v>3</v>
      </c>
      <c r="P49" s="2">
        <v>33.3333333333333</v>
      </c>
      <c r="Q49">
        <v>2</v>
      </c>
      <c r="R49">
        <v>8</v>
      </c>
      <c r="S49" s="2">
        <v>25</v>
      </c>
      <c r="T49">
        <v>2</v>
      </c>
      <c r="U49">
        <v>2</v>
      </c>
      <c r="V49" s="2">
        <v>100</v>
      </c>
      <c r="W49">
        <v>0</v>
      </c>
      <c r="X49">
        <v>0</v>
      </c>
      <c r="Y49">
        <v>1</v>
      </c>
      <c r="Z49">
        <v>0</v>
      </c>
      <c r="AA49">
        <v>0</v>
      </c>
      <c r="AB49">
        <v>0</v>
      </c>
      <c r="AC49">
        <v>1</v>
      </c>
      <c r="AD49">
        <v>2</v>
      </c>
      <c r="AE49" s="2">
        <v>0.66666666666666696</v>
      </c>
      <c r="AF49">
        <v>0</v>
      </c>
      <c r="AG49">
        <v>2</v>
      </c>
      <c r="AH49">
        <v>4</v>
      </c>
      <c r="AI49" s="2">
        <v>1.3333333333333299</v>
      </c>
      <c r="AJ49" s="4">
        <v>42552</v>
      </c>
      <c r="AK49" s="4">
        <v>82</v>
      </c>
    </row>
    <row r="50" spans="1:37" ht="15.25" customHeight="1" x14ac:dyDescent="0.2">
      <c r="A50" t="s">
        <v>276</v>
      </c>
      <c r="B50" t="s">
        <v>364</v>
      </c>
      <c r="C50" t="s">
        <v>1398</v>
      </c>
      <c r="D50">
        <v>13</v>
      </c>
      <c r="E50">
        <v>69</v>
      </c>
      <c r="F50" s="2">
        <v>5.3076923076923102</v>
      </c>
      <c r="G50" s="2">
        <v>47.3</v>
      </c>
      <c r="H50" s="2">
        <v>3.6</v>
      </c>
      <c r="I50" s="2">
        <v>0.54</v>
      </c>
      <c r="J50" s="2">
        <v>37.299999999999997</v>
      </c>
      <c r="K50" s="2">
        <v>2.8692307692307701</v>
      </c>
      <c r="L50">
        <v>25</v>
      </c>
      <c r="M50" s="2">
        <v>1.92307692307692</v>
      </c>
      <c r="N50">
        <v>37</v>
      </c>
      <c r="O50">
        <v>66</v>
      </c>
      <c r="P50" s="2">
        <v>56.060606060606098</v>
      </c>
      <c r="Q50">
        <v>9</v>
      </c>
      <c r="R50">
        <v>43</v>
      </c>
      <c r="S50" s="2">
        <v>20.930232558139501</v>
      </c>
      <c r="T50">
        <v>14</v>
      </c>
      <c r="U50">
        <v>19</v>
      </c>
      <c r="V50" s="2">
        <v>73.684210526315795</v>
      </c>
      <c r="W50">
        <v>0</v>
      </c>
      <c r="X50">
        <v>0</v>
      </c>
      <c r="Y50">
        <v>6</v>
      </c>
      <c r="Z50">
        <v>1</v>
      </c>
      <c r="AA50">
        <v>0</v>
      </c>
      <c r="AB50">
        <v>0</v>
      </c>
      <c r="AC50">
        <v>19</v>
      </c>
      <c r="AD50">
        <v>36</v>
      </c>
      <c r="AE50" s="2">
        <v>2.7692307692307701</v>
      </c>
      <c r="AF50">
        <v>10</v>
      </c>
      <c r="AG50">
        <v>26</v>
      </c>
      <c r="AH50">
        <v>14</v>
      </c>
      <c r="AI50" s="2">
        <v>1.07692307692308</v>
      </c>
      <c r="AJ50" s="4">
        <v>231955</v>
      </c>
      <c r="AK50" s="4">
        <v>16</v>
      </c>
    </row>
    <row r="51" spans="1:37" ht="15.25" customHeight="1" x14ac:dyDescent="0.2">
      <c r="A51" t="s">
        <v>312</v>
      </c>
      <c r="B51" t="s">
        <v>311</v>
      </c>
      <c r="C51" t="s">
        <v>1398</v>
      </c>
      <c r="D51">
        <v>10</v>
      </c>
      <c r="E51">
        <v>24</v>
      </c>
      <c r="F51" s="2">
        <v>2.4</v>
      </c>
      <c r="G51" s="2">
        <v>33.799999999999997</v>
      </c>
      <c r="H51" s="2">
        <v>3.4</v>
      </c>
      <c r="I51" s="2">
        <v>0.47</v>
      </c>
      <c r="J51" s="2">
        <v>11.3</v>
      </c>
      <c r="K51" s="2">
        <v>1.1299999999999999</v>
      </c>
      <c r="L51">
        <v>23</v>
      </c>
      <c r="M51" s="2">
        <v>2.2999999999999998</v>
      </c>
      <c r="N51">
        <v>7</v>
      </c>
      <c r="O51">
        <v>15</v>
      </c>
      <c r="P51" s="2">
        <v>46.6666666666667</v>
      </c>
      <c r="Q51">
        <v>8</v>
      </c>
      <c r="R51">
        <v>34</v>
      </c>
      <c r="S51" s="2">
        <v>23.529411764705898</v>
      </c>
      <c r="T51">
        <v>1</v>
      </c>
      <c r="U51">
        <v>2</v>
      </c>
      <c r="V51" s="2">
        <v>50</v>
      </c>
      <c r="W51">
        <v>2</v>
      </c>
      <c r="X51">
        <v>4</v>
      </c>
      <c r="Y51">
        <v>12</v>
      </c>
      <c r="Z51">
        <v>1</v>
      </c>
      <c r="AA51">
        <v>0</v>
      </c>
      <c r="AB51">
        <v>0</v>
      </c>
      <c r="AC51">
        <v>5</v>
      </c>
      <c r="AD51">
        <v>37</v>
      </c>
      <c r="AE51" s="2">
        <v>3.7</v>
      </c>
      <c r="AF51">
        <v>8</v>
      </c>
      <c r="AG51">
        <v>29</v>
      </c>
      <c r="AH51">
        <v>12</v>
      </c>
      <c r="AI51" s="2">
        <v>1.2</v>
      </c>
      <c r="AJ51" s="4">
        <v>161979</v>
      </c>
      <c r="AK51" s="4">
        <v>32</v>
      </c>
    </row>
    <row r="52" spans="1:37" ht="15.25" customHeight="1" x14ac:dyDescent="0.2">
      <c r="A52" t="s">
        <v>316</v>
      </c>
      <c r="B52" t="s">
        <v>1209</v>
      </c>
      <c r="C52" t="s">
        <v>1398</v>
      </c>
      <c r="D52">
        <v>13</v>
      </c>
      <c r="E52">
        <v>49</v>
      </c>
      <c r="F52" s="2">
        <v>3.7692307692307701</v>
      </c>
      <c r="G52" s="2">
        <v>44</v>
      </c>
      <c r="H52" s="2">
        <v>3.4</v>
      </c>
      <c r="I52" s="2">
        <v>0.52</v>
      </c>
      <c r="J52" s="2">
        <v>25.5</v>
      </c>
      <c r="K52" s="2">
        <v>1.9615384615384599</v>
      </c>
      <c r="L52">
        <v>19</v>
      </c>
      <c r="M52" s="2">
        <v>1.4615384615384599</v>
      </c>
      <c r="N52">
        <v>15</v>
      </c>
      <c r="O52">
        <v>28</v>
      </c>
      <c r="P52" s="2">
        <v>53.571428571428598</v>
      </c>
      <c r="Q52">
        <v>12</v>
      </c>
      <c r="R52">
        <v>54</v>
      </c>
      <c r="S52" s="2">
        <v>22.2222222222222</v>
      </c>
      <c r="T52">
        <v>10</v>
      </c>
      <c r="U52">
        <v>12</v>
      </c>
      <c r="V52" s="2">
        <v>83.3333333333333</v>
      </c>
      <c r="W52">
        <v>0</v>
      </c>
      <c r="X52">
        <v>1</v>
      </c>
      <c r="Y52">
        <v>10</v>
      </c>
      <c r="Z52">
        <v>1</v>
      </c>
      <c r="AA52">
        <v>0</v>
      </c>
      <c r="AB52">
        <v>0</v>
      </c>
      <c r="AC52">
        <v>8</v>
      </c>
      <c r="AD52">
        <v>31</v>
      </c>
      <c r="AE52" s="2">
        <v>2.3846153846153801</v>
      </c>
      <c r="AF52">
        <v>11</v>
      </c>
      <c r="AG52">
        <v>20</v>
      </c>
      <c r="AH52">
        <v>8</v>
      </c>
      <c r="AI52" s="2">
        <v>0.61538461538461497</v>
      </c>
      <c r="AJ52" s="4">
        <v>203441</v>
      </c>
      <c r="AK52" s="4">
        <v>21</v>
      </c>
    </row>
    <row r="53" spans="1:37" ht="15.25" customHeight="1" x14ac:dyDescent="0.2">
      <c r="A53" t="s">
        <v>308</v>
      </c>
      <c r="B53" t="s">
        <v>309</v>
      </c>
      <c r="C53" t="s">
        <v>1398</v>
      </c>
      <c r="D53">
        <v>13</v>
      </c>
      <c r="E53">
        <v>72</v>
      </c>
      <c r="F53" s="2">
        <v>5.5384615384615401</v>
      </c>
      <c r="G53" s="2">
        <v>61.8</v>
      </c>
      <c r="H53" s="2">
        <v>4.8</v>
      </c>
      <c r="I53" s="2">
        <v>0.65</v>
      </c>
      <c r="J53" s="2">
        <v>46.8</v>
      </c>
      <c r="K53" s="2">
        <v>3.6</v>
      </c>
      <c r="L53">
        <v>13</v>
      </c>
      <c r="M53" s="2">
        <v>1</v>
      </c>
      <c r="N53">
        <v>52</v>
      </c>
      <c r="O53">
        <v>84</v>
      </c>
      <c r="P53" s="2">
        <v>61.904761904761898</v>
      </c>
      <c r="Q53">
        <v>3</v>
      </c>
      <c r="R53">
        <v>8</v>
      </c>
      <c r="S53" s="2">
        <v>37.5</v>
      </c>
      <c r="T53">
        <v>14</v>
      </c>
      <c r="U53">
        <v>18</v>
      </c>
      <c r="V53" s="2">
        <v>77.7777777777778</v>
      </c>
      <c r="W53">
        <v>0</v>
      </c>
      <c r="X53">
        <v>4</v>
      </c>
      <c r="Y53">
        <v>6</v>
      </c>
      <c r="Z53">
        <v>2</v>
      </c>
      <c r="AA53">
        <v>0</v>
      </c>
      <c r="AB53">
        <v>0</v>
      </c>
      <c r="AC53">
        <v>3</v>
      </c>
      <c r="AD53">
        <v>54</v>
      </c>
      <c r="AE53" s="2">
        <v>4.1538461538461497</v>
      </c>
      <c r="AF53">
        <v>18</v>
      </c>
      <c r="AG53">
        <v>36</v>
      </c>
      <c r="AH53">
        <v>22</v>
      </c>
      <c r="AI53" s="2">
        <v>1.6923076923076901</v>
      </c>
      <c r="AJ53" s="4">
        <v>225714</v>
      </c>
      <c r="AK53" s="4">
        <v>18</v>
      </c>
    </row>
    <row r="54" spans="1:37" ht="15.25" customHeight="1" x14ac:dyDescent="0.2">
      <c r="A54" t="s">
        <v>1643</v>
      </c>
      <c r="B54" t="s">
        <v>1644</v>
      </c>
      <c r="C54" t="s">
        <v>64</v>
      </c>
      <c r="D54">
        <v>2</v>
      </c>
      <c r="E54">
        <v>6</v>
      </c>
      <c r="F54" s="2">
        <v>3</v>
      </c>
      <c r="G54" s="2">
        <v>5</v>
      </c>
      <c r="H54" s="2">
        <v>2.5</v>
      </c>
      <c r="I54" s="2">
        <v>0.75</v>
      </c>
      <c r="J54" s="2">
        <v>4.5</v>
      </c>
      <c r="K54" s="2">
        <v>2.25</v>
      </c>
      <c r="L54">
        <v>2</v>
      </c>
      <c r="M54" s="2">
        <v>1</v>
      </c>
      <c r="N54">
        <v>2</v>
      </c>
      <c r="O54">
        <v>3</v>
      </c>
      <c r="P54" s="2">
        <v>66.6666666666667</v>
      </c>
      <c r="Q54">
        <v>1</v>
      </c>
      <c r="R54">
        <v>3</v>
      </c>
      <c r="S54" s="2">
        <v>33.3333333333333</v>
      </c>
      <c r="T54">
        <v>2</v>
      </c>
      <c r="U54">
        <v>2</v>
      </c>
      <c r="V54" s="2">
        <v>100</v>
      </c>
      <c r="W54">
        <v>0</v>
      </c>
      <c r="X54">
        <v>1</v>
      </c>
      <c r="Y54">
        <v>0</v>
      </c>
      <c r="Z54">
        <v>0</v>
      </c>
      <c r="AA54">
        <v>0</v>
      </c>
      <c r="AB54">
        <v>0</v>
      </c>
      <c r="AC54">
        <v>1</v>
      </c>
      <c r="AD54">
        <v>5</v>
      </c>
      <c r="AE54" s="2">
        <v>2.5</v>
      </c>
      <c r="AF54">
        <v>2</v>
      </c>
      <c r="AG54">
        <v>3</v>
      </c>
      <c r="AH54">
        <v>3</v>
      </c>
      <c r="AI54" s="2">
        <v>1.5</v>
      </c>
      <c r="AJ54" s="4">
        <v>18630</v>
      </c>
      <c r="AK54" s="4">
        <v>115</v>
      </c>
    </row>
    <row r="55" spans="1:37" ht="15.25" customHeight="1" x14ac:dyDescent="0.2">
      <c r="A55" t="s">
        <v>1137</v>
      </c>
      <c r="B55" t="s">
        <v>1138</v>
      </c>
      <c r="C55" t="s">
        <v>972</v>
      </c>
      <c r="D55">
        <v>7</v>
      </c>
      <c r="E55">
        <v>19</v>
      </c>
      <c r="F55" s="2">
        <v>2.71428571428571</v>
      </c>
      <c r="G55" s="2">
        <v>5.8</v>
      </c>
      <c r="H55" s="2">
        <v>0.8</v>
      </c>
      <c r="I55" s="2">
        <v>0.49</v>
      </c>
      <c r="J55" s="2">
        <v>9.3000000000000007</v>
      </c>
      <c r="K55" s="2">
        <v>1.3285714285714301</v>
      </c>
      <c r="L55">
        <v>6</v>
      </c>
      <c r="M55" s="2">
        <v>0.85714285714285698</v>
      </c>
      <c r="N55">
        <v>18</v>
      </c>
      <c r="O55">
        <v>30</v>
      </c>
      <c r="P55" s="2">
        <v>60</v>
      </c>
      <c r="Q55">
        <v>0</v>
      </c>
      <c r="R55">
        <v>8</v>
      </c>
      <c r="S55" s="2">
        <v>0</v>
      </c>
      <c r="T55">
        <v>1</v>
      </c>
      <c r="U55">
        <v>1</v>
      </c>
      <c r="V55" s="2">
        <v>100</v>
      </c>
      <c r="W55">
        <v>0</v>
      </c>
      <c r="X55">
        <v>0</v>
      </c>
      <c r="Y55">
        <v>4</v>
      </c>
      <c r="Z55">
        <v>0</v>
      </c>
      <c r="AA55">
        <v>0</v>
      </c>
      <c r="AB55">
        <v>0</v>
      </c>
      <c r="AC55">
        <v>2</v>
      </c>
      <c r="AD55">
        <v>19</v>
      </c>
      <c r="AE55" s="2">
        <v>2.71428571428571</v>
      </c>
      <c r="AF55">
        <v>9</v>
      </c>
      <c r="AG55">
        <v>10</v>
      </c>
      <c r="AH55">
        <v>17</v>
      </c>
      <c r="AI55" s="2">
        <v>2.4285714285714302</v>
      </c>
      <c r="AJ55" s="4">
        <v>66797</v>
      </c>
      <c r="AK55" s="4">
        <v>51</v>
      </c>
    </row>
    <row r="56" spans="1:37" ht="15.25" customHeight="1" x14ac:dyDescent="0.2">
      <c r="A56" t="s">
        <v>1141</v>
      </c>
      <c r="B56" t="s">
        <v>1142</v>
      </c>
      <c r="C56" t="s">
        <v>972</v>
      </c>
      <c r="D56">
        <v>7</v>
      </c>
      <c r="E56">
        <v>17</v>
      </c>
      <c r="F56" s="2">
        <v>2.4285714285714302</v>
      </c>
      <c r="G56" s="2">
        <v>18.399999999999999</v>
      </c>
      <c r="H56" s="2">
        <v>2.6</v>
      </c>
      <c r="I56" s="2">
        <v>0.55000000000000004</v>
      </c>
      <c r="J56" s="2">
        <v>9.4</v>
      </c>
      <c r="K56" s="2">
        <v>1.3428571428571401</v>
      </c>
      <c r="L56">
        <v>4</v>
      </c>
      <c r="M56" s="2">
        <v>0.57142857142857095</v>
      </c>
      <c r="N56">
        <v>17</v>
      </c>
      <c r="O56">
        <v>27</v>
      </c>
      <c r="P56" s="2">
        <v>62.962962962962997</v>
      </c>
      <c r="Q56">
        <v>0</v>
      </c>
      <c r="R56">
        <v>1</v>
      </c>
      <c r="S56" s="2">
        <v>0</v>
      </c>
      <c r="T56">
        <v>0</v>
      </c>
      <c r="U56">
        <v>3</v>
      </c>
      <c r="V56" s="2">
        <v>0</v>
      </c>
      <c r="W56">
        <v>0</v>
      </c>
      <c r="X56">
        <v>2</v>
      </c>
      <c r="Y56">
        <v>1</v>
      </c>
      <c r="Z56">
        <v>0</v>
      </c>
      <c r="AA56">
        <v>0</v>
      </c>
      <c r="AB56">
        <v>0</v>
      </c>
      <c r="AC56">
        <v>1</v>
      </c>
      <c r="AD56">
        <v>20</v>
      </c>
      <c r="AE56" s="2">
        <v>2.8571428571428599</v>
      </c>
      <c r="AF56">
        <v>10</v>
      </c>
      <c r="AG56">
        <v>10</v>
      </c>
      <c r="AH56">
        <v>4</v>
      </c>
      <c r="AI56" s="2">
        <v>0.57142857142857095</v>
      </c>
      <c r="AJ56" s="4">
        <v>63836</v>
      </c>
      <c r="AK56" s="4">
        <v>55</v>
      </c>
    </row>
    <row r="57" spans="1:37" ht="15.25" customHeight="1" x14ac:dyDescent="0.2">
      <c r="A57" t="s">
        <v>1139</v>
      </c>
      <c r="B57" t="s">
        <v>1140</v>
      </c>
      <c r="C57" t="s">
        <v>972</v>
      </c>
      <c r="D57">
        <v>7</v>
      </c>
      <c r="E57">
        <v>39</v>
      </c>
      <c r="F57" s="2">
        <v>5.5714285714285703</v>
      </c>
      <c r="G57" s="2">
        <v>32.299999999999997</v>
      </c>
      <c r="H57" s="2">
        <v>4.5999999999999996</v>
      </c>
      <c r="I57" s="2">
        <v>0.7</v>
      </c>
      <c r="J57" s="2">
        <v>27.3</v>
      </c>
      <c r="K57" s="2">
        <v>3.9</v>
      </c>
      <c r="L57">
        <v>10</v>
      </c>
      <c r="M57" s="2">
        <v>1.4285714285714299</v>
      </c>
      <c r="N57">
        <v>1</v>
      </c>
      <c r="O57">
        <v>4</v>
      </c>
      <c r="P57" s="2">
        <v>25</v>
      </c>
      <c r="Q57">
        <v>19</v>
      </c>
      <c r="R57">
        <v>52</v>
      </c>
      <c r="S57" s="2">
        <v>36.538461538461497</v>
      </c>
      <c r="T57">
        <v>0</v>
      </c>
      <c r="U57">
        <v>0</v>
      </c>
      <c r="W57">
        <v>0</v>
      </c>
      <c r="X57">
        <v>4</v>
      </c>
      <c r="Y57">
        <v>6</v>
      </c>
      <c r="Z57">
        <v>0</v>
      </c>
      <c r="AA57">
        <v>0</v>
      </c>
      <c r="AB57">
        <v>0</v>
      </c>
      <c r="AC57">
        <v>0</v>
      </c>
      <c r="AD57">
        <v>14</v>
      </c>
      <c r="AE57" s="2">
        <v>2</v>
      </c>
      <c r="AF57">
        <v>4</v>
      </c>
      <c r="AG57">
        <v>10</v>
      </c>
      <c r="AH57">
        <v>12</v>
      </c>
      <c r="AI57" s="2">
        <v>1.71428571428571</v>
      </c>
      <c r="AJ57" s="4">
        <v>95043</v>
      </c>
      <c r="AK57" s="4">
        <v>45</v>
      </c>
    </row>
    <row r="58" spans="1:37" ht="15.25" customHeight="1" x14ac:dyDescent="0.2">
      <c r="A58" t="s">
        <v>1143</v>
      </c>
      <c r="B58" t="s">
        <v>1144</v>
      </c>
      <c r="C58" t="s">
        <v>972</v>
      </c>
      <c r="D58">
        <v>7</v>
      </c>
      <c r="E58">
        <v>35</v>
      </c>
      <c r="F58" s="2">
        <v>5</v>
      </c>
      <c r="G58" s="2">
        <v>26.4</v>
      </c>
      <c r="H58" s="2">
        <v>3.8</v>
      </c>
      <c r="I58" s="2">
        <v>0.54</v>
      </c>
      <c r="J58" s="2">
        <v>18.899999999999999</v>
      </c>
      <c r="K58" s="2">
        <v>2.7</v>
      </c>
      <c r="L58">
        <v>7</v>
      </c>
      <c r="M58" s="2">
        <v>1</v>
      </c>
      <c r="N58">
        <v>25</v>
      </c>
      <c r="O58">
        <v>31</v>
      </c>
      <c r="P58" s="2">
        <v>80.645161290322605</v>
      </c>
      <c r="Q58">
        <v>2</v>
      </c>
      <c r="R58">
        <v>21</v>
      </c>
      <c r="S58" s="2">
        <v>9.5238095238095202</v>
      </c>
      <c r="T58">
        <v>6</v>
      </c>
      <c r="U58">
        <v>13</v>
      </c>
      <c r="V58" s="2">
        <v>46.153846153846203</v>
      </c>
      <c r="W58">
        <v>0</v>
      </c>
      <c r="X58">
        <v>1</v>
      </c>
      <c r="Y58">
        <v>1</v>
      </c>
      <c r="Z58">
        <v>2</v>
      </c>
      <c r="AA58">
        <v>0</v>
      </c>
      <c r="AB58">
        <v>0</v>
      </c>
      <c r="AC58">
        <v>5</v>
      </c>
      <c r="AD58">
        <v>27</v>
      </c>
      <c r="AE58" s="2">
        <v>3.8571428571428599</v>
      </c>
      <c r="AF58">
        <v>17</v>
      </c>
      <c r="AG58">
        <v>10</v>
      </c>
      <c r="AH58">
        <v>8</v>
      </c>
      <c r="AI58" s="2">
        <v>1.1428571428571399</v>
      </c>
      <c r="AJ58" s="4">
        <v>85186</v>
      </c>
      <c r="AK58" s="4">
        <v>47</v>
      </c>
    </row>
    <row r="59" spans="1:37" ht="15.25" customHeight="1" x14ac:dyDescent="0.2">
      <c r="A59" t="s">
        <v>116</v>
      </c>
      <c r="B59" t="s">
        <v>117</v>
      </c>
      <c r="C59" t="s">
        <v>1179</v>
      </c>
      <c r="D59">
        <v>11</v>
      </c>
      <c r="E59">
        <v>63</v>
      </c>
      <c r="F59" s="2">
        <v>5.7272727272727302</v>
      </c>
      <c r="G59" s="2">
        <v>58.5</v>
      </c>
      <c r="H59" s="2">
        <v>5.3</v>
      </c>
      <c r="I59" s="2">
        <v>0.65</v>
      </c>
      <c r="J59" s="2">
        <v>41</v>
      </c>
      <c r="K59" s="2">
        <v>3.7272727272727302</v>
      </c>
      <c r="L59">
        <v>26</v>
      </c>
      <c r="M59" s="2">
        <v>2.3636363636363602</v>
      </c>
      <c r="N59">
        <v>31</v>
      </c>
      <c r="O59">
        <v>49</v>
      </c>
      <c r="P59" s="2">
        <v>63.265306122448997</v>
      </c>
      <c r="Q59">
        <v>10</v>
      </c>
      <c r="R59">
        <v>32</v>
      </c>
      <c r="S59" s="2">
        <v>31.25</v>
      </c>
      <c r="T59">
        <v>12</v>
      </c>
      <c r="U59">
        <v>16</v>
      </c>
      <c r="V59" s="2">
        <v>75</v>
      </c>
      <c r="W59">
        <v>0</v>
      </c>
      <c r="X59">
        <v>5</v>
      </c>
      <c r="Y59">
        <v>9</v>
      </c>
      <c r="Z59">
        <v>2</v>
      </c>
      <c r="AA59">
        <v>0</v>
      </c>
      <c r="AB59">
        <v>0</v>
      </c>
      <c r="AC59">
        <v>12</v>
      </c>
      <c r="AD59">
        <v>33</v>
      </c>
      <c r="AE59" s="2">
        <v>3</v>
      </c>
      <c r="AF59">
        <v>13</v>
      </c>
      <c r="AG59">
        <v>20</v>
      </c>
      <c r="AH59">
        <v>13</v>
      </c>
      <c r="AI59" s="2">
        <v>1.1818181818181801</v>
      </c>
      <c r="AJ59" s="4">
        <v>218387</v>
      </c>
      <c r="AK59" s="4">
        <v>19</v>
      </c>
    </row>
    <row r="60" spans="1:37" ht="15.25" customHeight="1" x14ac:dyDescent="0.2">
      <c r="A60" t="s">
        <v>1645</v>
      </c>
      <c r="B60" t="s">
        <v>1646</v>
      </c>
      <c r="C60" t="s">
        <v>81</v>
      </c>
      <c r="D60">
        <v>4</v>
      </c>
      <c r="E60">
        <v>7</v>
      </c>
      <c r="F60" s="2">
        <v>1.75</v>
      </c>
      <c r="G60" s="2">
        <v>14.5</v>
      </c>
      <c r="H60" s="2">
        <v>3.6</v>
      </c>
      <c r="I60" s="2">
        <v>0.64</v>
      </c>
      <c r="J60" s="2">
        <v>4.5</v>
      </c>
      <c r="K60" s="2">
        <v>1.125</v>
      </c>
      <c r="L60">
        <v>6</v>
      </c>
      <c r="M60" s="2">
        <v>1.5</v>
      </c>
      <c r="N60">
        <v>7</v>
      </c>
      <c r="O60">
        <v>10</v>
      </c>
      <c r="P60" s="2">
        <v>70</v>
      </c>
      <c r="Q60">
        <v>0</v>
      </c>
      <c r="R60">
        <v>1</v>
      </c>
      <c r="S60" s="2">
        <v>0</v>
      </c>
      <c r="T60">
        <v>0</v>
      </c>
      <c r="U60">
        <v>0</v>
      </c>
      <c r="W60">
        <v>0</v>
      </c>
      <c r="X60">
        <v>2</v>
      </c>
      <c r="Y60">
        <v>2</v>
      </c>
      <c r="Z60">
        <v>0</v>
      </c>
      <c r="AA60">
        <v>0</v>
      </c>
      <c r="AB60">
        <v>0</v>
      </c>
      <c r="AC60">
        <v>2</v>
      </c>
      <c r="AD60">
        <v>14</v>
      </c>
      <c r="AE60" s="2">
        <v>3.5</v>
      </c>
      <c r="AF60">
        <v>3</v>
      </c>
      <c r="AG60">
        <v>11</v>
      </c>
      <c r="AH60">
        <v>1</v>
      </c>
      <c r="AI60" s="2">
        <v>0.25</v>
      </c>
      <c r="AJ60" s="4">
        <v>58698</v>
      </c>
      <c r="AK60" s="4">
        <v>60</v>
      </c>
    </row>
    <row r="61" spans="1:37" ht="15.25" customHeight="1" x14ac:dyDescent="0.2">
      <c r="A61" t="s">
        <v>296</v>
      </c>
      <c r="B61" t="s">
        <v>1230</v>
      </c>
      <c r="C61" t="s">
        <v>606</v>
      </c>
      <c r="D61">
        <v>3</v>
      </c>
      <c r="E61">
        <v>20</v>
      </c>
      <c r="F61" s="2">
        <v>6.6666666666666696</v>
      </c>
      <c r="G61" s="2">
        <v>20.3</v>
      </c>
      <c r="H61" s="2">
        <v>6.8</v>
      </c>
      <c r="I61" s="2">
        <v>0.69</v>
      </c>
      <c r="J61" s="2">
        <v>13.8</v>
      </c>
      <c r="K61" s="2">
        <v>4.5999999999999996</v>
      </c>
      <c r="L61">
        <v>5</v>
      </c>
      <c r="M61" s="2">
        <v>1.6666666666666701</v>
      </c>
      <c r="N61">
        <v>1</v>
      </c>
      <c r="O61">
        <v>2</v>
      </c>
      <c r="P61" s="2">
        <v>50</v>
      </c>
      <c r="Q61">
        <v>8</v>
      </c>
      <c r="R61">
        <v>21</v>
      </c>
      <c r="S61" s="2">
        <v>38.095238095238102</v>
      </c>
      <c r="T61">
        <v>3</v>
      </c>
      <c r="U61">
        <v>6</v>
      </c>
      <c r="V61" s="2">
        <v>50</v>
      </c>
      <c r="W61">
        <v>0</v>
      </c>
      <c r="X61">
        <v>2</v>
      </c>
      <c r="Y61">
        <v>2</v>
      </c>
      <c r="Z61">
        <v>1</v>
      </c>
      <c r="AA61">
        <v>0</v>
      </c>
      <c r="AB61">
        <v>1</v>
      </c>
      <c r="AC61">
        <v>0</v>
      </c>
      <c r="AD61">
        <v>11</v>
      </c>
      <c r="AE61" s="2">
        <v>3.6666666666666701</v>
      </c>
      <c r="AF61">
        <v>2</v>
      </c>
      <c r="AG61">
        <v>9</v>
      </c>
      <c r="AH61">
        <v>4</v>
      </c>
      <c r="AI61" s="2">
        <v>1.3333333333333299</v>
      </c>
      <c r="AJ61" s="4">
        <v>53154</v>
      </c>
      <c r="AK61" s="4">
        <v>66</v>
      </c>
    </row>
    <row r="62" spans="1:37" ht="15.25" customHeight="1" x14ac:dyDescent="0.2">
      <c r="A62" t="s">
        <v>1458</v>
      </c>
      <c r="B62" t="s">
        <v>1459</v>
      </c>
      <c r="C62" t="s">
        <v>606</v>
      </c>
      <c r="D62">
        <v>3</v>
      </c>
      <c r="E62">
        <v>7</v>
      </c>
      <c r="F62" s="2">
        <v>2.3333333333333299</v>
      </c>
      <c r="G62" s="2">
        <v>-0.2</v>
      </c>
      <c r="H62" s="2">
        <v>-0.1</v>
      </c>
      <c r="I62" s="2">
        <v>0.47</v>
      </c>
      <c r="J62" s="2">
        <v>3.3</v>
      </c>
      <c r="K62" s="2">
        <v>1.1000000000000001</v>
      </c>
      <c r="L62">
        <v>0</v>
      </c>
      <c r="M62" s="2">
        <v>0</v>
      </c>
      <c r="N62">
        <v>5</v>
      </c>
      <c r="O62">
        <v>9</v>
      </c>
      <c r="P62" s="2">
        <v>55.5555555555556</v>
      </c>
      <c r="Q62">
        <v>0</v>
      </c>
      <c r="R62">
        <v>3</v>
      </c>
      <c r="S62" s="2">
        <v>0</v>
      </c>
      <c r="T62">
        <v>2</v>
      </c>
      <c r="U62">
        <v>3</v>
      </c>
      <c r="V62" s="2">
        <v>66.6666666666667</v>
      </c>
      <c r="W62">
        <v>0</v>
      </c>
      <c r="X62">
        <v>0</v>
      </c>
      <c r="Y62">
        <v>0</v>
      </c>
      <c r="Z62">
        <v>0</v>
      </c>
      <c r="AA62">
        <v>0</v>
      </c>
      <c r="AB62">
        <v>0</v>
      </c>
      <c r="AC62">
        <v>0</v>
      </c>
      <c r="AD62">
        <v>5</v>
      </c>
      <c r="AE62" s="2">
        <v>1.6666666666666701</v>
      </c>
      <c r="AF62">
        <v>1</v>
      </c>
      <c r="AG62">
        <v>4</v>
      </c>
      <c r="AH62">
        <v>6</v>
      </c>
      <c r="AI62" s="2">
        <v>2</v>
      </c>
      <c r="AJ62" s="4">
        <v>40848</v>
      </c>
      <c r="AK62" s="4">
        <v>85</v>
      </c>
    </row>
    <row r="63" spans="1:37" ht="15.25" customHeight="1" x14ac:dyDescent="0.2">
      <c r="A63" t="s">
        <v>1256</v>
      </c>
      <c r="B63" t="s">
        <v>1257</v>
      </c>
      <c r="C63" t="s">
        <v>80</v>
      </c>
      <c r="D63">
        <v>6</v>
      </c>
      <c r="E63">
        <v>18</v>
      </c>
      <c r="F63" s="2">
        <v>3</v>
      </c>
      <c r="G63" s="2">
        <v>17.899999999999999</v>
      </c>
      <c r="H63" s="2">
        <v>3</v>
      </c>
      <c r="I63" s="2">
        <v>0.57999999999999996</v>
      </c>
      <c r="J63" s="2">
        <v>10.4</v>
      </c>
      <c r="K63" s="2">
        <v>1.7333333333333301</v>
      </c>
      <c r="L63">
        <v>6</v>
      </c>
      <c r="M63" s="2">
        <v>1</v>
      </c>
      <c r="N63">
        <v>15</v>
      </c>
      <c r="O63">
        <v>23</v>
      </c>
      <c r="P63" s="2">
        <v>65.2173913043478</v>
      </c>
      <c r="Q63">
        <v>1</v>
      </c>
      <c r="R63">
        <v>5</v>
      </c>
      <c r="S63" s="2">
        <v>20</v>
      </c>
      <c r="T63">
        <v>1</v>
      </c>
      <c r="U63">
        <v>3</v>
      </c>
      <c r="V63" s="2">
        <v>33.3333333333333</v>
      </c>
      <c r="W63">
        <v>0</v>
      </c>
      <c r="X63">
        <v>1</v>
      </c>
      <c r="Y63">
        <v>4</v>
      </c>
      <c r="Z63">
        <v>1</v>
      </c>
      <c r="AA63">
        <v>0</v>
      </c>
      <c r="AB63">
        <v>0</v>
      </c>
      <c r="AC63">
        <v>1</v>
      </c>
      <c r="AD63">
        <v>21</v>
      </c>
      <c r="AE63" s="2">
        <v>3.5</v>
      </c>
      <c r="AF63">
        <v>3</v>
      </c>
      <c r="AG63">
        <v>18</v>
      </c>
      <c r="AH63">
        <v>8</v>
      </c>
      <c r="AI63" s="2">
        <v>1.3333333333333299</v>
      </c>
      <c r="AJ63" s="4">
        <v>90564</v>
      </c>
      <c r="AK63" s="4">
        <v>46</v>
      </c>
    </row>
    <row r="64" spans="1:37" ht="15.25" customHeight="1" x14ac:dyDescent="0.2">
      <c r="A64" t="s">
        <v>1425</v>
      </c>
      <c r="B64" t="s">
        <v>1426</v>
      </c>
      <c r="C64" t="s">
        <v>1394</v>
      </c>
      <c r="D64">
        <v>9</v>
      </c>
      <c r="E64">
        <v>46</v>
      </c>
      <c r="F64" s="2">
        <v>5.1111111111111098</v>
      </c>
      <c r="G64" s="2">
        <v>49.7</v>
      </c>
      <c r="H64" s="2">
        <v>5.5</v>
      </c>
      <c r="I64" s="2">
        <v>0.56999999999999995</v>
      </c>
      <c r="J64" s="2">
        <v>26.2</v>
      </c>
      <c r="K64" s="2">
        <v>2.9111111111111101</v>
      </c>
      <c r="L64">
        <v>21</v>
      </c>
      <c r="M64" s="2">
        <v>2.3333333333333299</v>
      </c>
      <c r="N64">
        <v>23</v>
      </c>
      <c r="O64">
        <v>34</v>
      </c>
      <c r="P64" s="2">
        <v>67.647058823529406</v>
      </c>
      <c r="Q64">
        <v>11</v>
      </c>
      <c r="R64">
        <v>44</v>
      </c>
      <c r="S64" s="2">
        <v>25</v>
      </c>
      <c r="T64">
        <v>1</v>
      </c>
      <c r="U64">
        <v>3</v>
      </c>
      <c r="V64" s="2">
        <v>33.3333333333333</v>
      </c>
      <c r="W64">
        <v>1</v>
      </c>
      <c r="X64">
        <v>9</v>
      </c>
      <c r="Y64">
        <v>5</v>
      </c>
      <c r="Z64">
        <v>3</v>
      </c>
      <c r="AA64">
        <v>1</v>
      </c>
      <c r="AB64">
        <v>0</v>
      </c>
      <c r="AC64">
        <v>6</v>
      </c>
      <c r="AD64">
        <v>31</v>
      </c>
      <c r="AE64" s="2">
        <v>3.4444444444444402</v>
      </c>
      <c r="AF64">
        <v>10</v>
      </c>
      <c r="AG64">
        <v>21</v>
      </c>
      <c r="AH64">
        <v>6</v>
      </c>
      <c r="AI64" s="2">
        <v>0.66666666666666696</v>
      </c>
      <c r="AJ64" s="4">
        <v>173522</v>
      </c>
      <c r="AK64" s="4">
        <v>29</v>
      </c>
    </row>
    <row r="65" spans="1:37" ht="15.25" customHeight="1" x14ac:dyDescent="0.2">
      <c r="A65" t="s">
        <v>1451</v>
      </c>
      <c r="B65" t="s">
        <v>1452</v>
      </c>
      <c r="C65" t="s">
        <v>1187</v>
      </c>
      <c r="D65">
        <v>2</v>
      </c>
      <c r="E65">
        <v>15</v>
      </c>
      <c r="F65" s="2">
        <v>7.5</v>
      </c>
      <c r="G65" s="2">
        <v>18.5</v>
      </c>
      <c r="H65" s="2">
        <v>9.1999999999999993</v>
      </c>
      <c r="I65" s="2">
        <v>1.07</v>
      </c>
      <c r="J65" s="2">
        <v>16</v>
      </c>
      <c r="K65" s="2">
        <v>8</v>
      </c>
      <c r="L65">
        <v>4</v>
      </c>
      <c r="M65" s="2">
        <v>2</v>
      </c>
      <c r="N65">
        <v>4</v>
      </c>
      <c r="O65">
        <v>7</v>
      </c>
      <c r="P65" s="2">
        <v>57.142857142857103</v>
      </c>
      <c r="Q65">
        <v>4</v>
      </c>
      <c r="R65">
        <v>4</v>
      </c>
      <c r="S65" s="2">
        <v>100</v>
      </c>
      <c r="T65">
        <v>3</v>
      </c>
      <c r="U65">
        <v>3</v>
      </c>
      <c r="V65" s="2">
        <v>100</v>
      </c>
      <c r="W65">
        <v>0</v>
      </c>
      <c r="X65">
        <v>0</v>
      </c>
      <c r="Y65">
        <v>2</v>
      </c>
      <c r="Z65">
        <v>0</v>
      </c>
      <c r="AA65">
        <v>0</v>
      </c>
      <c r="AB65">
        <v>0</v>
      </c>
      <c r="AC65">
        <v>2</v>
      </c>
      <c r="AD65">
        <v>5</v>
      </c>
      <c r="AE65" s="2">
        <v>2.5</v>
      </c>
      <c r="AF65">
        <v>1</v>
      </c>
      <c r="AG65">
        <v>4</v>
      </c>
      <c r="AH65">
        <v>2</v>
      </c>
      <c r="AI65" s="2">
        <v>1</v>
      </c>
      <c r="AJ65" s="4">
        <v>66273</v>
      </c>
      <c r="AK65" s="4">
        <v>52</v>
      </c>
    </row>
    <row r="66" spans="1:37" ht="15.25" customHeight="1" x14ac:dyDescent="0.2">
      <c r="A66" t="s">
        <v>294</v>
      </c>
      <c r="B66" t="s">
        <v>1266</v>
      </c>
      <c r="C66" t="s">
        <v>1187</v>
      </c>
      <c r="D66">
        <v>2</v>
      </c>
      <c r="E66">
        <v>2</v>
      </c>
      <c r="F66" s="2">
        <v>1</v>
      </c>
      <c r="G66" s="2">
        <v>0.6</v>
      </c>
      <c r="H66" s="2">
        <v>0.3</v>
      </c>
      <c r="I66" s="2">
        <v>0.28999999999999998</v>
      </c>
      <c r="J66" s="2">
        <v>0.6</v>
      </c>
      <c r="K66" s="2">
        <v>0.3</v>
      </c>
      <c r="L66">
        <v>1</v>
      </c>
      <c r="M66" s="2">
        <v>0.5</v>
      </c>
      <c r="N66">
        <v>1</v>
      </c>
      <c r="O66">
        <v>1</v>
      </c>
      <c r="P66" s="2">
        <v>100</v>
      </c>
      <c r="Q66">
        <v>0</v>
      </c>
      <c r="R66">
        <v>5</v>
      </c>
      <c r="S66" s="2">
        <v>0</v>
      </c>
      <c r="T66">
        <v>1</v>
      </c>
      <c r="U66">
        <v>1</v>
      </c>
      <c r="V66" s="2">
        <v>100</v>
      </c>
      <c r="W66">
        <v>0</v>
      </c>
      <c r="X66">
        <v>0</v>
      </c>
      <c r="Y66">
        <v>1</v>
      </c>
      <c r="Z66">
        <v>0</v>
      </c>
      <c r="AA66">
        <v>0</v>
      </c>
      <c r="AB66">
        <v>0</v>
      </c>
      <c r="AC66">
        <v>0</v>
      </c>
      <c r="AD66">
        <v>4</v>
      </c>
      <c r="AE66" s="2">
        <v>2</v>
      </c>
      <c r="AF66">
        <v>0</v>
      </c>
      <c r="AG66">
        <v>4</v>
      </c>
      <c r="AH66">
        <v>3</v>
      </c>
      <c r="AI66" s="2">
        <v>1.5</v>
      </c>
      <c r="AJ66" s="4">
        <v>49742</v>
      </c>
      <c r="AK66" s="4">
        <v>70</v>
      </c>
    </row>
    <row r="67" spans="1:37" ht="15.25" customHeight="1" x14ac:dyDescent="0.2">
      <c r="A67" t="s">
        <v>1647</v>
      </c>
      <c r="B67" t="s">
        <v>1648</v>
      </c>
      <c r="C67" t="s">
        <v>1187</v>
      </c>
      <c r="D67">
        <v>2</v>
      </c>
      <c r="E67">
        <v>6</v>
      </c>
      <c r="F67" s="2">
        <v>3</v>
      </c>
      <c r="G67" s="2">
        <v>2</v>
      </c>
      <c r="H67" s="2">
        <v>1</v>
      </c>
      <c r="I67" s="2">
        <v>0.5</v>
      </c>
      <c r="J67" s="2">
        <v>3</v>
      </c>
      <c r="K67" s="2">
        <v>1.5</v>
      </c>
      <c r="L67">
        <v>2</v>
      </c>
      <c r="M67" s="2">
        <v>1</v>
      </c>
      <c r="N67">
        <v>5</v>
      </c>
      <c r="O67">
        <v>8</v>
      </c>
      <c r="P67" s="2">
        <v>62.5</v>
      </c>
      <c r="Q67">
        <v>0</v>
      </c>
      <c r="R67">
        <v>1</v>
      </c>
      <c r="S67" s="2">
        <v>0</v>
      </c>
      <c r="T67">
        <v>1</v>
      </c>
      <c r="U67">
        <v>3</v>
      </c>
      <c r="V67" s="2">
        <v>33.3333333333333</v>
      </c>
      <c r="W67">
        <v>0</v>
      </c>
      <c r="X67">
        <v>1</v>
      </c>
      <c r="Y67">
        <v>1</v>
      </c>
      <c r="Z67">
        <v>0</v>
      </c>
      <c r="AA67">
        <v>0</v>
      </c>
      <c r="AB67">
        <v>0</v>
      </c>
      <c r="AC67">
        <v>0</v>
      </c>
      <c r="AD67">
        <v>4</v>
      </c>
      <c r="AE67" s="2">
        <v>2</v>
      </c>
      <c r="AF67">
        <v>0</v>
      </c>
      <c r="AG67">
        <v>4</v>
      </c>
      <c r="AH67">
        <v>5</v>
      </c>
      <c r="AI67" s="2">
        <v>2.5</v>
      </c>
      <c r="AJ67" s="4">
        <v>36819</v>
      </c>
      <c r="AK67" s="4">
        <v>88</v>
      </c>
    </row>
    <row r="68" spans="1:37" ht="15.25" customHeight="1" x14ac:dyDescent="0.2">
      <c r="A68" t="s">
        <v>1146</v>
      </c>
      <c r="B68" t="s">
        <v>1263</v>
      </c>
      <c r="C68" t="s">
        <v>1187</v>
      </c>
      <c r="D68">
        <v>2</v>
      </c>
      <c r="E68">
        <v>6</v>
      </c>
      <c r="F68" s="2">
        <v>3</v>
      </c>
      <c r="G68" s="2">
        <v>3.9</v>
      </c>
      <c r="H68" s="2">
        <v>2</v>
      </c>
      <c r="I68" s="2">
        <v>0.4</v>
      </c>
      <c r="J68" s="2">
        <v>2.4</v>
      </c>
      <c r="K68" s="2">
        <v>1.2</v>
      </c>
      <c r="L68">
        <v>6</v>
      </c>
      <c r="M68" s="2">
        <v>3</v>
      </c>
      <c r="N68">
        <v>4</v>
      </c>
      <c r="O68">
        <v>11</v>
      </c>
      <c r="P68" s="2">
        <v>36.363636363636402</v>
      </c>
      <c r="Q68">
        <v>1</v>
      </c>
      <c r="R68">
        <v>4</v>
      </c>
      <c r="S68" s="2">
        <v>25</v>
      </c>
      <c r="T68">
        <v>0</v>
      </c>
      <c r="U68">
        <v>0</v>
      </c>
      <c r="W68">
        <v>1</v>
      </c>
      <c r="X68">
        <v>0</v>
      </c>
      <c r="Y68">
        <v>2</v>
      </c>
      <c r="Z68">
        <v>0</v>
      </c>
      <c r="AA68">
        <v>0</v>
      </c>
      <c r="AB68">
        <v>0</v>
      </c>
      <c r="AC68">
        <v>3</v>
      </c>
      <c r="AD68">
        <v>3</v>
      </c>
      <c r="AE68" s="2">
        <v>1.5</v>
      </c>
      <c r="AF68">
        <v>2</v>
      </c>
      <c r="AG68">
        <v>1</v>
      </c>
      <c r="AH68">
        <v>2</v>
      </c>
      <c r="AI68" s="2">
        <v>1</v>
      </c>
      <c r="AJ68" s="4">
        <v>54748</v>
      </c>
      <c r="AK68" s="4">
        <v>65</v>
      </c>
    </row>
    <row r="69" spans="1:37" ht="15.25" customHeight="1" x14ac:dyDescent="0.2">
      <c r="A69" t="s">
        <v>1419</v>
      </c>
      <c r="B69" t="s">
        <v>1420</v>
      </c>
      <c r="C69" t="s">
        <v>81</v>
      </c>
      <c r="D69">
        <v>7</v>
      </c>
      <c r="E69">
        <v>41</v>
      </c>
      <c r="F69" s="2">
        <v>5.8571428571428603</v>
      </c>
      <c r="G69" s="2">
        <v>35.200000000000003</v>
      </c>
      <c r="H69" s="2">
        <v>5</v>
      </c>
      <c r="I69" s="2">
        <v>0.59</v>
      </c>
      <c r="J69" s="2">
        <v>24.2</v>
      </c>
      <c r="K69" s="2">
        <v>3.45714285714286</v>
      </c>
      <c r="L69">
        <v>9</v>
      </c>
      <c r="M69" s="2">
        <v>1.28571428571429</v>
      </c>
      <c r="N69">
        <v>8</v>
      </c>
      <c r="O69">
        <v>29</v>
      </c>
      <c r="P69" s="2">
        <v>27.586206896551701</v>
      </c>
      <c r="Q69">
        <v>12</v>
      </c>
      <c r="R69">
        <v>30</v>
      </c>
      <c r="S69" s="2">
        <v>40</v>
      </c>
      <c r="T69">
        <v>9</v>
      </c>
      <c r="U69">
        <v>11</v>
      </c>
      <c r="V69" s="2">
        <v>81.818181818181799</v>
      </c>
      <c r="W69">
        <v>0</v>
      </c>
      <c r="X69">
        <v>0</v>
      </c>
      <c r="Y69">
        <v>3</v>
      </c>
      <c r="Z69">
        <v>2</v>
      </c>
      <c r="AA69">
        <v>0</v>
      </c>
      <c r="AB69">
        <v>0</v>
      </c>
      <c r="AC69">
        <v>6</v>
      </c>
      <c r="AD69">
        <v>22</v>
      </c>
      <c r="AE69" s="2">
        <v>3.1428571428571401</v>
      </c>
      <c r="AF69">
        <v>9</v>
      </c>
      <c r="AG69">
        <v>13</v>
      </c>
      <c r="AH69">
        <v>3</v>
      </c>
      <c r="AI69" s="2">
        <v>0.42857142857142899</v>
      </c>
      <c r="AJ69" s="4">
        <v>124146</v>
      </c>
      <c r="AK69" s="4">
        <v>38</v>
      </c>
    </row>
    <row r="70" spans="1:37" ht="15.25" customHeight="1" x14ac:dyDescent="0.2">
      <c r="A70" t="s">
        <v>365</v>
      </c>
      <c r="B70" t="s">
        <v>366</v>
      </c>
      <c r="C70" t="s">
        <v>76</v>
      </c>
      <c r="D70">
        <v>2</v>
      </c>
      <c r="E70">
        <v>3</v>
      </c>
      <c r="F70" s="2">
        <v>1.5</v>
      </c>
      <c r="G70" s="2">
        <v>4.4000000000000004</v>
      </c>
      <c r="H70" s="2">
        <v>2.2000000000000002</v>
      </c>
      <c r="I70" s="2">
        <v>0.3</v>
      </c>
      <c r="J70" s="2">
        <v>0.9</v>
      </c>
      <c r="K70" s="2">
        <v>0.45</v>
      </c>
      <c r="L70">
        <v>4</v>
      </c>
      <c r="M70" s="2">
        <v>2</v>
      </c>
      <c r="N70">
        <v>2</v>
      </c>
      <c r="O70">
        <v>3</v>
      </c>
      <c r="P70" s="2">
        <v>66.6666666666667</v>
      </c>
      <c r="Q70">
        <v>0</v>
      </c>
      <c r="R70">
        <v>5</v>
      </c>
      <c r="S70" s="2">
        <v>0</v>
      </c>
      <c r="T70">
        <v>1</v>
      </c>
      <c r="U70">
        <v>2</v>
      </c>
      <c r="V70" s="2">
        <v>50</v>
      </c>
      <c r="W70">
        <v>0</v>
      </c>
      <c r="X70">
        <v>0</v>
      </c>
      <c r="Y70">
        <v>2</v>
      </c>
      <c r="Z70">
        <v>0</v>
      </c>
      <c r="AA70">
        <v>0</v>
      </c>
      <c r="AB70">
        <v>0</v>
      </c>
      <c r="AC70">
        <v>2</v>
      </c>
      <c r="AD70">
        <v>3</v>
      </c>
      <c r="AE70" s="2">
        <v>1.5</v>
      </c>
      <c r="AF70">
        <v>1</v>
      </c>
      <c r="AG70">
        <v>2</v>
      </c>
      <c r="AH70">
        <v>0</v>
      </c>
      <c r="AI70" s="2">
        <v>0</v>
      </c>
      <c r="AJ70" s="4">
        <v>15072</v>
      </c>
      <c r="AK70" s="4">
        <v>119</v>
      </c>
    </row>
    <row r="71" spans="1:37" ht="15.25" customHeight="1" x14ac:dyDescent="0.2">
      <c r="A71" t="s">
        <v>367</v>
      </c>
      <c r="B71" t="s">
        <v>368</v>
      </c>
      <c r="C71" t="s">
        <v>76</v>
      </c>
      <c r="D71">
        <v>2</v>
      </c>
      <c r="E71">
        <v>8</v>
      </c>
      <c r="F71" s="2">
        <v>4</v>
      </c>
      <c r="G71" s="2">
        <v>9</v>
      </c>
      <c r="H71" s="2">
        <v>4.5</v>
      </c>
      <c r="I71" s="2">
        <v>0.44</v>
      </c>
      <c r="J71" s="2">
        <v>3.5</v>
      </c>
      <c r="K71" s="2">
        <v>1.75</v>
      </c>
      <c r="L71">
        <v>3</v>
      </c>
      <c r="M71" s="2">
        <v>1.5</v>
      </c>
      <c r="N71">
        <v>7</v>
      </c>
      <c r="O71">
        <v>15</v>
      </c>
      <c r="P71" s="2">
        <v>46.6666666666667</v>
      </c>
      <c r="Q71">
        <v>0</v>
      </c>
      <c r="R71">
        <v>1</v>
      </c>
      <c r="S71" s="2">
        <v>0</v>
      </c>
      <c r="T71">
        <v>1</v>
      </c>
      <c r="U71">
        <v>2</v>
      </c>
      <c r="V71" s="2">
        <v>50</v>
      </c>
      <c r="W71">
        <v>0</v>
      </c>
      <c r="X71">
        <v>1</v>
      </c>
      <c r="Y71">
        <v>0</v>
      </c>
      <c r="Z71">
        <v>0</v>
      </c>
      <c r="AA71">
        <v>0</v>
      </c>
      <c r="AB71">
        <v>0</v>
      </c>
      <c r="AC71">
        <v>2</v>
      </c>
      <c r="AD71">
        <v>11</v>
      </c>
      <c r="AE71" s="2">
        <v>5.5</v>
      </c>
      <c r="AF71">
        <v>7</v>
      </c>
      <c r="AG71">
        <v>4</v>
      </c>
      <c r="AH71">
        <v>1</v>
      </c>
      <c r="AI71" s="2">
        <v>0.5</v>
      </c>
      <c r="AJ71" s="4">
        <v>22590</v>
      </c>
      <c r="AK71" s="4">
        <v>105</v>
      </c>
    </row>
    <row r="72" spans="1:37" ht="15.25" customHeight="1" x14ac:dyDescent="0.2">
      <c r="A72" t="s">
        <v>362</v>
      </c>
      <c r="B72" t="s">
        <v>363</v>
      </c>
      <c r="C72" t="s">
        <v>76</v>
      </c>
      <c r="D72">
        <v>2</v>
      </c>
      <c r="E72">
        <v>9</v>
      </c>
      <c r="F72" s="2">
        <v>4.5</v>
      </c>
      <c r="G72" s="2">
        <v>8.5</v>
      </c>
      <c r="H72" s="2">
        <v>4.2</v>
      </c>
      <c r="I72" s="2">
        <v>0.56000000000000005</v>
      </c>
      <c r="J72" s="2">
        <v>5</v>
      </c>
      <c r="K72" s="2">
        <v>2.5</v>
      </c>
      <c r="L72">
        <v>6</v>
      </c>
      <c r="M72" s="2">
        <v>3</v>
      </c>
      <c r="N72">
        <v>5</v>
      </c>
      <c r="O72">
        <v>10</v>
      </c>
      <c r="P72" s="2">
        <v>50</v>
      </c>
      <c r="Q72">
        <v>2</v>
      </c>
      <c r="R72">
        <v>6</v>
      </c>
      <c r="S72" s="2">
        <v>33.3333333333333</v>
      </c>
      <c r="T72">
        <v>0</v>
      </c>
      <c r="U72">
        <v>0</v>
      </c>
      <c r="W72">
        <v>0</v>
      </c>
      <c r="X72">
        <v>1</v>
      </c>
      <c r="Y72">
        <v>3</v>
      </c>
      <c r="Z72">
        <v>0</v>
      </c>
      <c r="AA72">
        <v>0</v>
      </c>
      <c r="AB72">
        <v>0</v>
      </c>
      <c r="AC72">
        <v>2</v>
      </c>
      <c r="AD72">
        <v>7</v>
      </c>
      <c r="AE72" s="2">
        <v>3.5</v>
      </c>
      <c r="AF72">
        <v>1</v>
      </c>
      <c r="AG72">
        <v>6</v>
      </c>
      <c r="AH72">
        <v>4</v>
      </c>
      <c r="AI72" s="2">
        <v>2</v>
      </c>
      <c r="AJ72" s="4">
        <v>25320</v>
      </c>
      <c r="AK72" s="4">
        <v>98</v>
      </c>
    </row>
    <row r="73" spans="1:37" ht="15.25" customHeight="1" x14ac:dyDescent="0.2">
      <c r="A73" t="s">
        <v>113</v>
      </c>
      <c r="B73" t="s">
        <v>783</v>
      </c>
      <c r="C73" t="s">
        <v>76</v>
      </c>
      <c r="D73">
        <v>2</v>
      </c>
      <c r="E73">
        <v>7</v>
      </c>
      <c r="F73" s="2">
        <v>3.5</v>
      </c>
      <c r="G73" s="2">
        <v>4.5999999999999996</v>
      </c>
      <c r="H73" s="2">
        <v>2.2999999999999998</v>
      </c>
      <c r="I73" s="2">
        <v>0.57999999999999996</v>
      </c>
      <c r="J73" s="2">
        <v>4.0999999999999996</v>
      </c>
      <c r="K73" s="2">
        <v>2.0499999999999998</v>
      </c>
      <c r="L73">
        <v>3</v>
      </c>
      <c r="M73" s="2">
        <v>1.5</v>
      </c>
      <c r="N73">
        <v>5</v>
      </c>
      <c r="O73">
        <v>8</v>
      </c>
      <c r="P73" s="2">
        <v>62.5</v>
      </c>
      <c r="Q73">
        <v>1</v>
      </c>
      <c r="R73">
        <v>3</v>
      </c>
      <c r="S73" s="2">
        <v>33.3333333333333</v>
      </c>
      <c r="T73">
        <v>0</v>
      </c>
      <c r="U73">
        <v>1</v>
      </c>
      <c r="V73" s="2">
        <v>0</v>
      </c>
      <c r="W73">
        <v>0</v>
      </c>
      <c r="X73">
        <v>0</v>
      </c>
      <c r="Y73">
        <v>2</v>
      </c>
      <c r="Z73">
        <v>0</v>
      </c>
      <c r="AA73">
        <v>0</v>
      </c>
      <c r="AB73">
        <v>0</v>
      </c>
      <c r="AC73">
        <v>1</v>
      </c>
      <c r="AD73">
        <v>3</v>
      </c>
      <c r="AE73" s="2">
        <v>1.5</v>
      </c>
      <c r="AF73">
        <v>1</v>
      </c>
      <c r="AG73">
        <v>2</v>
      </c>
      <c r="AH73">
        <v>3</v>
      </c>
      <c r="AI73" s="2">
        <v>1.5</v>
      </c>
      <c r="AJ73" s="4">
        <v>19488</v>
      </c>
      <c r="AK73" s="4">
        <v>113</v>
      </c>
    </row>
    <row r="74" spans="1:37" ht="15.25" customHeight="1" x14ac:dyDescent="0.2">
      <c r="A74" t="s">
        <v>292</v>
      </c>
      <c r="B74" t="s">
        <v>293</v>
      </c>
      <c r="C74" t="s">
        <v>608</v>
      </c>
      <c r="D74">
        <v>9</v>
      </c>
      <c r="E74">
        <v>54</v>
      </c>
      <c r="F74" s="2">
        <v>6</v>
      </c>
      <c r="G74" s="2">
        <v>41.9</v>
      </c>
      <c r="H74" s="2">
        <v>4.7</v>
      </c>
      <c r="I74" s="2">
        <v>0.61</v>
      </c>
      <c r="J74" s="2">
        <v>32.9</v>
      </c>
      <c r="K74" s="2">
        <v>3.6555555555555599</v>
      </c>
      <c r="L74">
        <v>20</v>
      </c>
      <c r="M74" s="2">
        <v>2.2222222222222201</v>
      </c>
      <c r="N74">
        <v>21</v>
      </c>
      <c r="O74">
        <v>34</v>
      </c>
      <c r="P74" s="2">
        <v>61.764705882352899</v>
      </c>
      <c r="Q74">
        <v>11</v>
      </c>
      <c r="R74">
        <v>39</v>
      </c>
      <c r="S74" s="2">
        <v>28.205128205128201</v>
      </c>
      <c r="T74">
        <v>11</v>
      </c>
      <c r="U74">
        <v>16</v>
      </c>
      <c r="V74" s="2">
        <v>68.75</v>
      </c>
      <c r="W74">
        <v>0</v>
      </c>
      <c r="X74">
        <v>6</v>
      </c>
      <c r="Y74">
        <v>5</v>
      </c>
      <c r="Z74">
        <v>1</v>
      </c>
      <c r="AA74">
        <v>0</v>
      </c>
      <c r="AB74">
        <v>0</v>
      </c>
      <c r="AC74">
        <v>9</v>
      </c>
      <c r="AD74">
        <v>22</v>
      </c>
      <c r="AE74" s="2">
        <v>2.4444444444444402</v>
      </c>
      <c r="AF74">
        <v>7</v>
      </c>
      <c r="AG74">
        <v>15</v>
      </c>
      <c r="AH74">
        <v>13</v>
      </c>
      <c r="AI74" s="2">
        <v>1.44444444444444</v>
      </c>
      <c r="AJ74" s="4">
        <v>189250</v>
      </c>
      <c r="AK74" s="4">
        <v>23</v>
      </c>
    </row>
    <row r="75" spans="1:37" ht="15.25" customHeight="1" x14ac:dyDescent="0.2">
      <c r="A75" t="s">
        <v>337</v>
      </c>
      <c r="B75" t="s">
        <v>338</v>
      </c>
      <c r="C75" t="s">
        <v>72</v>
      </c>
      <c r="D75">
        <v>3</v>
      </c>
      <c r="E75">
        <v>12</v>
      </c>
      <c r="F75" s="2">
        <v>4</v>
      </c>
      <c r="G75" s="2">
        <v>14</v>
      </c>
      <c r="H75" s="2">
        <v>4.7</v>
      </c>
      <c r="I75" s="2">
        <v>0.71</v>
      </c>
      <c r="J75" s="2">
        <v>8.5</v>
      </c>
      <c r="K75" s="2">
        <v>2.8333333333333299</v>
      </c>
      <c r="L75">
        <v>1</v>
      </c>
      <c r="M75" s="2">
        <v>0.33333333333333298</v>
      </c>
      <c r="N75">
        <v>6</v>
      </c>
      <c r="O75">
        <v>7</v>
      </c>
      <c r="P75" s="2">
        <v>85.714285714285694</v>
      </c>
      <c r="Q75">
        <v>3</v>
      </c>
      <c r="R75">
        <v>9</v>
      </c>
      <c r="S75" s="2">
        <v>33.3333333333333</v>
      </c>
      <c r="T75">
        <v>0</v>
      </c>
      <c r="U75">
        <v>1</v>
      </c>
      <c r="V75" s="2">
        <v>0</v>
      </c>
      <c r="W75">
        <v>1</v>
      </c>
      <c r="X75">
        <v>0</v>
      </c>
      <c r="Y75">
        <v>0</v>
      </c>
      <c r="Z75">
        <v>0</v>
      </c>
      <c r="AA75">
        <v>0</v>
      </c>
      <c r="AB75">
        <v>0</v>
      </c>
      <c r="AC75">
        <v>0</v>
      </c>
      <c r="AD75">
        <v>13</v>
      </c>
      <c r="AE75" s="2">
        <v>4.3333333333333304</v>
      </c>
      <c r="AF75">
        <v>2</v>
      </c>
      <c r="AG75">
        <v>11</v>
      </c>
      <c r="AH75">
        <v>1</v>
      </c>
      <c r="AI75" s="2">
        <v>0.33333333333333298</v>
      </c>
      <c r="AJ75" s="4">
        <v>56351</v>
      </c>
      <c r="AK75" s="4">
        <v>62</v>
      </c>
    </row>
    <row r="76" spans="1:37" ht="15.25" customHeight="1" x14ac:dyDescent="0.2">
      <c r="A76" t="s">
        <v>348</v>
      </c>
      <c r="B76" t="s">
        <v>349</v>
      </c>
      <c r="C76" t="s">
        <v>1620</v>
      </c>
      <c r="D76">
        <v>5</v>
      </c>
      <c r="E76">
        <v>17</v>
      </c>
      <c r="F76" s="2">
        <v>3.4</v>
      </c>
      <c r="G76" s="2">
        <v>18.100000000000001</v>
      </c>
      <c r="H76" s="2">
        <v>3.6</v>
      </c>
      <c r="I76" s="2">
        <v>0.45</v>
      </c>
      <c r="J76" s="2">
        <v>7.6</v>
      </c>
      <c r="K76" s="2">
        <v>1.52</v>
      </c>
      <c r="L76">
        <v>7</v>
      </c>
      <c r="M76" s="2">
        <v>1.4</v>
      </c>
      <c r="N76">
        <v>5</v>
      </c>
      <c r="O76">
        <v>18</v>
      </c>
      <c r="P76" s="2">
        <v>27.7777777777778</v>
      </c>
      <c r="Q76">
        <v>5</v>
      </c>
      <c r="R76">
        <v>16</v>
      </c>
      <c r="S76" s="2">
        <v>31.25</v>
      </c>
      <c r="T76">
        <v>2</v>
      </c>
      <c r="U76">
        <v>4</v>
      </c>
      <c r="V76" s="2">
        <v>50</v>
      </c>
      <c r="W76">
        <v>0</v>
      </c>
      <c r="X76">
        <v>0</v>
      </c>
      <c r="Y76">
        <v>5</v>
      </c>
      <c r="Z76">
        <v>0</v>
      </c>
      <c r="AA76">
        <v>0</v>
      </c>
      <c r="AB76">
        <v>1</v>
      </c>
      <c r="AC76">
        <v>1</v>
      </c>
      <c r="AD76">
        <v>21</v>
      </c>
      <c r="AE76" s="2">
        <v>4.2</v>
      </c>
      <c r="AF76">
        <v>5</v>
      </c>
      <c r="AG76">
        <v>16</v>
      </c>
      <c r="AH76">
        <v>6</v>
      </c>
      <c r="AI76" s="2">
        <v>1.2</v>
      </c>
      <c r="AJ76" s="4">
        <v>96661</v>
      </c>
      <c r="AK76" s="4">
        <v>43</v>
      </c>
    </row>
    <row r="77" spans="1:37" ht="15.25" customHeight="1" x14ac:dyDescent="0.2">
      <c r="A77" t="s">
        <v>344</v>
      </c>
      <c r="B77" t="s">
        <v>871</v>
      </c>
      <c r="C77" t="s">
        <v>629</v>
      </c>
      <c r="D77">
        <v>4</v>
      </c>
      <c r="E77">
        <v>11</v>
      </c>
      <c r="F77" s="2">
        <v>2.75</v>
      </c>
      <c r="G77" s="2">
        <v>10.8</v>
      </c>
      <c r="H77" s="2">
        <v>2.7</v>
      </c>
      <c r="I77" s="2">
        <v>0.35</v>
      </c>
      <c r="J77" s="2">
        <v>3.8</v>
      </c>
      <c r="K77" s="2">
        <v>0.95</v>
      </c>
      <c r="L77">
        <v>3</v>
      </c>
      <c r="M77" s="2">
        <v>0.75</v>
      </c>
      <c r="N77">
        <v>5</v>
      </c>
      <c r="O77">
        <v>13</v>
      </c>
      <c r="P77" s="2">
        <v>38.461538461538503</v>
      </c>
      <c r="Q77">
        <v>2</v>
      </c>
      <c r="R77">
        <v>14</v>
      </c>
      <c r="S77" s="2">
        <v>14.285714285714301</v>
      </c>
      <c r="T77">
        <v>2</v>
      </c>
      <c r="U77">
        <v>4</v>
      </c>
      <c r="V77" s="2">
        <v>50</v>
      </c>
      <c r="W77">
        <v>0</v>
      </c>
      <c r="X77">
        <v>0</v>
      </c>
      <c r="Y77">
        <v>2</v>
      </c>
      <c r="Z77">
        <v>0</v>
      </c>
      <c r="AA77">
        <v>0</v>
      </c>
      <c r="AB77">
        <v>0</v>
      </c>
      <c r="AC77">
        <v>1</v>
      </c>
      <c r="AD77">
        <v>12</v>
      </c>
      <c r="AE77" s="2">
        <v>3</v>
      </c>
      <c r="AF77">
        <v>7</v>
      </c>
      <c r="AG77">
        <v>5</v>
      </c>
      <c r="AH77">
        <v>1</v>
      </c>
      <c r="AI77" s="2">
        <v>0.25</v>
      </c>
      <c r="AJ77" s="4">
        <v>41107</v>
      </c>
      <c r="AK77" s="4">
        <v>84</v>
      </c>
    </row>
    <row r="78" spans="1:37" ht="15.25" customHeight="1" x14ac:dyDescent="0.2">
      <c r="A78" t="s">
        <v>1219</v>
      </c>
      <c r="B78" t="s">
        <v>1220</v>
      </c>
      <c r="C78" t="s">
        <v>629</v>
      </c>
      <c r="D78">
        <v>4</v>
      </c>
      <c r="E78">
        <v>17</v>
      </c>
      <c r="F78" s="2">
        <v>4.25</v>
      </c>
      <c r="G78" s="2">
        <v>14.8</v>
      </c>
      <c r="H78" s="2">
        <v>3.7</v>
      </c>
      <c r="I78" s="2">
        <v>0.49</v>
      </c>
      <c r="J78" s="2">
        <v>8.3000000000000007</v>
      </c>
      <c r="K78" s="2">
        <v>2.0750000000000002</v>
      </c>
      <c r="L78">
        <v>3</v>
      </c>
      <c r="M78" s="2">
        <v>0.75</v>
      </c>
      <c r="N78">
        <v>14</v>
      </c>
      <c r="O78">
        <v>23</v>
      </c>
      <c r="P78" s="2">
        <v>60.869565217391298</v>
      </c>
      <c r="Q78">
        <v>0</v>
      </c>
      <c r="R78">
        <v>9</v>
      </c>
      <c r="S78" s="2">
        <v>0</v>
      </c>
      <c r="T78">
        <v>3</v>
      </c>
      <c r="U78">
        <v>3</v>
      </c>
      <c r="V78" s="2">
        <v>100</v>
      </c>
      <c r="W78">
        <v>0</v>
      </c>
      <c r="X78">
        <v>0</v>
      </c>
      <c r="Y78">
        <v>1</v>
      </c>
      <c r="Z78">
        <v>1</v>
      </c>
      <c r="AA78">
        <v>0</v>
      </c>
      <c r="AB78">
        <v>0</v>
      </c>
      <c r="AC78">
        <v>2</v>
      </c>
      <c r="AD78">
        <v>21</v>
      </c>
      <c r="AE78" s="2">
        <v>5.25</v>
      </c>
      <c r="AF78">
        <v>14</v>
      </c>
      <c r="AG78">
        <v>7</v>
      </c>
      <c r="AH78">
        <v>5</v>
      </c>
      <c r="AI78" s="2">
        <v>1.25</v>
      </c>
      <c r="AJ78" s="4">
        <v>50944</v>
      </c>
      <c r="AK78" s="4">
        <v>69</v>
      </c>
    </row>
    <row r="79" spans="1:37" ht="15.25" customHeight="1" x14ac:dyDescent="0.2">
      <c r="A79" t="s">
        <v>873</v>
      </c>
      <c r="B79" t="s">
        <v>874</v>
      </c>
      <c r="C79" t="s">
        <v>629</v>
      </c>
      <c r="D79">
        <v>4</v>
      </c>
      <c r="E79">
        <v>6</v>
      </c>
      <c r="F79" s="2">
        <v>1.5</v>
      </c>
      <c r="G79" s="2">
        <v>4.8</v>
      </c>
      <c r="H79" s="2">
        <v>1.2</v>
      </c>
      <c r="I79" s="2">
        <v>0.3</v>
      </c>
      <c r="J79" s="2">
        <v>1.8</v>
      </c>
      <c r="K79" s="2">
        <v>0.45</v>
      </c>
      <c r="L79">
        <v>5</v>
      </c>
      <c r="M79" s="2">
        <v>1.25</v>
      </c>
      <c r="N79">
        <v>4</v>
      </c>
      <c r="O79">
        <v>11</v>
      </c>
      <c r="P79" s="2">
        <v>36.363636363636402</v>
      </c>
      <c r="Q79">
        <v>1</v>
      </c>
      <c r="R79">
        <v>9</v>
      </c>
      <c r="S79" s="2">
        <v>11.1111111111111</v>
      </c>
      <c r="T79">
        <v>0</v>
      </c>
      <c r="U79">
        <v>0</v>
      </c>
      <c r="W79">
        <v>0</v>
      </c>
      <c r="X79">
        <v>0</v>
      </c>
      <c r="Y79">
        <v>3</v>
      </c>
      <c r="Z79">
        <v>0</v>
      </c>
      <c r="AA79">
        <v>0</v>
      </c>
      <c r="AB79">
        <v>0</v>
      </c>
      <c r="AC79">
        <v>2</v>
      </c>
      <c r="AD79">
        <v>16</v>
      </c>
      <c r="AE79" s="2">
        <v>4</v>
      </c>
      <c r="AF79">
        <v>8</v>
      </c>
      <c r="AG79">
        <v>8</v>
      </c>
      <c r="AH79">
        <v>8</v>
      </c>
      <c r="AI79" s="2">
        <v>2</v>
      </c>
      <c r="AJ79" s="4">
        <v>38857</v>
      </c>
      <c r="AK79" s="4">
        <v>86</v>
      </c>
    </row>
    <row r="80" spans="1:37" ht="15.25" customHeight="1" x14ac:dyDescent="0.2">
      <c r="A80" t="s">
        <v>339</v>
      </c>
      <c r="B80" t="s">
        <v>340</v>
      </c>
      <c r="C80" t="s">
        <v>629</v>
      </c>
      <c r="D80">
        <v>4</v>
      </c>
      <c r="E80">
        <v>14</v>
      </c>
      <c r="F80" s="2">
        <v>3.5</v>
      </c>
      <c r="G80" s="2">
        <v>8.5</v>
      </c>
      <c r="H80" s="2">
        <v>2.1</v>
      </c>
      <c r="I80" s="2">
        <v>0.39</v>
      </c>
      <c r="J80" s="2">
        <v>5.5</v>
      </c>
      <c r="K80" s="2">
        <v>1.375</v>
      </c>
      <c r="L80">
        <v>6</v>
      </c>
      <c r="M80" s="2">
        <v>1.5</v>
      </c>
      <c r="N80">
        <v>8</v>
      </c>
      <c r="O80">
        <v>16</v>
      </c>
      <c r="P80" s="2">
        <v>50</v>
      </c>
      <c r="Q80">
        <v>2</v>
      </c>
      <c r="R80">
        <v>17</v>
      </c>
      <c r="S80" s="2">
        <v>11.764705882352899</v>
      </c>
      <c r="T80">
        <v>2</v>
      </c>
      <c r="U80">
        <v>3</v>
      </c>
      <c r="V80" s="2">
        <v>66.6666666666667</v>
      </c>
      <c r="W80">
        <v>1</v>
      </c>
      <c r="X80">
        <v>0</v>
      </c>
      <c r="Y80">
        <v>3</v>
      </c>
      <c r="Z80">
        <v>0</v>
      </c>
      <c r="AA80">
        <v>0</v>
      </c>
      <c r="AB80">
        <v>0</v>
      </c>
      <c r="AC80">
        <v>2</v>
      </c>
      <c r="AD80">
        <v>10</v>
      </c>
      <c r="AE80" s="2">
        <v>2.5</v>
      </c>
      <c r="AF80">
        <v>4</v>
      </c>
      <c r="AG80">
        <v>6</v>
      </c>
      <c r="AH80">
        <v>5</v>
      </c>
      <c r="AI80" s="2">
        <v>1.25</v>
      </c>
      <c r="AJ80" s="4">
        <v>49001</v>
      </c>
      <c r="AK80" s="4">
        <v>71</v>
      </c>
    </row>
    <row r="81" spans="1:37" ht="15.25" customHeight="1" x14ac:dyDescent="0.2">
      <c r="A81" t="s">
        <v>1004</v>
      </c>
      <c r="B81" t="s">
        <v>1649</v>
      </c>
      <c r="C81" t="s">
        <v>608</v>
      </c>
      <c r="D81">
        <v>3</v>
      </c>
      <c r="E81">
        <v>11</v>
      </c>
      <c r="F81" s="2">
        <v>3.6666666666666701</v>
      </c>
      <c r="G81" s="2">
        <v>5.6</v>
      </c>
      <c r="H81" s="2">
        <v>1.9</v>
      </c>
      <c r="I81" s="2">
        <v>0.42</v>
      </c>
      <c r="J81" s="2">
        <v>4.5999999999999996</v>
      </c>
      <c r="K81" s="2">
        <v>1.5333333333333301</v>
      </c>
      <c r="L81">
        <v>0</v>
      </c>
      <c r="M81" s="2">
        <v>0</v>
      </c>
      <c r="N81">
        <v>3</v>
      </c>
      <c r="O81">
        <v>6</v>
      </c>
      <c r="P81" s="2">
        <v>50</v>
      </c>
      <c r="Q81">
        <v>4</v>
      </c>
      <c r="R81">
        <v>18</v>
      </c>
      <c r="S81" s="2">
        <v>22.2222222222222</v>
      </c>
      <c r="T81">
        <v>0</v>
      </c>
      <c r="U81">
        <v>2</v>
      </c>
      <c r="V81" s="2">
        <v>0</v>
      </c>
      <c r="W81">
        <v>0</v>
      </c>
      <c r="X81">
        <v>0</v>
      </c>
      <c r="Y81">
        <v>0</v>
      </c>
      <c r="Z81">
        <v>1</v>
      </c>
      <c r="AA81">
        <v>0</v>
      </c>
      <c r="AB81">
        <v>0</v>
      </c>
      <c r="AC81">
        <v>0</v>
      </c>
      <c r="AD81">
        <v>8</v>
      </c>
      <c r="AE81" s="2">
        <v>2.6666666666666701</v>
      </c>
      <c r="AF81">
        <v>4</v>
      </c>
      <c r="AG81">
        <v>4</v>
      </c>
      <c r="AH81">
        <v>3</v>
      </c>
      <c r="AI81" s="2">
        <v>1</v>
      </c>
      <c r="AJ81" s="4">
        <v>45457</v>
      </c>
      <c r="AK81" s="4">
        <v>76</v>
      </c>
    </row>
    <row r="82" spans="1:37" ht="15.25" customHeight="1" x14ac:dyDescent="0.2">
      <c r="A82" t="s">
        <v>1460</v>
      </c>
      <c r="B82" t="s">
        <v>1461</v>
      </c>
      <c r="C82" t="s">
        <v>1398</v>
      </c>
      <c r="D82">
        <v>3</v>
      </c>
      <c r="E82">
        <v>12</v>
      </c>
      <c r="F82" s="2">
        <v>4</v>
      </c>
      <c r="G82" s="2">
        <v>12.5</v>
      </c>
      <c r="H82" s="2">
        <v>4.2</v>
      </c>
      <c r="I82" s="2">
        <v>0.5</v>
      </c>
      <c r="J82" s="2">
        <v>6</v>
      </c>
      <c r="K82" s="2">
        <v>2</v>
      </c>
      <c r="L82">
        <v>7</v>
      </c>
      <c r="M82" s="2">
        <v>2.3333333333333299</v>
      </c>
      <c r="N82">
        <v>8</v>
      </c>
      <c r="O82">
        <v>14</v>
      </c>
      <c r="P82" s="2">
        <v>57.142857142857103</v>
      </c>
      <c r="Q82">
        <v>2</v>
      </c>
      <c r="R82">
        <v>9</v>
      </c>
      <c r="S82" s="2">
        <v>22.2222222222222</v>
      </c>
      <c r="T82">
        <v>0</v>
      </c>
      <c r="U82">
        <v>1</v>
      </c>
      <c r="V82" s="2">
        <v>0</v>
      </c>
      <c r="W82">
        <v>0</v>
      </c>
      <c r="X82">
        <v>1</v>
      </c>
      <c r="Y82">
        <v>3</v>
      </c>
      <c r="Z82">
        <v>0</v>
      </c>
      <c r="AA82">
        <v>0</v>
      </c>
      <c r="AB82">
        <v>0</v>
      </c>
      <c r="AC82">
        <v>3</v>
      </c>
      <c r="AD82">
        <v>7</v>
      </c>
      <c r="AE82" s="2">
        <v>2.3333333333333299</v>
      </c>
      <c r="AF82">
        <v>3</v>
      </c>
      <c r="AG82">
        <v>4</v>
      </c>
      <c r="AH82">
        <v>1</v>
      </c>
      <c r="AI82" s="2">
        <v>0.33333333333333298</v>
      </c>
      <c r="AJ82" s="4">
        <v>51570</v>
      </c>
      <c r="AK82" s="4">
        <v>68</v>
      </c>
    </row>
    <row r="83" spans="1:37" ht="15.25" customHeight="1" x14ac:dyDescent="0.2">
      <c r="A83" t="s">
        <v>1650</v>
      </c>
      <c r="B83" t="s">
        <v>1651</v>
      </c>
      <c r="C83" t="s">
        <v>80</v>
      </c>
      <c r="D83">
        <v>2</v>
      </c>
      <c r="E83">
        <v>1</v>
      </c>
      <c r="F83" s="2">
        <v>0.5</v>
      </c>
      <c r="G83" s="2">
        <v>1.6</v>
      </c>
      <c r="H83" s="2">
        <v>0.8</v>
      </c>
      <c r="I83" s="2">
        <v>0.14000000000000001</v>
      </c>
      <c r="J83" s="2">
        <v>0.1</v>
      </c>
      <c r="K83" s="2">
        <v>0.05</v>
      </c>
      <c r="L83">
        <v>1</v>
      </c>
      <c r="M83" s="2">
        <v>0.5</v>
      </c>
      <c r="N83">
        <v>1</v>
      </c>
      <c r="O83">
        <v>4</v>
      </c>
      <c r="P83" s="2">
        <v>25</v>
      </c>
      <c r="Q83">
        <v>0</v>
      </c>
      <c r="R83">
        <v>3</v>
      </c>
      <c r="S83" s="2">
        <v>0</v>
      </c>
      <c r="T83">
        <v>0</v>
      </c>
      <c r="U83">
        <v>0</v>
      </c>
      <c r="W83">
        <v>0</v>
      </c>
      <c r="X83">
        <v>0</v>
      </c>
      <c r="Y83">
        <v>0</v>
      </c>
      <c r="Z83">
        <v>0</v>
      </c>
      <c r="AA83">
        <v>0</v>
      </c>
      <c r="AB83">
        <v>0</v>
      </c>
      <c r="AC83">
        <v>1</v>
      </c>
      <c r="AD83">
        <v>5</v>
      </c>
      <c r="AE83" s="2">
        <v>2.5</v>
      </c>
      <c r="AF83">
        <v>3</v>
      </c>
      <c r="AG83">
        <v>2</v>
      </c>
      <c r="AH83">
        <v>1</v>
      </c>
      <c r="AI83" s="2">
        <v>0.5</v>
      </c>
      <c r="AJ83" s="4">
        <v>9288</v>
      </c>
      <c r="AK83" s="4">
        <v>126</v>
      </c>
    </row>
    <row r="84" spans="1:37" ht="15.25" customHeight="1" x14ac:dyDescent="0.2">
      <c r="A84" t="s">
        <v>1652</v>
      </c>
      <c r="B84" t="s">
        <v>1653</v>
      </c>
      <c r="C84" t="s">
        <v>1622</v>
      </c>
      <c r="D84">
        <v>3</v>
      </c>
      <c r="E84">
        <v>12</v>
      </c>
      <c r="F84" s="2">
        <v>4</v>
      </c>
      <c r="G84" s="2">
        <v>11.8</v>
      </c>
      <c r="H84" s="2">
        <v>3.9</v>
      </c>
      <c r="I84" s="2">
        <v>0.48</v>
      </c>
      <c r="J84" s="2">
        <v>5.8</v>
      </c>
      <c r="K84" s="2">
        <v>1.93333333333333</v>
      </c>
      <c r="L84">
        <v>5</v>
      </c>
      <c r="M84" s="2">
        <v>1.6666666666666701</v>
      </c>
      <c r="N84">
        <v>5</v>
      </c>
      <c r="O84">
        <v>7</v>
      </c>
      <c r="P84" s="2">
        <v>71.428571428571402</v>
      </c>
      <c r="Q84">
        <v>2</v>
      </c>
      <c r="R84">
        <v>15</v>
      </c>
      <c r="S84" s="2">
        <v>13.3333333333333</v>
      </c>
      <c r="T84">
        <v>3</v>
      </c>
      <c r="U84">
        <v>3</v>
      </c>
      <c r="V84" s="2">
        <v>100</v>
      </c>
      <c r="W84">
        <v>0</v>
      </c>
      <c r="X84">
        <v>1</v>
      </c>
      <c r="Y84">
        <v>2</v>
      </c>
      <c r="Z84">
        <v>1</v>
      </c>
      <c r="AA84">
        <v>0</v>
      </c>
      <c r="AB84">
        <v>0</v>
      </c>
      <c r="AC84">
        <v>2</v>
      </c>
      <c r="AD84">
        <v>12</v>
      </c>
      <c r="AE84" s="2">
        <v>4</v>
      </c>
      <c r="AF84">
        <v>5</v>
      </c>
      <c r="AG84">
        <v>7</v>
      </c>
      <c r="AH84">
        <v>3</v>
      </c>
      <c r="AI84" s="2">
        <v>1</v>
      </c>
      <c r="AJ84" s="4">
        <v>37584</v>
      </c>
      <c r="AK84" s="4">
        <v>87</v>
      </c>
    </row>
    <row r="85" spans="1:37" ht="15.25" customHeight="1" x14ac:dyDescent="0.2">
      <c r="A85" t="s">
        <v>1610</v>
      </c>
      <c r="B85" t="s">
        <v>1654</v>
      </c>
      <c r="C85" t="s">
        <v>1622</v>
      </c>
      <c r="D85">
        <v>3</v>
      </c>
      <c r="E85">
        <v>5</v>
      </c>
      <c r="F85" s="2">
        <v>1.6666666666666701</v>
      </c>
      <c r="G85" s="2">
        <v>8.9</v>
      </c>
      <c r="H85" s="2">
        <v>3</v>
      </c>
      <c r="I85" s="2">
        <v>0.28999999999999998</v>
      </c>
      <c r="J85" s="2">
        <v>1.4</v>
      </c>
      <c r="K85" s="2">
        <v>0.46666666666666701</v>
      </c>
      <c r="L85">
        <v>6</v>
      </c>
      <c r="M85" s="2">
        <v>2</v>
      </c>
      <c r="N85">
        <v>3</v>
      </c>
      <c r="O85">
        <v>6</v>
      </c>
      <c r="P85" s="2">
        <v>50</v>
      </c>
      <c r="Q85">
        <v>1</v>
      </c>
      <c r="R85">
        <v>10</v>
      </c>
      <c r="S85" s="2">
        <v>10</v>
      </c>
      <c r="T85">
        <v>0</v>
      </c>
      <c r="U85">
        <v>1</v>
      </c>
      <c r="V85" s="2">
        <v>0</v>
      </c>
      <c r="W85">
        <v>0</v>
      </c>
      <c r="X85">
        <v>0</v>
      </c>
      <c r="Y85">
        <v>4</v>
      </c>
      <c r="Z85">
        <v>0</v>
      </c>
      <c r="AA85">
        <v>0</v>
      </c>
      <c r="AB85">
        <v>0</v>
      </c>
      <c r="AC85">
        <v>2</v>
      </c>
      <c r="AD85">
        <v>11</v>
      </c>
      <c r="AE85" s="2">
        <v>3.6666666666666701</v>
      </c>
      <c r="AF85">
        <v>3</v>
      </c>
      <c r="AG85">
        <v>8</v>
      </c>
      <c r="AH85">
        <v>2</v>
      </c>
      <c r="AI85" s="2">
        <v>0.66666666666666696</v>
      </c>
      <c r="AJ85" s="4">
        <v>31752</v>
      </c>
      <c r="AK85" s="4">
        <v>93</v>
      </c>
    </row>
    <row r="86" spans="1:37" ht="15.25" customHeight="1" x14ac:dyDescent="0.2">
      <c r="A86" t="s">
        <v>1655</v>
      </c>
      <c r="B86" t="s">
        <v>1656</v>
      </c>
      <c r="C86" t="s">
        <v>1622</v>
      </c>
      <c r="D86">
        <v>3</v>
      </c>
      <c r="E86">
        <v>18</v>
      </c>
      <c r="F86" s="2">
        <v>6</v>
      </c>
      <c r="G86" s="2">
        <v>13.3</v>
      </c>
      <c r="H86" s="2">
        <v>4.4000000000000004</v>
      </c>
      <c r="I86" s="2">
        <v>0.6</v>
      </c>
      <c r="J86" s="2">
        <v>10.8</v>
      </c>
      <c r="K86" s="2">
        <v>3.6</v>
      </c>
      <c r="L86">
        <v>8</v>
      </c>
      <c r="M86" s="2">
        <v>2.6666666666666701</v>
      </c>
      <c r="N86">
        <v>16</v>
      </c>
      <c r="O86">
        <v>23</v>
      </c>
      <c r="P86" s="2">
        <v>69.565217391304301</v>
      </c>
      <c r="Q86">
        <v>0</v>
      </c>
      <c r="R86">
        <v>3</v>
      </c>
      <c r="S86" s="2">
        <v>0</v>
      </c>
      <c r="T86">
        <v>2</v>
      </c>
      <c r="U86">
        <v>4</v>
      </c>
      <c r="V86" s="2">
        <v>50</v>
      </c>
      <c r="W86">
        <v>4</v>
      </c>
      <c r="X86">
        <v>3</v>
      </c>
      <c r="Y86">
        <v>0</v>
      </c>
      <c r="Z86">
        <v>1</v>
      </c>
      <c r="AA86">
        <v>1</v>
      </c>
      <c r="AB86">
        <v>0</v>
      </c>
      <c r="AC86">
        <v>1</v>
      </c>
      <c r="AD86">
        <v>11</v>
      </c>
      <c r="AE86" s="2">
        <v>3.6666666666666701</v>
      </c>
      <c r="AF86">
        <v>0</v>
      </c>
      <c r="AG86">
        <v>11</v>
      </c>
      <c r="AH86">
        <v>6</v>
      </c>
      <c r="AI86" s="2">
        <v>2</v>
      </c>
      <c r="AJ86" s="4">
        <v>47574</v>
      </c>
      <c r="AK86" s="4">
        <v>74</v>
      </c>
    </row>
    <row r="87" spans="1:37" ht="15.25" customHeight="1" x14ac:dyDescent="0.2">
      <c r="A87" t="s">
        <v>1657</v>
      </c>
      <c r="B87" t="s">
        <v>1658</v>
      </c>
      <c r="C87" t="s">
        <v>1622</v>
      </c>
      <c r="D87">
        <v>3</v>
      </c>
      <c r="E87">
        <v>0</v>
      </c>
      <c r="F87" s="2">
        <v>0</v>
      </c>
      <c r="G87" s="2">
        <v>1</v>
      </c>
      <c r="H87" s="2">
        <v>0.3</v>
      </c>
      <c r="I87" s="2">
        <v>0</v>
      </c>
      <c r="J87" s="2">
        <v>0</v>
      </c>
      <c r="K87" s="2">
        <v>0</v>
      </c>
      <c r="L87">
        <v>0</v>
      </c>
      <c r="M87" s="2">
        <v>0</v>
      </c>
      <c r="N87">
        <v>0</v>
      </c>
      <c r="O87">
        <v>1</v>
      </c>
      <c r="P87" s="2">
        <v>0</v>
      </c>
      <c r="Q87">
        <v>0</v>
      </c>
      <c r="R87">
        <v>2</v>
      </c>
      <c r="S87" s="2">
        <v>0</v>
      </c>
      <c r="T87">
        <v>0</v>
      </c>
      <c r="U87">
        <v>0</v>
      </c>
      <c r="W87">
        <v>0</v>
      </c>
      <c r="X87">
        <v>0</v>
      </c>
      <c r="Y87">
        <v>0</v>
      </c>
      <c r="Z87">
        <v>0</v>
      </c>
      <c r="AA87">
        <v>0</v>
      </c>
      <c r="AB87">
        <v>0</v>
      </c>
      <c r="AC87">
        <v>0</v>
      </c>
      <c r="AD87">
        <v>4</v>
      </c>
      <c r="AE87" s="2">
        <v>1.3333333333333299</v>
      </c>
      <c r="AF87">
        <v>1</v>
      </c>
      <c r="AG87">
        <v>3</v>
      </c>
      <c r="AH87">
        <v>1</v>
      </c>
      <c r="AI87" s="2">
        <v>0.33333333333333298</v>
      </c>
      <c r="AJ87" s="4">
        <v>20520</v>
      </c>
      <c r="AK87" s="4">
        <v>109</v>
      </c>
    </row>
    <row r="88" spans="1:37" ht="15.25" customHeight="1" x14ac:dyDescent="0.2">
      <c r="A88" t="s">
        <v>1659</v>
      </c>
      <c r="B88" t="s">
        <v>1660</v>
      </c>
      <c r="C88" t="s">
        <v>1623</v>
      </c>
      <c r="D88">
        <v>3</v>
      </c>
      <c r="E88">
        <v>6</v>
      </c>
      <c r="F88" s="2">
        <v>2</v>
      </c>
      <c r="G88" s="2">
        <v>5.0999999999999996</v>
      </c>
      <c r="H88" s="2">
        <v>1.7</v>
      </c>
      <c r="I88" s="2">
        <v>0.43</v>
      </c>
      <c r="J88" s="2">
        <v>2.6</v>
      </c>
      <c r="K88" s="2">
        <v>0.86666666666666703</v>
      </c>
      <c r="L88">
        <v>4</v>
      </c>
      <c r="M88" s="2">
        <v>1.3333333333333299</v>
      </c>
      <c r="N88">
        <v>5</v>
      </c>
      <c r="O88">
        <v>10</v>
      </c>
      <c r="P88" s="2">
        <v>50</v>
      </c>
      <c r="Q88">
        <v>0</v>
      </c>
      <c r="R88">
        <v>3</v>
      </c>
      <c r="S88" s="2">
        <v>0</v>
      </c>
      <c r="T88">
        <v>1</v>
      </c>
      <c r="U88">
        <v>1</v>
      </c>
      <c r="V88" s="2">
        <v>100</v>
      </c>
      <c r="W88">
        <v>0</v>
      </c>
      <c r="X88">
        <v>2</v>
      </c>
      <c r="Y88">
        <v>1</v>
      </c>
      <c r="Z88">
        <v>0</v>
      </c>
      <c r="AA88">
        <v>0</v>
      </c>
      <c r="AB88">
        <v>0</v>
      </c>
      <c r="AC88">
        <v>1</v>
      </c>
      <c r="AD88">
        <v>11</v>
      </c>
      <c r="AE88" s="2">
        <v>3.6666666666666701</v>
      </c>
      <c r="AF88">
        <v>2</v>
      </c>
      <c r="AG88">
        <v>9</v>
      </c>
      <c r="AH88">
        <v>6</v>
      </c>
      <c r="AI88" s="2">
        <v>2</v>
      </c>
      <c r="AJ88" s="4">
        <v>59375</v>
      </c>
      <c r="AK88" s="4">
        <v>57</v>
      </c>
    </row>
    <row r="89" spans="1:37" ht="15.25" customHeight="1" x14ac:dyDescent="0.2">
      <c r="A89" t="s">
        <v>738</v>
      </c>
      <c r="B89" t="s">
        <v>1661</v>
      </c>
      <c r="C89" t="s">
        <v>1623</v>
      </c>
      <c r="D89">
        <v>3</v>
      </c>
      <c r="E89">
        <v>16</v>
      </c>
      <c r="F89" s="2">
        <v>5.3333333333333304</v>
      </c>
      <c r="G89" s="2">
        <v>14.5</v>
      </c>
      <c r="H89" s="2">
        <v>4.8</v>
      </c>
      <c r="I89" s="2">
        <v>0.5</v>
      </c>
      <c r="J89" s="2">
        <v>8</v>
      </c>
      <c r="K89" s="2">
        <v>2.6666666666666701</v>
      </c>
      <c r="L89">
        <v>4</v>
      </c>
      <c r="M89" s="2">
        <v>1.3333333333333299</v>
      </c>
      <c r="N89">
        <v>7</v>
      </c>
      <c r="O89">
        <v>10</v>
      </c>
      <c r="P89" s="2">
        <v>70</v>
      </c>
      <c r="Q89">
        <v>4</v>
      </c>
      <c r="R89">
        <v>20</v>
      </c>
      <c r="S89" s="2">
        <v>20</v>
      </c>
      <c r="T89">
        <v>1</v>
      </c>
      <c r="U89">
        <v>2</v>
      </c>
      <c r="V89" s="2">
        <v>50</v>
      </c>
      <c r="W89">
        <v>0</v>
      </c>
      <c r="X89">
        <v>0</v>
      </c>
      <c r="Y89">
        <v>1</v>
      </c>
      <c r="Z89">
        <v>1</v>
      </c>
      <c r="AA89">
        <v>0</v>
      </c>
      <c r="AB89">
        <v>0</v>
      </c>
      <c r="AC89">
        <v>3</v>
      </c>
      <c r="AD89">
        <v>15</v>
      </c>
      <c r="AE89" s="2">
        <v>5</v>
      </c>
      <c r="AF89">
        <v>7</v>
      </c>
      <c r="AG89">
        <v>8</v>
      </c>
      <c r="AH89">
        <v>2</v>
      </c>
      <c r="AI89" s="2">
        <v>0.66666666666666696</v>
      </c>
      <c r="AJ89" s="4">
        <v>65388</v>
      </c>
      <c r="AK89" s="4">
        <v>54</v>
      </c>
    </row>
    <row r="90" spans="1:37" ht="15.25" customHeight="1" x14ac:dyDescent="0.2">
      <c r="A90" t="s">
        <v>1662</v>
      </c>
      <c r="B90" t="s">
        <v>1663</v>
      </c>
      <c r="C90" t="s">
        <v>1623</v>
      </c>
      <c r="D90">
        <v>3</v>
      </c>
      <c r="E90">
        <v>11</v>
      </c>
      <c r="F90" s="2">
        <v>3.6666666666666701</v>
      </c>
      <c r="G90" s="2">
        <v>7.3</v>
      </c>
      <c r="H90" s="2">
        <v>2.4</v>
      </c>
      <c r="I90" s="2">
        <v>0.48</v>
      </c>
      <c r="J90" s="2">
        <v>5.3</v>
      </c>
      <c r="K90" s="2">
        <v>1.7666666666666699</v>
      </c>
      <c r="L90">
        <v>5</v>
      </c>
      <c r="M90" s="2">
        <v>1.6666666666666701</v>
      </c>
      <c r="N90">
        <v>7</v>
      </c>
      <c r="O90">
        <v>15</v>
      </c>
      <c r="P90" s="2">
        <v>46.6666666666667</v>
      </c>
      <c r="Q90">
        <v>0</v>
      </c>
      <c r="R90">
        <v>4</v>
      </c>
      <c r="S90" s="2">
        <v>0</v>
      </c>
      <c r="T90">
        <v>4</v>
      </c>
      <c r="U90">
        <v>4</v>
      </c>
      <c r="V90" s="2">
        <v>100</v>
      </c>
      <c r="W90">
        <v>1</v>
      </c>
      <c r="X90">
        <v>0</v>
      </c>
      <c r="Y90">
        <v>2</v>
      </c>
      <c r="Z90">
        <v>0</v>
      </c>
      <c r="AA90">
        <v>0</v>
      </c>
      <c r="AB90">
        <v>0</v>
      </c>
      <c r="AC90">
        <v>2</v>
      </c>
      <c r="AD90">
        <v>8</v>
      </c>
      <c r="AE90" s="2">
        <v>2.6666666666666701</v>
      </c>
      <c r="AF90">
        <v>6</v>
      </c>
      <c r="AG90">
        <v>2</v>
      </c>
      <c r="AH90">
        <v>4</v>
      </c>
      <c r="AI90" s="2">
        <v>1.3333333333333299</v>
      </c>
      <c r="AJ90" s="4">
        <v>68011</v>
      </c>
      <c r="AK90" s="4">
        <v>50</v>
      </c>
    </row>
    <row r="91" spans="1:37" ht="15.25" customHeight="1" x14ac:dyDescent="0.2">
      <c r="A91" t="s">
        <v>1664</v>
      </c>
      <c r="B91" t="s">
        <v>1665</v>
      </c>
      <c r="C91" t="s">
        <v>1623</v>
      </c>
      <c r="D91">
        <v>3</v>
      </c>
      <c r="E91">
        <v>12</v>
      </c>
      <c r="F91" s="2">
        <v>4</v>
      </c>
      <c r="G91" s="2">
        <v>11.3</v>
      </c>
      <c r="H91" s="2">
        <v>3.8</v>
      </c>
      <c r="I91" s="2">
        <v>0.56999999999999995</v>
      </c>
      <c r="J91" s="2">
        <v>6.8</v>
      </c>
      <c r="K91" s="2">
        <v>2.2666666666666702</v>
      </c>
      <c r="L91">
        <v>3</v>
      </c>
      <c r="M91" s="2">
        <v>1</v>
      </c>
      <c r="N91">
        <v>0</v>
      </c>
      <c r="O91">
        <v>1</v>
      </c>
      <c r="P91" s="2">
        <v>0</v>
      </c>
      <c r="Q91">
        <v>6</v>
      </c>
      <c r="R91">
        <v>20</v>
      </c>
      <c r="S91" s="2">
        <v>30</v>
      </c>
      <c r="T91">
        <v>0</v>
      </c>
      <c r="U91">
        <v>0</v>
      </c>
      <c r="W91">
        <v>0</v>
      </c>
      <c r="X91">
        <v>0</v>
      </c>
      <c r="Y91">
        <v>3</v>
      </c>
      <c r="Z91">
        <v>0</v>
      </c>
      <c r="AA91">
        <v>0</v>
      </c>
      <c r="AB91">
        <v>0</v>
      </c>
      <c r="AC91">
        <v>0</v>
      </c>
      <c r="AD91">
        <v>7</v>
      </c>
      <c r="AE91" s="2">
        <v>2.3333333333333299</v>
      </c>
      <c r="AF91">
        <v>2</v>
      </c>
      <c r="AG91">
        <v>5</v>
      </c>
      <c r="AH91">
        <v>2</v>
      </c>
      <c r="AI91" s="2">
        <v>0.66666666666666696</v>
      </c>
      <c r="AJ91" s="4">
        <v>51848</v>
      </c>
      <c r="AK91" s="4">
        <v>67</v>
      </c>
    </row>
    <row r="92" spans="1:37" ht="15.25" customHeight="1" x14ac:dyDescent="0.2">
      <c r="A92" t="s">
        <v>1666</v>
      </c>
      <c r="B92" t="s">
        <v>1667</v>
      </c>
      <c r="C92" t="s">
        <v>1624</v>
      </c>
      <c r="D92">
        <v>2</v>
      </c>
      <c r="E92">
        <v>8</v>
      </c>
      <c r="F92" s="2">
        <v>4</v>
      </c>
      <c r="G92" s="2">
        <v>3.8</v>
      </c>
      <c r="H92" s="2">
        <v>1.9</v>
      </c>
      <c r="I92" s="2">
        <v>0.47</v>
      </c>
      <c r="J92" s="2">
        <v>3.8</v>
      </c>
      <c r="K92" s="2">
        <v>1.9</v>
      </c>
      <c r="L92">
        <v>2</v>
      </c>
      <c r="M92" s="2">
        <v>1</v>
      </c>
      <c r="N92">
        <v>2</v>
      </c>
      <c r="O92">
        <v>3</v>
      </c>
      <c r="P92" s="2">
        <v>66.6666666666667</v>
      </c>
      <c r="Q92">
        <v>2</v>
      </c>
      <c r="R92">
        <v>11</v>
      </c>
      <c r="S92" s="2">
        <v>18.181818181818201</v>
      </c>
      <c r="T92">
        <v>2</v>
      </c>
      <c r="U92">
        <v>3</v>
      </c>
      <c r="V92" s="2">
        <v>66.6666666666667</v>
      </c>
      <c r="W92">
        <v>0</v>
      </c>
      <c r="X92">
        <v>1</v>
      </c>
      <c r="Y92">
        <v>0</v>
      </c>
      <c r="Z92">
        <v>0</v>
      </c>
      <c r="AA92">
        <v>0</v>
      </c>
      <c r="AB92">
        <v>0</v>
      </c>
      <c r="AC92">
        <v>1</v>
      </c>
      <c r="AD92">
        <v>10</v>
      </c>
      <c r="AE92" s="2">
        <v>5</v>
      </c>
      <c r="AF92">
        <v>1</v>
      </c>
      <c r="AG92">
        <v>9</v>
      </c>
      <c r="AH92">
        <v>6</v>
      </c>
      <c r="AI92" s="2">
        <v>3</v>
      </c>
      <c r="AJ92" s="4">
        <v>28837</v>
      </c>
      <c r="AK92" s="4">
        <v>94</v>
      </c>
    </row>
    <row r="93" spans="1:37" ht="15.25" customHeight="1" x14ac:dyDescent="0.2">
      <c r="A93" t="s">
        <v>454</v>
      </c>
      <c r="B93" t="s">
        <v>1240</v>
      </c>
      <c r="C93" t="s">
        <v>1624</v>
      </c>
      <c r="D93">
        <v>2</v>
      </c>
      <c r="E93">
        <v>3</v>
      </c>
      <c r="F93" s="2">
        <v>1.5</v>
      </c>
      <c r="G93" s="2">
        <v>4.7</v>
      </c>
      <c r="H93" s="2">
        <v>2.4</v>
      </c>
      <c r="I93" s="2">
        <v>0.75</v>
      </c>
      <c r="J93" s="2">
        <v>2.2000000000000002</v>
      </c>
      <c r="K93" s="2">
        <v>1.1000000000000001</v>
      </c>
      <c r="L93">
        <v>2</v>
      </c>
      <c r="M93" s="2">
        <v>1</v>
      </c>
      <c r="N93">
        <v>3</v>
      </c>
      <c r="O93">
        <v>3</v>
      </c>
      <c r="P93" s="2">
        <v>100</v>
      </c>
      <c r="Q93">
        <v>0</v>
      </c>
      <c r="R93">
        <v>1</v>
      </c>
      <c r="S93" s="2">
        <v>0</v>
      </c>
      <c r="T93">
        <v>0</v>
      </c>
      <c r="U93">
        <v>0</v>
      </c>
      <c r="W93">
        <v>0</v>
      </c>
      <c r="X93">
        <v>0</v>
      </c>
      <c r="Y93">
        <v>2</v>
      </c>
      <c r="Z93">
        <v>0</v>
      </c>
      <c r="AA93">
        <v>0</v>
      </c>
      <c r="AB93">
        <v>0</v>
      </c>
      <c r="AC93">
        <v>0</v>
      </c>
      <c r="AD93">
        <v>5</v>
      </c>
      <c r="AE93" s="2">
        <v>2.5</v>
      </c>
      <c r="AF93">
        <v>3</v>
      </c>
      <c r="AG93">
        <v>2</v>
      </c>
      <c r="AH93">
        <v>2</v>
      </c>
      <c r="AI93" s="2">
        <v>1</v>
      </c>
      <c r="AJ93" s="4">
        <v>24291</v>
      </c>
      <c r="AK93" s="4">
        <v>99</v>
      </c>
    </row>
    <row r="94" spans="1:37" ht="15.25" customHeight="1" x14ac:dyDescent="0.2">
      <c r="A94" t="s">
        <v>1102</v>
      </c>
      <c r="B94" t="s">
        <v>1103</v>
      </c>
      <c r="C94" t="s">
        <v>1624</v>
      </c>
      <c r="D94">
        <v>2</v>
      </c>
      <c r="E94">
        <v>5</v>
      </c>
      <c r="F94" s="2">
        <v>2.5</v>
      </c>
      <c r="G94" s="2">
        <v>3.6</v>
      </c>
      <c r="H94" s="2">
        <v>1.8</v>
      </c>
      <c r="I94" s="2">
        <v>0.33</v>
      </c>
      <c r="J94" s="2">
        <v>1.6</v>
      </c>
      <c r="K94" s="2">
        <v>0.8</v>
      </c>
      <c r="L94">
        <v>1</v>
      </c>
      <c r="M94" s="2">
        <v>0.5</v>
      </c>
      <c r="N94">
        <v>3</v>
      </c>
      <c r="O94">
        <v>9</v>
      </c>
      <c r="P94" s="2">
        <v>33.3333333333333</v>
      </c>
      <c r="Q94">
        <v>0</v>
      </c>
      <c r="R94">
        <v>4</v>
      </c>
      <c r="S94" s="2">
        <v>0</v>
      </c>
      <c r="T94">
        <v>2</v>
      </c>
      <c r="U94">
        <v>2</v>
      </c>
      <c r="V94" s="2">
        <v>100</v>
      </c>
      <c r="W94">
        <v>0</v>
      </c>
      <c r="X94">
        <v>0</v>
      </c>
      <c r="Y94">
        <v>0</v>
      </c>
      <c r="Z94">
        <v>0</v>
      </c>
      <c r="AA94">
        <v>0</v>
      </c>
      <c r="AB94">
        <v>0</v>
      </c>
      <c r="AC94">
        <v>1</v>
      </c>
      <c r="AD94">
        <v>6</v>
      </c>
      <c r="AE94" s="2">
        <v>3</v>
      </c>
      <c r="AF94">
        <v>4</v>
      </c>
      <c r="AG94">
        <v>2</v>
      </c>
      <c r="AH94">
        <v>1</v>
      </c>
      <c r="AI94" s="2">
        <v>0.5</v>
      </c>
      <c r="AJ94" s="4">
        <v>15498</v>
      </c>
      <c r="AK94" s="4">
        <v>118</v>
      </c>
    </row>
    <row r="95" spans="1:37" ht="15.25" customHeight="1" x14ac:dyDescent="0.2">
      <c r="A95" t="s">
        <v>1668</v>
      </c>
      <c r="B95" t="s">
        <v>1669</v>
      </c>
      <c r="C95" t="s">
        <v>1624</v>
      </c>
      <c r="D95">
        <v>2</v>
      </c>
      <c r="E95">
        <v>15</v>
      </c>
      <c r="F95" s="2">
        <v>7.5</v>
      </c>
      <c r="G95" s="2">
        <v>12.3</v>
      </c>
      <c r="H95" s="2">
        <v>6.2</v>
      </c>
      <c r="I95" s="2">
        <v>0.52</v>
      </c>
      <c r="J95" s="2">
        <v>7.8</v>
      </c>
      <c r="K95" s="2">
        <v>3.9</v>
      </c>
      <c r="L95">
        <v>7</v>
      </c>
      <c r="M95" s="2">
        <v>3.5</v>
      </c>
      <c r="N95">
        <v>7</v>
      </c>
      <c r="O95">
        <v>13</v>
      </c>
      <c r="P95" s="2">
        <v>53.846153846153797</v>
      </c>
      <c r="Q95">
        <v>2</v>
      </c>
      <c r="R95">
        <v>10</v>
      </c>
      <c r="S95" s="2">
        <v>20</v>
      </c>
      <c r="T95">
        <v>4</v>
      </c>
      <c r="U95">
        <v>6</v>
      </c>
      <c r="V95" s="2">
        <v>66.6666666666667</v>
      </c>
      <c r="W95">
        <v>2</v>
      </c>
      <c r="X95">
        <v>3</v>
      </c>
      <c r="Y95">
        <v>0</v>
      </c>
      <c r="Z95">
        <v>1</v>
      </c>
      <c r="AA95">
        <v>1</v>
      </c>
      <c r="AB95">
        <v>0</v>
      </c>
      <c r="AC95">
        <v>2</v>
      </c>
      <c r="AD95">
        <v>13</v>
      </c>
      <c r="AE95" s="2">
        <v>6.5</v>
      </c>
      <c r="AF95">
        <v>5</v>
      </c>
      <c r="AG95">
        <v>8</v>
      </c>
      <c r="AH95">
        <v>5</v>
      </c>
      <c r="AI95" s="2">
        <v>2.5</v>
      </c>
      <c r="AJ95" s="4">
        <v>35064</v>
      </c>
      <c r="AK95" s="4">
        <v>90</v>
      </c>
    </row>
    <row r="96" spans="1:37" ht="15.25" customHeight="1" x14ac:dyDescent="0.2">
      <c r="A96" t="s">
        <v>839</v>
      </c>
      <c r="B96" t="s">
        <v>840</v>
      </c>
      <c r="C96" t="s">
        <v>624</v>
      </c>
      <c r="D96">
        <v>5</v>
      </c>
      <c r="E96">
        <v>13</v>
      </c>
      <c r="F96" s="2">
        <v>2.6</v>
      </c>
      <c r="G96" s="2">
        <v>9.4</v>
      </c>
      <c r="H96" s="2">
        <v>1.9</v>
      </c>
      <c r="I96" s="2">
        <v>0.76</v>
      </c>
      <c r="J96" s="2">
        <v>9.9</v>
      </c>
      <c r="K96" s="2">
        <v>1.98</v>
      </c>
      <c r="L96">
        <v>3</v>
      </c>
      <c r="M96" s="2">
        <v>0.6</v>
      </c>
      <c r="N96">
        <v>8</v>
      </c>
      <c r="O96">
        <v>13</v>
      </c>
      <c r="P96" s="2">
        <v>61.538461538461497</v>
      </c>
      <c r="Q96">
        <v>2</v>
      </c>
      <c r="R96">
        <v>3</v>
      </c>
      <c r="S96" s="2">
        <v>66.6666666666667</v>
      </c>
      <c r="T96">
        <v>1</v>
      </c>
      <c r="U96">
        <v>1</v>
      </c>
      <c r="V96" s="2">
        <v>100</v>
      </c>
      <c r="W96">
        <v>0</v>
      </c>
      <c r="X96">
        <v>0</v>
      </c>
      <c r="Y96">
        <v>3</v>
      </c>
      <c r="Z96">
        <v>1</v>
      </c>
      <c r="AA96">
        <v>0</v>
      </c>
      <c r="AB96">
        <v>0</v>
      </c>
      <c r="AC96">
        <v>0</v>
      </c>
      <c r="AD96">
        <v>17</v>
      </c>
      <c r="AE96" s="2">
        <v>3.4</v>
      </c>
      <c r="AF96">
        <v>4</v>
      </c>
      <c r="AG96">
        <v>13</v>
      </c>
      <c r="AH96">
        <v>12</v>
      </c>
      <c r="AI96" s="2">
        <v>2.4</v>
      </c>
      <c r="AJ96" s="4">
        <v>42768</v>
      </c>
      <c r="AK96" s="4">
        <v>81</v>
      </c>
    </row>
    <row r="97" spans="1:37" ht="15.25" customHeight="1" x14ac:dyDescent="0.2">
      <c r="A97" t="s">
        <v>659</v>
      </c>
      <c r="B97" t="s">
        <v>660</v>
      </c>
      <c r="C97" t="s">
        <v>624</v>
      </c>
      <c r="D97">
        <v>3</v>
      </c>
      <c r="E97">
        <v>9</v>
      </c>
      <c r="F97" s="2">
        <v>3</v>
      </c>
      <c r="G97" s="2">
        <v>3.3</v>
      </c>
      <c r="H97" s="2">
        <v>1.1000000000000001</v>
      </c>
      <c r="I97" s="2">
        <v>0.64</v>
      </c>
      <c r="J97" s="2">
        <v>5.8</v>
      </c>
      <c r="K97" s="2">
        <v>1.93333333333333</v>
      </c>
      <c r="L97">
        <v>3</v>
      </c>
      <c r="M97" s="2">
        <v>1</v>
      </c>
      <c r="N97">
        <v>3</v>
      </c>
      <c r="O97">
        <v>6</v>
      </c>
      <c r="P97" s="2">
        <v>50</v>
      </c>
      <c r="Q97">
        <v>3</v>
      </c>
      <c r="R97">
        <v>8</v>
      </c>
      <c r="S97" s="2">
        <v>37.5</v>
      </c>
      <c r="T97">
        <v>0</v>
      </c>
      <c r="U97">
        <v>0</v>
      </c>
      <c r="W97">
        <v>0</v>
      </c>
      <c r="X97">
        <v>0</v>
      </c>
      <c r="Y97">
        <v>0</v>
      </c>
      <c r="Z97">
        <v>0</v>
      </c>
      <c r="AA97">
        <v>0</v>
      </c>
      <c r="AB97">
        <v>0</v>
      </c>
      <c r="AC97">
        <v>3</v>
      </c>
      <c r="AD97">
        <v>5</v>
      </c>
      <c r="AE97" s="2">
        <v>1.6666666666666701</v>
      </c>
      <c r="AF97">
        <v>1</v>
      </c>
      <c r="AG97">
        <v>4</v>
      </c>
      <c r="AH97">
        <v>5</v>
      </c>
      <c r="AI97" s="2">
        <v>1.6666666666666701</v>
      </c>
      <c r="AJ97" s="4">
        <v>27000</v>
      </c>
      <c r="AK97" s="4">
        <v>96</v>
      </c>
    </row>
    <row r="98" spans="1:37" ht="15.25" customHeight="1" x14ac:dyDescent="0.2">
      <c r="A98" t="s">
        <v>1282</v>
      </c>
      <c r="B98" t="s">
        <v>1283</v>
      </c>
      <c r="C98" t="s">
        <v>624</v>
      </c>
      <c r="D98">
        <v>5</v>
      </c>
      <c r="E98">
        <v>32</v>
      </c>
      <c r="F98" s="2">
        <v>6.4</v>
      </c>
      <c r="G98" s="2">
        <v>13.5</v>
      </c>
      <c r="H98" s="2">
        <v>2.7</v>
      </c>
      <c r="I98" s="2">
        <v>0.53</v>
      </c>
      <c r="J98" s="2">
        <v>17</v>
      </c>
      <c r="K98" s="2">
        <v>3.4</v>
      </c>
      <c r="L98">
        <v>19</v>
      </c>
      <c r="M98" s="2">
        <v>3.8</v>
      </c>
      <c r="N98">
        <v>21</v>
      </c>
      <c r="O98">
        <v>33</v>
      </c>
      <c r="P98" s="2">
        <v>63.636363636363598</v>
      </c>
      <c r="Q98">
        <v>5</v>
      </c>
      <c r="R98">
        <v>26</v>
      </c>
      <c r="S98" s="2">
        <v>19.230769230769202</v>
      </c>
      <c r="T98">
        <v>1</v>
      </c>
      <c r="U98">
        <v>1</v>
      </c>
      <c r="V98" s="2">
        <v>100</v>
      </c>
      <c r="W98">
        <v>2</v>
      </c>
      <c r="X98">
        <v>1</v>
      </c>
      <c r="Y98">
        <v>1</v>
      </c>
      <c r="Z98">
        <v>0</v>
      </c>
      <c r="AA98">
        <v>0</v>
      </c>
      <c r="AB98">
        <v>0</v>
      </c>
      <c r="AC98">
        <v>15</v>
      </c>
      <c r="AD98">
        <v>17</v>
      </c>
      <c r="AE98" s="2">
        <v>3.4</v>
      </c>
      <c r="AF98">
        <v>1</v>
      </c>
      <c r="AG98">
        <v>16</v>
      </c>
      <c r="AH98">
        <v>14</v>
      </c>
      <c r="AI98" s="2">
        <v>2.8</v>
      </c>
      <c r="AJ98" s="4">
        <v>72846</v>
      </c>
      <c r="AK98" s="4">
        <v>48</v>
      </c>
    </row>
    <row r="99" spans="1:37" ht="15.25" customHeight="1" x14ac:dyDescent="0.2">
      <c r="A99" t="s">
        <v>1670</v>
      </c>
      <c r="B99" t="s">
        <v>1671</v>
      </c>
      <c r="C99" t="s">
        <v>624</v>
      </c>
      <c r="D99">
        <v>2</v>
      </c>
      <c r="E99">
        <v>5</v>
      </c>
      <c r="F99" s="2">
        <v>2.5</v>
      </c>
      <c r="G99" s="2">
        <v>5.5</v>
      </c>
      <c r="H99" s="2">
        <v>2.8</v>
      </c>
      <c r="I99" s="2">
        <v>0.5</v>
      </c>
      <c r="J99" s="2">
        <v>2.5</v>
      </c>
      <c r="K99" s="2">
        <v>1.25</v>
      </c>
      <c r="L99">
        <v>3</v>
      </c>
      <c r="M99" s="2">
        <v>1.5</v>
      </c>
      <c r="N99">
        <v>1</v>
      </c>
      <c r="O99">
        <v>3</v>
      </c>
      <c r="P99" s="2">
        <v>33.3333333333333</v>
      </c>
      <c r="Q99">
        <v>2</v>
      </c>
      <c r="R99">
        <v>7</v>
      </c>
      <c r="S99" s="2">
        <v>28.571428571428601</v>
      </c>
      <c r="T99">
        <v>0</v>
      </c>
      <c r="U99">
        <v>0</v>
      </c>
      <c r="W99">
        <v>0</v>
      </c>
      <c r="X99">
        <v>3</v>
      </c>
      <c r="Y99">
        <v>0</v>
      </c>
      <c r="Z99">
        <v>0</v>
      </c>
      <c r="AA99">
        <v>0</v>
      </c>
      <c r="AB99">
        <v>0</v>
      </c>
      <c r="AC99">
        <v>0</v>
      </c>
      <c r="AD99">
        <v>4</v>
      </c>
      <c r="AE99" s="2">
        <v>2</v>
      </c>
      <c r="AF99">
        <v>1</v>
      </c>
      <c r="AG99">
        <v>3</v>
      </c>
      <c r="AH99">
        <v>2</v>
      </c>
      <c r="AI99" s="2">
        <v>1</v>
      </c>
      <c r="AJ99" s="4">
        <v>22410</v>
      </c>
      <c r="AK99" s="4">
        <v>106</v>
      </c>
    </row>
    <row r="100" spans="1:37" ht="15.25" customHeight="1" x14ac:dyDescent="0.2">
      <c r="A100" t="s">
        <v>1672</v>
      </c>
      <c r="B100" t="s">
        <v>1673</v>
      </c>
      <c r="C100" t="s">
        <v>624</v>
      </c>
      <c r="D100">
        <v>2</v>
      </c>
      <c r="E100">
        <v>6</v>
      </c>
      <c r="F100" s="2">
        <v>3</v>
      </c>
      <c r="G100" s="2">
        <v>2.2999999999999998</v>
      </c>
      <c r="H100" s="2">
        <v>1.2</v>
      </c>
      <c r="I100" s="2">
        <v>0.46</v>
      </c>
      <c r="J100" s="2">
        <v>2.8</v>
      </c>
      <c r="K100" s="2">
        <v>1.4</v>
      </c>
      <c r="L100">
        <v>0</v>
      </c>
      <c r="M100" s="2">
        <v>0</v>
      </c>
      <c r="N100">
        <v>2</v>
      </c>
      <c r="O100">
        <v>5</v>
      </c>
      <c r="P100" s="2">
        <v>40</v>
      </c>
      <c r="Q100">
        <v>1</v>
      </c>
      <c r="R100">
        <v>6</v>
      </c>
      <c r="S100" s="2">
        <v>16.6666666666667</v>
      </c>
      <c r="T100">
        <v>2</v>
      </c>
      <c r="U100">
        <v>2</v>
      </c>
      <c r="V100" s="2">
        <v>100</v>
      </c>
      <c r="W100">
        <v>0</v>
      </c>
      <c r="X100">
        <v>0</v>
      </c>
      <c r="Y100">
        <v>0</v>
      </c>
      <c r="Z100">
        <v>0</v>
      </c>
      <c r="AA100">
        <v>0</v>
      </c>
      <c r="AB100">
        <v>0</v>
      </c>
      <c r="AC100">
        <v>0</v>
      </c>
      <c r="AD100">
        <v>3</v>
      </c>
      <c r="AE100" s="2">
        <v>1.5</v>
      </c>
      <c r="AF100">
        <v>3</v>
      </c>
      <c r="AG100">
        <v>0</v>
      </c>
      <c r="AH100">
        <v>2</v>
      </c>
      <c r="AI100" s="2">
        <v>1</v>
      </c>
      <c r="AJ100" s="4">
        <v>13014</v>
      </c>
      <c r="AK100" s="4">
        <v>125</v>
      </c>
    </row>
    <row r="101" spans="1:37" ht="15.25" customHeight="1" x14ac:dyDescent="0.2">
      <c r="A101" t="s">
        <v>1674</v>
      </c>
      <c r="B101" t="s">
        <v>1675</v>
      </c>
      <c r="C101" t="s">
        <v>624</v>
      </c>
      <c r="D101">
        <v>2</v>
      </c>
      <c r="E101">
        <v>0</v>
      </c>
      <c r="F101" s="2">
        <v>0</v>
      </c>
      <c r="G101" s="2">
        <v>-0.5</v>
      </c>
      <c r="H101" s="2">
        <v>-0.2</v>
      </c>
      <c r="I101" s="2">
        <v>0</v>
      </c>
      <c r="J101" s="2">
        <v>0</v>
      </c>
      <c r="K101" s="2">
        <v>0</v>
      </c>
      <c r="L101">
        <v>2</v>
      </c>
      <c r="M101" s="2">
        <v>1</v>
      </c>
      <c r="N101">
        <v>0</v>
      </c>
      <c r="O101">
        <v>5</v>
      </c>
      <c r="P101" s="2">
        <v>0</v>
      </c>
      <c r="Q101">
        <v>0</v>
      </c>
      <c r="R101">
        <v>5</v>
      </c>
      <c r="S101" s="2">
        <v>0</v>
      </c>
      <c r="T101">
        <v>0</v>
      </c>
      <c r="U101">
        <v>0</v>
      </c>
      <c r="W101">
        <v>0</v>
      </c>
      <c r="X101">
        <v>0</v>
      </c>
      <c r="Y101">
        <v>2</v>
      </c>
      <c r="Z101">
        <v>0</v>
      </c>
      <c r="AA101">
        <v>0</v>
      </c>
      <c r="AB101">
        <v>0</v>
      </c>
      <c r="AC101">
        <v>0</v>
      </c>
      <c r="AD101">
        <v>1</v>
      </c>
      <c r="AE101" s="2">
        <v>0.5</v>
      </c>
      <c r="AF101">
        <v>0</v>
      </c>
      <c r="AG101">
        <v>1</v>
      </c>
      <c r="AH101">
        <v>3</v>
      </c>
      <c r="AI101" s="2">
        <v>1.5</v>
      </c>
      <c r="AJ101" s="4">
        <v>8910</v>
      </c>
      <c r="AK101" s="4">
        <v>128</v>
      </c>
    </row>
    <row r="102" spans="1:37" ht="15.25" customHeight="1" x14ac:dyDescent="0.2">
      <c r="A102" t="s">
        <v>342</v>
      </c>
      <c r="B102" t="s">
        <v>1676</v>
      </c>
      <c r="C102" t="s">
        <v>1625</v>
      </c>
      <c r="D102">
        <v>3</v>
      </c>
      <c r="E102">
        <v>12</v>
      </c>
      <c r="F102" s="2">
        <v>4</v>
      </c>
      <c r="G102" s="2">
        <v>3.8</v>
      </c>
      <c r="H102" s="2">
        <v>1.3</v>
      </c>
      <c r="I102" s="2">
        <v>0.36</v>
      </c>
      <c r="J102" s="2">
        <v>4.3</v>
      </c>
      <c r="K102" s="2">
        <v>1.43333333333333</v>
      </c>
      <c r="L102">
        <v>3</v>
      </c>
      <c r="M102" s="2">
        <v>1</v>
      </c>
      <c r="N102">
        <v>8</v>
      </c>
      <c r="O102">
        <v>22</v>
      </c>
      <c r="P102" s="2">
        <v>36.363636363636402</v>
      </c>
      <c r="Q102">
        <v>0</v>
      </c>
      <c r="R102">
        <v>5</v>
      </c>
      <c r="S102" s="2">
        <v>0</v>
      </c>
      <c r="T102">
        <v>4</v>
      </c>
      <c r="U102">
        <v>6</v>
      </c>
      <c r="V102" s="2">
        <v>66.6666666666667</v>
      </c>
      <c r="W102">
        <v>1</v>
      </c>
      <c r="X102">
        <v>0</v>
      </c>
      <c r="Y102">
        <v>0</v>
      </c>
      <c r="Z102">
        <v>0</v>
      </c>
      <c r="AA102">
        <v>0</v>
      </c>
      <c r="AB102">
        <v>0</v>
      </c>
      <c r="AC102">
        <v>2</v>
      </c>
      <c r="AD102">
        <v>11</v>
      </c>
      <c r="AE102" s="2">
        <v>3.6666666666666701</v>
      </c>
      <c r="AF102">
        <v>3</v>
      </c>
      <c r="AG102">
        <v>8</v>
      </c>
      <c r="AH102">
        <v>6</v>
      </c>
      <c r="AI102" s="2">
        <v>2</v>
      </c>
      <c r="AJ102" s="4">
        <v>48736</v>
      </c>
      <c r="AK102" s="4">
        <v>72</v>
      </c>
    </row>
    <row r="103" spans="1:37" ht="15.25" customHeight="1" x14ac:dyDescent="0.2">
      <c r="A103" t="s">
        <v>1677</v>
      </c>
      <c r="B103" t="s">
        <v>1678</v>
      </c>
      <c r="C103" t="s">
        <v>1625</v>
      </c>
      <c r="D103">
        <v>3</v>
      </c>
      <c r="E103">
        <v>13</v>
      </c>
      <c r="F103" s="2">
        <v>4.3333333333333304</v>
      </c>
      <c r="G103" s="2">
        <v>15.1</v>
      </c>
      <c r="H103" s="2">
        <v>5</v>
      </c>
      <c r="I103" s="2">
        <v>0.93</v>
      </c>
      <c r="J103" s="2">
        <v>12.1</v>
      </c>
      <c r="K103" s="2">
        <v>4.0333333333333297</v>
      </c>
      <c r="L103">
        <v>4</v>
      </c>
      <c r="M103" s="2">
        <v>1.3333333333333299</v>
      </c>
      <c r="N103">
        <v>4</v>
      </c>
      <c r="O103">
        <v>8</v>
      </c>
      <c r="P103" s="2">
        <v>50</v>
      </c>
      <c r="Q103">
        <v>4</v>
      </c>
      <c r="R103">
        <v>4</v>
      </c>
      <c r="S103" s="2">
        <v>100</v>
      </c>
      <c r="T103">
        <v>1</v>
      </c>
      <c r="U103">
        <v>2</v>
      </c>
      <c r="V103" s="2">
        <v>50</v>
      </c>
      <c r="W103">
        <v>0</v>
      </c>
      <c r="X103">
        <v>1</v>
      </c>
      <c r="Y103">
        <v>1</v>
      </c>
      <c r="Z103">
        <v>0</v>
      </c>
      <c r="AA103">
        <v>0</v>
      </c>
      <c r="AB103">
        <v>0</v>
      </c>
      <c r="AC103">
        <v>2</v>
      </c>
      <c r="AD103">
        <v>6</v>
      </c>
      <c r="AE103" s="2">
        <v>2</v>
      </c>
      <c r="AF103">
        <v>2</v>
      </c>
      <c r="AG103">
        <v>4</v>
      </c>
      <c r="AH103">
        <v>2</v>
      </c>
      <c r="AI103" s="2">
        <v>0.66666666666666696</v>
      </c>
      <c r="AJ103" s="4">
        <v>57186</v>
      </c>
      <c r="AK103" s="4">
        <v>61</v>
      </c>
    </row>
    <row r="104" spans="1:37" ht="15.25" customHeight="1" x14ac:dyDescent="0.2">
      <c r="A104" t="s">
        <v>746</v>
      </c>
      <c r="B104" t="s">
        <v>1679</v>
      </c>
      <c r="C104" t="s">
        <v>1625</v>
      </c>
      <c r="D104">
        <v>3</v>
      </c>
      <c r="E104">
        <v>6</v>
      </c>
      <c r="F104" s="2">
        <v>2</v>
      </c>
      <c r="G104" s="2">
        <v>7.5</v>
      </c>
      <c r="H104" s="2">
        <v>2.5</v>
      </c>
      <c r="I104" s="2">
        <v>0.75</v>
      </c>
      <c r="J104" s="2">
        <v>4.5</v>
      </c>
      <c r="K104" s="2">
        <v>1.5</v>
      </c>
      <c r="L104">
        <v>2</v>
      </c>
      <c r="M104" s="2">
        <v>0.66666666666666696</v>
      </c>
      <c r="N104">
        <v>3</v>
      </c>
      <c r="O104">
        <v>4</v>
      </c>
      <c r="P104" s="2">
        <v>75</v>
      </c>
      <c r="Q104">
        <v>1</v>
      </c>
      <c r="R104">
        <v>1</v>
      </c>
      <c r="S104" s="2">
        <v>100</v>
      </c>
      <c r="T104">
        <v>1</v>
      </c>
      <c r="U104">
        <v>3</v>
      </c>
      <c r="V104" s="2">
        <v>33.3333333333333</v>
      </c>
      <c r="W104">
        <v>0</v>
      </c>
      <c r="X104">
        <v>0</v>
      </c>
      <c r="Y104">
        <v>1</v>
      </c>
      <c r="Z104">
        <v>0</v>
      </c>
      <c r="AA104">
        <v>0</v>
      </c>
      <c r="AB104">
        <v>0</v>
      </c>
      <c r="AC104">
        <v>1</v>
      </c>
      <c r="AD104">
        <v>6</v>
      </c>
      <c r="AE104" s="2">
        <v>2</v>
      </c>
      <c r="AF104">
        <v>1</v>
      </c>
      <c r="AG104">
        <v>5</v>
      </c>
      <c r="AH104">
        <v>1</v>
      </c>
      <c r="AI104" s="2">
        <v>0.33333333333333298</v>
      </c>
      <c r="AJ104" s="4">
        <v>43173</v>
      </c>
      <c r="AK104" s="4">
        <v>78</v>
      </c>
    </row>
    <row r="105" spans="1:37" ht="15.25" customHeight="1" x14ac:dyDescent="0.2">
      <c r="A105" t="s">
        <v>1680</v>
      </c>
      <c r="B105" t="s">
        <v>1681</v>
      </c>
      <c r="C105" t="s">
        <v>1625</v>
      </c>
      <c r="D105">
        <v>3</v>
      </c>
      <c r="E105">
        <v>25</v>
      </c>
      <c r="F105" s="2">
        <v>8.3333333333333304</v>
      </c>
      <c r="G105" s="2">
        <v>19.7</v>
      </c>
      <c r="H105" s="2">
        <v>6.6</v>
      </c>
      <c r="I105" s="2">
        <v>0.61</v>
      </c>
      <c r="J105" s="2">
        <v>15.2</v>
      </c>
      <c r="K105" s="2">
        <v>5.06666666666667</v>
      </c>
      <c r="L105">
        <v>11</v>
      </c>
      <c r="M105" s="2">
        <v>3.6666666666666701</v>
      </c>
      <c r="N105">
        <v>12</v>
      </c>
      <c r="O105">
        <v>19</v>
      </c>
      <c r="P105" s="2">
        <v>63.157894736842103</v>
      </c>
      <c r="Q105">
        <v>5</v>
      </c>
      <c r="R105">
        <v>13</v>
      </c>
      <c r="S105" s="2">
        <v>38.461538461538503</v>
      </c>
      <c r="T105">
        <v>3</v>
      </c>
      <c r="U105">
        <v>9</v>
      </c>
      <c r="V105" s="2">
        <v>33.3333333333333</v>
      </c>
      <c r="W105">
        <v>0</v>
      </c>
      <c r="X105">
        <v>2</v>
      </c>
      <c r="Y105">
        <v>1</v>
      </c>
      <c r="Z105">
        <v>0</v>
      </c>
      <c r="AA105">
        <v>0</v>
      </c>
      <c r="AB105">
        <v>0</v>
      </c>
      <c r="AC105">
        <v>8</v>
      </c>
      <c r="AD105">
        <v>9</v>
      </c>
      <c r="AE105" s="2">
        <v>3</v>
      </c>
      <c r="AF105">
        <v>4</v>
      </c>
      <c r="AG105">
        <v>5</v>
      </c>
      <c r="AH105">
        <v>3</v>
      </c>
      <c r="AI105" s="2">
        <v>1</v>
      </c>
      <c r="AJ105" s="4">
        <v>72185</v>
      </c>
      <c r="AK105" s="4">
        <v>49</v>
      </c>
    </row>
    <row r="106" spans="1:37" ht="15.25" customHeight="1" x14ac:dyDescent="0.2">
      <c r="A106" t="s">
        <v>1682</v>
      </c>
      <c r="B106" t="s">
        <v>1683</v>
      </c>
      <c r="C106" t="s">
        <v>1626</v>
      </c>
      <c r="D106">
        <v>2</v>
      </c>
      <c r="E106">
        <v>1</v>
      </c>
      <c r="F106" s="2">
        <v>0.5</v>
      </c>
      <c r="G106" s="2">
        <v>1.1000000000000001</v>
      </c>
      <c r="H106" s="2">
        <v>0.6</v>
      </c>
      <c r="I106" s="2">
        <v>0.08</v>
      </c>
      <c r="J106" s="2">
        <v>0.1</v>
      </c>
      <c r="K106" s="2">
        <v>0.05</v>
      </c>
      <c r="L106">
        <v>2</v>
      </c>
      <c r="M106" s="2">
        <v>1</v>
      </c>
      <c r="N106">
        <v>1</v>
      </c>
      <c r="O106">
        <v>9</v>
      </c>
      <c r="P106" s="2">
        <v>11.1111111111111</v>
      </c>
      <c r="Q106">
        <v>0</v>
      </c>
      <c r="R106">
        <v>3</v>
      </c>
      <c r="S106" s="2">
        <v>0</v>
      </c>
      <c r="T106">
        <v>0</v>
      </c>
      <c r="U106">
        <v>0</v>
      </c>
      <c r="W106">
        <v>0</v>
      </c>
      <c r="X106">
        <v>1</v>
      </c>
      <c r="Y106">
        <v>0</v>
      </c>
      <c r="Z106">
        <v>0</v>
      </c>
      <c r="AA106">
        <v>0</v>
      </c>
      <c r="AB106">
        <v>0</v>
      </c>
      <c r="AC106">
        <v>1</v>
      </c>
      <c r="AD106">
        <v>4</v>
      </c>
      <c r="AE106" s="2">
        <v>2</v>
      </c>
      <c r="AF106">
        <v>2</v>
      </c>
      <c r="AG106">
        <v>2</v>
      </c>
      <c r="AH106">
        <v>2</v>
      </c>
      <c r="AI106" s="2">
        <v>1</v>
      </c>
      <c r="AJ106" s="4">
        <v>33712</v>
      </c>
      <c r="AK106" s="4">
        <v>92</v>
      </c>
    </row>
    <row r="107" spans="1:37" ht="15.25" customHeight="1" x14ac:dyDescent="0.2">
      <c r="A107" t="s">
        <v>395</v>
      </c>
      <c r="B107" t="s">
        <v>1684</v>
      </c>
      <c r="C107" t="s">
        <v>1626</v>
      </c>
      <c r="D107">
        <v>2</v>
      </c>
      <c r="E107">
        <v>11</v>
      </c>
      <c r="F107" s="2">
        <v>5.5</v>
      </c>
      <c r="G107" s="2">
        <v>4.8</v>
      </c>
      <c r="H107" s="2">
        <v>2.4</v>
      </c>
      <c r="I107" s="2">
        <v>0.44</v>
      </c>
      <c r="J107" s="2">
        <v>4.8</v>
      </c>
      <c r="K107" s="2">
        <v>2.4</v>
      </c>
      <c r="L107">
        <v>4</v>
      </c>
      <c r="M107" s="2">
        <v>2</v>
      </c>
      <c r="N107">
        <v>6</v>
      </c>
      <c r="O107">
        <v>14</v>
      </c>
      <c r="P107" s="2">
        <v>42.857142857142897</v>
      </c>
      <c r="Q107">
        <v>2</v>
      </c>
      <c r="R107">
        <v>9</v>
      </c>
      <c r="S107" s="2">
        <v>22.2222222222222</v>
      </c>
      <c r="T107">
        <v>1</v>
      </c>
      <c r="U107">
        <v>2</v>
      </c>
      <c r="V107" s="2">
        <v>50</v>
      </c>
      <c r="W107">
        <v>0</v>
      </c>
      <c r="X107">
        <v>0</v>
      </c>
      <c r="Y107">
        <v>2</v>
      </c>
      <c r="Z107">
        <v>0</v>
      </c>
      <c r="AA107">
        <v>0</v>
      </c>
      <c r="AB107">
        <v>0</v>
      </c>
      <c r="AC107">
        <v>2</v>
      </c>
      <c r="AD107">
        <v>8</v>
      </c>
      <c r="AE107" s="2">
        <v>4</v>
      </c>
      <c r="AF107">
        <v>2</v>
      </c>
      <c r="AG107">
        <v>6</v>
      </c>
      <c r="AH107">
        <v>6</v>
      </c>
      <c r="AI107" s="2">
        <v>3</v>
      </c>
      <c r="AJ107" s="4">
        <v>45165</v>
      </c>
      <c r="AK107" s="4">
        <v>77</v>
      </c>
    </row>
    <row r="108" spans="1:37" ht="15.25" customHeight="1" x14ac:dyDescent="0.2">
      <c r="A108" t="s">
        <v>1685</v>
      </c>
      <c r="B108" t="s">
        <v>1686</v>
      </c>
      <c r="C108" t="s">
        <v>1626</v>
      </c>
      <c r="D108">
        <v>2</v>
      </c>
      <c r="E108">
        <v>3</v>
      </c>
      <c r="F108" s="2">
        <v>1.5</v>
      </c>
      <c r="G108" s="2">
        <v>1</v>
      </c>
      <c r="H108" s="2">
        <v>0.5</v>
      </c>
      <c r="I108" s="2">
        <v>1</v>
      </c>
      <c r="J108" s="2">
        <v>3</v>
      </c>
      <c r="K108" s="2">
        <v>1.5</v>
      </c>
      <c r="L108">
        <v>0</v>
      </c>
      <c r="M108" s="2">
        <v>0</v>
      </c>
      <c r="N108">
        <v>1</v>
      </c>
      <c r="O108">
        <v>1</v>
      </c>
      <c r="P108" s="2">
        <v>100</v>
      </c>
      <c r="Q108">
        <v>1</v>
      </c>
      <c r="R108">
        <v>2</v>
      </c>
      <c r="S108" s="2">
        <v>50</v>
      </c>
      <c r="T108">
        <v>0</v>
      </c>
      <c r="U108">
        <v>0</v>
      </c>
      <c r="W108">
        <v>0</v>
      </c>
      <c r="X108">
        <v>0</v>
      </c>
      <c r="Y108">
        <v>0</v>
      </c>
      <c r="Z108">
        <v>0</v>
      </c>
      <c r="AA108">
        <v>0</v>
      </c>
      <c r="AB108">
        <v>0</v>
      </c>
      <c r="AC108">
        <v>0</v>
      </c>
      <c r="AD108">
        <v>2</v>
      </c>
      <c r="AE108" s="2">
        <v>1</v>
      </c>
      <c r="AF108">
        <v>0</v>
      </c>
      <c r="AG108">
        <v>2</v>
      </c>
      <c r="AH108">
        <v>3</v>
      </c>
      <c r="AI108" s="2">
        <v>1.5</v>
      </c>
      <c r="AJ108" s="4">
        <v>27152</v>
      </c>
      <c r="AK108" s="4">
        <v>95</v>
      </c>
    </row>
    <row r="109" spans="1:37" ht="15.25" customHeight="1" x14ac:dyDescent="0.2">
      <c r="A109" t="s">
        <v>1687</v>
      </c>
      <c r="B109" t="s">
        <v>1688</v>
      </c>
      <c r="C109" t="s">
        <v>1626</v>
      </c>
      <c r="D109">
        <v>2</v>
      </c>
      <c r="E109">
        <v>8</v>
      </c>
      <c r="F109" s="2">
        <v>4</v>
      </c>
      <c r="G109" s="2">
        <v>7.5</v>
      </c>
      <c r="H109" s="2">
        <v>3.8</v>
      </c>
      <c r="I109" s="2">
        <v>0.38</v>
      </c>
      <c r="J109" s="2">
        <v>3</v>
      </c>
      <c r="K109" s="2">
        <v>1.5</v>
      </c>
      <c r="L109">
        <v>2</v>
      </c>
      <c r="M109" s="2">
        <v>1</v>
      </c>
      <c r="N109">
        <v>2</v>
      </c>
      <c r="O109">
        <v>11</v>
      </c>
      <c r="P109" s="2">
        <v>18.181818181818201</v>
      </c>
      <c r="Q109">
        <v>3</v>
      </c>
      <c r="R109">
        <v>8</v>
      </c>
      <c r="S109" s="2">
        <v>37.5</v>
      </c>
      <c r="T109">
        <v>0</v>
      </c>
      <c r="U109">
        <v>2</v>
      </c>
      <c r="V109" s="2">
        <v>0</v>
      </c>
      <c r="W109">
        <v>0</v>
      </c>
      <c r="X109">
        <v>0</v>
      </c>
      <c r="Y109">
        <v>2</v>
      </c>
      <c r="Z109">
        <v>1</v>
      </c>
      <c r="AA109">
        <v>0</v>
      </c>
      <c r="AB109">
        <v>0</v>
      </c>
      <c r="AC109">
        <v>0</v>
      </c>
      <c r="AD109">
        <v>19</v>
      </c>
      <c r="AE109" s="2">
        <v>9.5</v>
      </c>
      <c r="AF109">
        <v>2</v>
      </c>
      <c r="AG109">
        <v>17</v>
      </c>
      <c r="AH109">
        <v>7</v>
      </c>
      <c r="AI109" s="2">
        <v>3.5</v>
      </c>
      <c r="AJ109" s="4">
        <v>55249</v>
      </c>
      <c r="AK109" s="4">
        <v>64</v>
      </c>
    </row>
    <row r="110" spans="1:37" s="1" customFormat="1" ht="15.25" customHeight="1" x14ac:dyDescent="0.2">
      <c r="A110" s="8"/>
      <c r="B110" s="8"/>
      <c r="C110" s="8"/>
      <c r="D110" s="8">
        <v>747</v>
      </c>
      <c r="E110" s="8">
        <v>3330</v>
      </c>
      <c r="F110" s="9">
        <f>E110/$D110</f>
        <v>4.4578313253012052</v>
      </c>
      <c r="G110" s="9">
        <f>SUM(G2:G109)</f>
        <v>3084.6000000000022</v>
      </c>
      <c r="H110" s="9">
        <f>G110/$D110</f>
        <v>4.1293172690763082</v>
      </c>
      <c r="I110" s="9">
        <f>E110/(O110+R110+U110)</f>
        <v>0.58176100628930816</v>
      </c>
      <c r="J110" s="9">
        <f>SUM(J2:J109)</f>
        <v>1998.0999999999985</v>
      </c>
      <c r="K110" s="9">
        <f>J110/$D110</f>
        <v>2.6748326639892888</v>
      </c>
      <c r="L110" s="8">
        <v>1277</v>
      </c>
      <c r="M110" s="9">
        <f>L110/$D110</f>
        <v>1.7095046854082998</v>
      </c>
      <c r="N110" s="8">
        <v>1620</v>
      </c>
      <c r="O110" s="8">
        <v>2768</v>
      </c>
      <c r="P110" s="10">
        <f>N110/O110</f>
        <v>0.58526011560693647</v>
      </c>
      <c r="Q110" s="8">
        <v>606</v>
      </c>
      <c r="R110" s="8">
        <v>2243</v>
      </c>
      <c r="S110" s="10">
        <f>Q110/R110</f>
        <v>0.27017387427552386</v>
      </c>
      <c r="T110" s="8">
        <v>498</v>
      </c>
      <c r="U110" s="8">
        <v>713</v>
      </c>
      <c r="V110" s="10">
        <f>T110/U110</f>
        <v>0.69845722300140256</v>
      </c>
      <c r="W110" s="8">
        <v>53</v>
      </c>
      <c r="X110" s="8">
        <v>192</v>
      </c>
      <c r="Y110" s="8">
        <v>529</v>
      </c>
      <c r="Z110" s="8">
        <v>93</v>
      </c>
      <c r="AA110" s="8">
        <v>9</v>
      </c>
      <c r="AB110" s="8">
        <v>15</v>
      </c>
      <c r="AC110" s="8">
        <v>488</v>
      </c>
      <c r="AD110" s="8">
        <v>2423</v>
      </c>
      <c r="AE110" s="9">
        <f>AD110/$D110</f>
        <v>3.2436412315930387</v>
      </c>
      <c r="AF110" s="8">
        <v>805</v>
      </c>
      <c r="AG110" s="8">
        <v>1618</v>
      </c>
      <c r="AH110" s="8">
        <v>861</v>
      </c>
      <c r="AI110" s="9">
        <f>AH110/$D110</f>
        <v>1.1526104417670682</v>
      </c>
    </row>
    <row r="111" spans="1:37" ht="15" customHeight="1" x14ac:dyDescent="0.2"/>
  </sheetData>
  <pageMargins left="0.75" right="0.75" top="0.75" bottom="0.5" header="0.5" footer="0.7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2DDE-2643-6643-9B8E-8C104E478C7A}">
  <dimension ref="A2:G11"/>
  <sheetViews>
    <sheetView zoomScale="125" zoomScaleNormal="125" workbookViewId="0">
      <selection activeCell="G3" sqref="G3"/>
    </sheetView>
  </sheetViews>
  <sheetFormatPr baseColWidth="10" defaultRowHeight="15" x14ac:dyDescent="0.2"/>
  <cols>
    <col min="1" max="1" width="29.5" customWidth="1"/>
    <col min="2" max="2" width="11.33203125" bestFit="1" customWidth="1"/>
    <col min="3" max="3" width="13" bestFit="1" customWidth="1"/>
  </cols>
  <sheetData>
    <row r="2" spans="1:7" x14ac:dyDescent="0.2">
      <c r="A2" s="15"/>
      <c r="B2" s="16">
        <v>2015</v>
      </c>
      <c r="C2" s="16">
        <v>2016</v>
      </c>
      <c r="D2" s="16">
        <v>2017</v>
      </c>
      <c r="E2" s="16">
        <v>2018</v>
      </c>
      <c r="F2" s="16">
        <v>2019</v>
      </c>
      <c r="G2" s="16">
        <v>2020</v>
      </c>
    </row>
    <row r="3" spans="1:7" x14ac:dyDescent="0.2">
      <c r="A3" s="13" t="s">
        <v>1</v>
      </c>
      <c r="B3" s="14">
        <f>HLOOKUP($A3,'WT 2015 Team'!$A$1:$AQ$250,66,FALSE)</f>
        <v>266</v>
      </c>
      <c r="C3" s="14">
        <f>HLOOKUP($A3,'WT 2016 Team'!$A$1:$AQ$250,70,FALSE)</f>
        <v>302</v>
      </c>
      <c r="D3" s="14">
        <f>HLOOKUP($A3,'WT 2017 Team'!$A$1:$AQ$250,55,FALSE)</f>
        <v>304</v>
      </c>
      <c r="E3" s="14">
        <f>HLOOKUP($A3,'WT 2018 Team'!$A$1:$AQ$250,53,FALSE)</f>
        <v>380</v>
      </c>
      <c r="F3" s="14">
        <f>HLOOKUP($A3,'WT 2019 Team'!$A$1:$AQ$250,58,FALSE)</f>
        <v>456</v>
      </c>
      <c r="G3" s="14">
        <f>HLOOKUP($A3,'WT 2020 Team'!$A$1:$AQ$250,25,FALSE)</f>
        <v>188</v>
      </c>
    </row>
    <row r="4" spans="1:7" x14ac:dyDescent="0.2">
      <c r="A4" s="13"/>
      <c r="B4" s="14"/>
      <c r="C4" s="14"/>
      <c r="D4" s="14"/>
      <c r="E4" s="14"/>
      <c r="F4" s="14"/>
      <c r="G4" s="14"/>
    </row>
    <row r="5" spans="1:7" x14ac:dyDescent="0.2">
      <c r="A5" s="15"/>
      <c r="B5" s="16">
        <v>2015</v>
      </c>
      <c r="C5" s="16">
        <v>2016</v>
      </c>
      <c r="D5" s="16">
        <v>2017</v>
      </c>
      <c r="E5" s="16">
        <v>2018</v>
      </c>
      <c r="F5" s="16">
        <v>2019</v>
      </c>
      <c r="G5" s="16">
        <v>2020</v>
      </c>
    </row>
    <row r="6" spans="1:7" x14ac:dyDescent="0.2">
      <c r="A6" t="s">
        <v>1728</v>
      </c>
      <c r="B6" s="14">
        <f>B7/19</f>
        <v>7</v>
      </c>
      <c r="C6" s="14">
        <v>8</v>
      </c>
      <c r="D6" s="14">
        <f t="shared" ref="D6:F6" si="0">D7/19</f>
        <v>8</v>
      </c>
      <c r="E6" s="14">
        <f t="shared" si="0"/>
        <v>10</v>
      </c>
      <c r="F6" s="14">
        <f t="shared" si="0"/>
        <v>12</v>
      </c>
      <c r="G6" s="14">
        <v>5</v>
      </c>
    </row>
    <row r="7" spans="1:7" x14ac:dyDescent="0.2">
      <c r="A7" t="s">
        <v>1727</v>
      </c>
      <c r="B7" s="14">
        <f t="shared" ref="B7:G7" si="1">B3/2</f>
        <v>133</v>
      </c>
      <c r="C7" s="14">
        <f t="shared" si="1"/>
        <v>151</v>
      </c>
      <c r="D7" s="14">
        <f t="shared" si="1"/>
        <v>152</v>
      </c>
      <c r="E7" s="14">
        <f t="shared" si="1"/>
        <v>190</v>
      </c>
      <c r="F7" s="14">
        <f t="shared" si="1"/>
        <v>228</v>
      </c>
      <c r="G7" s="14">
        <f t="shared" si="1"/>
        <v>94</v>
      </c>
    </row>
    <row r="8" spans="1:7" x14ac:dyDescent="0.2">
      <c r="A8" t="s">
        <v>1722</v>
      </c>
      <c r="B8" s="14">
        <v>64</v>
      </c>
      <c r="C8" s="14">
        <v>68</v>
      </c>
      <c r="D8" s="14">
        <v>53</v>
      </c>
      <c r="E8" s="14">
        <v>51</v>
      </c>
      <c r="F8" s="14">
        <v>56</v>
      </c>
      <c r="G8" s="14">
        <v>23</v>
      </c>
    </row>
    <row r="9" spans="1:7" x14ac:dyDescent="0.2">
      <c r="A9" t="s">
        <v>1723</v>
      </c>
      <c r="B9" s="14">
        <v>257</v>
      </c>
      <c r="C9" s="14">
        <v>280</v>
      </c>
      <c r="D9" s="14">
        <v>221</v>
      </c>
      <c r="E9" s="14">
        <v>224</v>
      </c>
      <c r="F9" s="14">
        <v>244</v>
      </c>
      <c r="G9" s="14">
        <v>108</v>
      </c>
    </row>
    <row r="10" spans="1:7" x14ac:dyDescent="0.2">
      <c r="B10" s="14"/>
      <c r="C10" s="14"/>
      <c r="D10" s="14"/>
      <c r="E10" s="14"/>
      <c r="F10" s="14"/>
      <c r="G10" s="14"/>
    </row>
    <row r="11" spans="1:7" x14ac:dyDescent="0.2">
      <c r="A11" s="35"/>
      <c r="B11" s="17"/>
      <c r="C11" s="17"/>
      <c r="D11" s="17"/>
      <c r="E11" s="17"/>
      <c r="F11" s="17"/>
      <c r="G11" s="17"/>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9787-8D5D-D54E-BB01-F37D83187858}">
  <dimension ref="A1:H95"/>
  <sheetViews>
    <sheetView zoomScale="125" workbookViewId="0">
      <selection activeCell="K91" sqref="K91"/>
    </sheetView>
  </sheetViews>
  <sheetFormatPr baseColWidth="10" defaultRowHeight="15" x14ac:dyDescent="0.2"/>
  <cols>
    <col min="1" max="1" width="25.6640625" customWidth="1"/>
    <col min="2" max="7" width="7.83203125" customWidth="1"/>
  </cols>
  <sheetData>
    <row r="1" spans="1:7" x14ac:dyDescent="0.2">
      <c r="A1" s="13" t="s">
        <v>0</v>
      </c>
      <c r="B1" s="14"/>
      <c r="C1" s="14"/>
      <c r="D1" s="14"/>
      <c r="E1" s="14"/>
      <c r="F1" s="14"/>
      <c r="G1" s="14"/>
    </row>
    <row r="2" spans="1:7" x14ac:dyDescent="0.2">
      <c r="A2" s="15"/>
      <c r="B2" s="16">
        <v>2015</v>
      </c>
      <c r="C2" s="16">
        <v>2016</v>
      </c>
      <c r="D2" s="16">
        <v>2017</v>
      </c>
      <c r="E2" s="16">
        <v>2018</v>
      </c>
      <c r="F2" s="16">
        <v>2019</v>
      </c>
      <c r="G2" s="16">
        <v>2020</v>
      </c>
    </row>
    <row r="3" spans="1:7" x14ac:dyDescent="0.2">
      <c r="A3" s="13" t="s">
        <v>1</v>
      </c>
      <c r="B3" s="14">
        <f>HLOOKUP($A3,'WT 2015 Team'!$A$1:$AQ$250,66,FALSE)</f>
        <v>266</v>
      </c>
      <c r="C3" s="14">
        <f>HLOOKUP($A3,'WT 2016 Team'!$A$1:$AQ$250,70,FALSE)</f>
        <v>302</v>
      </c>
      <c r="D3" s="14">
        <f>HLOOKUP($A3,'WT 2017 Team'!$A$1:$AQ$250,55,FALSE)</f>
        <v>304</v>
      </c>
      <c r="E3" s="14">
        <f>HLOOKUP($A3,'WT 2018 Team'!$A$1:$AQ$250,53,FALSE)</f>
        <v>380</v>
      </c>
      <c r="F3" s="14">
        <f>HLOOKUP($A3,'WT 2019 Team'!$A$1:$AQ$250,58,FALSE)</f>
        <v>456</v>
      </c>
      <c r="G3" s="14">
        <f>HLOOKUP($A3,'WT 2020 Team'!$A$1:$AQ$250,25,FALSE)</f>
        <v>188</v>
      </c>
    </row>
    <row r="4" spans="1:7" x14ac:dyDescent="0.2">
      <c r="A4" s="13" t="s">
        <v>2</v>
      </c>
      <c r="B4" s="14">
        <f>HLOOKUP($A4,'WT 2015 Team'!$A$1:$AQ$250,66,FALSE)</f>
        <v>133</v>
      </c>
      <c r="C4" s="14">
        <f>HLOOKUP($A4,'WT 2016 Team'!$A$1:$AQ$250,70,FALSE)</f>
        <v>151</v>
      </c>
      <c r="D4" s="14">
        <f>HLOOKUP($A4,'WT 2017 Team'!$A$1:$AQ$250,55,FALSE)</f>
        <v>152</v>
      </c>
      <c r="E4" s="14">
        <f>HLOOKUP($A4,'WT 2018 Team'!$A$1:$AQ$250,53,FALSE)</f>
        <v>190</v>
      </c>
      <c r="F4" s="14">
        <f>HLOOKUP($A4,'WT 2019 Team'!$A$1:$AQ$250,58,FALSE)</f>
        <v>228</v>
      </c>
      <c r="G4" s="14">
        <f>HLOOKUP($A4,'WT 2020 Team'!$A$1:$AQ$250,25,FALSE)</f>
        <v>95</v>
      </c>
    </row>
    <row r="5" spans="1:7" x14ac:dyDescent="0.2">
      <c r="A5" s="13" t="s">
        <v>3</v>
      </c>
      <c r="B5" s="14">
        <f>HLOOKUP($A5,'WT 2015 Team'!$A$1:$AQ$250,66,FALSE)</f>
        <v>133</v>
      </c>
      <c r="C5" s="14">
        <f>HLOOKUP($A5,'WT 2016 Team'!$A$1:$AQ$250,70,FALSE)</f>
        <v>153</v>
      </c>
      <c r="D5" s="14">
        <f>HLOOKUP($A5,'WT 2017 Team'!$A$1:$AQ$250,55,FALSE)</f>
        <v>152</v>
      </c>
      <c r="E5" s="14">
        <f>HLOOKUP($A5,'WT 2018 Team'!$A$1:$AQ$250,53,FALSE)</f>
        <v>190</v>
      </c>
      <c r="F5" s="14">
        <f>HLOOKUP($A5,'WT 2019 Team'!$A$1:$AQ$250,58,FALSE)</f>
        <v>228</v>
      </c>
      <c r="G5" s="14">
        <f>HLOOKUP($A5,'WT 2020 Team'!$A$1:$AQ$250,25,FALSE)</f>
        <v>95</v>
      </c>
    </row>
    <row r="6" spans="1:7" x14ac:dyDescent="0.2">
      <c r="A6" s="19" t="s">
        <v>4</v>
      </c>
      <c r="B6" s="20">
        <f>HLOOKUP($A6,'WT 2015 Team'!$A$1:$AQ$250,66,FALSE)</f>
        <v>0</v>
      </c>
      <c r="C6" s="20">
        <f>HLOOKUP($A6,'WT 2016 Team'!$A$1:$AQ$250,70,FALSE)</f>
        <v>0</v>
      </c>
      <c r="D6" s="20">
        <f>HLOOKUP($A6,'WT 2017 Team'!$A$1:$AQ$250,55,FALSE)</f>
        <v>0</v>
      </c>
      <c r="E6" s="20">
        <f>HLOOKUP($A6,'WT 2018 Team'!$A$1:$AQ$250,53,FALSE)</f>
        <v>0</v>
      </c>
      <c r="F6" s="20">
        <f>HLOOKUP($A6,'WT 2019 Team'!$A$1:$AQ$250,58,FALSE)</f>
        <v>0</v>
      </c>
      <c r="G6" s="20">
        <f>HLOOKUP($A6,'WT 2020 Team'!$A$1:$AQ$250,25,FALSE)</f>
        <v>0</v>
      </c>
    </row>
    <row r="7" spans="1:7" x14ac:dyDescent="0.2">
      <c r="A7" s="13" t="s">
        <v>5</v>
      </c>
      <c r="B7" s="14">
        <f>HLOOKUP($A7,'WT 2015 Team'!$A$1:$AQ$250,66,FALSE)</f>
        <v>4375</v>
      </c>
      <c r="C7" s="14">
        <f>HLOOKUP($A7,'WT 2016 Team'!$A$1:$AQ$250,70,FALSE)</f>
        <v>5003</v>
      </c>
      <c r="D7" s="14">
        <f>HLOOKUP($A7,'WT 2017 Team'!$A$1:$AQ$250,55,FALSE)</f>
        <v>5044</v>
      </c>
      <c r="E7" s="14">
        <f>HLOOKUP($A7,'WT 2018 Team'!$A$1:$AQ$250,53,FALSE)</f>
        <v>6424</v>
      </c>
      <c r="F7" s="14">
        <f>HLOOKUP($A7,'WT 2019 Team'!$A$1:$AQ$250,58,FALSE)</f>
        <v>7770</v>
      </c>
      <c r="G7" s="14">
        <f>HLOOKUP($A7,'WT 2020 Team'!$A$1:$AQ$250,25,FALSE)</f>
        <v>3330</v>
      </c>
    </row>
    <row r="8" spans="1:7" x14ac:dyDescent="0.2">
      <c r="A8" s="13" t="s">
        <v>6</v>
      </c>
      <c r="B8" s="17">
        <f>HLOOKUP($A8,'WT 2015 Team'!$A$1:$AQ$250,66,FALSE)</f>
        <v>16.44736842105263</v>
      </c>
      <c r="C8" s="17">
        <f>HLOOKUP($A8,'WT 2016 Team'!$A$1:$AQ$250,70,FALSE)</f>
        <v>16.566225165562916</v>
      </c>
      <c r="D8" s="17">
        <f>HLOOKUP($A8,'WT 2017 Team'!$A$1:$AQ$250,55,FALSE)</f>
        <v>16.592105263157894</v>
      </c>
      <c r="E8" s="17">
        <f>HLOOKUP($A8,'WT 2018 Team'!$A$1:$AQ$250,53,FALSE)</f>
        <v>16.905263157894737</v>
      </c>
      <c r="F8" s="17">
        <f>HLOOKUP($A8,'WT 2019 Team'!$A$1:$AQ$250,58,FALSE)</f>
        <v>17.039473684210527</v>
      </c>
      <c r="G8" s="17">
        <f>HLOOKUP($A8,'WT 2020 Team'!$A$1:$AQ$250,25,FALSE)</f>
        <v>17.712765957446809</v>
      </c>
    </row>
    <row r="9" spans="1:7" x14ac:dyDescent="0.2">
      <c r="A9" s="13" t="s">
        <v>7</v>
      </c>
      <c r="B9" s="18">
        <f>HLOOKUP($A9,'WT 2015 Team'!$A$1:$AQ$250,66,FALSE)</f>
        <v>0.51319648093841641</v>
      </c>
      <c r="C9" s="18">
        <f>HLOOKUP($A9,'WT 2016 Team'!$A$1:$AQ$250,70,FALSE)</f>
        <v>0.54104033740672652</v>
      </c>
      <c r="D9" s="18">
        <f>HLOOKUP($A9,'WT 2017 Team'!$A$1:$AQ$250,55,FALSE)</f>
        <v>0.53133888128094386</v>
      </c>
      <c r="E9" s="18">
        <f>HLOOKUP($A9,'WT 2018 Team'!$A$1:$AQ$250,53,FALSE)</f>
        <v>0.53595861838811942</v>
      </c>
      <c r="F9" s="18">
        <f>HLOOKUP($A9,'WT 2019 Team'!$A$1:$AQ$250,58,FALSE)</f>
        <v>0.54668261450784494</v>
      </c>
      <c r="G9" s="18">
        <f>HLOOKUP($A9,'WT 2020 Team'!$A$1:$AQ$250,25,FALSE)</f>
        <v>0.58176100628930816</v>
      </c>
    </row>
    <row r="10" spans="1:7" x14ac:dyDescent="0.2">
      <c r="A10" s="13" t="s">
        <v>8</v>
      </c>
      <c r="B10" s="25">
        <f>HLOOKUP($A10,'WT 2015 Team'!$A$1:$AQ$250,66,FALSE)</f>
        <v>2302.2999999999997</v>
      </c>
      <c r="C10" s="25">
        <f>HLOOKUP($A10,'WT 2016 Team'!$A$1:$AQ$250,70,FALSE)</f>
        <v>2762.0000000000005</v>
      </c>
      <c r="D10" s="25">
        <f>HLOOKUP($A10,'WT 2017 Team'!$A$1:$AQ$250,55,FALSE)</f>
        <v>2739.0000000000005</v>
      </c>
      <c r="E10" s="25">
        <f>HLOOKUP($A10,'WT 2018 Team'!$A$1:$AQ$250,53,FALSE)</f>
        <v>3477.900000000001</v>
      </c>
      <c r="F10" s="25">
        <f>HLOOKUP($A10,'WT 2019 Team'!$A$1:$AQ$250,58,FALSE)</f>
        <v>4301.4000000000005</v>
      </c>
      <c r="G10" s="25">
        <f>HLOOKUP($A10,'WT 2020 Team'!$A$1:$AQ$250,25,FALSE)</f>
        <v>1960.7</v>
      </c>
    </row>
    <row r="11" spans="1:7" x14ac:dyDescent="0.2">
      <c r="A11" s="13" t="s">
        <v>9</v>
      </c>
      <c r="B11" s="18">
        <f>HLOOKUP($A11,'WT 2015 Team'!$A$1:$AQ$250,66,FALSE)</f>
        <v>8.6552631578947352</v>
      </c>
      <c r="C11" s="18">
        <f>HLOOKUP($A11,'WT 2016 Team'!$A$1:$AQ$250,70,FALSE)</f>
        <v>9.1456953642384118</v>
      </c>
      <c r="D11" s="18">
        <f>HLOOKUP($A11,'WT 2017 Team'!$A$1:$AQ$250,55,FALSE)</f>
        <v>9.0098684210526336</v>
      </c>
      <c r="E11" s="18">
        <f>HLOOKUP($A11,'WT 2018 Team'!$A$1:$AQ$250,53,FALSE)</f>
        <v>9.1523684210526337</v>
      </c>
      <c r="F11" s="18">
        <f>HLOOKUP($A11,'WT 2019 Team'!$A$1:$AQ$250,58,FALSE)</f>
        <v>9.4328947368421066</v>
      </c>
      <c r="G11" s="18">
        <f>HLOOKUP($A11,'WT 2020 Team'!$A$1:$AQ$250,25,FALSE)</f>
        <v>10.429255319148936</v>
      </c>
    </row>
    <row r="12" spans="1:7" x14ac:dyDescent="0.2">
      <c r="A12" s="13" t="s">
        <v>10</v>
      </c>
      <c r="B12" s="14">
        <f>HLOOKUP($A12,'WT 2015 Team'!$A$1:$AQ$250,66,FALSE)</f>
        <v>56</v>
      </c>
      <c r="C12" s="14">
        <f>HLOOKUP($A12,'WT 2016 Team'!$A$1:$AQ$250,70,FALSE)</f>
        <v>81</v>
      </c>
      <c r="D12" s="14">
        <f>HLOOKUP($A12,'WT 2017 Team'!$A$1:$AQ$250,55,FALSE)</f>
        <v>85</v>
      </c>
      <c r="E12" s="14">
        <f>HLOOKUP($A12,'WT 2018 Team'!$A$1:$AQ$250,53,FALSE)</f>
        <v>116</v>
      </c>
      <c r="F12" s="14">
        <f>HLOOKUP($A12,'WT 2019 Team'!$A$1:$AQ$250,58,FALSE)</f>
        <v>136</v>
      </c>
      <c r="G12" s="14">
        <f>HLOOKUP($A12,'WT 2020 Team'!$A$1:$AQ$250,25,FALSE)</f>
        <v>65</v>
      </c>
    </row>
    <row r="13" spans="1:7" x14ac:dyDescent="0.2">
      <c r="A13" s="13" t="s">
        <v>11</v>
      </c>
      <c r="B13" s="14">
        <f>HLOOKUP($A13,'WT 2015 Team'!$A$1:$AQ$250,66,FALSE)</f>
        <v>1426</v>
      </c>
      <c r="C13" s="14">
        <f>HLOOKUP($A13,'WT 2016 Team'!$A$1:$AQ$250,70,FALSE)</f>
        <v>1711</v>
      </c>
      <c r="D13" s="14">
        <f>HLOOKUP($A13,'WT 2017 Team'!$A$1:$AQ$250,55,FALSE)</f>
        <v>1782</v>
      </c>
      <c r="E13" s="14">
        <f>HLOOKUP($A13,'WT 2018 Team'!$A$1:$AQ$250,53,FALSE)</f>
        <v>2608</v>
      </c>
      <c r="F13" s="14">
        <f>HLOOKUP($A13,'WT 2019 Team'!$A$1:$AQ$250,58,FALSE)</f>
        <v>2898</v>
      </c>
      <c r="G13" s="14">
        <f>HLOOKUP($A13,'WT 2020 Team'!$A$1:$AQ$250,25,FALSE)</f>
        <v>1277</v>
      </c>
    </row>
    <row r="14" spans="1:7" x14ac:dyDescent="0.2">
      <c r="A14" s="13" t="s">
        <v>12</v>
      </c>
      <c r="B14" s="17">
        <f>HLOOKUP($A14,'WT 2015 Team'!$A$1:$AQ$250,66,FALSE)</f>
        <v>5.3609022556390977</v>
      </c>
      <c r="C14" s="17">
        <f>HLOOKUP($A14,'WT 2016 Team'!$A$1:$AQ$250,70,FALSE)</f>
        <v>5.6655629139072845</v>
      </c>
      <c r="D14" s="17">
        <f>HLOOKUP($A14,'WT 2017 Team'!$A$1:$AQ$250,55,FALSE)</f>
        <v>5.8618421052631575</v>
      </c>
      <c r="E14" s="17">
        <f>HLOOKUP($A14,'WT 2018 Team'!$A$1:$AQ$250,53,FALSE)</f>
        <v>6.8631578947368421</v>
      </c>
      <c r="F14" s="17">
        <f>HLOOKUP($A14,'WT 2019 Team'!$A$1:$AQ$250,58,FALSE)</f>
        <v>6.3552631578947372</v>
      </c>
      <c r="G14" s="17">
        <f>HLOOKUP($A14,'WT 2020 Team'!$A$1:$AQ$250,25,FALSE)</f>
        <v>6.792553191489362</v>
      </c>
    </row>
    <row r="15" spans="1:7" x14ac:dyDescent="0.2">
      <c r="A15" s="13" t="s">
        <v>13</v>
      </c>
      <c r="B15" s="14">
        <f>HLOOKUP($A15,'WT 2015 Team'!$A$1:$AQ$250,66,FALSE)</f>
        <v>2193</v>
      </c>
      <c r="C15" s="14">
        <f>HLOOKUP($A15,'WT 2016 Team'!$A$1:$AQ$250,70,FALSE)</f>
        <v>2387</v>
      </c>
      <c r="D15" s="14">
        <f>HLOOKUP($A15,'WT 2017 Team'!$A$1:$AQ$250,55,FALSE)</f>
        <v>2469</v>
      </c>
      <c r="E15" s="14">
        <f>HLOOKUP($A15,'WT 2018 Team'!$A$1:$AQ$250,53,FALSE)</f>
        <v>3280</v>
      </c>
      <c r="F15" s="14">
        <f>HLOOKUP($A15,'WT 2019 Team'!$A$1:$AQ$250,58,FALSE)</f>
        <v>3940</v>
      </c>
      <c r="G15" s="14">
        <f>HLOOKUP($A15,'WT 2020 Team'!$A$1:$AQ$250,25,FALSE)</f>
        <v>1620</v>
      </c>
    </row>
    <row r="16" spans="1:7" x14ac:dyDescent="0.2">
      <c r="A16" s="13" t="s">
        <v>14</v>
      </c>
      <c r="B16" s="14">
        <f>HLOOKUP($A16,'WT 2015 Team'!$A$1:$AQ$250,66,FALSE)</f>
        <v>4245</v>
      </c>
      <c r="C16" s="14">
        <f>HLOOKUP($A16,'WT 2016 Team'!$A$1:$AQ$250,70,FALSE)</f>
        <v>4545</v>
      </c>
      <c r="D16" s="14">
        <f>HLOOKUP($A16,'WT 2017 Team'!$A$1:$AQ$250,55,FALSE)</f>
        <v>4611</v>
      </c>
      <c r="E16" s="14">
        <f>HLOOKUP($A16,'WT 2018 Team'!$A$1:$AQ$250,53,FALSE)</f>
        <v>5875</v>
      </c>
      <c r="F16" s="14">
        <f>HLOOKUP($A16,'WT 2019 Team'!$A$1:$AQ$250,58,FALSE)</f>
        <v>7071</v>
      </c>
      <c r="G16" s="14">
        <f>HLOOKUP($A16,'WT 2020 Team'!$A$1:$AQ$250,25,FALSE)</f>
        <v>2768</v>
      </c>
    </row>
    <row r="17" spans="1:7" x14ac:dyDescent="0.2">
      <c r="A17" s="13" t="s">
        <v>15</v>
      </c>
      <c r="B17" s="24">
        <f>HLOOKUP($A17,'WT 2015 Team'!$A$1:$AQ$250,66,FALSE)</f>
        <v>0.51660777385159007</v>
      </c>
      <c r="C17" s="24">
        <f>HLOOKUP($A17,'WT 2016 Team'!$A$1:$AQ$250,70,FALSE)</f>
        <v>0.52519251925192523</v>
      </c>
      <c r="D17" s="24">
        <f>HLOOKUP($A17,'WT 2017 Team'!$A$1:$AQ$250,55,FALSE)</f>
        <v>0.53545868575146394</v>
      </c>
      <c r="E17" s="24">
        <f>HLOOKUP($A17,'WT 2018 Team'!$A$1:$AQ$250,53,FALSE)</f>
        <v>0.55829787234042549</v>
      </c>
      <c r="F17" s="24">
        <f>HLOOKUP($A17,'WT 2019 Team'!$A$1:$AQ$250,58,FALSE)</f>
        <v>0.55720548720124452</v>
      </c>
      <c r="G17" s="24">
        <f>HLOOKUP($A17,'WT 2020 Team'!$A$1:$AQ$250,25,FALSE)</f>
        <v>0.58526011560693647</v>
      </c>
    </row>
    <row r="18" spans="1:7" x14ac:dyDescent="0.2">
      <c r="A18" s="13" t="s">
        <v>16</v>
      </c>
      <c r="B18" s="14">
        <f>HLOOKUP($A18,'WT 2015 Team'!$A$1:$AQ$250,66,FALSE)</f>
        <v>790</v>
      </c>
      <c r="C18" s="14">
        <f>HLOOKUP($A18,'WT 2016 Team'!$A$1:$AQ$250,70,FALSE)</f>
        <v>1010</v>
      </c>
      <c r="D18" s="14">
        <f>HLOOKUP($A18,'WT 2017 Team'!$A$1:$AQ$250,55,FALSE)</f>
        <v>1001</v>
      </c>
      <c r="E18" s="14">
        <f>HLOOKUP($A18,'WT 2018 Team'!$A$1:$AQ$250,53,FALSE)</f>
        <v>1185</v>
      </c>
      <c r="F18" s="14">
        <f>HLOOKUP($A18,'WT 2019 Team'!$A$1:$AQ$250,58,FALSE)</f>
        <v>1391</v>
      </c>
      <c r="G18" s="14">
        <f>HLOOKUP($A18,'WT 2020 Team'!$A$1:$AQ$250,25,FALSE)</f>
        <v>606</v>
      </c>
    </row>
    <row r="19" spans="1:7" x14ac:dyDescent="0.2">
      <c r="A19" s="13" t="s">
        <v>17</v>
      </c>
      <c r="B19" s="14">
        <f>HLOOKUP($A19,'WT 2015 Team'!$A$1:$AQ$250,66,FALSE)</f>
        <v>3252</v>
      </c>
      <c r="C19" s="14">
        <f>HLOOKUP($A19,'WT 2016 Team'!$A$1:$AQ$250,70,FALSE)</f>
        <v>3732</v>
      </c>
      <c r="D19" s="14">
        <f>HLOOKUP($A19,'WT 2017 Team'!$A$1:$AQ$250,55,FALSE)</f>
        <v>3948</v>
      </c>
      <c r="E19" s="14">
        <f>HLOOKUP($A19,'WT 2018 Team'!$A$1:$AQ$250,53,FALSE)</f>
        <v>4815</v>
      </c>
      <c r="F19" s="14">
        <f>HLOOKUP($A19,'WT 2019 Team'!$A$1:$AQ$250,58,FALSE)</f>
        <v>5522</v>
      </c>
      <c r="G19" s="14">
        <f>HLOOKUP($A19,'WT 2020 Team'!$A$1:$AQ$250,25,FALSE)</f>
        <v>2243</v>
      </c>
    </row>
    <row r="20" spans="1:7" x14ac:dyDescent="0.2">
      <c r="A20" s="13" t="s">
        <v>18</v>
      </c>
      <c r="B20" s="24">
        <f>HLOOKUP($A20,'WT 2015 Team'!$A$1:$AQ$250,66,FALSE)</f>
        <v>0.24292742927429276</v>
      </c>
      <c r="C20" s="24">
        <f>HLOOKUP($A20,'WT 2016 Team'!$A$1:$AQ$250,70,FALSE)</f>
        <v>0.27063236870310825</v>
      </c>
      <c r="D20" s="24">
        <f>HLOOKUP($A20,'WT 2017 Team'!$A$1:$AQ$250,55,FALSE)</f>
        <v>0.25354609929078015</v>
      </c>
      <c r="E20" s="24">
        <f>HLOOKUP($A20,'WT 2018 Team'!$A$1:$AQ$250,53,FALSE)</f>
        <v>0.24610591900311526</v>
      </c>
      <c r="F20" s="24">
        <f>HLOOKUP($A20,'WT 2019 Team'!$A$1:$AQ$250,58,FALSE)</f>
        <v>0.25190148496921405</v>
      </c>
      <c r="G20" s="24">
        <f>HLOOKUP($A20,'WT 2020 Team'!$A$1:$AQ$250,25,FALSE)</f>
        <v>0.27017387427552386</v>
      </c>
    </row>
    <row r="21" spans="1:7" x14ac:dyDescent="0.2">
      <c r="A21" s="13" t="s">
        <v>19</v>
      </c>
      <c r="B21" s="14">
        <f>HLOOKUP($A21,'WT 2015 Team'!$A$1:$AQ$250,66,FALSE)</f>
        <v>602</v>
      </c>
      <c r="C21" s="14">
        <f>HLOOKUP($A21,'WT 2016 Team'!$A$1:$AQ$250,70,FALSE)</f>
        <v>596</v>
      </c>
      <c r="D21" s="14">
        <f>HLOOKUP($A21,'WT 2017 Team'!$A$1:$AQ$250,55,FALSE)</f>
        <v>573</v>
      </c>
      <c r="E21" s="14">
        <f>HLOOKUP($A21,'WT 2018 Team'!$A$1:$AQ$250,53,FALSE)</f>
        <v>774</v>
      </c>
      <c r="F21" s="14">
        <f>HLOOKUP($A21,'WT 2019 Team'!$A$1:$AQ$250,58,FALSE)</f>
        <v>1048</v>
      </c>
      <c r="G21" s="14">
        <f>HLOOKUP($A21,'WT 2020 Team'!$A$1:$AQ$250,25,FALSE)</f>
        <v>498</v>
      </c>
    </row>
    <row r="22" spans="1:7" x14ac:dyDescent="0.2">
      <c r="A22" s="13" t="s">
        <v>20</v>
      </c>
      <c r="B22" s="14">
        <f>HLOOKUP($A22,'WT 2015 Team'!$A$1:$AQ$250,66,FALSE)</f>
        <v>1028</v>
      </c>
      <c r="C22" s="14">
        <f>HLOOKUP($A22,'WT 2016 Team'!$A$1:$AQ$250,70,FALSE)</f>
        <v>970</v>
      </c>
      <c r="D22" s="14">
        <f>HLOOKUP($A22,'WT 2017 Team'!$A$1:$AQ$250,55,FALSE)</f>
        <v>934</v>
      </c>
      <c r="E22" s="14">
        <f>HLOOKUP($A22,'WT 2018 Team'!$A$1:$AQ$250,53,FALSE)</f>
        <v>1296</v>
      </c>
      <c r="F22" s="14">
        <f>HLOOKUP($A22,'WT 2019 Team'!$A$1:$AQ$250,58,FALSE)</f>
        <v>1620</v>
      </c>
      <c r="G22" s="14">
        <f>HLOOKUP($A22,'WT 2020 Team'!$A$1:$AQ$250,25,FALSE)</f>
        <v>713</v>
      </c>
    </row>
    <row r="23" spans="1:7" x14ac:dyDescent="0.2">
      <c r="A23" s="13" t="s">
        <v>21</v>
      </c>
      <c r="B23" s="24">
        <f>HLOOKUP($A23,'WT 2015 Team'!$A$1:$AQ$250,66,FALSE)</f>
        <v>0.58560311284046696</v>
      </c>
      <c r="C23" s="24">
        <f>HLOOKUP($A23,'WT 2016 Team'!$A$1:$AQ$250,70,FALSE)</f>
        <v>0.61443298969072169</v>
      </c>
      <c r="D23" s="24">
        <f>HLOOKUP($A23,'WT 2017 Team'!$A$1:$AQ$250,55,FALSE)</f>
        <v>0.6134903640256959</v>
      </c>
      <c r="E23" s="24">
        <f>HLOOKUP($A23,'WT 2018 Team'!$A$1:$AQ$250,53,FALSE)</f>
        <v>0.59722222222222221</v>
      </c>
      <c r="F23" s="24">
        <f>HLOOKUP($A23,'WT 2019 Team'!$A$1:$AQ$250,58,FALSE)</f>
        <v>0.64691358024691359</v>
      </c>
      <c r="G23" s="24">
        <f>HLOOKUP($A23,'WT 2020 Team'!$A$1:$AQ$250,25,FALSE)</f>
        <v>0.69845722300140256</v>
      </c>
    </row>
    <row r="24" spans="1:7" x14ac:dyDescent="0.2">
      <c r="A24" s="13" t="s">
        <v>22</v>
      </c>
      <c r="B24" s="14">
        <f>HLOOKUP($A24,'WT 2015 Team'!$A$1:$AQ$250,66,FALSE)</f>
        <v>234</v>
      </c>
      <c r="C24" s="14">
        <f>HLOOKUP($A24,'WT 2016 Team'!$A$1:$AQ$250,70,FALSE)</f>
        <v>201</v>
      </c>
      <c r="D24" s="14">
        <f>HLOOKUP($A24,'WT 2017 Team'!$A$1:$AQ$250,55,FALSE)</f>
        <v>219</v>
      </c>
      <c r="E24" s="14">
        <f>HLOOKUP($A24,'WT 2018 Team'!$A$1:$AQ$250,53,FALSE)</f>
        <v>364</v>
      </c>
      <c r="F24" s="14">
        <f>HLOOKUP($A24,'WT 2019 Team'!$A$1:$AQ$250,58,FALSE)</f>
        <v>516</v>
      </c>
      <c r="G24" s="14">
        <f>HLOOKUP($A24,'WT 2020 Team'!$A$1:$AQ$250,25,FALSE)</f>
        <v>243</v>
      </c>
    </row>
    <row r="25" spans="1:7" x14ac:dyDescent="0.2">
      <c r="A25" s="13" t="s">
        <v>23</v>
      </c>
      <c r="B25" s="14">
        <f>HLOOKUP($A25,'WT 2015 Team'!$A$1:$AQ$250,66,FALSE)</f>
        <v>61</v>
      </c>
      <c r="C25" s="14">
        <f>HLOOKUP($A25,'WT 2016 Team'!$A$1:$AQ$250,70,FALSE)</f>
        <v>100</v>
      </c>
      <c r="D25" s="14">
        <f>HLOOKUP($A25,'WT 2017 Team'!$A$1:$AQ$250,55,FALSE)</f>
        <v>84</v>
      </c>
      <c r="E25" s="14">
        <f>HLOOKUP($A25,'WT 2018 Team'!$A$1:$AQ$250,53,FALSE)</f>
        <v>119</v>
      </c>
      <c r="F25" s="14">
        <f>HLOOKUP($A25,'WT 2019 Team'!$A$1:$AQ$250,58,FALSE)</f>
        <v>151</v>
      </c>
      <c r="G25" s="14">
        <f>HLOOKUP($A25,'WT 2020 Team'!$A$1:$AQ$250,25,FALSE)</f>
        <v>53</v>
      </c>
    </row>
    <row r="26" spans="1:7" x14ac:dyDescent="0.2">
      <c r="A26" s="13" t="s">
        <v>24</v>
      </c>
      <c r="B26" s="14">
        <f>HLOOKUP($A26,'WT 2015 Team'!$A$1:$AQ$250,66,FALSE)</f>
        <v>272</v>
      </c>
      <c r="C26" s="14">
        <f>HLOOKUP($A26,'WT 2016 Team'!$A$1:$AQ$250,70,FALSE)</f>
        <v>346</v>
      </c>
      <c r="D26" s="14">
        <f>HLOOKUP($A26,'WT 2017 Team'!$A$1:$AQ$250,55,FALSE)</f>
        <v>289</v>
      </c>
      <c r="E26" s="14">
        <f>HLOOKUP($A26,'WT 2018 Team'!$A$1:$AQ$250,53,FALSE)</f>
        <v>425</v>
      </c>
      <c r="F26" s="14">
        <f>HLOOKUP($A26,'WT 2019 Team'!$A$1:$AQ$250,58,FALSE)</f>
        <v>424</v>
      </c>
      <c r="G26" s="14">
        <f>HLOOKUP($A26,'WT 2020 Team'!$A$1:$AQ$250,25,FALSE)</f>
        <v>192</v>
      </c>
    </row>
    <row r="27" spans="1:7" x14ac:dyDescent="0.2">
      <c r="A27" s="13" t="s">
        <v>25</v>
      </c>
      <c r="B27" s="14">
        <f>HLOOKUP($A27,'WT 2015 Team'!$A$1:$AQ$250,66,FALSE)</f>
        <v>535</v>
      </c>
      <c r="C27" s="14">
        <f>HLOOKUP($A27,'WT 2016 Team'!$A$1:$AQ$250,70,FALSE)</f>
        <v>645</v>
      </c>
      <c r="D27" s="14">
        <f>HLOOKUP($A27,'WT 2017 Team'!$A$1:$AQ$250,55,FALSE)</f>
        <v>752</v>
      </c>
      <c r="E27" s="14">
        <f>HLOOKUP($A27,'WT 2018 Team'!$A$1:$AQ$250,53,FALSE)</f>
        <v>1123</v>
      </c>
      <c r="F27" s="14">
        <f>HLOOKUP($A27,'WT 2019 Team'!$A$1:$AQ$250,58,FALSE)</f>
        <v>1276</v>
      </c>
      <c r="G27" s="14">
        <f>HLOOKUP($A27,'WT 2020 Team'!$A$1:$AQ$250,25,FALSE)</f>
        <v>529</v>
      </c>
    </row>
    <row r="28" spans="1:7" x14ac:dyDescent="0.2">
      <c r="A28" s="13" t="s">
        <v>26</v>
      </c>
      <c r="B28" s="14">
        <f>HLOOKUP($A28,'WT 2015 Team'!$A$1:$AQ$250,66,FALSE)</f>
        <v>93</v>
      </c>
      <c r="C28" s="14">
        <f>HLOOKUP($A28,'WT 2016 Team'!$A$1:$AQ$250,70,FALSE)</f>
        <v>103</v>
      </c>
      <c r="D28" s="14">
        <f>HLOOKUP($A28,'WT 2017 Team'!$A$1:$AQ$250,55,FALSE)</f>
        <v>102</v>
      </c>
      <c r="E28" s="14">
        <f>HLOOKUP($A28,'WT 2018 Team'!$A$1:$AQ$250,53,FALSE)</f>
        <v>152</v>
      </c>
      <c r="F28" s="14">
        <f>HLOOKUP($A28,'WT 2019 Team'!$A$1:$AQ$250,58,FALSE)</f>
        <v>163</v>
      </c>
      <c r="G28" s="14">
        <f>HLOOKUP($A28,'WT 2020 Team'!$A$1:$AQ$250,25,FALSE)</f>
        <v>49</v>
      </c>
    </row>
    <row r="29" spans="1:7" x14ac:dyDescent="0.2">
      <c r="A29" s="13" t="s">
        <v>27</v>
      </c>
      <c r="B29" s="14">
        <f>HLOOKUP($A29,'WT 2015 Team'!$A$1:$AQ$250,66,FALSE)</f>
        <v>9</v>
      </c>
      <c r="C29" s="14">
        <f>HLOOKUP($A29,'WT 2016 Team'!$A$1:$AQ$250,70,FALSE)</f>
        <v>6</v>
      </c>
      <c r="D29" s="14">
        <f>HLOOKUP($A29,'WT 2017 Team'!$A$1:$AQ$250,55,FALSE)</f>
        <v>12</v>
      </c>
      <c r="E29" s="14">
        <f>HLOOKUP($A29,'WT 2018 Team'!$A$1:$AQ$250,53,FALSE)</f>
        <v>20</v>
      </c>
      <c r="F29" s="14">
        <f>HLOOKUP($A29,'WT 2019 Team'!$A$1:$AQ$250,58,FALSE)</f>
        <v>8</v>
      </c>
      <c r="G29" s="14">
        <f>HLOOKUP($A29,'WT 2020 Team'!$A$1:$AQ$250,25,FALSE)</f>
        <v>6</v>
      </c>
    </row>
    <row r="30" spans="1:7" x14ac:dyDescent="0.2">
      <c r="A30" s="13" t="s">
        <v>28</v>
      </c>
      <c r="B30" s="14">
        <f>HLOOKUP($A30,'WT 2015 Team'!$A$1:$AQ$250,66,FALSE)</f>
        <v>21</v>
      </c>
      <c r="C30" s="14">
        <f>HLOOKUP($A30,'WT 2016 Team'!$A$1:$AQ$250,70,FALSE)</f>
        <v>12</v>
      </c>
      <c r="D30" s="14">
        <f>HLOOKUP($A30,'WT 2017 Team'!$A$1:$AQ$250,55,FALSE)</f>
        <v>21</v>
      </c>
      <c r="E30" s="14">
        <f>HLOOKUP($A30,'WT 2018 Team'!$A$1:$AQ$250,53,FALSE)</f>
        <v>19</v>
      </c>
      <c r="F30" s="14">
        <f>HLOOKUP($A30,'WT 2019 Team'!$A$1:$AQ$250,58,FALSE)</f>
        <v>25</v>
      </c>
      <c r="G30" s="14">
        <f>HLOOKUP($A30,'WT 2020 Team'!$A$1:$AQ$250,25,FALSE)</f>
        <v>15</v>
      </c>
    </row>
    <row r="31" spans="1:7" x14ac:dyDescent="0.2">
      <c r="A31" s="13" t="s">
        <v>29</v>
      </c>
      <c r="B31" s="14">
        <f>HLOOKUP($A31,'WT 2015 Team'!$A$1:$AQ$250,66,FALSE)</f>
        <v>537</v>
      </c>
      <c r="C31" s="14">
        <f>HLOOKUP($A31,'WT 2016 Team'!$A$1:$AQ$250,70,FALSE)</f>
        <v>608</v>
      </c>
      <c r="D31" s="14">
        <f>HLOOKUP($A31,'WT 2017 Team'!$A$1:$AQ$250,55,FALSE)</f>
        <v>636</v>
      </c>
      <c r="E31" s="14">
        <f>HLOOKUP($A31,'WT 2018 Team'!$A$1:$AQ$250,53,FALSE)</f>
        <v>922</v>
      </c>
      <c r="F31" s="14">
        <f>HLOOKUP($A31,'WT 2019 Team'!$A$1:$AQ$250,58,FALSE)</f>
        <v>1022</v>
      </c>
      <c r="G31" s="14">
        <f>HLOOKUP($A31,'WT 2020 Team'!$A$1:$AQ$250,25,FALSE)</f>
        <v>488</v>
      </c>
    </row>
    <row r="32" spans="1:7" x14ac:dyDescent="0.2">
      <c r="A32" s="13" t="s">
        <v>30</v>
      </c>
      <c r="B32" s="14">
        <f>HLOOKUP($A32,'WT 2015 Team'!$A$1:$AQ$250,66,FALSE)</f>
        <v>4721</v>
      </c>
      <c r="C32" s="14">
        <f>HLOOKUP($A32,'WT 2016 Team'!$A$1:$AQ$250,70,FALSE)</f>
        <v>5059</v>
      </c>
      <c r="D32" s="14">
        <f>HLOOKUP($A32,'WT 2017 Team'!$A$1:$AQ$250,55,FALSE)</f>
        <v>5139</v>
      </c>
      <c r="E32" s="14">
        <f>HLOOKUP($A32,'WT 2018 Team'!$A$1:$AQ$250,53,FALSE)</f>
        <v>6417</v>
      </c>
      <c r="F32" s="14">
        <f>HLOOKUP($A32,'WT 2019 Team'!$A$1:$AQ$250,58,FALSE)</f>
        <v>7444</v>
      </c>
      <c r="G32" s="14">
        <f>HLOOKUP($A32,'WT 2020 Team'!$A$1:$AQ$250,25,FALSE)</f>
        <v>2836</v>
      </c>
    </row>
    <row r="33" spans="1:7" x14ac:dyDescent="0.2">
      <c r="A33" s="13" t="s">
        <v>31</v>
      </c>
      <c r="B33" s="17">
        <f>HLOOKUP($A33,'WT 2015 Team'!$A$1:$AQ$250,66,FALSE)</f>
        <v>17.748120300751879</v>
      </c>
      <c r="C33" s="17">
        <f>HLOOKUP($A33,'WT 2016 Team'!$A$1:$AQ$250,70,FALSE)</f>
        <v>16.751655629139073</v>
      </c>
      <c r="D33" s="17">
        <f>HLOOKUP($A33,'WT 2017 Team'!$A$1:$AQ$250,55,FALSE)</f>
        <v>16.904605263157894</v>
      </c>
      <c r="E33" s="17">
        <f>HLOOKUP($A33,'WT 2018 Team'!$A$1:$AQ$250,53,FALSE)</f>
        <v>16.88684210526316</v>
      </c>
      <c r="F33" s="17">
        <f>HLOOKUP($A33,'WT 2019 Team'!$A$1:$AQ$250,58,FALSE)</f>
        <v>16.32456140350877</v>
      </c>
      <c r="G33" s="17">
        <f>HLOOKUP($A33,'WT 2020 Team'!$A$1:$AQ$250,25,FALSE)</f>
        <v>15.085106382978724</v>
      </c>
    </row>
    <row r="34" spans="1:7" x14ac:dyDescent="0.2">
      <c r="A34" s="13" t="s">
        <v>32</v>
      </c>
      <c r="B34" s="14">
        <f>HLOOKUP($A34,'WT 2015 Team'!$A$1:$AQ$250,66,FALSE)</f>
        <v>1672</v>
      </c>
      <c r="C34" s="14">
        <f>HLOOKUP($A34,'WT 2016 Team'!$A$1:$AQ$250,70,FALSE)</f>
        <v>1653</v>
      </c>
      <c r="D34" s="14">
        <f>HLOOKUP($A34,'WT 2017 Team'!$A$1:$AQ$250,55,FALSE)</f>
        <v>1781</v>
      </c>
      <c r="E34" s="14">
        <f>HLOOKUP($A34,'WT 2018 Team'!$A$1:$AQ$250,53,FALSE)</f>
        <v>2221</v>
      </c>
      <c r="F34" s="14">
        <f>HLOOKUP($A34,'WT 2019 Team'!$A$1:$AQ$250,58,FALSE)</f>
        <v>2476</v>
      </c>
      <c r="G34" s="14">
        <f>HLOOKUP($A34,'WT 2020 Team'!$A$1:$AQ$250,25,FALSE)</f>
        <v>962</v>
      </c>
    </row>
    <row r="35" spans="1:7" x14ac:dyDescent="0.2">
      <c r="A35" s="13" t="s">
        <v>33</v>
      </c>
      <c r="B35" s="14">
        <f>HLOOKUP($A35,'WT 2015 Team'!$A$1:$AQ$250,66,FALSE)</f>
        <v>3049</v>
      </c>
      <c r="C35" s="14">
        <f>HLOOKUP($A35,'WT 2016 Team'!$A$1:$AQ$250,70,FALSE)</f>
        <v>3406</v>
      </c>
      <c r="D35" s="14">
        <f>HLOOKUP($A35,'WT 2017 Team'!$A$1:$AQ$250,55,FALSE)</f>
        <v>3358</v>
      </c>
      <c r="E35" s="14">
        <f>HLOOKUP($A35,'WT 2018 Team'!$A$1:$AQ$250,53,FALSE)</f>
        <v>4196</v>
      </c>
      <c r="F35" s="14">
        <f>HLOOKUP($A35,'WT 2019 Team'!$A$1:$AQ$250,58,FALSE)</f>
        <v>4968</v>
      </c>
      <c r="G35" s="14">
        <f>HLOOKUP($A35,'WT 2020 Team'!$A$1:$AQ$250,25,FALSE)</f>
        <v>1874</v>
      </c>
    </row>
    <row r="36" spans="1:7" x14ac:dyDescent="0.2">
      <c r="A36" s="13" t="s">
        <v>34</v>
      </c>
      <c r="B36" s="14">
        <f>HLOOKUP($A36,'WT 2015 Team'!$A$1:$AQ$250,66,FALSE)</f>
        <v>1344</v>
      </c>
      <c r="C36" s="14">
        <f>HLOOKUP($A36,'WT 2016 Team'!$A$1:$AQ$250,70,FALSE)</f>
        <v>1583</v>
      </c>
      <c r="D36" s="14">
        <f>HLOOKUP($A36,'WT 2017 Team'!$A$1:$AQ$250,55,FALSE)</f>
        <v>1548</v>
      </c>
      <c r="E36" s="14">
        <f>HLOOKUP($A36,'WT 2018 Team'!$A$1:$AQ$250,53,FALSE)</f>
        <v>2119</v>
      </c>
      <c r="F36" s="14">
        <f>HLOOKUP($A36,'WT 2019 Team'!$A$1:$AQ$250,58,FALSE)</f>
        <v>2375</v>
      </c>
      <c r="G36" s="14">
        <f>HLOOKUP($A36,'WT 2020 Team'!$A$1:$AQ$250,25,FALSE)</f>
        <v>939</v>
      </c>
    </row>
    <row r="37" spans="1:7" x14ac:dyDescent="0.2">
      <c r="A37" s="13" t="s">
        <v>35</v>
      </c>
      <c r="B37" s="17">
        <f>HLOOKUP($A37,'WT 2015 Team'!$A$1:$AQ$250,66,FALSE)</f>
        <v>5.0526315789473681</v>
      </c>
      <c r="C37" s="17">
        <f>HLOOKUP($A37,'WT 2016 Team'!$A$1:$AQ$250,70,FALSE)</f>
        <v>5.241721854304636</v>
      </c>
      <c r="D37" s="17">
        <f>HLOOKUP($A37,'WT 2017 Team'!$A$1:$AQ$250,55,FALSE)</f>
        <v>5.0921052631578947</v>
      </c>
      <c r="E37" s="17">
        <f>HLOOKUP($A37,'WT 2018 Team'!$A$1:$AQ$250,53,FALSE)</f>
        <v>5.5763157894736839</v>
      </c>
      <c r="F37" s="17">
        <f>HLOOKUP($A37,'WT 2019 Team'!$A$1:$AQ$250,58,FALSE)</f>
        <v>5.208333333333333</v>
      </c>
      <c r="G37" s="17">
        <f>HLOOKUP($A37,'WT 2020 Team'!$A$1:$AQ$250,25,FALSE)</f>
        <v>4.9946808510638299</v>
      </c>
    </row>
    <row r="38" spans="1:7" x14ac:dyDescent="0.2">
      <c r="A38" s="13" t="s">
        <v>36</v>
      </c>
      <c r="B38" s="17">
        <f>HLOOKUP($A38,'WT 2015 Team'!$A$1:$AQ$250,66,FALSE)</f>
        <v>16.44736842105263</v>
      </c>
      <c r="C38" s="17">
        <f>HLOOKUP($A38,'WT 2016 Team'!$A$1:$AQ$250,70,FALSE)</f>
        <v>16.566225165562916</v>
      </c>
      <c r="D38" s="17">
        <f>HLOOKUP($A38,'WT 2017 Team'!$A$1:$AQ$250,55,FALSE)</f>
        <v>16.592105263157894</v>
      </c>
      <c r="E38" s="17">
        <f>HLOOKUP($A38,'WT 2018 Team'!$A$1:$AQ$250,53,FALSE)</f>
        <v>16.905263157894737</v>
      </c>
      <c r="F38" s="17">
        <f>HLOOKUP($A38,'WT 2019 Team'!$A$1:$AQ$250,58,FALSE)</f>
        <v>17.039473684210527</v>
      </c>
      <c r="G38" s="17">
        <f>HLOOKUP($A38,'WT 2020 Team'!$A$1:$AQ$250,25,FALSE)</f>
        <v>17.712765957446809</v>
      </c>
    </row>
    <row r="39" spans="1:7" x14ac:dyDescent="0.2">
      <c r="A39" s="13" t="s">
        <v>37</v>
      </c>
      <c r="B39" s="14">
        <f>HLOOKUP($A39,'WT 2015 Team'!$A$1:$AQ$250,66,FALSE)</f>
        <v>1563</v>
      </c>
      <c r="C39" s="14">
        <f>HLOOKUP($A39,'WT 2016 Team'!$A$1:$AQ$250,70,FALSE)</f>
        <v>1704</v>
      </c>
      <c r="D39" s="14">
        <f>HLOOKUP($A39,'WT 2017 Team'!$A$1:$AQ$250,55,FALSE)</f>
        <v>1739</v>
      </c>
      <c r="E39" s="14">
        <f>HLOOKUP($A39,'WT 2018 Team'!$A$1:$AQ$250,53,FALSE)</f>
        <v>2424</v>
      </c>
      <c r="F39" s="14">
        <f>HLOOKUP($A39,'WT 2019 Team'!$A$1:$AQ$250,58,FALSE)</f>
        <v>3101</v>
      </c>
      <c r="G39" s="14">
        <f>HLOOKUP($A39,'WT 2020 Team'!$A$1:$AQ$250,25,FALSE)</f>
        <v>1325</v>
      </c>
    </row>
    <row r="40" spans="1:7" x14ac:dyDescent="0.2">
      <c r="A40" s="13" t="s">
        <v>38</v>
      </c>
      <c r="B40" s="17">
        <f>HLOOKUP($A40,'WT 2015 Team'!$A$1:$AQ$250,66,FALSE)</f>
        <v>5.8759398496240598</v>
      </c>
      <c r="C40" s="17">
        <f>HLOOKUP($A40,'WT 2016 Team'!$A$1:$AQ$250,70,FALSE)</f>
        <v>5.6423841059602653</v>
      </c>
      <c r="D40" s="17">
        <f>HLOOKUP($A40,'WT 2017 Team'!$A$1:$AQ$250,55,FALSE)</f>
        <v>5.7203947368421053</v>
      </c>
      <c r="E40" s="17">
        <f>HLOOKUP($A40,'WT 2018 Team'!$A$1:$AQ$250,53,FALSE)</f>
        <v>6.3789473684210529</v>
      </c>
      <c r="F40" s="17">
        <f>HLOOKUP($A40,'WT 2019 Team'!$A$1:$AQ$250,58,FALSE)</f>
        <v>6.8004385964912277</v>
      </c>
      <c r="G40" s="17">
        <f>HLOOKUP($A40,'WT 2020 Team'!$A$1:$AQ$250,25,FALSE)</f>
        <v>7.0478723404255321</v>
      </c>
    </row>
    <row r="41" spans="1:7" x14ac:dyDescent="0.2">
      <c r="A41" s="13" t="s">
        <v>39</v>
      </c>
      <c r="B41" s="14">
        <f>HLOOKUP($A41,'WT 2015 Team'!$A$1:$AQ$250,66,FALSE)</f>
        <v>1563</v>
      </c>
      <c r="C41" s="14">
        <f>HLOOKUP($A41,'WT 2016 Team'!$A$1:$AQ$250,70,FALSE)</f>
        <v>1704</v>
      </c>
      <c r="D41" s="14">
        <f>HLOOKUP($A41,'WT 2017 Team'!$A$1:$AQ$250,55,FALSE)</f>
        <v>1739</v>
      </c>
      <c r="E41" s="14">
        <f>HLOOKUP($A41,'WT 2018 Team'!$A$1:$AQ$250,53,FALSE)</f>
        <v>2424</v>
      </c>
      <c r="F41" s="14">
        <f>HLOOKUP($A41,'WT 2019 Team'!$A$1:$AQ$250,58,FALSE)</f>
        <v>3101</v>
      </c>
      <c r="G41" s="14">
        <f>HLOOKUP($A41,'WT 2020 Team'!$A$1:$AQ$250,25,FALSE)</f>
        <v>1325</v>
      </c>
    </row>
    <row r="42" spans="1:7" x14ac:dyDescent="0.2">
      <c r="A42" s="13" t="s">
        <v>40</v>
      </c>
      <c r="B42" s="17">
        <f>HLOOKUP($A42,'WT 2015 Team'!$A$1:$AQ$250,66,FALSE)</f>
        <v>5.8759398496240598</v>
      </c>
      <c r="C42" s="17">
        <f>HLOOKUP($A42,'WT 2016 Team'!$A$1:$AQ$250,70,FALSE)</f>
        <v>5.6423841059602653</v>
      </c>
      <c r="D42" s="17">
        <f>HLOOKUP($A42,'WT 2017 Team'!$A$1:$AQ$250,55,FALSE)</f>
        <v>5.7203947368421053</v>
      </c>
      <c r="E42" s="17">
        <f>HLOOKUP($A42,'WT 2018 Team'!$A$1:$AQ$250,53,FALSE)</f>
        <v>6.3789473684210529</v>
      </c>
      <c r="F42" s="17">
        <f>HLOOKUP($A42,'WT 2019 Team'!$A$1:$AQ$250,58,FALSE)</f>
        <v>6.8004385964912277</v>
      </c>
      <c r="G42" s="17">
        <f>HLOOKUP($A42,'WT 2020 Team'!$A$1:$AQ$250,25,FALSE)</f>
        <v>7.0478723404255321</v>
      </c>
    </row>
    <row r="43" spans="1:7" x14ac:dyDescent="0.2">
      <c r="A43" s="13" t="s">
        <v>41</v>
      </c>
      <c r="B43" s="17">
        <f>HLOOKUP($A43,'WT 2015 Team'!$A$1:$AQ$250,66,FALSE)</f>
        <v>36.221804511278194</v>
      </c>
      <c r="C43" s="17">
        <f>HLOOKUP($A43,'WT 2016 Team'!$A$1:$AQ$250,70,FALSE)</f>
        <v>35.195364238410598</v>
      </c>
      <c r="D43" s="17">
        <f>HLOOKUP($A43,'WT 2017 Team'!$A$1:$AQ$250,55,FALSE)</f>
        <v>35.598684210526315</v>
      </c>
      <c r="E43" s="17">
        <f>HLOOKUP($A43,'WT 2018 Team'!$A$1:$AQ$250,53,FALSE)</f>
        <v>36.160526315789475</v>
      </c>
      <c r="F43" s="17">
        <f>HLOOKUP($A43,'WT 2019 Team'!$A$1:$AQ$250,58,FALSE)</f>
        <v>35.245614035087719</v>
      </c>
      <c r="G43" s="17">
        <f>HLOOKUP($A43,'WT 2020 Team'!$A$1:$AQ$250,25,FALSE)</f>
        <v>34.148936170212764</v>
      </c>
    </row>
    <row r="44" spans="1:7" x14ac:dyDescent="0.2">
      <c r="A44" s="13" t="s">
        <v>42</v>
      </c>
      <c r="B44" s="18">
        <f>HLOOKUP($A44,'WT 2015 Team'!$A$1:$AQ$250,66,FALSE)</f>
        <v>0.43377350940376153</v>
      </c>
      <c r="C44" s="18">
        <f>HLOOKUP($A44,'WT 2016 Team'!$A$1:$AQ$250,70,FALSE)</f>
        <v>0.45088800289960129</v>
      </c>
      <c r="D44" s="18">
        <f>HLOOKUP($A44,'WT 2017 Team'!$A$1:$AQ$250,55,FALSE)</f>
        <v>0.4612688398177357</v>
      </c>
      <c r="E44" s="18">
        <f>HLOOKUP($A44,'WT 2018 Team'!$A$1:$AQ$250,53,FALSE)</f>
        <v>0.45042095416276895</v>
      </c>
      <c r="F44" s="18">
        <f>HLOOKUP($A44,'WT 2019 Team'!$A$1:$AQ$250,58,FALSE)</f>
        <v>0.43849757801953465</v>
      </c>
      <c r="G44" s="18">
        <f>HLOOKUP($A44,'WT 2020 Team'!$A$1:$AQ$250,25,FALSE)</f>
        <v>0.44761524645779288</v>
      </c>
    </row>
    <row r="47" spans="1:7" x14ac:dyDescent="0.2">
      <c r="A47" s="1" t="s">
        <v>1693</v>
      </c>
    </row>
    <row r="49" spans="1:8" x14ac:dyDescent="0.2">
      <c r="A49" s="13" t="s">
        <v>11</v>
      </c>
      <c r="B49" s="14">
        <f>HLOOKUP($A49,'WT 2015 Team'!$A$1:$AQ$250,66,FALSE)</f>
        <v>1426</v>
      </c>
      <c r="C49" s="14">
        <f>HLOOKUP($A49,'WT 2016 Team'!$A$1:$AQ$250,70,FALSE)</f>
        <v>1711</v>
      </c>
      <c r="D49" s="14">
        <f>HLOOKUP($A49,'WT 2017 Team'!$A$1:$AQ$250,55,FALSE)</f>
        <v>1782</v>
      </c>
      <c r="E49" s="14">
        <f>HLOOKUP($A49,'WT 2018 Team'!$A$1:$AQ$250,53,FALSE)</f>
        <v>2608</v>
      </c>
      <c r="F49" s="14">
        <f>HLOOKUP($A49,'WT 2019 Team'!$A$1:$AQ$250,58,FALSE)</f>
        <v>2898</v>
      </c>
      <c r="G49" s="14">
        <f>HLOOKUP($A49,'WT 2020 Team'!$A$1:$AQ$250,25,FALSE)</f>
        <v>1277</v>
      </c>
    </row>
    <row r="50" spans="1:8" x14ac:dyDescent="0.2">
      <c r="A50" s="13" t="s">
        <v>12</v>
      </c>
      <c r="B50" s="17">
        <f>HLOOKUP($A50,'WT 2015 Team'!$A$1:$AQ$250,66,FALSE)</f>
        <v>5.3609022556390977</v>
      </c>
      <c r="C50" s="17">
        <f>HLOOKUP($A50,'WT 2016 Team'!$A$1:$AQ$250,70,FALSE)</f>
        <v>5.6655629139072845</v>
      </c>
      <c r="D50" s="17">
        <f>HLOOKUP($A50,'WT 2017 Team'!$A$1:$AQ$250,55,FALSE)</f>
        <v>5.8618421052631575</v>
      </c>
      <c r="E50" s="17">
        <f>HLOOKUP($A50,'WT 2018 Team'!$A$1:$AQ$250,53,FALSE)</f>
        <v>6.8631578947368421</v>
      </c>
      <c r="F50" s="17">
        <f>HLOOKUP($A50,'WT 2019 Team'!$A$1:$AQ$250,58,FALSE)</f>
        <v>6.3552631578947372</v>
      </c>
      <c r="G50" s="17">
        <f>HLOOKUP($A50,'WT 2020 Team'!$A$1:$AQ$250,25,FALSE)</f>
        <v>6.792553191489362</v>
      </c>
    </row>
    <row r="51" spans="1:8" x14ac:dyDescent="0.2">
      <c r="A51" s="13" t="s">
        <v>23</v>
      </c>
      <c r="B51" s="18">
        <f>HLOOKUP($A51,'WT 2015 Team'!$A$1:$AQ$250,66,FALSE)/'WT 2015 Team'!B66</f>
        <v>0.22932330827067668</v>
      </c>
      <c r="C51" s="18">
        <f>HLOOKUP($A51,'WT 2016 Team'!$A$1:$AQ$250,70,FALSE)/'WT 2016 Team'!B70</f>
        <v>0.33112582781456956</v>
      </c>
      <c r="D51" s="18">
        <f>HLOOKUP($A51,'WT 2017 Team'!$A$1:$AQ$250,55,FALSE)/'WT 2017 Team'!B55</f>
        <v>0.27631578947368424</v>
      </c>
      <c r="E51" s="18">
        <f>HLOOKUP($A51,'WT 2018 Team'!$A$1:$AQ$250,53,FALSE)/'WT 2018 Team'!B53</f>
        <v>0.31315789473684208</v>
      </c>
      <c r="F51" s="18">
        <f>HLOOKUP($A51,'WT 2019 Team'!$A$1:$AQ$250,58,FALSE)/'WT 2019 Team'!B58</f>
        <v>0.33114035087719296</v>
      </c>
      <c r="G51" s="18">
        <f>HLOOKUP($A51,'WT 2020 Team'!$A$1:$AQ$250,25,FALSE)/'WT 2020 Team'!B25</f>
        <v>0.28191489361702127</v>
      </c>
    </row>
    <row r="52" spans="1:8" x14ac:dyDescent="0.2">
      <c r="A52" s="13" t="s">
        <v>24</v>
      </c>
      <c r="B52" s="18">
        <f>HLOOKUP($A52,'WT 2015 Team'!$A$1:$AQ$250,66,FALSE)/'WT 2015 Team'!B66</f>
        <v>1.0225563909774436</v>
      </c>
      <c r="C52" s="18">
        <f>HLOOKUP($A52,'WT 2016 Team'!$A$1:$AQ$250,70,FALSE)/'WT 2016 Team'!B70</f>
        <v>1.1456953642384107</v>
      </c>
      <c r="D52" s="18">
        <f>HLOOKUP($A52,'WT 2017 Team'!$A$1:$AQ$250,55,FALSE)/'WT 2017 Team'!B55</f>
        <v>0.95065789473684215</v>
      </c>
      <c r="E52" s="18">
        <f>HLOOKUP($A52,'WT 2018 Team'!$A$1:$AQ$250,53,FALSE)/'WT 2018 Team'!B53</f>
        <v>1.118421052631579</v>
      </c>
      <c r="F52" s="18">
        <f>HLOOKUP($A52,'WT 2019 Team'!$A$1:$AQ$250,58,FALSE)/'WT 2019 Team'!B58</f>
        <v>0.92982456140350878</v>
      </c>
      <c r="G52" s="18">
        <f>HLOOKUP($A52,'WT 2020 Team'!$A$1:$AQ$250,25,FALSE)/'WT 2020 Team'!B25</f>
        <v>1.0212765957446808</v>
      </c>
    </row>
    <row r="53" spans="1:8" x14ac:dyDescent="0.2">
      <c r="A53" s="13" t="s">
        <v>25</v>
      </c>
      <c r="B53" s="18">
        <f>HLOOKUP($A53,'WT 2015 Team'!$A$1:$AQ$250,66,FALSE)/'WT 2015 Team'!B66</f>
        <v>2.011278195488722</v>
      </c>
      <c r="C53" s="18">
        <f>HLOOKUP($A53,'WT 2016 Team'!$A$1:$AQ$250,70,FALSE)/'WT 2016 Team'!B70</f>
        <v>2.1357615894039736</v>
      </c>
      <c r="D53" s="18">
        <f>HLOOKUP($A53,'WT 2017 Team'!$A$1:$AQ$250,55,FALSE)/'WT 2017 Team'!B55</f>
        <v>2.4736842105263159</v>
      </c>
      <c r="E53" s="18">
        <f>HLOOKUP($A53,'WT 2018 Team'!$A$1:$AQ$250,53,FALSE)/'WT 2018 Team'!B53</f>
        <v>2.9552631578947368</v>
      </c>
      <c r="F53" s="18">
        <f>HLOOKUP($A53,'WT 2019 Team'!$A$1:$AQ$250,58,FALSE)/'WT 2019 Team'!B58</f>
        <v>2.7982456140350878</v>
      </c>
      <c r="G53" s="18">
        <f>HLOOKUP($A53,'WT 2020 Team'!$A$1:$AQ$250,25,FALSE)/'WT 2020 Team'!B25</f>
        <v>2.8138297872340425</v>
      </c>
    </row>
    <row r="54" spans="1:8" x14ac:dyDescent="0.2">
      <c r="A54" s="13" t="s">
        <v>26</v>
      </c>
      <c r="B54" s="18">
        <f>HLOOKUP($A54,'WT 2015 Team'!$A$1:$AQ$250,66,FALSE)/'WT 2015 Team'!B66</f>
        <v>0.34962406015037595</v>
      </c>
      <c r="C54" s="18">
        <f>HLOOKUP($A54,'WT 2016 Team'!$A$1:$AQ$250,70,FALSE)/'WT 2016 Team'!B70</f>
        <v>0.34105960264900664</v>
      </c>
      <c r="D54" s="18">
        <f>HLOOKUP($A54,'WT 2017 Team'!$A$1:$AQ$250,55,FALSE)/'WT 2017 Team'!B55</f>
        <v>0.33552631578947367</v>
      </c>
      <c r="E54" s="18">
        <f>HLOOKUP($A54,'WT 2018 Team'!$A$1:$AQ$250,53,FALSE)/'WT 2018 Team'!B53</f>
        <v>0.4</v>
      </c>
      <c r="F54" s="18">
        <f>HLOOKUP($A54,'WT 2019 Team'!$A$1:$AQ$250,58,FALSE)/'WT 2019 Team'!B58</f>
        <v>0.35745614035087719</v>
      </c>
      <c r="G54" s="18">
        <f>HLOOKUP($A54,'WT 2020 Team'!$A$1:$AQ$250,25,FALSE)/'WT 2020 Team'!B25</f>
        <v>0.26063829787234044</v>
      </c>
    </row>
    <row r="55" spans="1:8" x14ac:dyDescent="0.2">
      <c r="A55" s="13" t="s">
        <v>27</v>
      </c>
      <c r="B55" s="18">
        <f>HLOOKUP($A55,'WT 2015 Team'!$A$1:$AQ$250,66,FALSE)/'WT 2015 Team'!B66</f>
        <v>3.3834586466165412E-2</v>
      </c>
      <c r="C55" s="18">
        <f>HLOOKUP($A55,'WT 2016 Team'!$A$1:$AQ$250,70,FALSE)/'WT 2016 Team'!B70</f>
        <v>1.9867549668874173E-2</v>
      </c>
      <c r="D55" s="18">
        <f>HLOOKUP($A55,'WT 2017 Team'!$A$1:$AQ$250,55,FALSE)/'WT 2017 Team'!B55</f>
        <v>3.9473684210526314E-2</v>
      </c>
      <c r="E55" s="18">
        <f>HLOOKUP($A55,'WT 2018 Team'!$A$1:$AQ$250,53,FALSE)/'WT 2018 Team'!B53</f>
        <v>5.2631578947368418E-2</v>
      </c>
      <c r="F55" s="18">
        <f>HLOOKUP($A55,'WT 2019 Team'!$A$1:$AQ$250,58,FALSE)/'WT 2019 Team'!B58</f>
        <v>1.7543859649122806E-2</v>
      </c>
      <c r="G55" s="18">
        <f>HLOOKUP($A55,'WT 2020 Team'!$A$1:$AQ$250,25,FALSE)/'WT 2020 Team'!B25</f>
        <v>3.1914893617021274E-2</v>
      </c>
    </row>
    <row r="56" spans="1:8" x14ac:dyDescent="0.2">
      <c r="A56" s="13" t="s">
        <v>28</v>
      </c>
      <c r="B56" s="18">
        <f>HLOOKUP($A56,'WT 2015 Team'!$A$1:$AQ$250,66,FALSE)/'WT 2015 Team'!B66</f>
        <v>7.8947368421052627E-2</v>
      </c>
      <c r="C56" s="18">
        <f>HLOOKUP($A56,'WT 2016 Team'!$A$1:$AQ$250,70,FALSE)/'WT 2016 Team'!B70</f>
        <v>3.9735099337748346E-2</v>
      </c>
      <c r="D56" s="18">
        <f>HLOOKUP($A56,'WT 2017 Team'!$A$1:$AQ$250,55,FALSE)/'WT 2017 Team'!B55</f>
        <v>6.9078947368421059E-2</v>
      </c>
      <c r="E56" s="18">
        <f>HLOOKUP($A56,'WT 2018 Team'!$A$1:$AQ$250,53,FALSE)/'WT 2018 Team'!B53</f>
        <v>0.05</v>
      </c>
      <c r="F56" s="18">
        <f>HLOOKUP($A56,'WT 2019 Team'!$A$1:$AQ$250,58,FALSE)/'WT 2019 Team'!B58</f>
        <v>5.4824561403508769E-2</v>
      </c>
      <c r="G56" s="18">
        <f>HLOOKUP($A56,'WT 2020 Team'!$A$1:$AQ$250,25,FALSE)/'WT 2020 Team'!B25</f>
        <v>7.9787234042553196E-2</v>
      </c>
    </row>
    <row r="57" spans="1:8" x14ac:dyDescent="0.2">
      <c r="A57" s="13" t="s">
        <v>29</v>
      </c>
      <c r="B57" s="18">
        <f>HLOOKUP($A57,'WT 2015 Team'!$A$1:$AQ$250,66,FALSE)/'WT 2015 Team'!B66</f>
        <v>2.018796992481203</v>
      </c>
      <c r="C57" s="18">
        <f>HLOOKUP($A57,'WT 2016 Team'!$A$1:$AQ$250,70,FALSE)/'WT 2016 Team'!B70</f>
        <v>2.0132450331125828</v>
      </c>
      <c r="D57" s="18">
        <f>HLOOKUP($A57,'WT 2017 Team'!$A$1:$AQ$250,55,FALSE)/'WT 2017 Team'!B55</f>
        <v>2.0921052631578947</v>
      </c>
      <c r="E57" s="18">
        <f>HLOOKUP($A57,'WT 2018 Team'!$A$1:$AQ$250,53,FALSE)/'WT 2018 Team'!B53</f>
        <v>2.4263157894736844</v>
      </c>
      <c r="F57" s="18">
        <f>HLOOKUP($A57,'WT 2019 Team'!$A$1:$AQ$250,58,FALSE)/'WT 2019 Team'!B58</f>
        <v>2.2412280701754388</v>
      </c>
      <c r="G57" s="18">
        <f>HLOOKUP($A57,'WT 2020 Team'!$A$1:$AQ$250,25,FALSE)/'WT 2020 Team'!B25</f>
        <v>2.5957446808510638</v>
      </c>
    </row>
    <row r="58" spans="1:8" x14ac:dyDescent="0.2">
      <c r="A58" s="13"/>
      <c r="B58" s="18"/>
      <c r="C58" s="18"/>
      <c r="D58" s="18"/>
      <c r="E58" s="18"/>
      <c r="F58" s="18"/>
      <c r="G58" s="18"/>
    </row>
    <row r="59" spans="1:8" x14ac:dyDescent="0.2">
      <c r="A59" s="15"/>
      <c r="B59" s="16">
        <v>2015</v>
      </c>
      <c r="C59" s="16">
        <v>2016</v>
      </c>
      <c r="D59" s="16">
        <v>2017</v>
      </c>
      <c r="E59" s="16">
        <v>2018</v>
      </c>
      <c r="F59" s="16">
        <v>2019</v>
      </c>
      <c r="G59" s="16">
        <v>2020</v>
      </c>
    </row>
    <row r="60" spans="1:8" x14ac:dyDescent="0.2">
      <c r="A60" s="13" t="s">
        <v>1694</v>
      </c>
      <c r="B60" s="24">
        <f t="shared" ref="B60:G60" si="0">B27/(B15+B18+B21-B24)</f>
        <v>0.15965383467621605</v>
      </c>
      <c r="C60" s="24">
        <f t="shared" si="0"/>
        <v>0.17009493670886075</v>
      </c>
      <c r="D60" s="24">
        <f t="shared" si="0"/>
        <v>0.19665271966527198</v>
      </c>
      <c r="E60" s="24">
        <f t="shared" si="0"/>
        <v>0.23035897435897437</v>
      </c>
      <c r="F60" s="24">
        <f t="shared" si="0"/>
        <v>0.2176360225140713</v>
      </c>
      <c r="G60" s="24">
        <f t="shared" si="0"/>
        <v>0.2132204756146715</v>
      </c>
      <c r="H60" s="26"/>
    </row>
    <row r="62" spans="1:8" x14ac:dyDescent="0.2">
      <c r="A62" s="13" t="s">
        <v>6</v>
      </c>
      <c r="B62" s="17">
        <f>HLOOKUP($A62,'WT 2015 Team'!$A$1:$AQ$250,66,FALSE)</f>
        <v>16.44736842105263</v>
      </c>
      <c r="C62" s="17">
        <f>HLOOKUP($A62,'WT 2016 Team'!$A$1:$AQ$250,70,FALSE)</f>
        <v>16.566225165562916</v>
      </c>
      <c r="D62" s="17">
        <f>HLOOKUP($A62,'WT 2017 Team'!$A$1:$AQ$250,55,FALSE)</f>
        <v>16.592105263157894</v>
      </c>
      <c r="E62" s="17">
        <f>HLOOKUP($A62,'WT 2018 Team'!$A$1:$AQ$250,53,FALSE)</f>
        <v>16.905263157894737</v>
      </c>
      <c r="F62" s="17">
        <f>HLOOKUP($A62,'WT 2019 Team'!$A$1:$AQ$250,58,FALSE)</f>
        <v>17.039473684210527</v>
      </c>
      <c r="G62" s="17">
        <f>HLOOKUP($A62,'WT 2020 Team'!$A$1:$AQ$250,25,FALSE)</f>
        <v>17.712765957446809</v>
      </c>
    </row>
    <row r="63" spans="1:8" x14ac:dyDescent="0.2">
      <c r="A63" s="13" t="s">
        <v>1705</v>
      </c>
      <c r="B63" s="17">
        <f t="shared" ref="B63:G63" si="1">B15/B3</f>
        <v>8.2443609022556394</v>
      </c>
      <c r="C63" s="17">
        <f t="shared" si="1"/>
        <v>7.9039735099337749</v>
      </c>
      <c r="D63" s="17">
        <f t="shared" si="1"/>
        <v>8.1217105263157894</v>
      </c>
      <c r="E63" s="17">
        <f t="shared" si="1"/>
        <v>8.6315789473684212</v>
      </c>
      <c r="F63" s="17">
        <f t="shared" si="1"/>
        <v>8.6403508771929829</v>
      </c>
      <c r="G63" s="17">
        <f t="shared" si="1"/>
        <v>8.6170212765957448</v>
      </c>
    </row>
    <row r="64" spans="1:8" x14ac:dyDescent="0.2">
      <c r="A64" s="13" t="s">
        <v>1706</v>
      </c>
      <c r="B64" s="17">
        <f t="shared" ref="B64:G64" si="2">B18/B3</f>
        <v>2.969924812030075</v>
      </c>
      <c r="C64" s="17">
        <f t="shared" si="2"/>
        <v>3.3443708609271523</v>
      </c>
      <c r="D64" s="17">
        <f t="shared" si="2"/>
        <v>3.2927631578947367</v>
      </c>
      <c r="E64" s="17">
        <f t="shared" si="2"/>
        <v>3.1184210526315788</v>
      </c>
      <c r="F64" s="17">
        <f t="shared" si="2"/>
        <v>3.0504385964912282</v>
      </c>
      <c r="G64" s="17">
        <f t="shared" si="2"/>
        <v>3.2234042553191489</v>
      </c>
    </row>
    <row r="65" spans="1:8" x14ac:dyDescent="0.2">
      <c r="A65" s="13" t="s">
        <v>1707</v>
      </c>
      <c r="B65" s="17">
        <f t="shared" ref="B65:G65" si="3">B21/B3</f>
        <v>2.263157894736842</v>
      </c>
      <c r="C65" s="17">
        <f t="shared" si="3"/>
        <v>1.9735099337748345</v>
      </c>
      <c r="D65" s="17">
        <f t="shared" si="3"/>
        <v>1.8848684210526316</v>
      </c>
      <c r="E65" s="17">
        <f t="shared" si="3"/>
        <v>2.0368421052631578</v>
      </c>
      <c r="F65" s="17">
        <f t="shared" si="3"/>
        <v>2.2982456140350878</v>
      </c>
      <c r="G65" s="17">
        <f t="shared" si="3"/>
        <v>2.6489361702127661</v>
      </c>
    </row>
    <row r="66" spans="1:8" x14ac:dyDescent="0.2">
      <c r="A66" s="27" t="s">
        <v>1696</v>
      </c>
      <c r="B66" s="28">
        <f>B63+2*B64+B65</f>
        <v>16.44736842105263</v>
      </c>
      <c r="C66" s="28">
        <f t="shared" ref="C66:G66" si="4">C63+2*C64+C65</f>
        <v>16.566225165562916</v>
      </c>
      <c r="D66" s="28">
        <f t="shared" si="4"/>
        <v>16.592105263157894</v>
      </c>
      <c r="E66" s="28">
        <f t="shared" si="4"/>
        <v>16.905263157894737</v>
      </c>
      <c r="F66" s="28">
        <f t="shared" si="4"/>
        <v>17.039473684210527</v>
      </c>
      <c r="G66" s="28">
        <f t="shared" si="4"/>
        <v>17.712765957446809</v>
      </c>
    </row>
    <row r="67" spans="1:8" x14ac:dyDescent="0.2">
      <c r="A67" s="15"/>
      <c r="B67" s="16">
        <v>2015</v>
      </c>
      <c r="C67" s="16">
        <v>2016</v>
      </c>
      <c r="D67" s="16">
        <v>2017</v>
      </c>
      <c r="E67" s="16">
        <v>2018</v>
      </c>
      <c r="F67" s="16">
        <v>2019</v>
      </c>
      <c r="G67" s="16">
        <v>2020</v>
      </c>
    </row>
    <row r="68" spans="1:8" x14ac:dyDescent="0.2">
      <c r="A68" s="13" t="s">
        <v>1697</v>
      </c>
      <c r="B68" s="24">
        <f>B63/B62</f>
        <v>0.50125714285714296</v>
      </c>
      <c r="C68" s="24">
        <f t="shared" ref="C68:G68" si="5">C63/C62</f>
        <v>0.4771137317609434</v>
      </c>
      <c r="D68" s="24">
        <f t="shared" si="5"/>
        <v>0.48949246629659005</v>
      </c>
      <c r="E68" s="24">
        <f t="shared" si="5"/>
        <v>0.51058530510585309</v>
      </c>
      <c r="F68" s="24">
        <f t="shared" si="5"/>
        <v>0.5070785070785071</v>
      </c>
      <c r="G68" s="24">
        <f t="shared" si="5"/>
        <v>0.48648648648648646</v>
      </c>
    </row>
    <row r="69" spans="1:8" x14ac:dyDescent="0.2">
      <c r="A69" s="13" t="s">
        <v>1698</v>
      </c>
      <c r="B69" s="24">
        <f>(2*B64)/B62</f>
        <v>0.36114285714285715</v>
      </c>
      <c r="C69" s="24">
        <f t="shared" ref="C69:G69" si="6">(2*C64)/C62</f>
        <v>0.4037577453527883</v>
      </c>
      <c r="D69" s="24">
        <f t="shared" si="6"/>
        <v>0.39690721649484539</v>
      </c>
      <c r="E69" s="24">
        <f t="shared" si="6"/>
        <v>0.36892901618929014</v>
      </c>
      <c r="F69" s="24">
        <f t="shared" si="6"/>
        <v>0.35804375804375804</v>
      </c>
      <c r="G69" s="24">
        <f t="shared" si="6"/>
        <v>0.36396396396396397</v>
      </c>
    </row>
    <row r="70" spans="1:8" x14ac:dyDescent="0.2">
      <c r="A70" s="13" t="s">
        <v>1699</v>
      </c>
      <c r="B70" s="24">
        <f>B65/B62</f>
        <v>0.1376</v>
      </c>
      <c r="C70" s="24">
        <f t="shared" ref="C70:G70" si="7">C65/C62</f>
        <v>0.11912852288626823</v>
      </c>
      <c r="D70" s="24">
        <f t="shared" si="7"/>
        <v>0.11360031720856464</v>
      </c>
      <c r="E70" s="24">
        <f t="shared" si="7"/>
        <v>0.12048567870485678</v>
      </c>
      <c r="F70" s="24">
        <f t="shared" si="7"/>
        <v>0.13487773487773488</v>
      </c>
      <c r="G70" s="24">
        <f t="shared" si="7"/>
        <v>0.14954954954954955</v>
      </c>
    </row>
    <row r="71" spans="1:8" x14ac:dyDescent="0.2">
      <c r="A71" s="27" t="s">
        <v>1696</v>
      </c>
      <c r="B71" s="29">
        <f>SUM(B68:B70)</f>
        <v>1</v>
      </c>
      <c r="C71" s="29">
        <f t="shared" ref="C71:G71" si="8">SUM(C68:C70)</f>
        <v>0.99999999999999989</v>
      </c>
      <c r="D71" s="29">
        <f t="shared" si="8"/>
        <v>1</v>
      </c>
      <c r="E71" s="29">
        <f t="shared" si="8"/>
        <v>1</v>
      </c>
      <c r="F71" s="29">
        <f t="shared" si="8"/>
        <v>1</v>
      </c>
      <c r="G71" s="29">
        <f t="shared" si="8"/>
        <v>1</v>
      </c>
    </row>
    <row r="73" spans="1:8" x14ac:dyDescent="0.2">
      <c r="A73" s="13" t="s">
        <v>41</v>
      </c>
      <c r="B73" s="17">
        <f>HLOOKUP($A73,'WT 2015 Team'!$A$1:$AQ$250,66,FALSE)</f>
        <v>36.221804511278194</v>
      </c>
      <c r="C73" s="17">
        <f>HLOOKUP($A73,'WT 2016 Team'!$A$1:$AQ$250,70,FALSE)</f>
        <v>35.195364238410598</v>
      </c>
      <c r="D73" s="17">
        <f>HLOOKUP($A73,'WT 2017 Team'!$A$1:$AQ$250,55,FALSE)</f>
        <v>35.598684210526315</v>
      </c>
      <c r="E73" s="17">
        <f>HLOOKUP($A73,'WT 2018 Team'!$A$1:$AQ$250,53,FALSE)</f>
        <v>36.160526315789475</v>
      </c>
      <c r="F73" s="17">
        <f>HLOOKUP($A73,'WT 2019 Team'!$A$1:$AQ$250,58,FALSE)</f>
        <v>35.245614035087719</v>
      </c>
      <c r="G73" s="17">
        <f>HLOOKUP($A73,'WT 2020 Team'!$A$1:$AQ$250,25,FALSE)</f>
        <v>34.148936170212764</v>
      </c>
      <c r="H73" s="14"/>
    </row>
    <row r="74" spans="1:8" x14ac:dyDescent="0.2">
      <c r="A74" s="13" t="s">
        <v>1708</v>
      </c>
      <c r="B74" s="17">
        <f>HLOOKUP($A16,'WT 2015 Team'!$A$1:$AQ$250,66,FALSE)/B3</f>
        <v>15.958646616541353</v>
      </c>
      <c r="C74" s="17">
        <f t="shared" ref="C74:G74" si="9">C16/C3</f>
        <v>15.049668874172186</v>
      </c>
      <c r="D74" s="17">
        <f t="shared" si="9"/>
        <v>15.167763157894736</v>
      </c>
      <c r="E74" s="17">
        <f t="shared" si="9"/>
        <v>15.460526315789474</v>
      </c>
      <c r="F74" s="17">
        <f t="shared" si="9"/>
        <v>15.506578947368421</v>
      </c>
      <c r="G74" s="17">
        <f t="shared" si="9"/>
        <v>14.723404255319149</v>
      </c>
      <c r="H74" s="14"/>
    </row>
    <row r="75" spans="1:8" x14ac:dyDescent="0.2">
      <c r="A75" s="13" t="s">
        <v>1709</v>
      </c>
      <c r="B75" s="17">
        <f t="shared" ref="B75:G75" si="10">B19/B3</f>
        <v>12.225563909774436</v>
      </c>
      <c r="C75" s="17">
        <f t="shared" si="10"/>
        <v>12.357615894039736</v>
      </c>
      <c r="D75" s="17">
        <f t="shared" si="10"/>
        <v>12.986842105263158</v>
      </c>
      <c r="E75" s="17">
        <f t="shared" si="10"/>
        <v>12.671052631578947</v>
      </c>
      <c r="F75" s="17">
        <f t="shared" si="10"/>
        <v>12.109649122807017</v>
      </c>
      <c r="G75" s="17">
        <f t="shared" si="10"/>
        <v>11.930851063829786</v>
      </c>
      <c r="H75" s="14"/>
    </row>
    <row r="76" spans="1:8" x14ac:dyDescent="0.2">
      <c r="A76" s="13" t="s">
        <v>1710</v>
      </c>
      <c r="B76" s="17">
        <f t="shared" ref="B76:G76" si="11">(B22-B24)/B3</f>
        <v>2.9849624060150375</v>
      </c>
      <c r="C76" s="17">
        <f t="shared" si="11"/>
        <v>2.5463576158940397</v>
      </c>
      <c r="D76" s="17">
        <f t="shared" si="11"/>
        <v>2.3519736842105261</v>
      </c>
      <c r="E76" s="17">
        <f t="shared" si="11"/>
        <v>2.4526315789473685</v>
      </c>
      <c r="F76" s="17">
        <f t="shared" si="11"/>
        <v>2.4210526315789473</v>
      </c>
      <c r="G76" s="17">
        <f t="shared" si="11"/>
        <v>2.5</v>
      </c>
      <c r="H76" s="14"/>
    </row>
    <row r="77" spans="1:8" x14ac:dyDescent="0.2">
      <c r="A77" s="13" t="s">
        <v>1704</v>
      </c>
      <c r="B77" s="17">
        <f>B37</f>
        <v>5.0526315789473681</v>
      </c>
      <c r="C77" s="17">
        <f t="shared" ref="C77:G77" si="12">C37</f>
        <v>5.241721854304636</v>
      </c>
      <c r="D77" s="17">
        <f t="shared" si="12"/>
        <v>5.0921052631578947</v>
      </c>
      <c r="E77" s="17">
        <f t="shared" si="12"/>
        <v>5.5763157894736839</v>
      </c>
      <c r="F77" s="17">
        <f t="shared" si="12"/>
        <v>5.208333333333333</v>
      </c>
      <c r="G77" s="17">
        <f t="shared" si="12"/>
        <v>4.9946808510638299</v>
      </c>
      <c r="H77" s="14"/>
    </row>
    <row r="78" spans="1:8" x14ac:dyDescent="0.2">
      <c r="A78" s="27" t="s">
        <v>1696</v>
      </c>
      <c r="B78" s="28">
        <f>SUM(B74:B77)</f>
        <v>36.221804511278194</v>
      </c>
      <c r="C78" s="28">
        <f t="shared" ref="C78:G78" si="13">SUM(C74:C77)</f>
        <v>35.195364238410598</v>
      </c>
      <c r="D78" s="28">
        <f t="shared" si="13"/>
        <v>35.598684210526315</v>
      </c>
      <c r="E78" s="28">
        <f t="shared" si="13"/>
        <v>36.160526315789475</v>
      </c>
      <c r="F78" s="28">
        <f t="shared" si="13"/>
        <v>35.245614035087719</v>
      </c>
      <c r="G78" s="28">
        <f t="shared" si="13"/>
        <v>34.148936170212764</v>
      </c>
    </row>
    <row r="79" spans="1:8" x14ac:dyDescent="0.2">
      <c r="A79" s="15"/>
      <c r="B79" s="16">
        <v>2015</v>
      </c>
      <c r="C79" s="16">
        <v>2016</v>
      </c>
      <c r="D79" s="16">
        <v>2017</v>
      </c>
      <c r="E79" s="16">
        <v>2018</v>
      </c>
      <c r="F79" s="16">
        <v>2019</v>
      </c>
      <c r="G79" s="16">
        <v>2020</v>
      </c>
    </row>
    <row r="80" spans="1:8" x14ac:dyDescent="0.2">
      <c r="A80" s="13" t="s">
        <v>1700</v>
      </c>
      <c r="B80" s="24">
        <f>B74/B73</f>
        <v>0.44058121432278152</v>
      </c>
      <c r="C80" s="24">
        <f t="shared" ref="C80:G80" si="14">C74/C73</f>
        <v>0.42760372565622351</v>
      </c>
      <c r="D80" s="24">
        <f t="shared" si="14"/>
        <v>0.42607651081131026</v>
      </c>
      <c r="E80" s="24">
        <f t="shared" si="14"/>
        <v>0.42755257987046064</v>
      </c>
      <c r="F80" s="24">
        <f t="shared" si="14"/>
        <v>0.43995769039323046</v>
      </c>
      <c r="G80" s="24">
        <f t="shared" si="14"/>
        <v>0.43115264797507791</v>
      </c>
    </row>
    <row r="81" spans="1:8" x14ac:dyDescent="0.2">
      <c r="A81" s="13" t="s">
        <v>1701</v>
      </c>
      <c r="B81" s="24">
        <f>B75/B73</f>
        <v>0.33751946030098601</v>
      </c>
      <c r="C81" s="24">
        <f t="shared" ref="C81:G81" si="15">C75/C73</f>
        <v>0.35111487440022582</v>
      </c>
      <c r="D81" s="24">
        <f t="shared" si="15"/>
        <v>0.36481241914618368</v>
      </c>
      <c r="E81" s="24">
        <f t="shared" si="15"/>
        <v>0.35041117822574774</v>
      </c>
      <c r="F81" s="24">
        <f t="shared" si="15"/>
        <v>0.34357889497262317</v>
      </c>
      <c r="G81" s="24">
        <f t="shared" si="15"/>
        <v>0.34937694704049843</v>
      </c>
    </row>
    <row r="82" spans="1:8" x14ac:dyDescent="0.2">
      <c r="A82" s="13" t="s">
        <v>1702</v>
      </c>
      <c r="B82" s="24">
        <f>B76/B73</f>
        <v>8.2407887908666322E-2</v>
      </c>
      <c r="C82" s="24">
        <f t="shared" ref="C82:G82" si="16">C76/C73</f>
        <v>7.234923322984288E-2</v>
      </c>
      <c r="D82" s="24">
        <f t="shared" si="16"/>
        <v>6.6069118462391427E-2</v>
      </c>
      <c r="E82" s="24">
        <f t="shared" si="16"/>
        <v>6.7826213521577763E-2</v>
      </c>
      <c r="F82" s="24">
        <f t="shared" si="16"/>
        <v>6.8690890990542555E-2</v>
      </c>
      <c r="G82" s="24">
        <f t="shared" si="16"/>
        <v>7.320872274143303E-2</v>
      </c>
    </row>
    <row r="83" spans="1:8" x14ac:dyDescent="0.2">
      <c r="A83" s="13" t="s">
        <v>1703</v>
      </c>
      <c r="B83" s="24">
        <f>B77/B73</f>
        <v>0.13949143746756618</v>
      </c>
      <c r="C83" s="24">
        <f t="shared" ref="C83:G83" si="17">C77/C73</f>
        <v>0.14893216671370779</v>
      </c>
      <c r="D83" s="24">
        <f t="shared" si="17"/>
        <v>0.1430419515801146</v>
      </c>
      <c r="E83" s="24">
        <f t="shared" si="17"/>
        <v>0.15421002838221379</v>
      </c>
      <c r="F83" s="24">
        <f t="shared" si="17"/>
        <v>0.14777252364360377</v>
      </c>
      <c r="G83" s="24">
        <f t="shared" si="17"/>
        <v>0.14626168224299066</v>
      </c>
    </row>
    <row r="84" spans="1:8" x14ac:dyDescent="0.2">
      <c r="A84" s="27" t="s">
        <v>1696</v>
      </c>
      <c r="B84" s="29">
        <f>SUM(B80:B83)</f>
        <v>1</v>
      </c>
      <c r="C84" s="29">
        <f t="shared" ref="C84:G84" si="18">SUM(C80:C83)</f>
        <v>1</v>
      </c>
      <c r="D84" s="29">
        <f t="shared" si="18"/>
        <v>0.99999999999999989</v>
      </c>
      <c r="E84" s="29">
        <f t="shared" si="18"/>
        <v>1</v>
      </c>
      <c r="F84" s="29">
        <f t="shared" si="18"/>
        <v>1</v>
      </c>
      <c r="G84" s="29">
        <f t="shared" si="18"/>
        <v>1.0000000000000002</v>
      </c>
    </row>
    <row r="85" spans="1:8" x14ac:dyDescent="0.2">
      <c r="A85" s="1" t="s">
        <v>1692</v>
      </c>
      <c r="B85" s="24">
        <f>'Team data Evolutions'!B$12/'Team data Evolutions'!B$4</f>
        <v>0.42105263157894735</v>
      </c>
      <c r="C85" s="24">
        <f>'Team data Evolutions'!C$12/'Team data Evolutions'!C$4</f>
        <v>0.53642384105960261</v>
      </c>
      <c r="D85" s="24">
        <f>'Team data Evolutions'!D$12/'Team data Evolutions'!D$4</f>
        <v>0.55921052631578949</v>
      </c>
      <c r="E85" s="24">
        <f>'Team data Evolutions'!E$12/'Team data Evolutions'!E$4</f>
        <v>0.61052631578947369</v>
      </c>
      <c r="F85" s="24">
        <f>'Team data Evolutions'!F$12/'Team data Evolutions'!F$4</f>
        <v>0.59649122807017541</v>
      </c>
      <c r="G85" s="24">
        <f>'Team data Evolutions'!G$12/'Team data Evolutions'!G$4</f>
        <v>0.68421052631578949</v>
      </c>
    </row>
    <row r="88" spans="1:8" x14ac:dyDescent="0.2">
      <c r="A88" s="15"/>
      <c r="B88" s="16">
        <v>2015</v>
      </c>
      <c r="C88" s="16">
        <v>2016</v>
      </c>
      <c r="D88" s="16">
        <v>2017</v>
      </c>
      <c r="E88" s="16">
        <v>2018</v>
      </c>
      <c r="F88" s="16">
        <v>2019</v>
      </c>
      <c r="G88" s="16">
        <v>2020</v>
      </c>
    </row>
    <row r="89" spans="1:8" x14ac:dyDescent="0.2">
      <c r="A89" t="s">
        <v>1719</v>
      </c>
      <c r="B89" s="14">
        <f>HLOOKUP($H89,'WT 2015 Team'!$A$1:$BB$250,66,FALSE)</f>
        <v>2565</v>
      </c>
      <c r="C89" s="14">
        <f>HLOOKUP($H89,'WT 2016 Team'!$A$1:$BB$250,70,FALSE)</f>
        <v>2960</v>
      </c>
      <c r="D89" s="14">
        <f>HLOOKUP($H89,'WT 2017 Team'!$A$1:$BB$250,55,FALSE)</f>
        <v>2962</v>
      </c>
      <c r="E89" s="14">
        <f>HLOOKUP($H89,'WT 2018 Team'!$A$1:$BB$250,53,FALSE)</f>
        <v>3756</v>
      </c>
      <c r="F89" s="14">
        <f>HLOOKUP($H89,'WT 2019 Team'!$A$1:$BB$250,58,FALSE)</f>
        <v>4518</v>
      </c>
      <c r="G89" s="14">
        <f>HLOOKUP($H89,'WT 2020 Team'!$A$1:$BB$250,25,FALSE)</f>
        <v>1920</v>
      </c>
      <c r="H89" t="s">
        <v>1717</v>
      </c>
    </row>
    <row r="90" spans="1:8" x14ac:dyDescent="0.2">
      <c r="A90" t="s">
        <v>1720</v>
      </c>
      <c r="B90" s="14">
        <f>HLOOKUP($H90,'WT 2015 Team'!$A$1:$BB$250,66,FALSE)</f>
        <v>1810</v>
      </c>
      <c r="C90" s="14">
        <f>HLOOKUP($H90,'WT 2016 Team'!$A$1:$BB$250,70,FALSE)</f>
        <v>2043</v>
      </c>
      <c r="D90" s="14">
        <f>HLOOKUP($H90,'WT 2017 Team'!$A$1:$BB$250,55,FALSE)</f>
        <v>2082</v>
      </c>
      <c r="E90" s="14">
        <f>HLOOKUP($H90,'WT 2018 Team'!$A$1:$BB$250,53,FALSE)</f>
        <v>2668</v>
      </c>
      <c r="F90" s="14">
        <f>HLOOKUP($H90,'WT 2019 Team'!$A$1:$BB$250,58,FALSE)</f>
        <v>3252</v>
      </c>
      <c r="G90" s="14">
        <f>HLOOKUP($H90,'WT 2020 Team'!$A$1:$BB$250,25,FALSE)</f>
        <v>1410</v>
      </c>
      <c r="H90" t="s">
        <v>1718</v>
      </c>
    </row>
    <row r="92" spans="1:8" x14ac:dyDescent="0.2">
      <c r="A92" s="32"/>
      <c r="B92" s="16">
        <v>2015</v>
      </c>
      <c r="C92" s="16">
        <v>2016</v>
      </c>
      <c r="D92" s="16">
        <v>2017</v>
      </c>
      <c r="E92" s="16">
        <v>2018</v>
      </c>
      <c r="F92" s="16">
        <v>2019</v>
      </c>
      <c r="G92" s="16">
        <v>2020</v>
      </c>
    </row>
    <row r="93" spans="1:8" x14ac:dyDescent="0.2">
      <c r="A93" s="33" t="s">
        <v>1719</v>
      </c>
      <c r="B93" s="34">
        <f>B89/B4</f>
        <v>19.285714285714285</v>
      </c>
      <c r="C93" s="34">
        <f t="shared" ref="C93:G93" si="19">C89/C4</f>
        <v>19.602649006622517</v>
      </c>
      <c r="D93" s="34">
        <f t="shared" si="19"/>
        <v>19.486842105263158</v>
      </c>
      <c r="E93" s="34">
        <f t="shared" si="19"/>
        <v>19.768421052631577</v>
      </c>
      <c r="F93" s="34">
        <f t="shared" si="19"/>
        <v>19.815789473684209</v>
      </c>
      <c r="G93" s="34">
        <f t="shared" si="19"/>
        <v>20.210526315789473</v>
      </c>
    </row>
    <row r="94" spans="1:8" x14ac:dyDescent="0.2">
      <c r="A94" s="33" t="s">
        <v>1720</v>
      </c>
      <c r="B94" s="34">
        <f>B90/B5</f>
        <v>13.609022556390977</v>
      </c>
      <c r="C94" s="34">
        <f t="shared" ref="C94:G94" si="20">C90/C5</f>
        <v>13.352941176470589</v>
      </c>
      <c r="D94" s="34">
        <f t="shared" si="20"/>
        <v>13.697368421052632</v>
      </c>
      <c r="E94" s="34">
        <f t="shared" si="20"/>
        <v>14.042105263157895</v>
      </c>
      <c r="F94" s="34">
        <f t="shared" si="20"/>
        <v>14.263157894736842</v>
      </c>
      <c r="G94" s="34">
        <f t="shared" si="20"/>
        <v>14.842105263157896</v>
      </c>
    </row>
    <row r="95" spans="1:8" x14ac:dyDescent="0.2">
      <c r="A95" s="33" t="s">
        <v>1721</v>
      </c>
      <c r="B95" s="34">
        <f>B93-B94</f>
        <v>5.6766917293233075</v>
      </c>
      <c r="C95" s="34">
        <f t="shared" ref="C95:G95" si="21">C93-C94</f>
        <v>6.2497078301519284</v>
      </c>
      <c r="D95" s="34">
        <f t="shared" si="21"/>
        <v>5.7894736842105257</v>
      </c>
      <c r="E95" s="34">
        <f t="shared" si="21"/>
        <v>5.7263157894736825</v>
      </c>
      <c r="F95" s="34">
        <f t="shared" si="21"/>
        <v>5.5526315789473664</v>
      </c>
      <c r="G95" s="34">
        <f t="shared" si="21"/>
        <v>5.368421052631577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3356-5568-6E4F-98CE-7A823AE86236}">
  <dimension ref="A1:G34"/>
  <sheetViews>
    <sheetView workbookViewId="0">
      <selection activeCell="D12" sqref="D12"/>
    </sheetView>
  </sheetViews>
  <sheetFormatPr baseColWidth="10" defaultRowHeight="15" x14ac:dyDescent="0.2"/>
  <sheetData>
    <row r="1" spans="1:7" x14ac:dyDescent="0.2">
      <c r="A1" s="1" t="s">
        <v>1691</v>
      </c>
    </row>
    <row r="2" spans="1:7" x14ac:dyDescent="0.2">
      <c r="A2" s="7"/>
      <c r="B2" s="8">
        <v>2015</v>
      </c>
      <c r="C2" s="8">
        <v>2016</v>
      </c>
      <c r="D2" s="8">
        <v>2017</v>
      </c>
      <c r="E2" s="8">
        <v>2018</v>
      </c>
      <c r="F2" s="8">
        <v>2019</v>
      </c>
      <c r="G2" s="8">
        <v>2020</v>
      </c>
    </row>
    <row r="3" spans="1:7" x14ac:dyDescent="0.2">
      <c r="A3" s="1" t="s">
        <v>1</v>
      </c>
      <c r="B3">
        <f>HLOOKUP($A3,'WT 2015 Player'!$A$1:$AI$300,259,FALSE)</f>
        <v>1056</v>
      </c>
      <c r="C3">
        <f>HLOOKUP($A3,'WT 2016 Player'!$A$1:$AI$300,282,FALSE)</f>
        <v>1199</v>
      </c>
      <c r="D3">
        <f>HLOOKUP($A3,'WT 2017 Player'!$A$1:$AI$300,223,FALSE)</f>
        <v>1203</v>
      </c>
      <c r="E3">
        <f>HLOOKUP($A3,'WT 2018 Player'!$A$1:$AI$300,226,FALSE)</f>
        <v>1517</v>
      </c>
      <c r="F3">
        <f>HLOOKUP($A3,'WT 2019 Player'!$A$1:$AI$300,246,FALSE)</f>
        <v>1815</v>
      </c>
      <c r="G3">
        <f>HLOOKUP($A3,'WT 2020 Player'!$A$1:$AI$300,110,FALSE)</f>
        <v>747</v>
      </c>
    </row>
    <row r="4" spans="1:7" x14ac:dyDescent="0.2">
      <c r="A4" s="1" t="s">
        <v>5</v>
      </c>
      <c r="B4">
        <f>HLOOKUP($A4,'WT 2015 Player'!$A$1:$AI$300,259,FALSE)</f>
        <v>4375</v>
      </c>
      <c r="C4">
        <f>HLOOKUP($A4,'WT 2016 Player'!$A$1:$AI$300,282,FALSE)</f>
        <v>5003</v>
      </c>
      <c r="D4">
        <f>HLOOKUP($A4,'WT 2017 Player'!$A$1:$AI$300,223,FALSE)</f>
        <v>5038</v>
      </c>
      <c r="E4">
        <f>HLOOKUP($A4,'WT 2018 Player'!$A$1:$AI$300,226,FALSE)</f>
        <v>6424</v>
      </c>
      <c r="F4">
        <f>HLOOKUP($A4,'WT 2019 Player'!$A$1:$AI$300,246,FALSE)</f>
        <v>7770</v>
      </c>
      <c r="G4">
        <f>HLOOKUP($A4,'WT 2020 Player'!$A$1:$AI$300,110,FALSE)</f>
        <v>3330</v>
      </c>
    </row>
    <row r="5" spans="1:7" x14ac:dyDescent="0.2">
      <c r="A5" s="1" t="s">
        <v>6</v>
      </c>
      <c r="B5" s="6">
        <f>HLOOKUP($A5,'WT 2015 Player'!$A$1:$AI$300,259,FALSE)</f>
        <v>4.1429924242424239</v>
      </c>
      <c r="C5" s="6">
        <f>HLOOKUP($A5,'WT 2016 Player'!$A$1:$AI$300,282,FALSE)</f>
        <v>4.1726438698915764</v>
      </c>
      <c r="D5" s="6">
        <f>HLOOKUP($A5,'WT 2017 Player'!$A$1:$AI$300,223,FALSE)</f>
        <v>4.1878636741479633</v>
      </c>
      <c r="E5" s="6">
        <f>HLOOKUP($A5,'WT 2018 Player'!$A$1:$AI$300,226,FALSE)</f>
        <v>4.2346736980883319</v>
      </c>
      <c r="F5" s="6">
        <f>HLOOKUP($A5,'WT 2019 Player'!$A$1:$AI$300,246,FALSE)</f>
        <v>4.2809917355371905</v>
      </c>
      <c r="G5" s="6">
        <f>HLOOKUP($A5,'WT 2020 Player'!$A$1:$AI$300,110,FALSE)</f>
        <v>4.4578313253012052</v>
      </c>
    </row>
    <row r="6" spans="1:7" x14ac:dyDescent="0.2">
      <c r="A6" s="1" t="s">
        <v>109</v>
      </c>
      <c r="B6">
        <f>HLOOKUP($A6,'WT 2015 Player'!$A$1:$AI$300,259,FALSE)</f>
        <v>4086.2999999999952</v>
      </c>
      <c r="C6">
        <f>HLOOKUP($A6,'WT 2016 Player'!$A$1:$AI$300,282,FALSE)</f>
        <v>4638.300000000002</v>
      </c>
      <c r="D6">
        <f>HLOOKUP($A6,'WT 2017 Player'!$A$1:$AI$300,223,FALSE)</f>
        <v>4603.2000000000035</v>
      </c>
      <c r="E6">
        <f>HLOOKUP($A6,'WT 2018 Player'!$A$1:$AI$300,226,FALSE)</f>
        <v>6001.5000000000036</v>
      </c>
      <c r="F6">
        <f>HLOOKUP($A6,'WT 2019 Player'!$A$1:$AI$300,246,FALSE)</f>
        <v>7195.0000000000064</v>
      </c>
      <c r="G6">
        <f>HLOOKUP($A6,'WT 2020 Player'!$A$1:$AI$300,110,FALSE)</f>
        <v>3084.6000000000022</v>
      </c>
    </row>
    <row r="7" spans="1:7" x14ac:dyDescent="0.2">
      <c r="A7" s="1" t="s">
        <v>110</v>
      </c>
      <c r="B7" s="2">
        <f>HLOOKUP($A7,'WT 2015 Player'!$A$1:$AI$300,259,FALSE)</f>
        <v>3.8696022727272683</v>
      </c>
      <c r="C7" s="2">
        <f>HLOOKUP($A7,'WT 2016 Player'!$A$1:$AI$300,282,FALSE)</f>
        <v>3.8684737281067574</v>
      </c>
      <c r="D7" s="2">
        <f>HLOOKUP($A7,'WT 2017 Player'!$A$1:$AI$300,223,FALSE)</f>
        <v>3.8264339152119731</v>
      </c>
      <c r="E7" s="2">
        <f>HLOOKUP($A7,'WT 2018 Player'!$A$1:$AI$300,226,FALSE)</f>
        <v>3.9561634805537267</v>
      </c>
      <c r="F7" s="2">
        <f>HLOOKUP($A7,'WT 2019 Player'!$A$1:$AI$300,246,FALSE)</f>
        <v>3.9641873278236948</v>
      </c>
      <c r="G7" s="2">
        <f>HLOOKUP($A7,'WT 2020 Player'!$A$1:$AI$300,110,FALSE)</f>
        <v>4.1293172690763082</v>
      </c>
    </row>
    <row r="8" spans="1:7" x14ac:dyDescent="0.2">
      <c r="A8" s="21" t="s">
        <v>7</v>
      </c>
      <c r="B8" s="22">
        <f>HLOOKUP($A8,'WT 2015 Player'!$A$1:$AI$300,259,FALSE)</f>
        <v>0.51319648093841641</v>
      </c>
      <c r="C8" s="22">
        <f>HLOOKUP($A8,'WT 2016 Player'!$A$1:$AI$300,282,FALSE)</f>
        <v>0.54104033740672652</v>
      </c>
      <c r="D8" s="22">
        <f>HLOOKUP($A8,'WT 2017 Player'!$A$1:$AI$300,223,FALSE)</f>
        <v>0.53160282789912416</v>
      </c>
      <c r="E8" s="22">
        <f>HLOOKUP($A8,'WT 2018 Player'!$A$1:$AI$300,226,FALSE)</f>
        <v>0.53595861838811942</v>
      </c>
      <c r="F8" s="22">
        <f>HLOOKUP($A8,'WT 2019 Player'!$A$1:$AI$300,246,FALSE)</f>
        <v>0.54668261450784494</v>
      </c>
      <c r="G8" s="22">
        <f>HLOOKUP($A8,'WT 2020 Player'!$A$1:$AI$300,110,FALSE)</f>
        <v>0.58176100628930816</v>
      </c>
    </row>
    <row r="9" spans="1:7" x14ac:dyDescent="0.2">
      <c r="A9" s="1" t="s">
        <v>8</v>
      </c>
      <c r="B9" s="12">
        <f>HLOOKUP($A9,'WT 2015 Player'!$A$1:$AI$300,259,FALSE)</f>
        <v>2374.2999999999993</v>
      </c>
      <c r="C9" s="12">
        <f>HLOOKUP($A9,'WT 2016 Player'!$A$1:$AI$300,282,FALSE)</f>
        <v>2858.3000000000006</v>
      </c>
      <c r="D9" s="12">
        <f>HLOOKUP($A9,'WT 2017 Player'!$A$1:$AI$300,223,FALSE)</f>
        <v>2818.2000000000003</v>
      </c>
      <c r="E9" s="12">
        <f>HLOOKUP($A9,'WT 2018 Player'!$A$1:$AI$300,226,FALSE)</f>
        <v>3569.0000000000023</v>
      </c>
      <c r="F9" s="12">
        <f>HLOOKUP($A9,'WT 2019 Player'!$A$1:$AI$300,246,FALSE)</f>
        <v>4408.0000000000064</v>
      </c>
      <c r="G9" s="12">
        <f>HLOOKUP($A9,'WT 2020 Player'!$A$1:$AI$300,110,FALSE)</f>
        <v>1998.0999999999985</v>
      </c>
    </row>
    <row r="10" spans="1:7" x14ac:dyDescent="0.2">
      <c r="A10" s="1" t="s">
        <v>9</v>
      </c>
      <c r="B10" s="6">
        <f>HLOOKUP($A10,'WT 2015 Player'!$A$1:$AI$300,259,FALSE)</f>
        <v>2.2483901515151508</v>
      </c>
      <c r="C10" s="6">
        <f>HLOOKUP($A10,'WT 2016 Player'!$A$1:$AI$300,282,FALSE)</f>
        <v>2.3839032527105926</v>
      </c>
      <c r="D10" s="6">
        <f>HLOOKUP($A10,'WT 2017 Player'!$A$1:$AI$300,223,FALSE)</f>
        <v>2.342643391521197</v>
      </c>
      <c r="E10" s="6">
        <f>HLOOKUP($A10,'WT 2018 Player'!$A$1:$AI$300,226,FALSE)</f>
        <v>2.3526697429136467</v>
      </c>
      <c r="F10" s="6">
        <f>HLOOKUP($A10,'WT 2019 Player'!$A$1:$AI$300,246,FALSE)</f>
        <v>2.4286501377410503</v>
      </c>
      <c r="G10" s="6">
        <f>HLOOKUP($A10,'WT 2020 Player'!$A$1:$AI$300,110,FALSE)</f>
        <v>2.6748326639892888</v>
      </c>
    </row>
    <row r="11" spans="1:7" x14ac:dyDescent="0.2">
      <c r="A11" s="1" t="s">
        <v>11</v>
      </c>
      <c r="B11">
        <f>HLOOKUP($A11,'WT 2015 Player'!$A$1:$AI$300,259,FALSE)</f>
        <v>1426</v>
      </c>
      <c r="C11">
        <f>HLOOKUP($A11,'WT 2016 Player'!$A$1:$AI$300,282,FALSE)</f>
        <v>1711</v>
      </c>
      <c r="D11">
        <f>HLOOKUP($A11,'WT 2017 Player'!$A$1:$AI$300,223,FALSE)</f>
        <v>1780</v>
      </c>
      <c r="E11">
        <f>HLOOKUP($A11,'WT 2018 Player'!$A$1:$AI$300,226,FALSE)</f>
        <v>2608</v>
      </c>
      <c r="F11">
        <f>HLOOKUP($A11,'WT 2019 Player'!$A$1:$AI$300,246,FALSE)</f>
        <v>2898</v>
      </c>
      <c r="G11">
        <f>HLOOKUP($A11,'WT 2020 Player'!$A$1:$AI$300,110,FALSE)</f>
        <v>1277</v>
      </c>
    </row>
    <row r="12" spans="1:7" x14ac:dyDescent="0.2">
      <c r="A12" s="1" t="s">
        <v>12</v>
      </c>
      <c r="B12" s="2">
        <f>HLOOKUP($A12,'WT 2015 Player'!$A$1:$AI$300,259,FALSE)</f>
        <v>1.3503787878787878</v>
      </c>
      <c r="C12" s="2">
        <f>HLOOKUP($A12,'WT 2016 Player'!$A$1:$AI$300,282,FALSE)</f>
        <v>1.427022518765638</v>
      </c>
      <c r="D12" s="2">
        <f>HLOOKUP($A12,'WT 2017 Player'!$A$1:$AI$300,223,FALSE)</f>
        <v>1.4796342477140483</v>
      </c>
      <c r="E12" s="2">
        <f>HLOOKUP($A12,'WT 2018 Player'!$A$1:$AI$300,226,FALSE)</f>
        <v>1.7191825972313777</v>
      </c>
      <c r="F12" s="2">
        <f>HLOOKUP($A12,'WT 2019 Player'!$A$1:$AI$300,246,FALSE)</f>
        <v>1.596694214876033</v>
      </c>
      <c r="G12" s="2">
        <f>HLOOKUP($A12,'WT 2020 Player'!$A$1:$AI$300,110,FALSE)</f>
        <v>1.7095046854082998</v>
      </c>
    </row>
    <row r="13" spans="1:7" x14ac:dyDescent="0.2">
      <c r="A13" s="1" t="s">
        <v>13</v>
      </c>
      <c r="B13">
        <f>HLOOKUP($A13,'WT 2015 Player'!$A$1:$AI$300,259,FALSE)</f>
        <v>2193</v>
      </c>
      <c r="C13">
        <f>HLOOKUP($A13,'WT 2016 Player'!$A$1:$AI$300,282,FALSE)</f>
        <v>2387</v>
      </c>
      <c r="D13">
        <f>HLOOKUP($A13,'WT 2017 Player'!$A$1:$AI$300,223,FALSE)</f>
        <v>2463</v>
      </c>
      <c r="E13">
        <f>HLOOKUP($A13,'WT 2018 Player'!$A$1:$AI$300,226,FALSE)</f>
        <v>3280</v>
      </c>
      <c r="F13">
        <f>HLOOKUP($A13,'WT 2019 Player'!$A$1:$AI$300,246,FALSE)</f>
        <v>3940</v>
      </c>
      <c r="G13">
        <f>HLOOKUP($A13,'WT 2020 Player'!$A$1:$AI$300,110,FALSE)</f>
        <v>1620</v>
      </c>
    </row>
    <row r="14" spans="1:7" x14ac:dyDescent="0.2">
      <c r="A14" s="1" t="s">
        <v>14</v>
      </c>
      <c r="B14">
        <f>HLOOKUP($A14,'WT 2015 Player'!$A$1:$AI$300,259,FALSE)</f>
        <v>4245</v>
      </c>
      <c r="C14">
        <f>HLOOKUP($A14,'WT 2016 Player'!$A$1:$AI$300,282,FALSE)</f>
        <v>4545</v>
      </c>
      <c r="D14">
        <f>HLOOKUP($A14,'WT 2017 Player'!$A$1:$AI$300,223,FALSE)</f>
        <v>4600</v>
      </c>
      <c r="E14">
        <f>HLOOKUP($A14,'WT 2018 Player'!$A$1:$AI$300,226,FALSE)</f>
        <v>5875</v>
      </c>
      <c r="F14">
        <f>HLOOKUP($A14,'WT 2019 Player'!$A$1:$AI$300,246,FALSE)</f>
        <v>7071</v>
      </c>
      <c r="G14">
        <f>HLOOKUP($A14,'WT 2020 Player'!$A$1:$AI$300,110,FALSE)</f>
        <v>2768</v>
      </c>
    </row>
    <row r="15" spans="1:7" x14ac:dyDescent="0.2">
      <c r="A15" s="1" t="s">
        <v>15</v>
      </c>
      <c r="B15" s="23">
        <f>HLOOKUP($A15,'WT 2015 Player'!$A$1:$AI$300,259,FALSE)</f>
        <v>0.51660777385159007</v>
      </c>
      <c r="C15" s="23">
        <f>HLOOKUP($A15,'WT 2016 Player'!$A$1:$AI$300,282,FALSE)</f>
        <v>0.52519251925192523</v>
      </c>
      <c r="D15" s="23">
        <f>HLOOKUP($A15,'WT 2017 Player'!$A$1:$AI$300,223,FALSE)</f>
        <v>0.5354347826086957</v>
      </c>
      <c r="E15" s="23">
        <f>HLOOKUP($A15,'WT 2018 Player'!$A$1:$AI$300,226,FALSE)</f>
        <v>0.55829787234042549</v>
      </c>
      <c r="F15" s="23">
        <f>HLOOKUP($A15,'WT 2019 Player'!$A$1:$AI$300,246,FALSE)</f>
        <v>0.55720548720124452</v>
      </c>
      <c r="G15" s="23">
        <f>HLOOKUP($A15,'WT 2020 Player'!$A$1:$AI$300,110,FALSE)</f>
        <v>0.58526011560693647</v>
      </c>
    </row>
    <row r="16" spans="1:7" x14ac:dyDescent="0.2">
      <c r="A16" s="1" t="s">
        <v>16</v>
      </c>
      <c r="B16">
        <f>HLOOKUP($A16,'WT 2015 Player'!$A$1:$AI$300,259,FALSE)</f>
        <v>790</v>
      </c>
      <c r="C16">
        <f>HLOOKUP($A16,'WT 2016 Player'!$A$1:$AI$300,282,FALSE)</f>
        <v>1010</v>
      </c>
      <c r="D16">
        <f>HLOOKUP($A16,'WT 2017 Player'!$A$1:$AI$300,223,FALSE)</f>
        <v>1001</v>
      </c>
      <c r="E16">
        <f>HLOOKUP($A16,'WT 2018 Player'!$A$1:$AI$300,226,FALSE)</f>
        <v>1185</v>
      </c>
      <c r="F16">
        <f>HLOOKUP($A16,'WT 2019 Player'!$A$1:$AI$300,246,FALSE)</f>
        <v>1391</v>
      </c>
      <c r="G16">
        <f>HLOOKUP($A16,'WT 2020 Player'!$A$1:$AI$300,110,FALSE)</f>
        <v>606</v>
      </c>
    </row>
    <row r="17" spans="1:7" x14ac:dyDescent="0.2">
      <c r="A17" s="1" t="s">
        <v>17</v>
      </c>
      <c r="B17">
        <f>HLOOKUP($A17,'WT 2015 Player'!$A$1:$AI$300,259,FALSE)</f>
        <v>3252</v>
      </c>
      <c r="C17">
        <f>HLOOKUP($A17,'WT 2016 Player'!$A$1:$AI$300,282,FALSE)</f>
        <v>3732</v>
      </c>
      <c r="D17">
        <f>HLOOKUP($A17,'WT 2017 Player'!$A$1:$AI$300,223,FALSE)</f>
        <v>3944</v>
      </c>
      <c r="E17">
        <f>HLOOKUP($A17,'WT 2018 Player'!$A$1:$AI$300,226,FALSE)</f>
        <v>4815</v>
      </c>
      <c r="F17">
        <f>HLOOKUP($A17,'WT 2019 Player'!$A$1:$AI$300,246,FALSE)</f>
        <v>5522</v>
      </c>
      <c r="G17">
        <f>HLOOKUP($A17,'WT 2020 Player'!$A$1:$AI$300,110,FALSE)</f>
        <v>2243</v>
      </c>
    </row>
    <row r="18" spans="1:7" x14ac:dyDescent="0.2">
      <c r="A18" s="1" t="s">
        <v>18</v>
      </c>
      <c r="B18" s="23">
        <f>HLOOKUP($A18,'WT 2015 Player'!$A$1:$AI$300,259,FALSE)</f>
        <v>0.24292742927429276</v>
      </c>
      <c r="C18" s="23">
        <f>HLOOKUP($A18,'WT 2016 Player'!$A$1:$AI$300,282,FALSE)</f>
        <v>0.27063236870310825</v>
      </c>
      <c r="D18" s="23">
        <f>HLOOKUP($A18,'WT 2017 Player'!$A$1:$AI$300,223,FALSE)</f>
        <v>0.2538032454361055</v>
      </c>
      <c r="E18" s="23">
        <f>HLOOKUP($A18,'WT 2018 Player'!$A$1:$AI$300,226,FALSE)</f>
        <v>0.24610591900311526</v>
      </c>
      <c r="F18" s="23">
        <f>HLOOKUP($A18,'WT 2019 Player'!$A$1:$AI$300,246,FALSE)</f>
        <v>0.25190148496921405</v>
      </c>
      <c r="G18" s="23">
        <f>HLOOKUP($A18,'WT 2020 Player'!$A$1:$AI$300,110,FALSE)</f>
        <v>0.27017387427552386</v>
      </c>
    </row>
    <row r="19" spans="1:7" x14ac:dyDescent="0.2">
      <c r="A19" s="1" t="s">
        <v>19</v>
      </c>
      <c r="B19">
        <f>HLOOKUP($A19,'WT 2015 Player'!$A$1:$AI$300,259,FALSE)</f>
        <v>602</v>
      </c>
      <c r="C19">
        <f>HLOOKUP($A19,'WT 2016 Player'!$A$1:$AI$300,282,FALSE)</f>
        <v>596</v>
      </c>
      <c r="D19">
        <f>HLOOKUP($A19,'WT 2017 Player'!$A$1:$AI$300,223,FALSE)</f>
        <v>573</v>
      </c>
      <c r="E19">
        <f>HLOOKUP($A19,'WT 2018 Player'!$A$1:$AI$300,226,FALSE)</f>
        <v>774</v>
      </c>
      <c r="F19">
        <f>HLOOKUP($A19,'WT 2019 Player'!$A$1:$AI$300,246,FALSE)</f>
        <v>1048</v>
      </c>
      <c r="G19">
        <f>HLOOKUP($A19,'WT 2020 Player'!$A$1:$AI$300,110,FALSE)</f>
        <v>498</v>
      </c>
    </row>
    <row r="20" spans="1:7" x14ac:dyDescent="0.2">
      <c r="A20" s="1" t="s">
        <v>20</v>
      </c>
      <c r="B20">
        <f>HLOOKUP($A20,'WT 2015 Player'!$A$1:$AI$300,259,FALSE)</f>
        <v>1028</v>
      </c>
      <c r="C20">
        <f>HLOOKUP($A20,'WT 2016 Player'!$A$1:$AI$300,282,FALSE)</f>
        <v>970</v>
      </c>
      <c r="D20">
        <f>HLOOKUP($A20,'WT 2017 Player'!$A$1:$AI$300,223,FALSE)</f>
        <v>933</v>
      </c>
      <c r="E20">
        <f>HLOOKUP($A20,'WT 2018 Player'!$A$1:$AI$300,226,FALSE)</f>
        <v>1296</v>
      </c>
      <c r="F20">
        <f>HLOOKUP($A20,'WT 2019 Player'!$A$1:$AI$300,246,FALSE)</f>
        <v>1620</v>
      </c>
      <c r="G20">
        <f>HLOOKUP($A20,'WT 2020 Player'!$A$1:$AI$300,110,FALSE)</f>
        <v>713</v>
      </c>
    </row>
    <row r="21" spans="1:7" x14ac:dyDescent="0.2">
      <c r="A21" s="1" t="s">
        <v>21</v>
      </c>
      <c r="B21" s="23">
        <f>HLOOKUP($A21,'WT 2015 Player'!$A$1:$AI$300,259,FALSE)</f>
        <v>0.58560311284046696</v>
      </c>
      <c r="C21" s="23">
        <f>HLOOKUP($A21,'WT 2016 Player'!$A$1:$AI$300,282,FALSE)</f>
        <v>0.61443298969072169</v>
      </c>
      <c r="D21" s="23">
        <f>HLOOKUP($A21,'WT 2017 Player'!$A$1:$AI$300,223,FALSE)</f>
        <v>0.61414790996784563</v>
      </c>
      <c r="E21" s="23">
        <f>HLOOKUP($A21,'WT 2018 Player'!$A$1:$AI$300,226,FALSE)</f>
        <v>0.59722222222222221</v>
      </c>
      <c r="F21" s="23">
        <f>HLOOKUP($A21,'WT 2019 Player'!$A$1:$AI$300,246,FALSE)</f>
        <v>0.64691358024691359</v>
      </c>
      <c r="G21" s="23">
        <f>HLOOKUP($A21,'WT 2020 Player'!$A$1:$AI$300,110,FALSE)</f>
        <v>0.69845722300140256</v>
      </c>
    </row>
    <row r="22" spans="1:7" x14ac:dyDescent="0.2">
      <c r="A22" s="1" t="s">
        <v>23</v>
      </c>
      <c r="B22">
        <f>HLOOKUP($A22,'WT 2015 Player'!$A$1:$AI$300,259,FALSE)</f>
        <v>61</v>
      </c>
      <c r="C22">
        <f>HLOOKUP($A22,'WT 2016 Player'!$A$1:$AI$300,282,FALSE)</f>
        <v>100</v>
      </c>
      <c r="D22">
        <f>HLOOKUP($A22,'WT 2017 Player'!$A$1:$AI$300,223,FALSE)</f>
        <v>82</v>
      </c>
      <c r="E22">
        <f>HLOOKUP($A22,'WT 2018 Player'!$A$1:$AI$300,226,FALSE)</f>
        <v>119</v>
      </c>
      <c r="F22">
        <f>HLOOKUP($A22,'WT 2019 Player'!$A$1:$AI$300,246,FALSE)</f>
        <v>151</v>
      </c>
      <c r="G22">
        <f>HLOOKUP($A22,'WT 2020 Player'!$A$1:$AI$300,110,FALSE)</f>
        <v>53</v>
      </c>
    </row>
    <row r="23" spans="1:7" x14ac:dyDescent="0.2">
      <c r="A23" s="1" t="s">
        <v>24</v>
      </c>
      <c r="B23">
        <f>HLOOKUP($A23,'WT 2015 Player'!$A$1:$AI$300,259,FALSE)</f>
        <v>272</v>
      </c>
      <c r="C23">
        <f>HLOOKUP($A23,'WT 2016 Player'!$A$1:$AI$300,282,FALSE)</f>
        <v>346</v>
      </c>
      <c r="D23">
        <f>HLOOKUP($A23,'WT 2017 Player'!$A$1:$AI$300,223,FALSE)</f>
        <v>289</v>
      </c>
      <c r="E23">
        <f>HLOOKUP($A23,'WT 2018 Player'!$A$1:$AI$300,226,FALSE)</f>
        <v>425</v>
      </c>
      <c r="F23">
        <f>HLOOKUP($A23,'WT 2019 Player'!$A$1:$AI$300,246,FALSE)</f>
        <v>424</v>
      </c>
      <c r="G23">
        <f>HLOOKUP($A23,'WT 2020 Player'!$A$1:$AI$300,110,FALSE)</f>
        <v>192</v>
      </c>
    </row>
    <row r="24" spans="1:7" x14ac:dyDescent="0.2">
      <c r="A24" s="1" t="s">
        <v>25</v>
      </c>
      <c r="B24">
        <f>HLOOKUP($A24,'WT 2015 Player'!$A$1:$AI$300,259,FALSE)</f>
        <v>535</v>
      </c>
      <c r="C24">
        <f>HLOOKUP($A24,'WT 2016 Player'!$A$1:$AI$300,282,FALSE)</f>
        <v>645</v>
      </c>
      <c r="D24">
        <f>HLOOKUP($A24,'WT 2017 Player'!$A$1:$AI$300,223,FALSE)</f>
        <v>752</v>
      </c>
      <c r="E24">
        <f>HLOOKUP($A24,'WT 2018 Player'!$A$1:$AI$300,226,FALSE)</f>
        <v>1123</v>
      </c>
      <c r="F24">
        <f>HLOOKUP($A24,'WT 2019 Player'!$A$1:$AI$300,246,FALSE)</f>
        <v>1276</v>
      </c>
      <c r="G24">
        <f>HLOOKUP($A24,'WT 2020 Player'!$A$1:$AI$300,110,FALSE)</f>
        <v>529</v>
      </c>
    </row>
    <row r="25" spans="1:7" x14ac:dyDescent="0.2">
      <c r="A25" s="1" t="s">
        <v>26</v>
      </c>
      <c r="B25">
        <f>HLOOKUP($A25,'WT 2015 Player'!$A$1:$AI$300,259,FALSE)</f>
        <v>182</v>
      </c>
      <c r="C25">
        <f>HLOOKUP($A25,'WT 2016 Player'!$A$1:$AI$300,282,FALSE)</f>
        <v>175</v>
      </c>
      <c r="D25">
        <f>HLOOKUP($A25,'WT 2017 Player'!$A$1:$AI$300,223,FALSE)</f>
        <v>174</v>
      </c>
      <c r="E25">
        <f>HLOOKUP($A25,'WT 2018 Player'!$A$1:$AI$300,226,FALSE)</f>
        <v>229</v>
      </c>
      <c r="F25">
        <f>HLOOKUP($A25,'WT 2019 Player'!$A$1:$AI$300,246,FALSE)</f>
        <v>263</v>
      </c>
      <c r="G25">
        <f>HLOOKUP($A25,'WT 2020 Player'!$A$1:$AI$300,110,FALSE)</f>
        <v>93</v>
      </c>
    </row>
    <row r="26" spans="1:7" x14ac:dyDescent="0.2">
      <c r="A26" s="1" t="s">
        <v>27</v>
      </c>
      <c r="B26">
        <f>HLOOKUP($A26,'WT 2015 Player'!$A$1:$AI$300,259,FALSE)</f>
        <v>14</v>
      </c>
      <c r="C26">
        <f>HLOOKUP($A26,'WT 2016 Player'!$A$1:$AI$300,282,FALSE)</f>
        <v>12</v>
      </c>
      <c r="D26">
        <f>HLOOKUP($A26,'WT 2017 Player'!$A$1:$AI$300,223,FALSE)</f>
        <v>17</v>
      </c>
      <c r="E26">
        <f>HLOOKUP($A26,'WT 2018 Player'!$A$1:$AI$300,226,FALSE)</f>
        <v>29</v>
      </c>
      <c r="F26">
        <f>HLOOKUP($A26,'WT 2019 Player'!$A$1:$AI$300,246,FALSE)</f>
        <v>14</v>
      </c>
      <c r="G26">
        <f>HLOOKUP($A26,'WT 2020 Player'!$A$1:$AI$300,110,FALSE)</f>
        <v>9</v>
      </c>
    </row>
    <row r="27" spans="1:7" x14ac:dyDescent="0.2">
      <c r="A27" s="1" t="s">
        <v>28</v>
      </c>
      <c r="B27">
        <f>HLOOKUP($A27,'WT 2015 Player'!$A$1:$AI$300,259,FALSE)</f>
        <v>21</v>
      </c>
      <c r="C27">
        <f>HLOOKUP($A27,'WT 2016 Player'!$A$1:$AI$300,282,FALSE)</f>
        <v>12</v>
      </c>
      <c r="D27">
        <f>HLOOKUP($A27,'WT 2017 Player'!$A$1:$AI$300,223,FALSE)</f>
        <v>21</v>
      </c>
      <c r="E27">
        <f>HLOOKUP($A27,'WT 2018 Player'!$A$1:$AI$300,226,FALSE)</f>
        <v>19</v>
      </c>
      <c r="F27">
        <f>HLOOKUP($A27,'WT 2019 Player'!$A$1:$AI$300,246,FALSE)</f>
        <v>25</v>
      </c>
      <c r="G27">
        <f>HLOOKUP($A27,'WT 2020 Player'!$A$1:$AI$300,110,FALSE)</f>
        <v>15</v>
      </c>
    </row>
    <row r="28" spans="1:7" x14ac:dyDescent="0.2">
      <c r="A28" s="1" t="s">
        <v>29</v>
      </c>
      <c r="B28">
        <f>HLOOKUP($A28,'WT 2015 Player'!$A$1:$AI$300,259,FALSE)</f>
        <v>537</v>
      </c>
      <c r="C28">
        <f>HLOOKUP($A28,'WT 2016 Player'!$A$1:$AI$300,282,FALSE)</f>
        <v>608</v>
      </c>
      <c r="D28">
        <f>HLOOKUP($A28,'WT 2017 Player'!$A$1:$AI$300,223,FALSE)</f>
        <v>636</v>
      </c>
      <c r="E28">
        <f>HLOOKUP($A28,'WT 2018 Player'!$A$1:$AI$300,226,FALSE)</f>
        <v>922</v>
      </c>
      <c r="F28">
        <f>HLOOKUP($A28,'WT 2019 Player'!$A$1:$AI$300,246,FALSE)</f>
        <v>1022</v>
      </c>
      <c r="G28">
        <f>HLOOKUP($A28,'WT 2020 Player'!$A$1:$AI$300,110,FALSE)</f>
        <v>488</v>
      </c>
    </row>
    <row r="29" spans="1:7" x14ac:dyDescent="0.2">
      <c r="A29" s="1" t="s">
        <v>30</v>
      </c>
      <c r="B29">
        <f>HLOOKUP($A29,'WT 2015 Player'!$A$1:$AI$300,259,FALSE)</f>
        <v>4098</v>
      </c>
      <c r="C29">
        <f>HLOOKUP($A29,'WT 2016 Player'!$A$1:$AI$300,282,FALSE)</f>
        <v>4336</v>
      </c>
      <c r="D29">
        <f>HLOOKUP($A29,'WT 2017 Player'!$A$1:$AI$300,223,FALSE)</f>
        <v>4370</v>
      </c>
      <c r="E29">
        <f>HLOOKUP($A29,'WT 2018 Player'!$A$1:$AI$300,226,FALSE)</f>
        <v>5463</v>
      </c>
      <c r="F29">
        <f>HLOOKUP($A29,'WT 2019 Player'!$A$1:$AI$300,246,FALSE)</f>
        <v>6408</v>
      </c>
      <c r="G29">
        <f>HLOOKUP($A29,'WT 2020 Player'!$A$1:$AI$300,110,FALSE)</f>
        <v>2423</v>
      </c>
    </row>
    <row r="30" spans="1:7" x14ac:dyDescent="0.2">
      <c r="A30" s="1" t="s">
        <v>31</v>
      </c>
      <c r="B30" s="2">
        <f>HLOOKUP($A30,'WT 2015 Player'!$A$1:$AI$300,259,FALSE)</f>
        <v>3.8806818181818183</v>
      </c>
      <c r="C30" s="2">
        <f>HLOOKUP($A30,'WT 2016 Player'!$A$1:$AI$300,282,FALSE)</f>
        <v>3.6163469557964971</v>
      </c>
      <c r="D30" s="2">
        <f>HLOOKUP($A30,'WT 2017 Player'!$A$1:$AI$300,223,FALSE)</f>
        <v>3.632585203657523</v>
      </c>
      <c r="E30" s="2">
        <f>HLOOKUP($A30,'WT 2018 Player'!$A$1:$AI$300,226,FALSE)</f>
        <v>3.6011865524060647</v>
      </c>
      <c r="F30" s="2">
        <f>HLOOKUP($A30,'WT 2019 Player'!$A$1:$AI$300,246,FALSE)</f>
        <v>3.5305785123966942</v>
      </c>
      <c r="G30" s="2">
        <f>HLOOKUP($A30,'WT 2020 Player'!$A$1:$AI$300,110,FALSE)</f>
        <v>3.2436412315930387</v>
      </c>
    </row>
    <row r="31" spans="1:7" x14ac:dyDescent="0.2">
      <c r="A31" s="1" t="s">
        <v>32</v>
      </c>
      <c r="B31">
        <f>HLOOKUP($A31,'WT 2015 Player'!$A$1:$AI$300,259,FALSE)</f>
        <v>1441</v>
      </c>
      <c r="C31">
        <f>HLOOKUP($A31,'WT 2016 Player'!$A$1:$AI$300,282,FALSE)</f>
        <v>1427</v>
      </c>
      <c r="D31">
        <f>HLOOKUP($A31,'WT 2017 Player'!$A$1:$AI$300,223,FALSE)</f>
        <v>1534</v>
      </c>
      <c r="E31">
        <f>HLOOKUP($A31,'WT 2018 Player'!$A$1:$AI$300,226,FALSE)</f>
        <v>1906</v>
      </c>
      <c r="F31">
        <f>HLOOKUP($A31,'WT 2019 Player'!$A$1:$AI$300,246,FALSE)</f>
        <v>2097</v>
      </c>
      <c r="G31">
        <f>HLOOKUP($A31,'WT 2020 Player'!$A$1:$AI$300,110,FALSE)</f>
        <v>805</v>
      </c>
    </row>
    <row r="32" spans="1:7" x14ac:dyDescent="0.2">
      <c r="A32" s="1" t="s">
        <v>33</v>
      </c>
      <c r="B32">
        <f>HLOOKUP($A32,'WT 2015 Player'!$A$1:$AI$300,259,FALSE)</f>
        <v>2657</v>
      </c>
      <c r="C32">
        <f>HLOOKUP($A32,'WT 2016 Player'!$A$1:$AI$300,282,FALSE)</f>
        <v>2909</v>
      </c>
      <c r="D32">
        <f>HLOOKUP($A32,'WT 2017 Player'!$A$1:$AI$300,223,FALSE)</f>
        <v>2836</v>
      </c>
      <c r="E32">
        <f>HLOOKUP($A32,'WT 2018 Player'!$A$1:$AI$300,226,FALSE)</f>
        <v>3557</v>
      </c>
      <c r="F32">
        <f>HLOOKUP($A32,'WT 2019 Player'!$A$1:$AI$300,246,FALSE)</f>
        <v>4311</v>
      </c>
      <c r="G32">
        <f>HLOOKUP($A32,'WT 2020 Player'!$A$1:$AI$300,110,FALSE)</f>
        <v>1618</v>
      </c>
    </row>
    <row r="33" spans="1:7" x14ac:dyDescent="0.2">
      <c r="A33" s="1" t="s">
        <v>34</v>
      </c>
      <c r="B33">
        <f>HLOOKUP($A33,'WT 2015 Player'!$A$1:$AI$300,259,FALSE)</f>
        <v>1165</v>
      </c>
      <c r="C33">
        <f>HLOOKUP($A33,'WT 2016 Player'!$A$1:$AI$300,282,FALSE)</f>
        <v>1391</v>
      </c>
      <c r="D33">
        <f>HLOOKUP($A33,'WT 2017 Player'!$A$1:$AI$300,223,FALSE)</f>
        <v>1462</v>
      </c>
      <c r="E33">
        <f>HLOOKUP($A33,'WT 2018 Player'!$A$1:$AI$300,226,FALSE)</f>
        <v>1866</v>
      </c>
      <c r="F33">
        <f>HLOOKUP($A33,'WT 2019 Player'!$A$1:$AI$300,246,FALSE)</f>
        <v>2142</v>
      </c>
      <c r="G33">
        <f>HLOOKUP($A33,'WT 2020 Player'!$A$1:$AI$300,110,FALSE)</f>
        <v>861</v>
      </c>
    </row>
    <row r="34" spans="1:7" x14ac:dyDescent="0.2">
      <c r="A34" s="1" t="s">
        <v>35</v>
      </c>
      <c r="B34" s="2">
        <f>HLOOKUP($A34,'WT 2015 Player'!$A$1:$AI$300,259,FALSE)</f>
        <v>1.103219696969697</v>
      </c>
      <c r="C34" s="2">
        <f>HLOOKUP($A34,'WT 2016 Player'!$A$1:$AI$300,282,FALSE)</f>
        <v>1.1601334445371143</v>
      </c>
      <c r="D34" s="2">
        <f>HLOOKUP($A34,'WT 2017 Player'!$A$1:$AI$300,223,FALSE)</f>
        <v>1.2152950955943476</v>
      </c>
      <c r="E34" s="2">
        <f>HLOOKUP($A34,'WT 2018 Player'!$A$1:$AI$300,226,FALSE)</f>
        <v>1.2300593276203031</v>
      </c>
      <c r="F34" s="2">
        <f>HLOOKUP($A34,'WT 2019 Player'!$A$1:$AI$300,246,FALSE)</f>
        <v>1.1801652892561985</v>
      </c>
      <c r="G34" s="2">
        <f>HLOOKUP($A34,'WT 2020 Player'!$A$1:$AI$300,110,FALSE)</f>
        <v>1.1526104417670682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67"/>
  <sheetViews>
    <sheetView workbookViewId="0">
      <pane ySplit="1" topLeftCell="A51" activePane="bottomLeft" state="frozen"/>
      <selection pane="bottomLeft" activeCell="AU2" sqref="AU2:AU65"/>
    </sheetView>
  </sheetViews>
  <sheetFormatPr baseColWidth="10" defaultColWidth="8.83203125" defaultRowHeight="15" x14ac:dyDescent="0.2"/>
  <cols>
    <col min="1" max="1" width="18" customWidth="1"/>
    <col min="2" max="2" width="4.33203125" customWidth="1"/>
    <col min="3" max="4" width="5"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5" customWidth="1"/>
    <col min="18" max="18" width="6.33203125" customWidth="1"/>
    <col min="19" max="19" width="7" customWidth="1"/>
    <col min="20" max="20" width="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6.16406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5" width="9.1640625" customWidth="1"/>
  </cols>
  <sheetData>
    <row r="1" spans="1:47" ht="15.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5" t="s">
        <v>1717</v>
      </c>
      <c r="AS1" s="5" t="s">
        <v>1718</v>
      </c>
      <c r="AT1" s="5" t="s">
        <v>1724</v>
      </c>
      <c r="AU1" s="5" t="s">
        <v>1725</v>
      </c>
    </row>
    <row r="2" spans="1:47" ht="15.25" customHeight="1" x14ac:dyDescent="0.2">
      <c r="A2" t="s">
        <v>43</v>
      </c>
      <c r="B2">
        <v>22</v>
      </c>
      <c r="C2">
        <v>19</v>
      </c>
      <c r="D2">
        <v>3</v>
      </c>
      <c r="E2" s="2">
        <v>0.86363636363636398</v>
      </c>
      <c r="F2">
        <v>429</v>
      </c>
      <c r="G2" s="2">
        <v>19.5</v>
      </c>
      <c r="H2" s="2">
        <v>0.62</v>
      </c>
      <c r="I2" s="2">
        <v>266</v>
      </c>
      <c r="J2" s="2">
        <v>12.090909090909101</v>
      </c>
      <c r="K2">
        <v>12</v>
      </c>
      <c r="L2">
        <v>123</v>
      </c>
      <c r="M2" s="2">
        <v>5.5909090909090899</v>
      </c>
      <c r="N2">
        <v>178</v>
      </c>
      <c r="O2">
        <v>289</v>
      </c>
      <c r="P2" s="2">
        <v>61.591695501730101</v>
      </c>
      <c r="Q2">
        <v>91</v>
      </c>
      <c r="R2">
        <v>305</v>
      </c>
      <c r="S2" s="2">
        <v>29.836065573770501</v>
      </c>
      <c r="T2">
        <v>69</v>
      </c>
      <c r="U2">
        <v>94</v>
      </c>
      <c r="V2" s="2">
        <v>73.404255319148902</v>
      </c>
      <c r="W2">
        <v>28</v>
      </c>
      <c r="X2">
        <v>0</v>
      </c>
      <c r="Y2">
        <v>13</v>
      </c>
      <c r="Z2">
        <v>70</v>
      </c>
      <c r="AA2">
        <v>10</v>
      </c>
      <c r="AB2">
        <v>0</v>
      </c>
      <c r="AC2">
        <v>2</v>
      </c>
      <c r="AD2">
        <v>38</v>
      </c>
      <c r="AE2">
        <v>317</v>
      </c>
      <c r="AF2" s="2">
        <v>14.409090909090899</v>
      </c>
      <c r="AG2">
        <v>101</v>
      </c>
      <c r="AH2">
        <v>216</v>
      </c>
      <c r="AI2">
        <v>71</v>
      </c>
      <c r="AJ2" s="2">
        <v>3.2272727272727302</v>
      </c>
      <c r="AK2" s="2">
        <v>13.363636363636401</v>
      </c>
      <c r="AL2">
        <v>130</v>
      </c>
      <c r="AM2" s="2">
        <v>5.9090909090909101</v>
      </c>
      <c r="AN2">
        <v>126</v>
      </c>
      <c r="AO2" s="2">
        <v>5.7272727272727302</v>
      </c>
      <c r="AP2" s="2">
        <v>33.227272727272698</v>
      </c>
      <c r="AQ2" s="2">
        <v>0.51346801346801396</v>
      </c>
      <c r="AR2" s="4">
        <v>390</v>
      </c>
      <c r="AS2" s="4">
        <v>39</v>
      </c>
      <c r="AT2" s="4">
        <v>1139034</v>
      </c>
      <c r="AU2" s="4">
        <v>1</v>
      </c>
    </row>
    <row r="3" spans="1:47" ht="15.25" customHeight="1" x14ac:dyDescent="0.2">
      <c r="A3" t="s">
        <v>44</v>
      </c>
      <c r="B3">
        <v>3</v>
      </c>
      <c r="C3">
        <v>1</v>
      </c>
      <c r="D3">
        <v>2</v>
      </c>
      <c r="E3" s="2">
        <v>0.33333333333333298</v>
      </c>
      <c r="F3">
        <v>46</v>
      </c>
      <c r="G3" s="2">
        <v>15.3333333333333</v>
      </c>
      <c r="H3" s="2">
        <v>0.61</v>
      </c>
      <c r="I3" s="2">
        <v>28.1</v>
      </c>
      <c r="J3" s="2">
        <v>9.3666666666666707</v>
      </c>
      <c r="K3">
        <v>1</v>
      </c>
      <c r="L3">
        <v>9</v>
      </c>
      <c r="M3" s="2">
        <v>3</v>
      </c>
      <c r="N3">
        <v>16</v>
      </c>
      <c r="O3">
        <v>29</v>
      </c>
      <c r="P3" s="2">
        <v>55.172413793103402</v>
      </c>
      <c r="Q3">
        <v>11</v>
      </c>
      <c r="R3">
        <v>35</v>
      </c>
      <c r="S3" s="2">
        <v>31.428571428571399</v>
      </c>
      <c r="T3">
        <v>8</v>
      </c>
      <c r="U3">
        <v>11</v>
      </c>
      <c r="V3" s="2">
        <v>72.727272727272705</v>
      </c>
      <c r="W3">
        <v>0</v>
      </c>
      <c r="X3">
        <v>1</v>
      </c>
      <c r="Y3">
        <v>2</v>
      </c>
      <c r="Z3">
        <v>3</v>
      </c>
      <c r="AA3">
        <v>1</v>
      </c>
      <c r="AB3">
        <v>1</v>
      </c>
      <c r="AC3">
        <v>0</v>
      </c>
      <c r="AD3">
        <v>3</v>
      </c>
      <c r="AE3">
        <v>47</v>
      </c>
      <c r="AF3" s="2">
        <v>15.6666666666667</v>
      </c>
      <c r="AG3">
        <v>17</v>
      </c>
      <c r="AH3">
        <v>30</v>
      </c>
      <c r="AI3">
        <v>17</v>
      </c>
      <c r="AJ3" s="2">
        <v>5.6666666666666696</v>
      </c>
      <c r="AK3" s="2">
        <v>18.3333333333333</v>
      </c>
      <c r="AL3">
        <v>6</v>
      </c>
      <c r="AM3" s="2">
        <v>2</v>
      </c>
      <c r="AN3">
        <v>15</v>
      </c>
      <c r="AO3" s="2">
        <v>5</v>
      </c>
      <c r="AP3" s="2">
        <v>30.6666666666667</v>
      </c>
      <c r="AQ3" s="2">
        <v>0.546875</v>
      </c>
      <c r="AR3" s="4">
        <v>21</v>
      </c>
      <c r="AS3" s="4">
        <v>25</v>
      </c>
      <c r="AT3" s="4">
        <v>184770</v>
      </c>
      <c r="AU3" s="4">
        <v>26</v>
      </c>
    </row>
    <row r="4" spans="1:47" ht="15.25" customHeight="1" x14ac:dyDescent="0.2">
      <c r="A4" t="s">
        <v>45</v>
      </c>
      <c r="B4">
        <v>2</v>
      </c>
      <c r="C4">
        <v>0</v>
      </c>
      <c r="D4">
        <v>2</v>
      </c>
      <c r="E4" s="2">
        <v>0</v>
      </c>
      <c r="F4">
        <v>21</v>
      </c>
      <c r="G4" s="2">
        <v>10.5</v>
      </c>
      <c r="H4" s="2">
        <v>0.42</v>
      </c>
      <c r="I4" s="2">
        <v>8.8000000000000007</v>
      </c>
      <c r="J4" s="2">
        <v>4.4000000000000004</v>
      </c>
      <c r="K4">
        <v>0</v>
      </c>
      <c r="L4">
        <v>4</v>
      </c>
      <c r="M4" s="2">
        <v>2</v>
      </c>
      <c r="N4">
        <v>11</v>
      </c>
      <c r="O4">
        <v>29</v>
      </c>
      <c r="P4" s="2">
        <v>37.931034482758598</v>
      </c>
      <c r="Q4">
        <v>5</v>
      </c>
      <c r="R4">
        <v>21</v>
      </c>
      <c r="S4" s="2">
        <v>23.8095238095238</v>
      </c>
      <c r="T4">
        <v>0</v>
      </c>
      <c r="U4">
        <v>0</v>
      </c>
      <c r="W4">
        <v>0</v>
      </c>
      <c r="X4">
        <v>0</v>
      </c>
      <c r="Y4">
        <v>2</v>
      </c>
      <c r="Z4">
        <v>0</v>
      </c>
      <c r="AA4">
        <v>0</v>
      </c>
      <c r="AB4">
        <v>0</v>
      </c>
      <c r="AC4">
        <v>0</v>
      </c>
      <c r="AD4">
        <v>2</v>
      </c>
      <c r="AE4">
        <v>21</v>
      </c>
      <c r="AF4" s="2">
        <v>10.5</v>
      </c>
      <c r="AG4">
        <v>6</v>
      </c>
      <c r="AH4">
        <v>15</v>
      </c>
      <c r="AI4">
        <v>15</v>
      </c>
      <c r="AJ4" s="2">
        <v>7.5</v>
      </c>
      <c r="AK4" s="2">
        <v>21</v>
      </c>
      <c r="AL4">
        <v>8</v>
      </c>
      <c r="AM4" s="2">
        <v>4</v>
      </c>
      <c r="AN4">
        <v>3</v>
      </c>
      <c r="AO4" s="2">
        <v>1.5</v>
      </c>
      <c r="AP4" s="2">
        <v>32.5</v>
      </c>
      <c r="AQ4" s="2">
        <v>0.42</v>
      </c>
      <c r="AR4" s="4">
        <v>0</v>
      </c>
      <c r="AS4" s="4">
        <v>21</v>
      </c>
      <c r="AT4" s="4">
        <v>52920</v>
      </c>
      <c r="AU4" s="4">
        <v>54</v>
      </c>
    </row>
    <row r="5" spans="1:47" ht="15.25" customHeight="1" x14ac:dyDescent="0.2">
      <c r="A5" t="s">
        <v>46</v>
      </c>
      <c r="B5">
        <v>4</v>
      </c>
      <c r="C5">
        <v>3</v>
      </c>
      <c r="D5">
        <v>1</v>
      </c>
      <c r="E5" s="2">
        <v>0.75</v>
      </c>
      <c r="F5">
        <v>81</v>
      </c>
      <c r="G5" s="2">
        <v>20.25</v>
      </c>
      <c r="H5" s="2">
        <v>0.63</v>
      </c>
      <c r="I5" s="2">
        <v>51</v>
      </c>
      <c r="J5" s="2">
        <v>12.75</v>
      </c>
      <c r="K5">
        <v>3</v>
      </c>
      <c r="L5">
        <v>29</v>
      </c>
      <c r="M5" s="2">
        <v>7.25</v>
      </c>
      <c r="N5">
        <v>38</v>
      </c>
      <c r="O5">
        <v>65</v>
      </c>
      <c r="P5" s="2">
        <v>58.461538461538503</v>
      </c>
      <c r="Q5">
        <v>19</v>
      </c>
      <c r="R5">
        <v>56</v>
      </c>
      <c r="S5" s="2">
        <v>33.928571428571402</v>
      </c>
      <c r="T5">
        <v>5</v>
      </c>
      <c r="U5">
        <v>8</v>
      </c>
      <c r="V5" s="2">
        <v>62.5</v>
      </c>
      <c r="W5">
        <v>1</v>
      </c>
      <c r="X5">
        <v>1</v>
      </c>
      <c r="Y5">
        <v>6</v>
      </c>
      <c r="Z5">
        <v>6</v>
      </c>
      <c r="AA5">
        <v>3</v>
      </c>
      <c r="AB5">
        <v>0</v>
      </c>
      <c r="AC5">
        <v>0</v>
      </c>
      <c r="AD5">
        <v>16</v>
      </c>
      <c r="AE5">
        <v>74</v>
      </c>
      <c r="AF5" s="2">
        <v>18.5</v>
      </c>
      <c r="AG5">
        <v>19</v>
      </c>
      <c r="AH5">
        <v>55</v>
      </c>
      <c r="AI5">
        <v>12</v>
      </c>
      <c r="AJ5" s="2">
        <v>3</v>
      </c>
      <c r="AK5" s="2">
        <v>18</v>
      </c>
      <c r="AL5">
        <v>20</v>
      </c>
      <c r="AM5" s="2">
        <v>5</v>
      </c>
      <c r="AN5">
        <v>19</v>
      </c>
      <c r="AO5" s="2">
        <v>4.75</v>
      </c>
      <c r="AP5" s="2">
        <v>35</v>
      </c>
      <c r="AQ5" s="2">
        <v>0.46280991735537202</v>
      </c>
      <c r="AR5" s="4">
        <v>63</v>
      </c>
      <c r="AS5" s="4">
        <v>18</v>
      </c>
      <c r="AT5" s="4">
        <v>273996</v>
      </c>
      <c r="AU5" s="4">
        <v>18</v>
      </c>
    </row>
    <row r="6" spans="1:47" ht="15.25" customHeight="1" x14ac:dyDescent="0.2">
      <c r="A6" t="s">
        <v>47</v>
      </c>
      <c r="B6">
        <v>3</v>
      </c>
      <c r="C6">
        <v>1</v>
      </c>
      <c r="D6">
        <v>2</v>
      </c>
      <c r="E6" s="2">
        <v>0.33333333333333298</v>
      </c>
      <c r="F6">
        <v>49</v>
      </c>
      <c r="G6" s="2">
        <v>16.3333333333333</v>
      </c>
      <c r="H6" s="2">
        <v>0.51</v>
      </c>
      <c r="I6" s="2">
        <v>25</v>
      </c>
      <c r="J6" s="2">
        <v>8.3333333333333304</v>
      </c>
      <c r="K6">
        <v>1</v>
      </c>
      <c r="L6">
        <v>11</v>
      </c>
      <c r="M6" s="2">
        <v>3.6666666666666701</v>
      </c>
      <c r="N6">
        <v>25</v>
      </c>
      <c r="O6">
        <v>47</v>
      </c>
      <c r="P6" s="2">
        <v>53.191489361702097</v>
      </c>
      <c r="Q6">
        <v>10</v>
      </c>
      <c r="R6">
        <v>40</v>
      </c>
      <c r="S6" s="2">
        <v>25</v>
      </c>
      <c r="T6">
        <v>4</v>
      </c>
      <c r="U6">
        <v>9</v>
      </c>
      <c r="V6" s="2">
        <v>44.4444444444444</v>
      </c>
      <c r="W6">
        <v>0</v>
      </c>
      <c r="X6">
        <v>0</v>
      </c>
      <c r="Y6">
        <v>4</v>
      </c>
      <c r="Z6">
        <v>2</v>
      </c>
      <c r="AA6">
        <v>2</v>
      </c>
      <c r="AB6">
        <v>1</v>
      </c>
      <c r="AC6">
        <v>0</v>
      </c>
      <c r="AD6">
        <v>5</v>
      </c>
      <c r="AE6">
        <v>51</v>
      </c>
      <c r="AF6" s="2">
        <v>17</v>
      </c>
      <c r="AG6">
        <v>16</v>
      </c>
      <c r="AH6">
        <v>35</v>
      </c>
      <c r="AI6">
        <v>15</v>
      </c>
      <c r="AJ6" s="2">
        <v>5</v>
      </c>
      <c r="AK6" s="2">
        <v>18.6666666666667</v>
      </c>
      <c r="AL6">
        <v>14</v>
      </c>
      <c r="AM6" s="2">
        <v>4.6666666666666696</v>
      </c>
      <c r="AN6">
        <v>13</v>
      </c>
      <c r="AO6" s="2">
        <v>4.3333333333333304</v>
      </c>
      <c r="AP6" s="2">
        <v>37</v>
      </c>
      <c r="AQ6" s="2">
        <v>0.45977011494252901</v>
      </c>
      <c r="AR6" s="4">
        <v>21</v>
      </c>
      <c r="AS6" s="4">
        <v>28</v>
      </c>
      <c r="AT6" s="4">
        <v>140142</v>
      </c>
      <c r="AU6" s="4">
        <v>35</v>
      </c>
    </row>
    <row r="7" spans="1:47" ht="15.25" customHeight="1" x14ac:dyDescent="0.2">
      <c r="A7" t="s">
        <v>48</v>
      </c>
      <c r="B7">
        <v>2</v>
      </c>
      <c r="C7">
        <v>0</v>
      </c>
      <c r="D7">
        <v>2</v>
      </c>
      <c r="E7" s="2">
        <v>0</v>
      </c>
      <c r="F7">
        <v>28</v>
      </c>
      <c r="G7" s="2">
        <v>14</v>
      </c>
      <c r="H7" s="2">
        <v>0.41</v>
      </c>
      <c r="I7" s="2">
        <v>11.5</v>
      </c>
      <c r="J7" s="2">
        <v>5.75</v>
      </c>
      <c r="K7">
        <v>0</v>
      </c>
      <c r="L7">
        <v>7</v>
      </c>
      <c r="M7" s="2">
        <v>3.5</v>
      </c>
      <c r="N7">
        <v>18</v>
      </c>
      <c r="O7">
        <v>36</v>
      </c>
      <c r="P7" s="2">
        <v>50</v>
      </c>
      <c r="Q7">
        <v>4</v>
      </c>
      <c r="R7">
        <v>30</v>
      </c>
      <c r="S7" s="2">
        <v>13.3333333333333</v>
      </c>
      <c r="T7">
        <v>2</v>
      </c>
      <c r="U7">
        <v>3</v>
      </c>
      <c r="V7" s="2">
        <v>66.6666666666667</v>
      </c>
      <c r="W7">
        <v>0</v>
      </c>
      <c r="X7">
        <v>0</v>
      </c>
      <c r="Y7">
        <v>0</v>
      </c>
      <c r="Z7">
        <v>1</v>
      </c>
      <c r="AA7">
        <v>0</v>
      </c>
      <c r="AB7">
        <v>0</v>
      </c>
      <c r="AC7">
        <v>0</v>
      </c>
      <c r="AD7">
        <v>6</v>
      </c>
      <c r="AE7">
        <v>33</v>
      </c>
      <c r="AF7" s="2">
        <v>16.5</v>
      </c>
      <c r="AG7">
        <v>15</v>
      </c>
      <c r="AH7">
        <v>18</v>
      </c>
      <c r="AI7">
        <v>10</v>
      </c>
      <c r="AJ7" s="2">
        <v>5</v>
      </c>
      <c r="AK7" s="2">
        <v>21</v>
      </c>
      <c r="AL7">
        <v>10</v>
      </c>
      <c r="AM7" s="2">
        <v>5</v>
      </c>
      <c r="AN7">
        <v>7</v>
      </c>
      <c r="AO7" s="2">
        <v>3.5</v>
      </c>
      <c r="AP7" s="2">
        <v>39.5</v>
      </c>
      <c r="AQ7" s="2">
        <v>0.45454545454545497</v>
      </c>
      <c r="AR7" s="4">
        <v>0</v>
      </c>
      <c r="AS7" s="4">
        <v>28</v>
      </c>
      <c r="AT7" s="4">
        <v>103500</v>
      </c>
      <c r="AU7" s="4">
        <v>41</v>
      </c>
    </row>
    <row r="8" spans="1:47" ht="15.25" customHeight="1" x14ac:dyDescent="0.2">
      <c r="A8" t="s">
        <v>49</v>
      </c>
      <c r="B8">
        <v>11</v>
      </c>
      <c r="C8">
        <v>9</v>
      </c>
      <c r="D8">
        <v>2</v>
      </c>
      <c r="E8" s="2">
        <v>0.81818181818181801</v>
      </c>
      <c r="F8">
        <v>212</v>
      </c>
      <c r="G8" s="2">
        <v>19.272727272727298</v>
      </c>
      <c r="H8" s="2">
        <v>0.59</v>
      </c>
      <c r="I8" s="2">
        <v>125.1</v>
      </c>
      <c r="J8" s="2">
        <v>11.3727272727273</v>
      </c>
      <c r="K8">
        <v>5</v>
      </c>
      <c r="L8">
        <v>73</v>
      </c>
      <c r="M8" s="2">
        <v>6.6363636363636402</v>
      </c>
      <c r="N8">
        <v>119</v>
      </c>
      <c r="O8">
        <v>198</v>
      </c>
      <c r="P8" s="2">
        <v>60.101010101010097</v>
      </c>
      <c r="Q8">
        <v>31</v>
      </c>
      <c r="R8">
        <v>112</v>
      </c>
      <c r="S8" s="2">
        <v>27.678571428571399</v>
      </c>
      <c r="T8">
        <v>31</v>
      </c>
      <c r="U8">
        <v>52</v>
      </c>
      <c r="V8" s="2">
        <v>59.615384615384599</v>
      </c>
      <c r="W8">
        <v>10</v>
      </c>
      <c r="X8">
        <v>10</v>
      </c>
      <c r="Y8">
        <v>14</v>
      </c>
      <c r="Z8">
        <v>17</v>
      </c>
      <c r="AA8">
        <v>8</v>
      </c>
      <c r="AB8">
        <v>2</v>
      </c>
      <c r="AC8">
        <v>1</v>
      </c>
      <c r="AD8">
        <v>31</v>
      </c>
      <c r="AE8">
        <v>206</v>
      </c>
      <c r="AF8" s="2">
        <v>18.727272727272702</v>
      </c>
      <c r="AG8">
        <v>79</v>
      </c>
      <c r="AH8">
        <v>127</v>
      </c>
      <c r="AI8">
        <v>40</v>
      </c>
      <c r="AJ8" s="2">
        <v>3.6363636363636398</v>
      </c>
      <c r="AK8" s="2">
        <v>14.363636363636401</v>
      </c>
      <c r="AL8">
        <v>59</v>
      </c>
      <c r="AM8" s="2">
        <v>5.3636363636363598</v>
      </c>
      <c r="AN8">
        <v>68</v>
      </c>
      <c r="AO8" s="2">
        <v>6.1818181818181799</v>
      </c>
      <c r="AP8" s="2">
        <v>35.636363636363598</v>
      </c>
      <c r="AQ8" s="2">
        <v>0.36129032258064497</v>
      </c>
      <c r="AR8" s="4">
        <v>185</v>
      </c>
      <c r="AS8" s="4">
        <v>27</v>
      </c>
      <c r="AT8" s="4">
        <v>512742</v>
      </c>
      <c r="AU8" s="4">
        <v>4</v>
      </c>
    </row>
    <row r="9" spans="1:47" ht="15.25" customHeight="1" x14ac:dyDescent="0.2">
      <c r="A9" t="s">
        <v>50</v>
      </c>
      <c r="B9">
        <v>3</v>
      </c>
      <c r="C9">
        <v>1</v>
      </c>
      <c r="D9">
        <v>2</v>
      </c>
      <c r="E9" s="2">
        <v>0.33333333333333298</v>
      </c>
      <c r="F9">
        <v>52</v>
      </c>
      <c r="G9" s="2">
        <v>17.3333333333333</v>
      </c>
      <c r="H9" s="2">
        <v>0.49</v>
      </c>
      <c r="I9" s="2">
        <v>25.5</v>
      </c>
      <c r="J9" s="2">
        <v>8.5</v>
      </c>
      <c r="K9">
        <v>1</v>
      </c>
      <c r="L9">
        <v>25</v>
      </c>
      <c r="M9" s="2">
        <v>8.3333333333333304</v>
      </c>
      <c r="N9">
        <v>33</v>
      </c>
      <c r="O9">
        <v>54</v>
      </c>
      <c r="P9" s="2">
        <v>61.1111111111111</v>
      </c>
      <c r="Q9">
        <v>4</v>
      </c>
      <c r="R9">
        <v>31</v>
      </c>
      <c r="S9" s="2">
        <v>12.9032258064516</v>
      </c>
      <c r="T9">
        <v>11</v>
      </c>
      <c r="U9">
        <v>21</v>
      </c>
      <c r="V9" s="2">
        <v>52.380952380952401</v>
      </c>
      <c r="W9">
        <v>5</v>
      </c>
      <c r="X9">
        <v>7</v>
      </c>
      <c r="Y9">
        <v>6</v>
      </c>
      <c r="Z9">
        <v>7</v>
      </c>
      <c r="AA9">
        <v>0</v>
      </c>
      <c r="AB9">
        <v>0</v>
      </c>
      <c r="AC9">
        <v>0</v>
      </c>
      <c r="AD9">
        <v>5</v>
      </c>
      <c r="AE9">
        <v>52</v>
      </c>
      <c r="AF9" s="2">
        <v>17.3333333333333</v>
      </c>
      <c r="AG9">
        <v>21</v>
      </c>
      <c r="AH9">
        <v>31</v>
      </c>
      <c r="AI9">
        <v>15</v>
      </c>
      <c r="AJ9" s="2">
        <v>5</v>
      </c>
      <c r="AK9" s="2">
        <v>17.6666666666667</v>
      </c>
      <c r="AL9">
        <v>21</v>
      </c>
      <c r="AM9" s="2">
        <v>7</v>
      </c>
      <c r="AN9">
        <v>23</v>
      </c>
      <c r="AO9" s="2">
        <v>7.6666666666666696</v>
      </c>
      <c r="AP9" s="2">
        <v>38.6666666666667</v>
      </c>
      <c r="AQ9" s="2">
        <v>0.36470588235294099</v>
      </c>
      <c r="AR9" s="4">
        <v>21</v>
      </c>
      <c r="AS9" s="4">
        <v>31</v>
      </c>
      <c r="AT9" s="4">
        <v>148074</v>
      </c>
      <c r="AU9" s="4">
        <v>30</v>
      </c>
    </row>
    <row r="10" spans="1:47" ht="15.25" customHeight="1" x14ac:dyDescent="0.2">
      <c r="A10" t="s">
        <v>51</v>
      </c>
      <c r="B10">
        <v>2</v>
      </c>
      <c r="C10">
        <v>0</v>
      </c>
      <c r="D10">
        <v>2</v>
      </c>
      <c r="E10" s="2">
        <v>0</v>
      </c>
      <c r="F10">
        <v>22</v>
      </c>
      <c r="G10" s="2">
        <v>11</v>
      </c>
      <c r="H10" s="2">
        <v>0.47</v>
      </c>
      <c r="I10" s="2">
        <v>10.3</v>
      </c>
      <c r="J10" s="2">
        <v>5.15</v>
      </c>
      <c r="K10">
        <v>0</v>
      </c>
      <c r="L10">
        <v>6</v>
      </c>
      <c r="M10" s="2">
        <v>3</v>
      </c>
      <c r="N10">
        <v>9</v>
      </c>
      <c r="O10">
        <v>25</v>
      </c>
      <c r="P10" s="2">
        <v>36</v>
      </c>
      <c r="Q10">
        <v>5</v>
      </c>
      <c r="R10">
        <v>19</v>
      </c>
      <c r="S10" s="2">
        <v>26.315789473684202</v>
      </c>
      <c r="T10">
        <v>3</v>
      </c>
      <c r="U10">
        <v>3</v>
      </c>
      <c r="V10" s="2">
        <v>100</v>
      </c>
      <c r="W10">
        <v>0</v>
      </c>
      <c r="X10">
        <v>0</v>
      </c>
      <c r="Y10">
        <v>0</v>
      </c>
      <c r="Z10">
        <v>2</v>
      </c>
      <c r="AA10">
        <v>0</v>
      </c>
      <c r="AB10">
        <v>0</v>
      </c>
      <c r="AC10">
        <v>0</v>
      </c>
      <c r="AD10">
        <v>4</v>
      </c>
      <c r="AE10">
        <v>17</v>
      </c>
      <c r="AF10" s="2">
        <v>8.5</v>
      </c>
      <c r="AG10">
        <v>6</v>
      </c>
      <c r="AH10">
        <v>11</v>
      </c>
      <c r="AI10">
        <v>14</v>
      </c>
      <c r="AJ10" s="2">
        <v>7</v>
      </c>
      <c r="AK10" s="2">
        <v>21</v>
      </c>
      <c r="AL10">
        <v>7</v>
      </c>
      <c r="AM10" s="2">
        <v>3.5</v>
      </c>
      <c r="AN10">
        <v>4</v>
      </c>
      <c r="AO10" s="2">
        <v>2</v>
      </c>
      <c r="AP10" s="2">
        <v>30.5</v>
      </c>
      <c r="AQ10" s="2">
        <v>0.43181818181818199</v>
      </c>
      <c r="AR10" s="4">
        <v>0</v>
      </c>
      <c r="AS10" s="4">
        <v>22</v>
      </c>
      <c r="AT10" s="4">
        <v>68220</v>
      </c>
      <c r="AU10" s="4">
        <v>49</v>
      </c>
    </row>
    <row r="11" spans="1:47" ht="15.25" customHeight="1" x14ac:dyDescent="0.2">
      <c r="A11" t="s">
        <v>52</v>
      </c>
      <c r="B11">
        <v>8</v>
      </c>
      <c r="C11">
        <v>5</v>
      </c>
      <c r="D11">
        <v>3</v>
      </c>
      <c r="E11" s="2">
        <v>0.625</v>
      </c>
      <c r="F11">
        <v>139</v>
      </c>
      <c r="G11" s="2">
        <v>17.375</v>
      </c>
      <c r="H11" s="2">
        <v>0.49</v>
      </c>
      <c r="I11" s="2">
        <v>68.099999999999994</v>
      </c>
      <c r="J11" s="2">
        <v>8.5124999999999993</v>
      </c>
      <c r="K11">
        <v>1</v>
      </c>
      <c r="L11">
        <v>40</v>
      </c>
      <c r="M11" s="2">
        <v>5</v>
      </c>
      <c r="N11">
        <v>76</v>
      </c>
      <c r="O11">
        <v>160</v>
      </c>
      <c r="P11" s="2">
        <v>47.5</v>
      </c>
      <c r="Q11">
        <v>20</v>
      </c>
      <c r="R11">
        <v>73</v>
      </c>
      <c r="S11" s="2">
        <v>27.397260273972599</v>
      </c>
      <c r="T11">
        <v>23</v>
      </c>
      <c r="U11">
        <v>49</v>
      </c>
      <c r="V11" s="2">
        <v>46.938775510204103</v>
      </c>
      <c r="W11">
        <v>17</v>
      </c>
      <c r="X11">
        <v>4</v>
      </c>
      <c r="Y11">
        <v>8</v>
      </c>
      <c r="Z11">
        <v>15</v>
      </c>
      <c r="AA11">
        <v>4</v>
      </c>
      <c r="AB11">
        <v>0</v>
      </c>
      <c r="AC11">
        <v>1</v>
      </c>
      <c r="AD11">
        <v>12</v>
      </c>
      <c r="AE11">
        <v>181</v>
      </c>
      <c r="AF11" s="2">
        <v>22.625</v>
      </c>
      <c r="AG11">
        <v>74</v>
      </c>
      <c r="AH11">
        <v>107</v>
      </c>
      <c r="AI11">
        <v>47</v>
      </c>
      <c r="AJ11" s="2">
        <v>5.875</v>
      </c>
      <c r="AK11" s="2">
        <v>18.5</v>
      </c>
      <c r="AL11">
        <v>69</v>
      </c>
      <c r="AM11" s="2">
        <v>8.625</v>
      </c>
      <c r="AN11">
        <v>63</v>
      </c>
      <c r="AO11" s="2">
        <v>7.875</v>
      </c>
      <c r="AP11" s="2">
        <v>39</v>
      </c>
      <c r="AQ11" s="2">
        <v>0.31330472103004298</v>
      </c>
      <c r="AR11" s="4">
        <v>95</v>
      </c>
      <c r="AS11" s="4">
        <v>44</v>
      </c>
      <c r="AT11" s="4">
        <v>362970</v>
      </c>
      <c r="AU11" s="4">
        <v>11</v>
      </c>
    </row>
    <row r="12" spans="1:47" ht="15.25" customHeight="1" x14ac:dyDescent="0.2">
      <c r="A12" t="s">
        <v>53</v>
      </c>
      <c r="B12">
        <v>15</v>
      </c>
      <c r="C12">
        <v>9</v>
      </c>
      <c r="D12">
        <v>6</v>
      </c>
      <c r="E12" s="2">
        <v>0.6</v>
      </c>
      <c r="F12">
        <v>287</v>
      </c>
      <c r="G12" s="2">
        <v>19.133333333333301</v>
      </c>
      <c r="H12" s="2">
        <v>0.61</v>
      </c>
      <c r="I12" s="2">
        <v>175.1</v>
      </c>
      <c r="J12" s="2">
        <v>11.6733333333333</v>
      </c>
      <c r="K12">
        <v>4</v>
      </c>
      <c r="L12">
        <v>95</v>
      </c>
      <c r="M12" s="2">
        <v>6.3333333333333304</v>
      </c>
      <c r="N12">
        <v>119</v>
      </c>
      <c r="O12">
        <v>194</v>
      </c>
      <c r="P12" s="2">
        <v>61.340206185566998</v>
      </c>
      <c r="Q12">
        <v>65</v>
      </c>
      <c r="R12">
        <v>226</v>
      </c>
      <c r="S12" s="2">
        <v>28.7610619469027</v>
      </c>
      <c r="T12">
        <v>38</v>
      </c>
      <c r="U12">
        <v>54</v>
      </c>
      <c r="V12" s="2">
        <v>70.370370370370395</v>
      </c>
      <c r="W12">
        <v>15</v>
      </c>
      <c r="X12">
        <v>8</v>
      </c>
      <c r="Y12">
        <v>19</v>
      </c>
      <c r="Z12">
        <v>53</v>
      </c>
      <c r="AA12">
        <v>5</v>
      </c>
      <c r="AB12">
        <v>1</v>
      </c>
      <c r="AC12">
        <v>1</v>
      </c>
      <c r="AD12">
        <v>14</v>
      </c>
      <c r="AE12">
        <v>264</v>
      </c>
      <c r="AF12" s="2">
        <v>17.600000000000001</v>
      </c>
      <c r="AG12">
        <v>98</v>
      </c>
      <c r="AH12">
        <v>166</v>
      </c>
      <c r="AI12">
        <v>59</v>
      </c>
      <c r="AJ12" s="2">
        <v>3.93333333333333</v>
      </c>
      <c r="AK12" s="2">
        <v>14.8</v>
      </c>
      <c r="AL12">
        <v>90</v>
      </c>
      <c r="AM12" s="2">
        <v>6</v>
      </c>
      <c r="AN12">
        <v>90</v>
      </c>
      <c r="AO12" s="2">
        <v>6</v>
      </c>
      <c r="AP12" s="2">
        <v>34.533333333333303</v>
      </c>
      <c r="AQ12" s="2">
        <v>0.53809523809523796</v>
      </c>
      <c r="AR12" s="4">
        <v>183</v>
      </c>
      <c r="AS12" s="4">
        <v>104</v>
      </c>
      <c r="AT12" s="4">
        <v>893190</v>
      </c>
      <c r="AU12" s="4">
        <v>2</v>
      </c>
    </row>
    <row r="13" spans="1:47" ht="15.25" customHeight="1" x14ac:dyDescent="0.2">
      <c r="A13" t="s">
        <v>54</v>
      </c>
      <c r="B13">
        <v>2</v>
      </c>
      <c r="C13">
        <v>0</v>
      </c>
      <c r="D13">
        <v>2</v>
      </c>
      <c r="E13" s="2">
        <v>0</v>
      </c>
      <c r="F13">
        <v>30</v>
      </c>
      <c r="G13" s="2">
        <v>15</v>
      </c>
      <c r="H13" s="2">
        <v>0.45</v>
      </c>
      <c r="I13" s="2">
        <v>13.5</v>
      </c>
      <c r="J13" s="2">
        <v>6.75</v>
      </c>
      <c r="K13">
        <v>0</v>
      </c>
      <c r="L13">
        <v>11</v>
      </c>
      <c r="M13" s="2">
        <v>5.5</v>
      </c>
      <c r="N13">
        <v>18</v>
      </c>
      <c r="O13">
        <v>39</v>
      </c>
      <c r="P13" s="2">
        <v>46.153846153846203</v>
      </c>
      <c r="Q13">
        <v>5</v>
      </c>
      <c r="R13">
        <v>23</v>
      </c>
      <c r="S13" s="2">
        <v>21.739130434782599</v>
      </c>
      <c r="T13">
        <v>2</v>
      </c>
      <c r="U13">
        <v>5</v>
      </c>
      <c r="V13" s="2">
        <v>40</v>
      </c>
      <c r="W13">
        <v>1</v>
      </c>
      <c r="X13">
        <v>0</v>
      </c>
      <c r="Y13">
        <v>2</v>
      </c>
      <c r="Z13">
        <v>1</v>
      </c>
      <c r="AA13">
        <v>0</v>
      </c>
      <c r="AB13">
        <v>0</v>
      </c>
      <c r="AC13">
        <v>0</v>
      </c>
      <c r="AD13">
        <v>8</v>
      </c>
      <c r="AE13">
        <v>35</v>
      </c>
      <c r="AF13" s="2">
        <v>17.5</v>
      </c>
      <c r="AG13">
        <v>15</v>
      </c>
      <c r="AH13">
        <v>20</v>
      </c>
      <c r="AI13">
        <v>9</v>
      </c>
      <c r="AJ13" s="2">
        <v>4.5</v>
      </c>
      <c r="AK13" s="2">
        <v>20.5</v>
      </c>
      <c r="AL13">
        <v>12</v>
      </c>
      <c r="AM13" s="2">
        <v>6</v>
      </c>
      <c r="AN13">
        <v>14</v>
      </c>
      <c r="AO13" s="2">
        <v>7</v>
      </c>
      <c r="AP13" s="2">
        <v>37.5</v>
      </c>
      <c r="AQ13" s="2">
        <v>0.37096774193548399</v>
      </c>
      <c r="AR13" s="4">
        <v>0</v>
      </c>
      <c r="AS13" s="4">
        <v>30</v>
      </c>
      <c r="AT13" s="4">
        <v>51404</v>
      </c>
      <c r="AU13" s="4">
        <v>56</v>
      </c>
    </row>
    <row r="14" spans="1:47" ht="15.25" customHeight="1" x14ac:dyDescent="0.2">
      <c r="A14" t="s">
        <v>55</v>
      </c>
      <c r="B14">
        <v>2</v>
      </c>
      <c r="C14">
        <v>0</v>
      </c>
      <c r="D14">
        <v>2</v>
      </c>
      <c r="E14" s="2">
        <v>0</v>
      </c>
      <c r="F14">
        <v>22</v>
      </c>
      <c r="G14" s="2">
        <v>11</v>
      </c>
      <c r="H14" s="2">
        <v>0.39</v>
      </c>
      <c r="I14" s="2">
        <v>8.6</v>
      </c>
      <c r="J14" s="2">
        <v>4.3</v>
      </c>
      <c r="K14">
        <v>0</v>
      </c>
      <c r="L14">
        <v>5</v>
      </c>
      <c r="M14" s="2">
        <v>2.5</v>
      </c>
      <c r="N14">
        <v>10</v>
      </c>
      <c r="O14">
        <v>27</v>
      </c>
      <c r="P14" s="2">
        <v>37.037037037037003</v>
      </c>
      <c r="Q14">
        <v>5</v>
      </c>
      <c r="R14">
        <v>27</v>
      </c>
      <c r="S14" s="2">
        <v>18.518518518518501</v>
      </c>
      <c r="T14">
        <v>2</v>
      </c>
      <c r="U14">
        <v>3</v>
      </c>
      <c r="V14" s="2">
        <v>66.6666666666667</v>
      </c>
      <c r="W14">
        <v>0</v>
      </c>
      <c r="X14">
        <v>0</v>
      </c>
      <c r="Y14">
        <v>0</v>
      </c>
      <c r="Z14">
        <v>2</v>
      </c>
      <c r="AA14">
        <v>0</v>
      </c>
      <c r="AB14">
        <v>0</v>
      </c>
      <c r="AC14">
        <v>0</v>
      </c>
      <c r="AD14">
        <v>3</v>
      </c>
      <c r="AE14">
        <v>35</v>
      </c>
      <c r="AF14" s="2">
        <v>17.5</v>
      </c>
      <c r="AG14">
        <v>15</v>
      </c>
      <c r="AH14">
        <v>20</v>
      </c>
      <c r="AI14">
        <v>9</v>
      </c>
      <c r="AJ14" s="2">
        <v>4.5</v>
      </c>
      <c r="AK14" s="2">
        <v>21</v>
      </c>
      <c r="AL14">
        <v>11</v>
      </c>
      <c r="AM14" s="2">
        <v>5.5</v>
      </c>
      <c r="AN14">
        <v>11</v>
      </c>
      <c r="AO14" s="2">
        <v>5.5</v>
      </c>
      <c r="AP14" s="2">
        <v>33</v>
      </c>
      <c r="AQ14" s="2">
        <v>0.5</v>
      </c>
      <c r="AR14" s="4">
        <v>0</v>
      </c>
      <c r="AS14" s="4">
        <v>22</v>
      </c>
      <c r="AT14" s="4">
        <v>64560</v>
      </c>
      <c r="AU14" s="4">
        <v>50</v>
      </c>
    </row>
    <row r="15" spans="1:47" ht="15.25" customHeight="1" x14ac:dyDescent="0.2">
      <c r="A15" t="s">
        <v>56</v>
      </c>
      <c r="B15">
        <v>3</v>
      </c>
      <c r="C15">
        <v>1</v>
      </c>
      <c r="D15">
        <v>2</v>
      </c>
      <c r="E15" s="2">
        <v>0.33333333333333298</v>
      </c>
      <c r="F15">
        <v>44</v>
      </c>
      <c r="G15" s="2">
        <v>14.6666666666667</v>
      </c>
      <c r="H15" s="2">
        <v>0.52</v>
      </c>
      <c r="I15" s="2">
        <v>22.9</v>
      </c>
      <c r="J15" s="2">
        <v>7.6333333333333302</v>
      </c>
      <c r="K15">
        <v>1</v>
      </c>
      <c r="L15">
        <v>11</v>
      </c>
      <c r="M15" s="2">
        <v>3.6666666666666701</v>
      </c>
      <c r="N15">
        <v>22</v>
      </c>
      <c r="O15">
        <v>44</v>
      </c>
      <c r="P15" s="2">
        <v>50</v>
      </c>
      <c r="Q15">
        <v>7</v>
      </c>
      <c r="R15">
        <v>28</v>
      </c>
      <c r="S15" s="2">
        <v>25</v>
      </c>
      <c r="T15">
        <v>8</v>
      </c>
      <c r="U15">
        <v>13</v>
      </c>
      <c r="V15" s="2">
        <v>61.538461538461497</v>
      </c>
      <c r="W15">
        <v>2</v>
      </c>
      <c r="X15">
        <v>1</v>
      </c>
      <c r="Y15">
        <v>2</v>
      </c>
      <c r="Z15">
        <v>3</v>
      </c>
      <c r="AA15">
        <v>1</v>
      </c>
      <c r="AB15">
        <v>0</v>
      </c>
      <c r="AC15">
        <v>0</v>
      </c>
      <c r="AD15">
        <v>5</v>
      </c>
      <c r="AE15">
        <v>47</v>
      </c>
      <c r="AF15" s="2">
        <v>15.6666666666667</v>
      </c>
      <c r="AG15">
        <v>11</v>
      </c>
      <c r="AH15">
        <v>36</v>
      </c>
      <c r="AI15">
        <v>13</v>
      </c>
      <c r="AJ15" s="2">
        <v>4.3333333333333304</v>
      </c>
      <c r="AK15" s="2">
        <v>18</v>
      </c>
      <c r="AL15">
        <v>18</v>
      </c>
      <c r="AM15" s="2">
        <v>6</v>
      </c>
      <c r="AN15">
        <v>16</v>
      </c>
      <c r="AO15" s="2">
        <v>5.3333333333333304</v>
      </c>
      <c r="AP15" s="2">
        <v>32</v>
      </c>
      <c r="AQ15" s="2">
        <v>0.38888888888888901</v>
      </c>
      <c r="AR15" s="4">
        <v>21</v>
      </c>
      <c r="AS15" s="4">
        <v>23</v>
      </c>
      <c r="AT15" s="4">
        <v>86804</v>
      </c>
      <c r="AU15" s="4">
        <v>44</v>
      </c>
    </row>
    <row r="16" spans="1:47" ht="15.25" customHeight="1" x14ac:dyDescent="0.2">
      <c r="A16" t="s">
        <v>57</v>
      </c>
      <c r="B16">
        <v>3</v>
      </c>
      <c r="C16">
        <v>1</v>
      </c>
      <c r="D16">
        <v>2</v>
      </c>
      <c r="E16" s="2">
        <v>0.33333333333333298</v>
      </c>
      <c r="F16">
        <v>51</v>
      </c>
      <c r="G16" s="2">
        <v>17</v>
      </c>
      <c r="H16" s="2">
        <v>0.53</v>
      </c>
      <c r="I16" s="2">
        <v>27</v>
      </c>
      <c r="J16" s="2">
        <v>9</v>
      </c>
      <c r="K16">
        <v>1</v>
      </c>
      <c r="L16">
        <v>12</v>
      </c>
      <c r="M16" s="2">
        <v>4</v>
      </c>
      <c r="N16">
        <v>30</v>
      </c>
      <c r="O16">
        <v>59</v>
      </c>
      <c r="P16" s="2">
        <v>50.847457627118601</v>
      </c>
      <c r="Q16">
        <v>8</v>
      </c>
      <c r="R16">
        <v>28</v>
      </c>
      <c r="S16" s="2">
        <v>28.571428571428601</v>
      </c>
      <c r="T16">
        <v>5</v>
      </c>
      <c r="U16">
        <v>10</v>
      </c>
      <c r="V16" s="2">
        <v>50</v>
      </c>
      <c r="W16">
        <v>0</v>
      </c>
      <c r="X16">
        <v>0</v>
      </c>
      <c r="Y16">
        <v>0</v>
      </c>
      <c r="Z16">
        <v>11</v>
      </c>
      <c r="AA16">
        <v>1</v>
      </c>
      <c r="AB16">
        <v>0</v>
      </c>
      <c r="AC16">
        <v>0</v>
      </c>
      <c r="AD16">
        <v>1</v>
      </c>
      <c r="AE16">
        <v>61</v>
      </c>
      <c r="AF16" s="2">
        <v>20.3333333333333</v>
      </c>
      <c r="AG16">
        <v>24</v>
      </c>
      <c r="AH16">
        <v>37</v>
      </c>
      <c r="AI16">
        <v>18</v>
      </c>
      <c r="AJ16" s="2">
        <v>6</v>
      </c>
      <c r="AK16" s="2">
        <v>20</v>
      </c>
      <c r="AL16">
        <v>13</v>
      </c>
      <c r="AM16" s="2">
        <v>4.3333333333333304</v>
      </c>
      <c r="AN16">
        <v>14</v>
      </c>
      <c r="AO16" s="2">
        <v>4.6666666666666696</v>
      </c>
      <c r="AP16" s="2">
        <v>38.3333333333333</v>
      </c>
      <c r="AQ16" s="2">
        <v>0.32183908045977</v>
      </c>
      <c r="AR16" s="4">
        <v>21</v>
      </c>
      <c r="AS16" s="4">
        <v>30</v>
      </c>
      <c r="AT16" s="4">
        <v>137076</v>
      </c>
      <c r="AU16" s="4">
        <v>36</v>
      </c>
    </row>
    <row r="17" spans="1:47" ht="15.25" customHeight="1" x14ac:dyDescent="0.2">
      <c r="A17" t="s">
        <v>58</v>
      </c>
      <c r="B17">
        <v>4</v>
      </c>
      <c r="C17">
        <v>3</v>
      </c>
      <c r="D17">
        <v>1</v>
      </c>
      <c r="E17" s="2">
        <v>0.75</v>
      </c>
      <c r="F17">
        <v>76</v>
      </c>
      <c r="G17" s="2">
        <v>19</v>
      </c>
      <c r="H17" s="2">
        <v>0.57999999999999996</v>
      </c>
      <c r="I17" s="2">
        <v>44.1</v>
      </c>
      <c r="J17" s="2">
        <v>11.025</v>
      </c>
      <c r="K17">
        <v>2</v>
      </c>
      <c r="L17">
        <v>36</v>
      </c>
      <c r="M17" s="2">
        <v>9</v>
      </c>
      <c r="N17">
        <v>43</v>
      </c>
      <c r="O17">
        <v>74</v>
      </c>
      <c r="P17" s="2">
        <v>58.108108108108098</v>
      </c>
      <c r="Q17">
        <v>14</v>
      </c>
      <c r="R17">
        <v>41</v>
      </c>
      <c r="S17" s="2">
        <v>34.146341463414601</v>
      </c>
      <c r="T17">
        <v>5</v>
      </c>
      <c r="U17">
        <v>16</v>
      </c>
      <c r="V17" s="2">
        <v>31.25</v>
      </c>
      <c r="W17">
        <v>2</v>
      </c>
      <c r="X17">
        <v>4</v>
      </c>
      <c r="Y17">
        <v>10</v>
      </c>
      <c r="Z17">
        <v>5</v>
      </c>
      <c r="AA17">
        <v>3</v>
      </c>
      <c r="AB17">
        <v>2</v>
      </c>
      <c r="AC17">
        <v>0</v>
      </c>
      <c r="AD17">
        <v>17</v>
      </c>
      <c r="AE17">
        <v>63</v>
      </c>
      <c r="AF17" s="2">
        <v>15.75</v>
      </c>
      <c r="AG17">
        <v>20</v>
      </c>
      <c r="AH17">
        <v>43</v>
      </c>
      <c r="AI17">
        <v>19</v>
      </c>
      <c r="AJ17" s="2">
        <v>4.75</v>
      </c>
      <c r="AK17" s="2">
        <v>16.5</v>
      </c>
      <c r="AL17">
        <v>22</v>
      </c>
      <c r="AM17" s="2">
        <v>5.5</v>
      </c>
      <c r="AN17">
        <v>24</v>
      </c>
      <c r="AO17" s="2">
        <v>6</v>
      </c>
      <c r="AP17" s="2">
        <v>37</v>
      </c>
      <c r="AQ17" s="2">
        <v>0.356521739130435</v>
      </c>
      <c r="AR17" s="4">
        <v>62</v>
      </c>
      <c r="AS17" s="4">
        <v>14</v>
      </c>
      <c r="AT17" s="4">
        <v>132405</v>
      </c>
      <c r="AU17" s="4">
        <v>38</v>
      </c>
    </row>
    <row r="18" spans="1:47" ht="15.25" customHeight="1" x14ac:dyDescent="0.2">
      <c r="A18" t="s">
        <v>59</v>
      </c>
      <c r="B18">
        <v>2</v>
      </c>
      <c r="C18">
        <v>0</v>
      </c>
      <c r="D18">
        <v>2</v>
      </c>
      <c r="E18" s="2">
        <v>0</v>
      </c>
      <c r="F18">
        <v>28</v>
      </c>
      <c r="G18" s="2">
        <v>14</v>
      </c>
      <c r="H18" s="2">
        <v>0.6</v>
      </c>
      <c r="I18" s="2">
        <v>16.8</v>
      </c>
      <c r="J18" s="2">
        <v>8.4</v>
      </c>
      <c r="K18">
        <v>0</v>
      </c>
      <c r="L18">
        <v>5</v>
      </c>
      <c r="M18" s="2">
        <v>2.5</v>
      </c>
      <c r="N18">
        <v>16</v>
      </c>
      <c r="O18">
        <v>27</v>
      </c>
      <c r="P18" s="2">
        <v>59.259259259259302</v>
      </c>
      <c r="Q18">
        <v>4</v>
      </c>
      <c r="R18">
        <v>9</v>
      </c>
      <c r="S18" s="2">
        <v>44.4444444444444</v>
      </c>
      <c r="T18">
        <v>4</v>
      </c>
      <c r="U18">
        <v>11</v>
      </c>
      <c r="V18" s="2">
        <v>36.363636363636402</v>
      </c>
      <c r="W18">
        <v>2</v>
      </c>
      <c r="X18">
        <v>0</v>
      </c>
      <c r="Y18">
        <v>1</v>
      </c>
      <c r="Z18">
        <v>1</v>
      </c>
      <c r="AA18">
        <v>0</v>
      </c>
      <c r="AB18">
        <v>0</v>
      </c>
      <c r="AC18">
        <v>0</v>
      </c>
      <c r="AD18">
        <v>3</v>
      </c>
      <c r="AE18">
        <v>24</v>
      </c>
      <c r="AF18" s="2">
        <v>12</v>
      </c>
      <c r="AG18">
        <v>5</v>
      </c>
      <c r="AH18">
        <v>19</v>
      </c>
      <c r="AI18">
        <v>11</v>
      </c>
      <c r="AJ18" s="2">
        <v>5.5</v>
      </c>
      <c r="AK18" s="2">
        <v>21.5</v>
      </c>
      <c r="AL18">
        <v>9</v>
      </c>
      <c r="AM18" s="2">
        <v>4.5</v>
      </c>
      <c r="AN18">
        <v>10</v>
      </c>
      <c r="AO18" s="2">
        <v>5</v>
      </c>
      <c r="AP18" s="2">
        <v>28</v>
      </c>
      <c r="AQ18" s="2">
        <v>0.25</v>
      </c>
      <c r="AR18" s="4">
        <v>0</v>
      </c>
      <c r="AS18" s="4">
        <v>28</v>
      </c>
      <c r="AT18" s="4">
        <v>51690</v>
      </c>
      <c r="AU18" s="4">
        <v>55</v>
      </c>
    </row>
    <row r="19" spans="1:47" ht="15.25" customHeight="1" x14ac:dyDescent="0.2">
      <c r="A19" t="s">
        <v>60</v>
      </c>
      <c r="B19">
        <v>3</v>
      </c>
      <c r="C19">
        <v>1</v>
      </c>
      <c r="D19">
        <v>2</v>
      </c>
      <c r="E19" s="2">
        <v>0.33333333333333298</v>
      </c>
      <c r="F19">
        <v>36</v>
      </c>
      <c r="G19" s="2">
        <v>12</v>
      </c>
      <c r="H19" s="2">
        <v>0.48</v>
      </c>
      <c r="I19" s="2">
        <v>17.3</v>
      </c>
      <c r="J19" s="2">
        <v>5.7666666666666702</v>
      </c>
      <c r="K19">
        <v>0</v>
      </c>
      <c r="L19">
        <v>13</v>
      </c>
      <c r="M19" s="2">
        <v>4.3333333333333304</v>
      </c>
      <c r="N19">
        <v>16</v>
      </c>
      <c r="O19">
        <v>40</v>
      </c>
      <c r="P19" s="2">
        <v>40</v>
      </c>
      <c r="Q19">
        <v>9</v>
      </c>
      <c r="R19">
        <v>31</v>
      </c>
      <c r="S19" s="2">
        <v>29.0322580645161</v>
      </c>
      <c r="T19">
        <v>2</v>
      </c>
      <c r="U19">
        <v>4</v>
      </c>
      <c r="V19" s="2">
        <v>50</v>
      </c>
      <c r="W19">
        <v>0</v>
      </c>
      <c r="X19">
        <v>0</v>
      </c>
      <c r="Y19">
        <v>1</v>
      </c>
      <c r="Z19">
        <v>2</v>
      </c>
      <c r="AA19">
        <v>0</v>
      </c>
      <c r="AB19">
        <v>0</v>
      </c>
      <c r="AC19">
        <v>1</v>
      </c>
      <c r="AD19">
        <v>9</v>
      </c>
      <c r="AE19">
        <v>25</v>
      </c>
      <c r="AF19" s="2">
        <v>8.3333333333333304</v>
      </c>
      <c r="AG19">
        <v>11</v>
      </c>
      <c r="AH19">
        <v>14</v>
      </c>
      <c r="AI19">
        <v>14</v>
      </c>
      <c r="AJ19" s="2">
        <v>4.6666666666666696</v>
      </c>
      <c r="AK19" s="2">
        <v>21</v>
      </c>
      <c r="AL19">
        <v>13</v>
      </c>
      <c r="AM19" s="2">
        <v>4.3333333333333304</v>
      </c>
      <c r="AN19">
        <v>11</v>
      </c>
      <c r="AO19" s="2">
        <v>3.6666666666666701</v>
      </c>
      <c r="AP19" s="2">
        <v>29.6666666666667</v>
      </c>
      <c r="AQ19" s="2">
        <v>0.43661971830985902</v>
      </c>
      <c r="AR19" s="4">
        <v>21</v>
      </c>
      <c r="AS19" s="4">
        <v>15</v>
      </c>
      <c r="AT19" s="4">
        <v>83790</v>
      </c>
      <c r="AU19" s="4">
        <v>46</v>
      </c>
    </row>
    <row r="20" spans="1:47" ht="15.25" customHeight="1" x14ac:dyDescent="0.2">
      <c r="A20" t="s">
        <v>61</v>
      </c>
      <c r="B20">
        <v>3</v>
      </c>
      <c r="C20">
        <v>1</v>
      </c>
      <c r="D20">
        <v>2</v>
      </c>
      <c r="E20" s="2">
        <v>0.33333333333333298</v>
      </c>
      <c r="F20">
        <v>50</v>
      </c>
      <c r="G20" s="2">
        <v>16.6666666666667</v>
      </c>
      <c r="H20" s="2">
        <v>0.61</v>
      </c>
      <c r="I20" s="2">
        <v>30.5</v>
      </c>
      <c r="J20" s="2">
        <v>10.1666666666667</v>
      </c>
      <c r="K20">
        <v>1</v>
      </c>
      <c r="L20">
        <v>18</v>
      </c>
      <c r="M20" s="2">
        <v>6</v>
      </c>
      <c r="N20">
        <v>26</v>
      </c>
      <c r="O20">
        <v>44</v>
      </c>
      <c r="P20" s="2">
        <v>59.090909090909101</v>
      </c>
      <c r="Q20">
        <v>10</v>
      </c>
      <c r="R20">
        <v>31</v>
      </c>
      <c r="S20" s="2">
        <v>32.258064516128997</v>
      </c>
      <c r="T20">
        <v>4</v>
      </c>
      <c r="U20">
        <v>7</v>
      </c>
      <c r="V20" s="2">
        <v>57.142857142857103</v>
      </c>
      <c r="W20">
        <v>2</v>
      </c>
      <c r="X20">
        <v>0</v>
      </c>
      <c r="Y20">
        <v>2</v>
      </c>
      <c r="Z20">
        <v>5</v>
      </c>
      <c r="AA20">
        <v>1</v>
      </c>
      <c r="AB20">
        <v>0</v>
      </c>
      <c r="AC20">
        <v>0</v>
      </c>
      <c r="AD20">
        <v>11</v>
      </c>
      <c r="AE20">
        <v>33</v>
      </c>
      <c r="AF20" s="2">
        <v>11</v>
      </c>
      <c r="AG20">
        <v>6</v>
      </c>
      <c r="AH20">
        <v>27</v>
      </c>
      <c r="AI20">
        <v>14</v>
      </c>
      <c r="AJ20" s="2">
        <v>4.6666666666666696</v>
      </c>
      <c r="AK20" s="2">
        <v>17.6666666666667</v>
      </c>
      <c r="AL20">
        <v>13</v>
      </c>
      <c r="AM20" s="2">
        <v>4.3333333333333304</v>
      </c>
      <c r="AN20">
        <v>16</v>
      </c>
      <c r="AO20" s="2">
        <v>5.3333333333333304</v>
      </c>
      <c r="AP20" s="2">
        <v>31.3333333333333</v>
      </c>
      <c r="AQ20" s="2">
        <v>0.413333333333333</v>
      </c>
      <c r="AR20" s="4">
        <v>21</v>
      </c>
      <c r="AS20" s="4">
        <v>29</v>
      </c>
      <c r="AT20" s="4">
        <v>147200</v>
      </c>
      <c r="AU20" s="4">
        <v>33</v>
      </c>
    </row>
    <row r="21" spans="1:47" ht="15.25" customHeight="1" x14ac:dyDescent="0.2">
      <c r="A21" t="s">
        <v>62</v>
      </c>
      <c r="B21">
        <v>2</v>
      </c>
      <c r="C21">
        <v>0</v>
      </c>
      <c r="D21">
        <v>2</v>
      </c>
      <c r="E21" s="2">
        <v>0</v>
      </c>
      <c r="F21">
        <v>25</v>
      </c>
      <c r="G21" s="2">
        <v>12.5</v>
      </c>
      <c r="H21" s="2">
        <v>0.37</v>
      </c>
      <c r="I21" s="2">
        <v>9.1999999999999993</v>
      </c>
      <c r="J21" s="2">
        <v>4.5999999999999996</v>
      </c>
      <c r="K21">
        <v>0</v>
      </c>
      <c r="L21">
        <v>10</v>
      </c>
      <c r="M21" s="2">
        <v>5</v>
      </c>
      <c r="N21">
        <v>12</v>
      </c>
      <c r="O21">
        <v>32</v>
      </c>
      <c r="P21" s="2">
        <v>37.5</v>
      </c>
      <c r="Q21">
        <v>6</v>
      </c>
      <c r="R21">
        <v>33</v>
      </c>
      <c r="S21" s="2">
        <v>18.181818181818201</v>
      </c>
      <c r="T21">
        <v>1</v>
      </c>
      <c r="U21">
        <v>2</v>
      </c>
      <c r="V21" s="2">
        <v>50</v>
      </c>
      <c r="W21">
        <v>0</v>
      </c>
      <c r="X21">
        <v>0</v>
      </c>
      <c r="Y21">
        <v>0</v>
      </c>
      <c r="Z21">
        <v>1</v>
      </c>
      <c r="AA21">
        <v>0</v>
      </c>
      <c r="AB21">
        <v>0</v>
      </c>
      <c r="AC21">
        <v>0</v>
      </c>
      <c r="AD21">
        <v>9</v>
      </c>
      <c r="AE21">
        <v>40</v>
      </c>
      <c r="AF21" s="2">
        <v>20</v>
      </c>
      <c r="AG21">
        <v>18</v>
      </c>
      <c r="AH21">
        <v>22</v>
      </c>
      <c r="AI21">
        <v>9</v>
      </c>
      <c r="AJ21" s="2">
        <v>4.5</v>
      </c>
      <c r="AK21" s="2">
        <v>21</v>
      </c>
      <c r="AL21">
        <v>5</v>
      </c>
      <c r="AM21" s="2">
        <v>2.5</v>
      </c>
      <c r="AN21">
        <v>5</v>
      </c>
      <c r="AO21" s="2">
        <v>2.5</v>
      </c>
      <c r="AP21" s="2">
        <v>38</v>
      </c>
      <c r="AQ21" s="2">
        <v>0.507692307692308</v>
      </c>
      <c r="AR21" s="4">
        <v>0</v>
      </c>
      <c r="AS21" s="4">
        <v>25</v>
      </c>
      <c r="AT21" s="4">
        <v>28910</v>
      </c>
      <c r="AU21" s="4">
        <v>64</v>
      </c>
    </row>
    <row r="22" spans="1:47" ht="15.25" customHeight="1" x14ac:dyDescent="0.2">
      <c r="A22" t="s">
        <v>63</v>
      </c>
      <c r="B22">
        <v>10</v>
      </c>
      <c r="C22">
        <v>7</v>
      </c>
      <c r="D22">
        <v>3</v>
      </c>
      <c r="E22" s="2">
        <v>0.7</v>
      </c>
      <c r="F22">
        <v>182</v>
      </c>
      <c r="G22" s="2">
        <v>18.2</v>
      </c>
      <c r="H22" s="2">
        <v>0.54</v>
      </c>
      <c r="I22" s="2">
        <v>98.3</v>
      </c>
      <c r="J22" s="2">
        <v>9.83</v>
      </c>
      <c r="K22">
        <v>2</v>
      </c>
      <c r="L22">
        <v>59</v>
      </c>
      <c r="M22" s="2">
        <v>5.9</v>
      </c>
      <c r="N22">
        <v>91</v>
      </c>
      <c r="O22">
        <v>161</v>
      </c>
      <c r="P22" s="2">
        <v>56.521739130434803</v>
      </c>
      <c r="Q22">
        <v>33</v>
      </c>
      <c r="R22">
        <v>137</v>
      </c>
      <c r="S22" s="2">
        <v>24.087591240875899</v>
      </c>
      <c r="T22">
        <v>25</v>
      </c>
      <c r="U22">
        <v>39</v>
      </c>
      <c r="V22" s="2">
        <v>64.102564102564102</v>
      </c>
      <c r="W22">
        <v>13</v>
      </c>
      <c r="X22">
        <v>0</v>
      </c>
      <c r="Y22">
        <v>11</v>
      </c>
      <c r="Z22">
        <v>32</v>
      </c>
      <c r="AA22">
        <v>2</v>
      </c>
      <c r="AB22">
        <v>0</v>
      </c>
      <c r="AC22">
        <v>1</v>
      </c>
      <c r="AD22">
        <v>15</v>
      </c>
      <c r="AE22">
        <v>176</v>
      </c>
      <c r="AF22" s="2">
        <v>17.600000000000001</v>
      </c>
      <c r="AG22">
        <v>64</v>
      </c>
      <c r="AH22">
        <v>112</v>
      </c>
      <c r="AI22">
        <v>42</v>
      </c>
      <c r="AJ22" s="2">
        <v>4.2</v>
      </c>
      <c r="AK22" s="2">
        <v>15.4</v>
      </c>
      <c r="AL22">
        <v>65</v>
      </c>
      <c r="AM22" s="2">
        <v>6.5</v>
      </c>
      <c r="AN22">
        <v>62</v>
      </c>
      <c r="AO22" s="2">
        <v>6.2</v>
      </c>
      <c r="AP22" s="2">
        <v>36.6</v>
      </c>
      <c r="AQ22" s="2">
        <v>0.45973154362416102</v>
      </c>
      <c r="AR22" s="4">
        <v>135</v>
      </c>
      <c r="AS22" s="4">
        <v>47</v>
      </c>
      <c r="AT22" s="4">
        <v>435160</v>
      </c>
      <c r="AU22" s="4">
        <v>6</v>
      </c>
    </row>
    <row r="23" spans="1:47" ht="15.25" customHeight="1" x14ac:dyDescent="0.2">
      <c r="A23" t="s">
        <v>64</v>
      </c>
      <c r="B23">
        <v>3</v>
      </c>
      <c r="C23">
        <v>1</v>
      </c>
      <c r="D23">
        <v>2</v>
      </c>
      <c r="E23" s="2">
        <v>0.33333333333333298</v>
      </c>
      <c r="F23">
        <v>37</v>
      </c>
      <c r="G23" s="2">
        <v>12.3333333333333</v>
      </c>
      <c r="H23" s="2">
        <v>0.4</v>
      </c>
      <c r="I23" s="2">
        <v>14.8</v>
      </c>
      <c r="J23" s="2">
        <v>4.93333333333333</v>
      </c>
      <c r="K23">
        <v>0</v>
      </c>
      <c r="L23">
        <v>20</v>
      </c>
      <c r="M23" s="2">
        <v>6.6666666666666696</v>
      </c>
      <c r="N23">
        <v>18</v>
      </c>
      <c r="O23">
        <v>39</v>
      </c>
      <c r="P23" s="2">
        <v>46.153846153846203</v>
      </c>
      <c r="Q23">
        <v>8</v>
      </c>
      <c r="R23">
        <v>45</v>
      </c>
      <c r="S23" s="2">
        <v>17.7777777777778</v>
      </c>
      <c r="T23">
        <v>3</v>
      </c>
      <c r="U23">
        <v>8</v>
      </c>
      <c r="V23" s="2">
        <v>37.5</v>
      </c>
      <c r="W23">
        <v>2</v>
      </c>
      <c r="X23">
        <v>1</v>
      </c>
      <c r="Y23">
        <v>7</v>
      </c>
      <c r="Z23">
        <v>4</v>
      </c>
      <c r="AA23">
        <v>2</v>
      </c>
      <c r="AB23">
        <v>0</v>
      </c>
      <c r="AC23">
        <v>1</v>
      </c>
      <c r="AD23">
        <v>7</v>
      </c>
      <c r="AE23">
        <v>41</v>
      </c>
      <c r="AF23" s="2">
        <v>13.6666666666667</v>
      </c>
      <c r="AG23">
        <v>13</v>
      </c>
      <c r="AH23">
        <v>28</v>
      </c>
      <c r="AI23">
        <v>17</v>
      </c>
      <c r="AJ23" s="2">
        <v>5.6666666666666696</v>
      </c>
      <c r="AK23" s="2">
        <v>18</v>
      </c>
      <c r="AL23">
        <v>19</v>
      </c>
      <c r="AM23" s="2">
        <v>6.3333333333333304</v>
      </c>
      <c r="AN23">
        <v>14</v>
      </c>
      <c r="AO23" s="2">
        <v>4.6666666666666696</v>
      </c>
      <c r="AP23" s="2">
        <v>35.6666666666667</v>
      </c>
      <c r="AQ23" s="2">
        <v>0.53571428571428603</v>
      </c>
      <c r="AR23" s="4">
        <v>14</v>
      </c>
      <c r="AS23" s="4">
        <v>23</v>
      </c>
      <c r="AT23" s="4">
        <v>169830</v>
      </c>
      <c r="AU23" s="4">
        <v>28</v>
      </c>
    </row>
    <row r="24" spans="1:47" ht="15.25" customHeight="1" x14ac:dyDescent="0.2">
      <c r="A24" t="s">
        <v>65</v>
      </c>
      <c r="B24">
        <v>2</v>
      </c>
      <c r="C24">
        <v>0</v>
      </c>
      <c r="D24">
        <v>2</v>
      </c>
      <c r="E24" s="2">
        <v>0</v>
      </c>
      <c r="F24">
        <v>25</v>
      </c>
      <c r="G24" s="2">
        <v>12.5</v>
      </c>
      <c r="H24" s="2">
        <v>0.42</v>
      </c>
      <c r="I24" s="2">
        <v>10.5</v>
      </c>
      <c r="J24" s="2">
        <v>5.25</v>
      </c>
      <c r="K24">
        <v>0</v>
      </c>
      <c r="L24">
        <v>11</v>
      </c>
      <c r="M24" s="2">
        <v>5.5</v>
      </c>
      <c r="N24">
        <v>16</v>
      </c>
      <c r="O24">
        <v>38</v>
      </c>
      <c r="P24" s="2">
        <v>42.105263157894697</v>
      </c>
      <c r="Q24">
        <v>4</v>
      </c>
      <c r="R24">
        <v>19</v>
      </c>
      <c r="S24" s="2">
        <v>21.052631578947398</v>
      </c>
      <c r="T24">
        <v>1</v>
      </c>
      <c r="U24">
        <v>3</v>
      </c>
      <c r="V24" s="2">
        <v>33.3333333333333</v>
      </c>
      <c r="W24">
        <v>0</v>
      </c>
      <c r="X24">
        <v>0</v>
      </c>
      <c r="Y24">
        <v>2</v>
      </c>
      <c r="Z24">
        <v>5</v>
      </c>
      <c r="AA24">
        <v>0</v>
      </c>
      <c r="AB24">
        <v>0</v>
      </c>
      <c r="AC24">
        <v>0</v>
      </c>
      <c r="AD24">
        <v>4</v>
      </c>
      <c r="AE24">
        <v>35</v>
      </c>
      <c r="AF24" s="2">
        <v>17.5</v>
      </c>
      <c r="AG24">
        <v>15</v>
      </c>
      <c r="AH24">
        <v>20</v>
      </c>
      <c r="AI24">
        <v>9</v>
      </c>
      <c r="AJ24" s="2">
        <v>4.5</v>
      </c>
      <c r="AK24" s="2">
        <v>17.5</v>
      </c>
      <c r="AL24">
        <v>12</v>
      </c>
      <c r="AM24" s="2">
        <v>6</v>
      </c>
      <c r="AN24">
        <v>11</v>
      </c>
      <c r="AO24" s="2">
        <v>5.5</v>
      </c>
      <c r="AP24" s="2">
        <v>34.5</v>
      </c>
      <c r="AQ24" s="2">
        <v>0.33333333333333298</v>
      </c>
      <c r="AR24" s="4">
        <v>0</v>
      </c>
      <c r="AS24" s="4">
        <v>25</v>
      </c>
      <c r="AT24" s="4">
        <v>73435</v>
      </c>
      <c r="AU24" s="4">
        <v>47</v>
      </c>
    </row>
    <row r="25" spans="1:47" ht="15.25" customHeight="1" x14ac:dyDescent="0.2">
      <c r="A25" t="s">
        <v>66</v>
      </c>
      <c r="B25">
        <v>12</v>
      </c>
      <c r="C25">
        <v>8</v>
      </c>
      <c r="D25">
        <v>4</v>
      </c>
      <c r="E25" s="2">
        <v>0.66666666666666696</v>
      </c>
      <c r="F25">
        <v>220</v>
      </c>
      <c r="G25" s="2">
        <v>18.3333333333333</v>
      </c>
      <c r="H25" s="2">
        <v>0.55000000000000004</v>
      </c>
      <c r="I25" s="2">
        <v>121</v>
      </c>
      <c r="J25" s="2">
        <v>10.0833333333333</v>
      </c>
      <c r="K25">
        <v>6</v>
      </c>
      <c r="L25">
        <v>69</v>
      </c>
      <c r="M25" s="2">
        <v>5.75</v>
      </c>
      <c r="N25">
        <v>102</v>
      </c>
      <c r="O25">
        <v>169</v>
      </c>
      <c r="P25" s="2">
        <v>60.355029585798803</v>
      </c>
      <c r="Q25">
        <v>45</v>
      </c>
      <c r="R25">
        <v>186</v>
      </c>
      <c r="S25" s="2">
        <v>24.193548387096801</v>
      </c>
      <c r="T25">
        <v>28</v>
      </c>
      <c r="U25">
        <v>43</v>
      </c>
      <c r="V25" s="2">
        <v>65.116279069767401</v>
      </c>
      <c r="W25">
        <v>8</v>
      </c>
      <c r="X25">
        <v>0</v>
      </c>
      <c r="Y25">
        <v>7</v>
      </c>
      <c r="Z25">
        <v>37</v>
      </c>
      <c r="AA25">
        <v>4</v>
      </c>
      <c r="AB25">
        <v>0</v>
      </c>
      <c r="AC25">
        <v>0</v>
      </c>
      <c r="AD25">
        <v>25</v>
      </c>
      <c r="AE25">
        <v>244</v>
      </c>
      <c r="AF25" s="2">
        <v>20.3333333333333</v>
      </c>
      <c r="AG25">
        <v>105</v>
      </c>
      <c r="AH25">
        <v>139</v>
      </c>
      <c r="AI25">
        <v>67</v>
      </c>
      <c r="AJ25" s="2">
        <v>5.5833333333333304</v>
      </c>
      <c r="AK25" s="2">
        <v>14.4166666666667</v>
      </c>
      <c r="AL25">
        <v>71</v>
      </c>
      <c r="AM25" s="2">
        <v>5.9166666666666696</v>
      </c>
      <c r="AN25">
        <v>74</v>
      </c>
      <c r="AO25" s="2">
        <v>6.1666666666666696</v>
      </c>
      <c r="AP25" s="2">
        <v>38.0833333333333</v>
      </c>
      <c r="AQ25" s="2">
        <v>0.52394366197183095</v>
      </c>
      <c r="AR25" s="4">
        <v>162</v>
      </c>
      <c r="AS25" s="4">
        <v>58</v>
      </c>
      <c r="AT25" s="4">
        <v>592002</v>
      </c>
      <c r="AU25" s="4">
        <v>3</v>
      </c>
    </row>
    <row r="26" spans="1:47" ht="15.25" customHeight="1" x14ac:dyDescent="0.2">
      <c r="A26" t="s">
        <v>67</v>
      </c>
      <c r="B26">
        <v>3</v>
      </c>
      <c r="C26">
        <v>2</v>
      </c>
      <c r="D26">
        <v>1</v>
      </c>
      <c r="E26" s="2">
        <v>0.66666666666666696</v>
      </c>
      <c r="F26">
        <v>48</v>
      </c>
      <c r="G26" s="2">
        <v>16</v>
      </c>
      <c r="H26" s="2">
        <v>0.48</v>
      </c>
      <c r="I26" s="2">
        <v>23</v>
      </c>
      <c r="J26" s="2">
        <v>7.6666666666666696</v>
      </c>
      <c r="K26">
        <v>0</v>
      </c>
      <c r="L26">
        <v>23</v>
      </c>
      <c r="M26" s="2">
        <v>7.6666666666666696</v>
      </c>
      <c r="N26">
        <v>24</v>
      </c>
      <c r="O26">
        <v>49</v>
      </c>
      <c r="P26" s="2">
        <v>48.979591836734699</v>
      </c>
      <c r="Q26">
        <v>10</v>
      </c>
      <c r="R26">
        <v>45</v>
      </c>
      <c r="S26" s="2">
        <v>22.2222222222222</v>
      </c>
      <c r="T26">
        <v>4</v>
      </c>
      <c r="U26">
        <v>7</v>
      </c>
      <c r="V26" s="2">
        <v>57.142857142857103</v>
      </c>
      <c r="W26">
        <v>2</v>
      </c>
      <c r="X26">
        <v>2</v>
      </c>
      <c r="Y26">
        <v>5</v>
      </c>
      <c r="Z26">
        <v>8</v>
      </c>
      <c r="AA26">
        <v>2</v>
      </c>
      <c r="AB26">
        <v>0</v>
      </c>
      <c r="AC26">
        <v>0</v>
      </c>
      <c r="AD26">
        <v>8</v>
      </c>
      <c r="AE26">
        <v>60</v>
      </c>
      <c r="AF26" s="2">
        <v>20</v>
      </c>
      <c r="AG26">
        <v>18</v>
      </c>
      <c r="AH26">
        <v>42</v>
      </c>
      <c r="AI26">
        <v>17</v>
      </c>
      <c r="AJ26" s="2">
        <v>5.6666666666666696</v>
      </c>
      <c r="AK26" s="2">
        <v>13</v>
      </c>
      <c r="AL26">
        <v>20</v>
      </c>
      <c r="AM26" s="2">
        <v>6.6666666666666696</v>
      </c>
      <c r="AN26">
        <v>20</v>
      </c>
      <c r="AO26" s="2">
        <v>6.6666666666666696</v>
      </c>
      <c r="AP26" s="2">
        <v>38.6666666666667</v>
      </c>
      <c r="AQ26" s="2">
        <v>0.47872340425531901</v>
      </c>
      <c r="AR26" s="4">
        <v>33</v>
      </c>
      <c r="AS26" s="4">
        <v>15</v>
      </c>
      <c r="AT26" s="4">
        <v>376260</v>
      </c>
      <c r="AU26" s="4">
        <v>8</v>
      </c>
    </row>
    <row r="27" spans="1:47" ht="15.25" customHeight="1" x14ac:dyDescent="0.2">
      <c r="A27" t="s">
        <v>68</v>
      </c>
      <c r="B27">
        <v>4</v>
      </c>
      <c r="C27">
        <v>2</v>
      </c>
      <c r="D27">
        <v>2</v>
      </c>
      <c r="E27" s="2">
        <v>0.5</v>
      </c>
      <c r="F27">
        <v>68</v>
      </c>
      <c r="G27" s="2">
        <v>17</v>
      </c>
      <c r="H27" s="2">
        <v>0.56000000000000005</v>
      </c>
      <c r="I27" s="2">
        <v>38.1</v>
      </c>
      <c r="J27" s="2">
        <v>9.5250000000000004</v>
      </c>
      <c r="K27">
        <v>0</v>
      </c>
      <c r="L27">
        <v>25</v>
      </c>
      <c r="M27" s="2">
        <v>6.25</v>
      </c>
      <c r="N27">
        <v>38</v>
      </c>
      <c r="O27">
        <v>71</v>
      </c>
      <c r="P27" s="2">
        <v>53.521126760563398</v>
      </c>
      <c r="Q27">
        <v>9</v>
      </c>
      <c r="R27">
        <v>33</v>
      </c>
      <c r="S27" s="2">
        <v>27.272727272727298</v>
      </c>
      <c r="T27">
        <v>12</v>
      </c>
      <c r="U27">
        <v>18</v>
      </c>
      <c r="V27" s="2">
        <v>66.6666666666667</v>
      </c>
      <c r="W27">
        <v>5</v>
      </c>
      <c r="X27">
        <v>3</v>
      </c>
      <c r="Y27">
        <v>10</v>
      </c>
      <c r="Z27">
        <v>8</v>
      </c>
      <c r="AA27">
        <v>2</v>
      </c>
      <c r="AB27">
        <v>0</v>
      </c>
      <c r="AC27">
        <v>0</v>
      </c>
      <c r="AD27">
        <v>4</v>
      </c>
      <c r="AE27">
        <v>81</v>
      </c>
      <c r="AF27" s="2">
        <v>20.25</v>
      </c>
      <c r="AG27">
        <v>17</v>
      </c>
      <c r="AH27">
        <v>64</v>
      </c>
      <c r="AI27">
        <v>25</v>
      </c>
      <c r="AJ27" s="2">
        <v>6.25</v>
      </c>
      <c r="AK27" s="2">
        <v>14.5</v>
      </c>
      <c r="AL27">
        <v>29</v>
      </c>
      <c r="AM27" s="2">
        <v>7.25</v>
      </c>
      <c r="AN27">
        <v>27</v>
      </c>
      <c r="AO27" s="2">
        <v>6.75</v>
      </c>
      <c r="AP27" s="2">
        <v>35.5</v>
      </c>
      <c r="AQ27" s="2">
        <v>0.31730769230769201</v>
      </c>
      <c r="AR27" s="4">
        <v>39</v>
      </c>
      <c r="AS27" s="4">
        <v>29</v>
      </c>
      <c r="AT27" s="4">
        <v>179490</v>
      </c>
      <c r="AU27" s="4">
        <v>27</v>
      </c>
    </row>
    <row r="28" spans="1:47" ht="15.25" customHeight="1" x14ac:dyDescent="0.2">
      <c r="A28" t="s">
        <v>69</v>
      </c>
      <c r="B28">
        <v>7</v>
      </c>
      <c r="C28">
        <v>4</v>
      </c>
      <c r="D28">
        <v>3</v>
      </c>
      <c r="E28" s="2">
        <v>0.57142857142857095</v>
      </c>
      <c r="F28">
        <v>107</v>
      </c>
      <c r="G28" s="2">
        <v>15.285714285714301</v>
      </c>
      <c r="H28" s="2">
        <v>0.43</v>
      </c>
      <c r="I28" s="2">
        <v>46</v>
      </c>
      <c r="J28" s="2">
        <v>6.5714285714285703</v>
      </c>
      <c r="K28">
        <v>0</v>
      </c>
      <c r="L28">
        <v>39</v>
      </c>
      <c r="M28" s="2">
        <v>5.5714285714285703</v>
      </c>
      <c r="N28">
        <v>66</v>
      </c>
      <c r="O28">
        <v>130</v>
      </c>
      <c r="P28" s="2">
        <v>50.769230769230802</v>
      </c>
      <c r="Q28">
        <v>13</v>
      </c>
      <c r="R28">
        <v>86</v>
      </c>
      <c r="S28" s="2">
        <v>15.116279069767399</v>
      </c>
      <c r="T28">
        <v>15</v>
      </c>
      <c r="U28">
        <v>31</v>
      </c>
      <c r="V28" s="2">
        <v>48.387096774193601</v>
      </c>
      <c r="W28">
        <v>10</v>
      </c>
      <c r="X28">
        <v>3</v>
      </c>
      <c r="Y28">
        <v>5</v>
      </c>
      <c r="Z28">
        <v>10</v>
      </c>
      <c r="AA28">
        <v>1</v>
      </c>
      <c r="AB28">
        <v>0</v>
      </c>
      <c r="AC28">
        <v>0</v>
      </c>
      <c r="AD28">
        <v>21</v>
      </c>
      <c r="AE28">
        <v>150</v>
      </c>
      <c r="AF28" s="2">
        <v>21.428571428571399</v>
      </c>
      <c r="AG28">
        <v>59</v>
      </c>
      <c r="AH28">
        <v>91</v>
      </c>
      <c r="AI28">
        <v>43</v>
      </c>
      <c r="AJ28" s="2">
        <v>6.1428571428571397</v>
      </c>
      <c r="AK28" s="2">
        <v>16</v>
      </c>
      <c r="AL28">
        <v>34</v>
      </c>
      <c r="AM28" s="2">
        <v>4.8571428571428603</v>
      </c>
      <c r="AN28">
        <v>40</v>
      </c>
      <c r="AO28" s="2">
        <v>5.71428571428571</v>
      </c>
      <c r="AP28" s="2">
        <v>40</v>
      </c>
      <c r="AQ28" s="2">
        <v>0.39814814814814797</v>
      </c>
      <c r="AR28" s="4">
        <v>71</v>
      </c>
      <c r="AS28" s="4">
        <v>36</v>
      </c>
      <c r="AT28" s="4">
        <v>353610</v>
      </c>
      <c r="AU28" s="4">
        <v>12</v>
      </c>
    </row>
    <row r="29" spans="1:47" ht="15.25" customHeight="1" x14ac:dyDescent="0.2">
      <c r="A29" t="s">
        <v>70</v>
      </c>
      <c r="B29">
        <v>4</v>
      </c>
      <c r="C29">
        <v>2</v>
      </c>
      <c r="D29">
        <v>2</v>
      </c>
      <c r="E29" s="2">
        <v>0.5</v>
      </c>
      <c r="F29">
        <v>53</v>
      </c>
      <c r="G29" s="2">
        <v>13.25</v>
      </c>
      <c r="H29" s="2">
        <v>0.4</v>
      </c>
      <c r="I29" s="2">
        <v>21.2</v>
      </c>
      <c r="J29" s="2">
        <v>5.3</v>
      </c>
      <c r="K29">
        <v>0</v>
      </c>
      <c r="L29">
        <v>17</v>
      </c>
      <c r="M29" s="2">
        <v>4.25</v>
      </c>
      <c r="N29">
        <v>44</v>
      </c>
      <c r="O29">
        <v>95</v>
      </c>
      <c r="P29" s="2">
        <v>46.315789473684198</v>
      </c>
      <c r="Q29">
        <v>2</v>
      </c>
      <c r="R29">
        <v>28</v>
      </c>
      <c r="S29" s="2">
        <v>7.1428571428571397</v>
      </c>
      <c r="T29">
        <v>5</v>
      </c>
      <c r="U29">
        <v>9</v>
      </c>
      <c r="V29" s="2">
        <v>55.5555555555556</v>
      </c>
      <c r="W29">
        <v>1</v>
      </c>
      <c r="X29">
        <v>0</v>
      </c>
      <c r="Y29">
        <v>1</v>
      </c>
      <c r="Z29">
        <v>2</v>
      </c>
      <c r="AA29">
        <v>2</v>
      </c>
      <c r="AB29">
        <v>0</v>
      </c>
      <c r="AC29">
        <v>2</v>
      </c>
      <c r="AD29">
        <v>12</v>
      </c>
      <c r="AE29">
        <v>75</v>
      </c>
      <c r="AF29" s="2">
        <v>18.75</v>
      </c>
      <c r="AG29">
        <v>27</v>
      </c>
      <c r="AH29">
        <v>48</v>
      </c>
      <c r="AI29">
        <v>15</v>
      </c>
      <c r="AJ29" s="2">
        <v>3.75</v>
      </c>
      <c r="AK29" s="2">
        <v>13.5</v>
      </c>
      <c r="AL29">
        <v>26</v>
      </c>
      <c r="AM29" s="2">
        <v>6.5</v>
      </c>
      <c r="AN29">
        <v>23</v>
      </c>
      <c r="AO29" s="2">
        <v>5.75</v>
      </c>
      <c r="AP29" s="2">
        <v>36.5</v>
      </c>
      <c r="AQ29" s="2">
        <v>0.22764227642276399</v>
      </c>
      <c r="AR29" s="4">
        <v>30</v>
      </c>
      <c r="AS29" s="4">
        <v>23</v>
      </c>
      <c r="AT29" s="4">
        <v>440880</v>
      </c>
      <c r="AU29" s="4">
        <v>5</v>
      </c>
    </row>
    <row r="30" spans="1:47" ht="15.25" customHeight="1" x14ac:dyDescent="0.2">
      <c r="A30" t="s">
        <v>71</v>
      </c>
      <c r="B30">
        <v>2</v>
      </c>
      <c r="C30">
        <v>1</v>
      </c>
      <c r="D30">
        <v>1</v>
      </c>
      <c r="E30" s="2">
        <v>0.5</v>
      </c>
      <c r="F30">
        <v>33</v>
      </c>
      <c r="G30" s="2">
        <v>16.5</v>
      </c>
      <c r="H30" s="2">
        <v>0.56999999999999995</v>
      </c>
      <c r="I30" s="2">
        <v>18.8</v>
      </c>
      <c r="J30" s="2">
        <v>9.4</v>
      </c>
      <c r="K30">
        <v>1</v>
      </c>
      <c r="L30">
        <v>7</v>
      </c>
      <c r="M30" s="2">
        <v>3.5</v>
      </c>
      <c r="N30">
        <v>11</v>
      </c>
      <c r="O30">
        <v>26</v>
      </c>
      <c r="P30" s="2">
        <v>42.307692307692299</v>
      </c>
      <c r="Q30">
        <v>7</v>
      </c>
      <c r="R30">
        <v>22</v>
      </c>
      <c r="S30" s="2">
        <v>31.818181818181799</v>
      </c>
      <c r="T30">
        <v>8</v>
      </c>
      <c r="U30">
        <v>10</v>
      </c>
      <c r="V30" s="2">
        <v>80</v>
      </c>
      <c r="W30">
        <v>2</v>
      </c>
      <c r="X30">
        <v>0</v>
      </c>
      <c r="Y30">
        <v>1</v>
      </c>
      <c r="Z30">
        <v>2</v>
      </c>
      <c r="AA30">
        <v>2</v>
      </c>
      <c r="AB30">
        <v>0</v>
      </c>
      <c r="AC30">
        <v>1</v>
      </c>
      <c r="AD30">
        <v>3</v>
      </c>
      <c r="AE30">
        <v>33</v>
      </c>
      <c r="AF30" s="2">
        <v>16.5</v>
      </c>
      <c r="AG30">
        <v>6</v>
      </c>
      <c r="AH30">
        <v>27</v>
      </c>
      <c r="AI30">
        <v>12</v>
      </c>
      <c r="AJ30" s="2">
        <v>6</v>
      </c>
      <c r="AK30" s="2">
        <v>20.5</v>
      </c>
      <c r="AL30">
        <v>8</v>
      </c>
      <c r="AM30" s="2">
        <v>4</v>
      </c>
      <c r="AN30">
        <v>5</v>
      </c>
      <c r="AO30" s="2">
        <v>2.5</v>
      </c>
      <c r="AP30" s="2">
        <v>34</v>
      </c>
      <c r="AQ30" s="2">
        <v>0.45833333333333298</v>
      </c>
      <c r="AR30" s="4">
        <v>21</v>
      </c>
      <c r="AS30" s="4">
        <v>12</v>
      </c>
      <c r="AT30" s="4">
        <v>49786</v>
      </c>
      <c r="AU30" s="4">
        <v>58</v>
      </c>
    </row>
    <row r="31" spans="1:47" ht="15.25" customHeight="1" x14ac:dyDescent="0.2">
      <c r="A31" t="s">
        <v>72</v>
      </c>
      <c r="B31">
        <v>2</v>
      </c>
      <c r="C31">
        <v>1</v>
      </c>
      <c r="D31">
        <v>1</v>
      </c>
      <c r="E31" s="2">
        <v>0.5</v>
      </c>
      <c r="F31">
        <v>22</v>
      </c>
      <c r="G31" s="2">
        <v>11</v>
      </c>
      <c r="H31" s="2">
        <v>0.34</v>
      </c>
      <c r="I31" s="2">
        <v>7.5</v>
      </c>
      <c r="J31" s="2">
        <v>3.75</v>
      </c>
      <c r="K31">
        <v>0</v>
      </c>
      <c r="L31">
        <v>5</v>
      </c>
      <c r="M31" s="2">
        <v>2.5</v>
      </c>
      <c r="N31">
        <v>15</v>
      </c>
      <c r="O31">
        <v>32</v>
      </c>
      <c r="P31" s="2">
        <v>46.875</v>
      </c>
      <c r="Q31">
        <v>1</v>
      </c>
      <c r="R31">
        <v>24</v>
      </c>
      <c r="S31" s="2">
        <v>4.1666666666666696</v>
      </c>
      <c r="T31">
        <v>5</v>
      </c>
      <c r="U31">
        <v>9</v>
      </c>
      <c r="V31" s="2">
        <v>55.5555555555556</v>
      </c>
      <c r="W31">
        <v>0</v>
      </c>
      <c r="X31">
        <v>0</v>
      </c>
      <c r="Y31">
        <v>0</v>
      </c>
      <c r="Z31">
        <v>4</v>
      </c>
      <c r="AA31">
        <v>1</v>
      </c>
      <c r="AB31">
        <v>0</v>
      </c>
      <c r="AC31">
        <v>0</v>
      </c>
      <c r="AD31">
        <v>1</v>
      </c>
      <c r="AE31">
        <v>39</v>
      </c>
      <c r="AF31" s="2">
        <v>19.5</v>
      </c>
      <c r="AG31">
        <v>11</v>
      </c>
      <c r="AH31">
        <v>28</v>
      </c>
      <c r="AI31">
        <v>11</v>
      </c>
      <c r="AJ31" s="2">
        <v>5.5</v>
      </c>
      <c r="AK31" s="2">
        <v>16</v>
      </c>
      <c r="AL31">
        <v>11</v>
      </c>
      <c r="AM31" s="2">
        <v>5.5</v>
      </c>
      <c r="AN31">
        <v>12</v>
      </c>
      <c r="AO31" s="2">
        <v>6</v>
      </c>
      <c r="AP31" s="2">
        <v>38</v>
      </c>
      <c r="AQ31" s="2">
        <v>0.42857142857142899</v>
      </c>
      <c r="AR31" s="4">
        <v>11</v>
      </c>
      <c r="AS31" s="4">
        <v>11</v>
      </c>
      <c r="AT31" s="4">
        <v>191580</v>
      </c>
      <c r="AU31" s="4">
        <v>24</v>
      </c>
    </row>
    <row r="32" spans="1:47" ht="15.25" customHeight="1" x14ac:dyDescent="0.2">
      <c r="A32" t="s">
        <v>73</v>
      </c>
      <c r="B32">
        <v>2</v>
      </c>
      <c r="C32">
        <v>0</v>
      </c>
      <c r="D32">
        <v>2</v>
      </c>
      <c r="E32" s="2">
        <v>0</v>
      </c>
      <c r="F32">
        <v>31</v>
      </c>
      <c r="G32" s="2">
        <v>15.5</v>
      </c>
      <c r="H32" s="2">
        <v>0.46</v>
      </c>
      <c r="I32" s="2">
        <v>14.3</v>
      </c>
      <c r="J32" s="2">
        <v>7.15</v>
      </c>
      <c r="K32">
        <v>0</v>
      </c>
      <c r="L32">
        <v>8</v>
      </c>
      <c r="M32" s="2">
        <v>4</v>
      </c>
      <c r="N32">
        <v>18</v>
      </c>
      <c r="O32">
        <v>38</v>
      </c>
      <c r="P32" s="2">
        <v>47.368421052631597</v>
      </c>
      <c r="Q32">
        <v>3</v>
      </c>
      <c r="R32">
        <v>17</v>
      </c>
      <c r="S32" s="2">
        <v>17.647058823529399</v>
      </c>
      <c r="T32">
        <v>7</v>
      </c>
      <c r="U32">
        <v>12</v>
      </c>
      <c r="V32" s="2">
        <v>58.3333333333333</v>
      </c>
      <c r="W32">
        <v>2</v>
      </c>
      <c r="X32">
        <v>0</v>
      </c>
      <c r="Y32">
        <v>1</v>
      </c>
      <c r="Z32">
        <v>2</v>
      </c>
      <c r="AA32">
        <v>0</v>
      </c>
      <c r="AB32">
        <v>0</v>
      </c>
      <c r="AC32">
        <v>0</v>
      </c>
      <c r="AD32">
        <v>5</v>
      </c>
      <c r="AE32">
        <v>40</v>
      </c>
      <c r="AF32" s="2">
        <v>20</v>
      </c>
      <c r="AG32">
        <v>17</v>
      </c>
      <c r="AH32">
        <v>23</v>
      </c>
      <c r="AI32">
        <v>9</v>
      </c>
      <c r="AJ32" s="2">
        <v>4.5</v>
      </c>
      <c r="AK32" s="2">
        <v>19.5</v>
      </c>
      <c r="AL32">
        <v>7</v>
      </c>
      <c r="AM32" s="2">
        <v>3.5</v>
      </c>
      <c r="AN32">
        <v>7</v>
      </c>
      <c r="AO32" s="2">
        <v>3.5</v>
      </c>
      <c r="AP32" s="2">
        <v>37</v>
      </c>
      <c r="AQ32" s="2">
        <v>0.30909090909090903</v>
      </c>
      <c r="AR32" s="4">
        <v>0</v>
      </c>
      <c r="AS32" s="4">
        <v>31</v>
      </c>
      <c r="AT32" s="4">
        <v>68350</v>
      </c>
      <c r="AU32" s="4">
        <v>48</v>
      </c>
    </row>
    <row r="33" spans="1:47" ht="15.25" customHeight="1" x14ac:dyDescent="0.2">
      <c r="A33" t="s">
        <v>74</v>
      </c>
      <c r="B33">
        <v>7</v>
      </c>
      <c r="C33">
        <v>5</v>
      </c>
      <c r="D33">
        <v>2</v>
      </c>
      <c r="E33" s="2">
        <v>0.71428571428571397</v>
      </c>
      <c r="F33">
        <v>123</v>
      </c>
      <c r="G33" s="2">
        <v>17.571428571428601</v>
      </c>
      <c r="H33" s="2">
        <v>0.56000000000000005</v>
      </c>
      <c r="I33" s="2">
        <v>68.900000000000006</v>
      </c>
      <c r="J33" s="2">
        <v>9.8428571428571399</v>
      </c>
      <c r="K33">
        <v>1</v>
      </c>
      <c r="L33">
        <v>48</v>
      </c>
      <c r="M33" s="2">
        <v>6.8571428571428603</v>
      </c>
      <c r="N33">
        <v>72</v>
      </c>
      <c r="O33">
        <v>127</v>
      </c>
      <c r="P33" s="2">
        <v>56.692913385826799</v>
      </c>
      <c r="Q33">
        <v>17</v>
      </c>
      <c r="R33">
        <v>69</v>
      </c>
      <c r="S33" s="2">
        <v>24.6376811594203</v>
      </c>
      <c r="T33">
        <v>17</v>
      </c>
      <c r="U33">
        <v>22</v>
      </c>
      <c r="V33" s="2">
        <v>77.272727272727295</v>
      </c>
      <c r="W33">
        <v>4</v>
      </c>
      <c r="X33">
        <v>2</v>
      </c>
      <c r="Y33">
        <v>15</v>
      </c>
      <c r="Z33">
        <v>16</v>
      </c>
      <c r="AA33">
        <v>6</v>
      </c>
      <c r="AB33">
        <v>0</v>
      </c>
      <c r="AC33">
        <v>0</v>
      </c>
      <c r="AD33">
        <v>15</v>
      </c>
      <c r="AE33">
        <v>118</v>
      </c>
      <c r="AF33" s="2">
        <v>16.8571428571429</v>
      </c>
      <c r="AG33">
        <v>38</v>
      </c>
      <c r="AH33">
        <v>80</v>
      </c>
      <c r="AI33">
        <v>26</v>
      </c>
      <c r="AJ33" s="2">
        <v>3.71428571428571</v>
      </c>
      <c r="AK33" s="2">
        <v>16.428571428571399</v>
      </c>
      <c r="AL33">
        <v>42</v>
      </c>
      <c r="AM33" s="2">
        <v>6</v>
      </c>
      <c r="AN33">
        <v>44</v>
      </c>
      <c r="AO33" s="2">
        <v>6.28571428571429</v>
      </c>
      <c r="AP33" s="2">
        <v>34.285714285714299</v>
      </c>
      <c r="AQ33" s="2">
        <v>0.352040816326531</v>
      </c>
      <c r="AR33" s="4">
        <v>91</v>
      </c>
      <c r="AS33" s="4">
        <v>32</v>
      </c>
      <c r="AT33" s="4">
        <v>377478</v>
      </c>
      <c r="AU33" s="4">
        <v>7</v>
      </c>
    </row>
    <row r="34" spans="1:47" ht="15.25" customHeight="1" x14ac:dyDescent="0.2">
      <c r="A34" t="s">
        <v>75</v>
      </c>
      <c r="B34">
        <v>3</v>
      </c>
      <c r="C34">
        <v>1</v>
      </c>
      <c r="D34">
        <v>2</v>
      </c>
      <c r="E34" s="2">
        <v>0.33333333333333298</v>
      </c>
      <c r="F34">
        <v>48</v>
      </c>
      <c r="G34" s="2">
        <v>16</v>
      </c>
      <c r="H34" s="2">
        <v>0.49</v>
      </c>
      <c r="I34" s="2">
        <v>23.5</v>
      </c>
      <c r="J34" s="2">
        <v>7.8333333333333304</v>
      </c>
      <c r="K34">
        <v>0</v>
      </c>
      <c r="L34">
        <v>18</v>
      </c>
      <c r="M34" s="2">
        <v>6</v>
      </c>
      <c r="N34">
        <v>23</v>
      </c>
      <c r="O34">
        <v>40</v>
      </c>
      <c r="P34" s="2">
        <v>57.5</v>
      </c>
      <c r="Q34">
        <v>10</v>
      </c>
      <c r="R34">
        <v>52</v>
      </c>
      <c r="S34" s="2">
        <v>19.230769230769202</v>
      </c>
      <c r="T34">
        <v>5</v>
      </c>
      <c r="U34">
        <v>6</v>
      </c>
      <c r="V34" s="2">
        <v>83.3333333333333</v>
      </c>
      <c r="W34">
        <v>2</v>
      </c>
      <c r="X34">
        <v>0</v>
      </c>
      <c r="Y34">
        <v>5</v>
      </c>
      <c r="Z34">
        <v>3</v>
      </c>
      <c r="AA34">
        <v>1</v>
      </c>
      <c r="AB34">
        <v>0</v>
      </c>
      <c r="AC34">
        <v>0</v>
      </c>
      <c r="AD34">
        <v>10</v>
      </c>
      <c r="AE34">
        <v>48</v>
      </c>
      <c r="AF34" s="2">
        <v>16</v>
      </c>
      <c r="AG34">
        <v>17</v>
      </c>
      <c r="AH34">
        <v>31</v>
      </c>
      <c r="AI34">
        <v>17</v>
      </c>
      <c r="AJ34" s="2">
        <v>5.6666666666666696</v>
      </c>
      <c r="AK34" s="2">
        <v>17.3333333333333</v>
      </c>
      <c r="AL34">
        <v>17</v>
      </c>
      <c r="AM34" s="2">
        <v>5.6666666666666696</v>
      </c>
      <c r="AN34">
        <v>17</v>
      </c>
      <c r="AO34" s="2">
        <v>5.6666666666666696</v>
      </c>
      <c r="AP34" s="2">
        <v>37.6666666666667</v>
      </c>
      <c r="AQ34" s="2">
        <v>0.565217391304348</v>
      </c>
      <c r="AR34" s="4">
        <v>16</v>
      </c>
      <c r="AS34" s="4">
        <v>32</v>
      </c>
      <c r="AT34" s="4">
        <v>346720</v>
      </c>
      <c r="AU34" s="4">
        <v>13</v>
      </c>
    </row>
    <row r="35" spans="1:47" ht="15.25" customHeight="1" x14ac:dyDescent="0.2">
      <c r="A35" t="s">
        <v>76</v>
      </c>
      <c r="B35">
        <v>3</v>
      </c>
      <c r="C35">
        <v>2</v>
      </c>
      <c r="D35">
        <v>1</v>
      </c>
      <c r="E35" s="2">
        <v>0.66666666666666696</v>
      </c>
      <c r="F35">
        <v>60</v>
      </c>
      <c r="G35" s="2">
        <v>20</v>
      </c>
      <c r="H35" s="2">
        <v>0.63</v>
      </c>
      <c r="I35" s="2">
        <v>37.799999999999997</v>
      </c>
      <c r="J35" s="2">
        <v>12.6</v>
      </c>
      <c r="K35">
        <v>2</v>
      </c>
      <c r="L35">
        <v>14</v>
      </c>
      <c r="M35" s="2">
        <v>4.6666666666666696</v>
      </c>
      <c r="N35">
        <v>24</v>
      </c>
      <c r="O35">
        <v>49</v>
      </c>
      <c r="P35" s="2">
        <v>48.979591836734699</v>
      </c>
      <c r="Q35">
        <v>14</v>
      </c>
      <c r="R35">
        <v>34</v>
      </c>
      <c r="S35" s="2">
        <v>41.176470588235297</v>
      </c>
      <c r="T35">
        <v>8</v>
      </c>
      <c r="U35">
        <v>12</v>
      </c>
      <c r="V35" s="2">
        <v>66.6666666666667</v>
      </c>
      <c r="W35">
        <v>2</v>
      </c>
      <c r="X35">
        <v>0</v>
      </c>
      <c r="Y35">
        <v>1</v>
      </c>
      <c r="Z35">
        <v>5</v>
      </c>
      <c r="AA35">
        <v>1</v>
      </c>
      <c r="AB35">
        <v>0</v>
      </c>
      <c r="AC35">
        <v>0</v>
      </c>
      <c r="AD35">
        <v>8</v>
      </c>
      <c r="AE35">
        <v>47</v>
      </c>
      <c r="AF35" s="2">
        <v>15.6666666666667</v>
      </c>
      <c r="AG35">
        <v>18</v>
      </c>
      <c r="AH35">
        <v>29</v>
      </c>
      <c r="AI35">
        <v>9</v>
      </c>
      <c r="AJ35" s="2">
        <v>3</v>
      </c>
      <c r="AK35" s="2">
        <v>15.3333333333333</v>
      </c>
      <c r="AL35">
        <v>18</v>
      </c>
      <c r="AM35" s="2">
        <v>6</v>
      </c>
      <c r="AN35">
        <v>17</v>
      </c>
      <c r="AO35" s="2">
        <v>5.6666666666666696</v>
      </c>
      <c r="AP35" s="2">
        <v>34</v>
      </c>
      <c r="AQ35" s="2">
        <v>0.40963855421686701</v>
      </c>
      <c r="AR35" s="4">
        <v>42</v>
      </c>
      <c r="AS35" s="4">
        <v>18</v>
      </c>
      <c r="AT35" s="4">
        <v>256634</v>
      </c>
      <c r="AU35" s="4">
        <v>19</v>
      </c>
    </row>
    <row r="36" spans="1:47" ht="15.25" customHeight="1" x14ac:dyDescent="0.2">
      <c r="A36" t="s">
        <v>77</v>
      </c>
      <c r="B36">
        <v>2</v>
      </c>
      <c r="C36">
        <v>0</v>
      </c>
      <c r="D36">
        <v>2</v>
      </c>
      <c r="E36" s="2">
        <v>0</v>
      </c>
      <c r="F36">
        <v>23</v>
      </c>
      <c r="G36" s="2">
        <v>11.5</v>
      </c>
      <c r="H36" s="2">
        <v>0.38</v>
      </c>
      <c r="I36" s="2">
        <v>8.6999999999999993</v>
      </c>
      <c r="J36" s="2">
        <v>4.3499999999999996</v>
      </c>
      <c r="K36">
        <v>0</v>
      </c>
      <c r="L36">
        <v>7</v>
      </c>
      <c r="M36" s="2">
        <v>3.5</v>
      </c>
      <c r="N36">
        <v>11</v>
      </c>
      <c r="O36">
        <v>26</v>
      </c>
      <c r="P36" s="2">
        <v>42.307692307692299</v>
      </c>
      <c r="Q36">
        <v>5</v>
      </c>
      <c r="R36">
        <v>33</v>
      </c>
      <c r="S36" s="2">
        <v>15.1515151515152</v>
      </c>
      <c r="T36">
        <v>2</v>
      </c>
      <c r="U36">
        <v>2</v>
      </c>
      <c r="V36" s="2">
        <v>100</v>
      </c>
      <c r="W36">
        <v>0</v>
      </c>
      <c r="X36">
        <v>0</v>
      </c>
      <c r="Y36">
        <v>4</v>
      </c>
      <c r="Z36">
        <v>1</v>
      </c>
      <c r="AA36">
        <v>0</v>
      </c>
      <c r="AB36">
        <v>0</v>
      </c>
      <c r="AC36">
        <v>0</v>
      </c>
      <c r="AD36">
        <v>2</v>
      </c>
      <c r="AE36">
        <v>30</v>
      </c>
      <c r="AF36" s="2">
        <v>15</v>
      </c>
      <c r="AG36">
        <v>16</v>
      </c>
      <c r="AH36">
        <v>14</v>
      </c>
      <c r="AI36">
        <v>11</v>
      </c>
      <c r="AJ36" s="2">
        <v>5.5</v>
      </c>
      <c r="AK36" s="2">
        <v>20.5</v>
      </c>
      <c r="AL36">
        <v>7</v>
      </c>
      <c r="AM36" s="2">
        <v>3.5</v>
      </c>
      <c r="AN36">
        <v>8</v>
      </c>
      <c r="AO36" s="2">
        <v>4</v>
      </c>
      <c r="AP36" s="2">
        <v>36</v>
      </c>
      <c r="AQ36" s="2">
        <v>0.55932203389830504</v>
      </c>
      <c r="AR36" s="4">
        <v>0</v>
      </c>
      <c r="AS36" s="4">
        <v>23</v>
      </c>
      <c r="AT36" s="4">
        <v>94434</v>
      </c>
      <c r="AU36" s="4">
        <v>43</v>
      </c>
    </row>
    <row r="37" spans="1:47" ht="15.25" customHeight="1" x14ac:dyDescent="0.2">
      <c r="A37" t="s">
        <v>78</v>
      </c>
      <c r="B37">
        <v>4</v>
      </c>
      <c r="C37">
        <v>2</v>
      </c>
      <c r="D37">
        <v>2</v>
      </c>
      <c r="E37" s="2">
        <v>0.5</v>
      </c>
      <c r="F37">
        <v>78</v>
      </c>
      <c r="G37" s="2">
        <v>19.5</v>
      </c>
      <c r="H37" s="2">
        <v>0.62</v>
      </c>
      <c r="I37" s="2">
        <v>48.4</v>
      </c>
      <c r="J37" s="2">
        <v>12.1</v>
      </c>
      <c r="K37">
        <v>1</v>
      </c>
      <c r="L37">
        <v>10</v>
      </c>
      <c r="M37" s="2">
        <v>2.5</v>
      </c>
      <c r="N37">
        <v>20</v>
      </c>
      <c r="O37">
        <v>45</v>
      </c>
      <c r="P37" s="2">
        <v>44.4444444444444</v>
      </c>
      <c r="Q37">
        <v>23</v>
      </c>
      <c r="R37">
        <v>66</v>
      </c>
      <c r="S37" s="2">
        <v>34.848484848484901</v>
      </c>
      <c r="T37">
        <v>12</v>
      </c>
      <c r="U37">
        <v>15</v>
      </c>
      <c r="V37" s="2">
        <v>80</v>
      </c>
      <c r="W37">
        <v>4</v>
      </c>
      <c r="X37">
        <v>0</v>
      </c>
      <c r="Y37">
        <v>6</v>
      </c>
      <c r="Z37">
        <v>2</v>
      </c>
      <c r="AA37">
        <v>1</v>
      </c>
      <c r="AB37">
        <v>0</v>
      </c>
      <c r="AC37">
        <v>0</v>
      </c>
      <c r="AD37">
        <v>2</v>
      </c>
      <c r="AE37">
        <v>70</v>
      </c>
      <c r="AF37" s="2">
        <v>17.5</v>
      </c>
      <c r="AG37">
        <v>26</v>
      </c>
      <c r="AH37">
        <v>44</v>
      </c>
      <c r="AI37">
        <v>17</v>
      </c>
      <c r="AJ37" s="2">
        <v>4.25</v>
      </c>
      <c r="AK37" s="2">
        <v>18.25</v>
      </c>
      <c r="AL37">
        <v>18</v>
      </c>
      <c r="AM37" s="2">
        <v>4.5</v>
      </c>
      <c r="AN37">
        <v>23</v>
      </c>
      <c r="AO37" s="2">
        <v>5.75</v>
      </c>
      <c r="AP37" s="2">
        <v>34.75</v>
      </c>
      <c r="AQ37" s="2">
        <v>0.59459459459459496</v>
      </c>
      <c r="AR37" s="4">
        <v>41</v>
      </c>
      <c r="AS37" s="4">
        <v>37</v>
      </c>
      <c r="AT37" s="4">
        <v>215148</v>
      </c>
      <c r="AU37" s="4">
        <v>21</v>
      </c>
    </row>
    <row r="38" spans="1:47" ht="15.25" customHeight="1" x14ac:dyDescent="0.2">
      <c r="A38" t="s">
        <v>79</v>
      </c>
      <c r="B38">
        <v>2</v>
      </c>
      <c r="C38">
        <v>0</v>
      </c>
      <c r="D38">
        <v>2</v>
      </c>
      <c r="E38" s="2">
        <v>0</v>
      </c>
      <c r="F38">
        <v>25</v>
      </c>
      <c r="G38" s="2">
        <v>12.5</v>
      </c>
      <c r="H38" s="2">
        <v>0.42</v>
      </c>
      <c r="I38" s="2">
        <v>10.5</v>
      </c>
      <c r="J38" s="2">
        <v>5.25</v>
      </c>
      <c r="K38">
        <v>0</v>
      </c>
      <c r="L38">
        <v>12</v>
      </c>
      <c r="M38" s="2">
        <v>6</v>
      </c>
      <c r="N38">
        <v>17</v>
      </c>
      <c r="O38">
        <v>37</v>
      </c>
      <c r="P38" s="2">
        <v>45.945945945946001</v>
      </c>
      <c r="Q38">
        <v>3</v>
      </c>
      <c r="R38">
        <v>19</v>
      </c>
      <c r="S38" s="2">
        <v>15.789473684210501</v>
      </c>
      <c r="T38">
        <v>2</v>
      </c>
      <c r="U38">
        <v>4</v>
      </c>
      <c r="V38" s="2">
        <v>50</v>
      </c>
      <c r="W38">
        <v>0</v>
      </c>
      <c r="X38">
        <v>0</v>
      </c>
      <c r="Y38">
        <v>2</v>
      </c>
      <c r="Z38">
        <v>7</v>
      </c>
      <c r="AA38">
        <v>0</v>
      </c>
      <c r="AB38">
        <v>0</v>
      </c>
      <c r="AC38">
        <v>0</v>
      </c>
      <c r="AD38">
        <v>3</v>
      </c>
      <c r="AE38">
        <v>30</v>
      </c>
      <c r="AF38" s="2">
        <v>15</v>
      </c>
      <c r="AG38">
        <v>12</v>
      </c>
      <c r="AH38">
        <v>18</v>
      </c>
      <c r="AI38">
        <v>8</v>
      </c>
      <c r="AJ38" s="2">
        <v>4</v>
      </c>
      <c r="AK38" s="2">
        <v>16.5</v>
      </c>
      <c r="AL38">
        <v>8</v>
      </c>
      <c r="AM38" s="2">
        <v>4</v>
      </c>
      <c r="AN38">
        <v>6</v>
      </c>
      <c r="AO38" s="2">
        <v>3</v>
      </c>
      <c r="AP38" s="2">
        <v>34</v>
      </c>
      <c r="AQ38" s="2">
        <v>0.33928571428571402</v>
      </c>
      <c r="AR38" s="4">
        <v>0</v>
      </c>
      <c r="AS38" s="4">
        <v>25</v>
      </c>
      <c r="AT38" s="4">
        <v>108484</v>
      </c>
      <c r="AU38" s="4">
        <v>40</v>
      </c>
    </row>
    <row r="39" spans="1:47" ht="15.25" customHeight="1" x14ac:dyDescent="0.2">
      <c r="A39" t="s">
        <v>80</v>
      </c>
      <c r="B39">
        <v>3</v>
      </c>
      <c r="C39">
        <v>2</v>
      </c>
      <c r="D39">
        <v>1</v>
      </c>
      <c r="E39" s="2">
        <v>0.66666666666666696</v>
      </c>
      <c r="F39">
        <v>48</v>
      </c>
      <c r="G39" s="2">
        <v>16</v>
      </c>
      <c r="H39" s="2">
        <v>0.5</v>
      </c>
      <c r="I39" s="2">
        <v>24</v>
      </c>
      <c r="J39" s="2">
        <v>8</v>
      </c>
      <c r="K39">
        <v>0</v>
      </c>
      <c r="L39">
        <v>24</v>
      </c>
      <c r="M39" s="2">
        <v>8</v>
      </c>
      <c r="N39">
        <v>20</v>
      </c>
      <c r="O39">
        <v>49</v>
      </c>
      <c r="P39" s="2">
        <v>40.816326530612201</v>
      </c>
      <c r="Q39">
        <v>9</v>
      </c>
      <c r="R39">
        <v>36</v>
      </c>
      <c r="S39" s="2">
        <v>25</v>
      </c>
      <c r="T39">
        <v>10</v>
      </c>
      <c r="U39">
        <v>11</v>
      </c>
      <c r="V39" s="2">
        <v>90.909090909090907</v>
      </c>
      <c r="W39">
        <v>2</v>
      </c>
      <c r="X39">
        <v>0</v>
      </c>
      <c r="Y39">
        <v>7</v>
      </c>
      <c r="Z39">
        <v>7</v>
      </c>
      <c r="AA39">
        <v>1</v>
      </c>
      <c r="AB39">
        <v>0</v>
      </c>
      <c r="AC39">
        <v>1</v>
      </c>
      <c r="AD39">
        <v>9</v>
      </c>
      <c r="AE39">
        <v>59</v>
      </c>
      <c r="AF39" s="2">
        <v>19.6666666666667</v>
      </c>
      <c r="AG39">
        <v>20</v>
      </c>
      <c r="AH39">
        <v>39</v>
      </c>
      <c r="AI39">
        <v>12</v>
      </c>
      <c r="AJ39" s="2">
        <v>4</v>
      </c>
      <c r="AK39" s="2">
        <v>17.3333333333333</v>
      </c>
      <c r="AL39">
        <v>22</v>
      </c>
      <c r="AM39" s="2">
        <v>7.3333333333333304</v>
      </c>
      <c r="AN39">
        <v>18</v>
      </c>
      <c r="AO39" s="2">
        <v>6</v>
      </c>
      <c r="AP39" s="2">
        <v>35.3333333333333</v>
      </c>
      <c r="AQ39" s="2">
        <v>0.42352941176470599</v>
      </c>
      <c r="AR39" s="4">
        <v>34</v>
      </c>
      <c r="AS39" s="4">
        <v>14</v>
      </c>
      <c r="AT39" s="4">
        <v>147730</v>
      </c>
      <c r="AU39" s="4">
        <v>31</v>
      </c>
    </row>
    <row r="40" spans="1:47" ht="15.25" customHeight="1" x14ac:dyDescent="0.2">
      <c r="A40" t="s">
        <v>81</v>
      </c>
      <c r="B40">
        <v>9</v>
      </c>
      <c r="C40">
        <v>6</v>
      </c>
      <c r="D40">
        <v>3</v>
      </c>
      <c r="E40" s="2">
        <v>0.66666666666666696</v>
      </c>
      <c r="F40">
        <v>172</v>
      </c>
      <c r="G40" s="2">
        <v>19.1111111111111</v>
      </c>
      <c r="H40" s="2">
        <v>0.55000000000000004</v>
      </c>
      <c r="I40" s="2">
        <v>94.6</v>
      </c>
      <c r="J40" s="2">
        <v>10.5111111111111</v>
      </c>
      <c r="K40">
        <v>1</v>
      </c>
      <c r="L40">
        <v>52</v>
      </c>
      <c r="M40" s="2">
        <v>5.7777777777777803</v>
      </c>
      <c r="N40">
        <v>102</v>
      </c>
      <c r="O40">
        <v>196</v>
      </c>
      <c r="P40" s="2">
        <v>52.040816326530603</v>
      </c>
      <c r="Q40">
        <v>25</v>
      </c>
      <c r="R40">
        <v>87</v>
      </c>
      <c r="S40" s="2">
        <v>28.735632183907999</v>
      </c>
      <c r="T40">
        <v>20</v>
      </c>
      <c r="U40">
        <v>32</v>
      </c>
      <c r="V40" s="2">
        <v>62.5</v>
      </c>
      <c r="W40">
        <v>5</v>
      </c>
      <c r="X40">
        <v>0</v>
      </c>
      <c r="Y40">
        <v>6</v>
      </c>
      <c r="Z40">
        <v>24</v>
      </c>
      <c r="AA40">
        <v>3</v>
      </c>
      <c r="AB40">
        <v>0</v>
      </c>
      <c r="AC40">
        <v>2</v>
      </c>
      <c r="AD40">
        <v>20</v>
      </c>
      <c r="AE40">
        <v>171</v>
      </c>
      <c r="AF40" s="2">
        <v>19</v>
      </c>
      <c r="AG40">
        <v>62</v>
      </c>
      <c r="AH40">
        <v>109</v>
      </c>
      <c r="AI40">
        <v>41</v>
      </c>
      <c r="AJ40" s="2">
        <v>4.5555555555555598</v>
      </c>
      <c r="AK40" s="2">
        <v>17.8888888888889</v>
      </c>
      <c r="AL40">
        <v>53</v>
      </c>
      <c r="AM40" s="2">
        <v>5.8888888888888902</v>
      </c>
      <c r="AN40">
        <v>50</v>
      </c>
      <c r="AO40" s="2">
        <v>5.5555555555555598</v>
      </c>
      <c r="AP40" s="2">
        <v>39</v>
      </c>
      <c r="AQ40" s="2">
        <v>0.307420494699647</v>
      </c>
      <c r="AR40" s="4">
        <v>120</v>
      </c>
      <c r="AS40" s="4">
        <v>52</v>
      </c>
      <c r="AT40" s="4">
        <v>369690</v>
      </c>
      <c r="AU40" s="4">
        <v>10</v>
      </c>
    </row>
    <row r="41" spans="1:47" ht="15.25" customHeight="1" x14ac:dyDescent="0.2">
      <c r="A41" t="s">
        <v>82</v>
      </c>
      <c r="B41">
        <v>7</v>
      </c>
      <c r="C41">
        <v>4</v>
      </c>
      <c r="D41">
        <v>3</v>
      </c>
      <c r="E41" s="2">
        <v>0.57142857142857095</v>
      </c>
      <c r="F41">
        <v>114</v>
      </c>
      <c r="G41" s="2">
        <v>16.285714285714299</v>
      </c>
      <c r="H41" s="2">
        <v>0.49</v>
      </c>
      <c r="I41" s="2">
        <v>55.9</v>
      </c>
      <c r="J41" s="2">
        <v>7.9857142857142902</v>
      </c>
      <c r="K41">
        <v>0</v>
      </c>
      <c r="L41">
        <v>28</v>
      </c>
      <c r="M41" s="2">
        <v>4</v>
      </c>
      <c r="N41">
        <v>67</v>
      </c>
      <c r="O41">
        <v>140</v>
      </c>
      <c r="P41" s="2">
        <v>47.857142857142897</v>
      </c>
      <c r="Q41">
        <v>13</v>
      </c>
      <c r="R41">
        <v>55</v>
      </c>
      <c r="S41" s="2">
        <v>23.636363636363601</v>
      </c>
      <c r="T41">
        <v>21</v>
      </c>
      <c r="U41">
        <v>38</v>
      </c>
      <c r="V41" s="2">
        <v>55.263157894736899</v>
      </c>
      <c r="W41">
        <v>7</v>
      </c>
      <c r="X41">
        <v>0</v>
      </c>
      <c r="Y41">
        <v>4</v>
      </c>
      <c r="Z41">
        <v>17</v>
      </c>
      <c r="AA41">
        <v>2</v>
      </c>
      <c r="AB41">
        <v>0</v>
      </c>
      <c r="AC41">
        <v>2</v>
      </c>
      <c r="AD41">
        <v>5</v>
      </c>
      <c r="AE41">
        <v>126</v>
      </c>
      <c r="AF41" s="2">
        <v>18</v>
      </c>
      <c r="AG41">
        <v>45</v>
      </c>
      <c r="AH41">
        <v>81</v>
      </c>
      <c r="AI41">
        <v>38</v>
      </c>
      <c r="AJ41" s="2">
        <v>5.4285714285714297</v>
      </c>
      <c r="AK41" s="2">
        <v>17</v>
      </c>
      <c r="AL41">
        <v>41</v>
      </c>
      <c r="AM41" s="2">
        <v>5.8571428571428603</v>
      </c>
      <c r="AN41">
        <v>47</v>
      </c>
      <c r="AO41" s="2">
        <v>6.71428571428571</v>
      </c>
      <c r="AP41" s="2">
        <v>37.714285714285701</v>
      </c>
      <c r="AQ41" s="2">
        <v>0.28205128205128199</v>
      </c>
      <c r="AR41" s="4">
        <v>78</v>
      </c>
      <c r="AS41" s="4">
        <v>36</v>
      </c>
      <c r="AT41" s="4">
        <v>306610</v>
      </c>
      <c r="AU41" s="4">
        <v>15</v>
      </c>
    </row>
    <row r="42" spans="1:47" ht="15.25" customHeight="1" x14ac:dyDescent="0.2">
      <c r="A42" t="s">
        <v>83</v>
      </c>
      <c r="B42">
        <v>7</v>
      </c>
      <c r="C42">
        <v>3</v>
      </c>
      <c r="D42">
        <v>4</v>
      </c>
      <c r="E42" s="2">
        <v>0.42857142857142899</v>
      </c>
      <c r="F42">
        <v>87</v>
      </c>
      <c r="G42" s="2">
        <v>12.4285714285714</v>
      </c>
      <c r="H42" s="2">
        <v>0.39</v>
      </c>
      <c r="I42" s="2">
        <v>33.9</v>
      </c>
      <c r="J42" s="2">
        <v>4.8428571428571399</v>
      </c>
      <c r="K42">
        <v>0</v>
      </c>
      <c r="L42">
        <v>31</v>
      </c>
      <c r="M42" s="2">
        <v>4.4285714285714297</v>
      </c>
      <c r="N42">
        <v>49</v>
      </c>
      <c r="O42">
        <v>102</v>
      </c>
      <c r="P42" s="2">
        <v>48.039215686274503</v>
      </c>
      <c r="Q42">
        <v>14</v>
      </c>
      <c r="R42">
        <v>89</v>
      </c>
      <c r="S42" s="2">
        <v>15.730337078651701</v>
      </c>
      <c r="T42">
        <v>10</v>
      </c>
      <c r="U42">
        <v>32</v>
      </c>
      <c r="V42" s="2">
        <v>31.25</v>
      </c>
      <c r="W42">
        <v>8</v>
      </c>
      <c r="X42">
        <v>0</v>
      </c>
      <c r="Y42">
        <v>3</v>
      </c>
      <c r="Z42">
        <v>16</v>
      </c>
      <c r="AA42">
        <v>1</v>
      </c>
      <c r="AB42">
        <v>0</v>
      </c>
      <c r="AC42">
        <v>0</v>
      </c>
      <c r="AD42">
        <v>12</v>
      </c>
      <c r="AE42">
        <v>158</v>
      </c>
      <c r="AF42" s="2">
        <v>22.571428571428601</v>
      </c>
      <c r="AG42">
        <v>60</v>
      </c>
      <c r="AH42">
        <v>98</v>
      </c>
      <c r="AI42">
        <v>54</v>
      </c>
      <c r="AJ42" s="2">
        <v>7.71428571428571</v>
      </c>
      <c r="AK42" s="2">
        <v>13</v>
      </c>
      <c r="AL42">
        <v>35</v>
      </c>
      <c r="AM42" s="2">
        <v>5</v>
      </c>
      <c r="AN42">
        <v>50</v>
      </c>
      <c r="AO42" s="2">
        <v>7.1428571428571397</v>
      </c>
      <c r="AP42" s="2">
        <v>38.428571428571402</v>
      </c>
      <c r="AQ42" s="2">
        <v>0.46596858638743499</v>
      </c>
      <c r="AR42" s="4">
        <v>43</v>
      </c>
      <c r="AS42" s="4">
        <v>44</v>
      </c>
      <c r="AT42" s="4">
        <v>274770</v>
      </c>
      <c r="AU42" s="4">
        <v>17</v>
      </c>
    </row>
    <row r="43" spans="1:47" ht="15.25" customHeight="1" x14ac:dyDescent="0.2">
      <c r="A43" t="s">
        <v>84</v>
      </c>
      <c r="B43">
        <v>8</v>
      </c>
      <c r="C43">
        <v>5</v>
      </c>
      <c r="D43">
        <v>3</v>
      </c>
      <c r="E43" s="2">
        <v>0.625</v>
      </c>
      <c r="F43">
        <v>131</v>
      </c>
      <c r="G43" s="2">
        <v>16.375</v>
      </c>
      <c r="H43" s="2">
        <v>0.46</v>
      </c>
      <c r="I43" s="2">
        <v>60.3</v>
      </c>
      <c r="J43" s="2">
        <v>7.5374999999999996</v>
      </c>
      <c r="K43">
        <v>1</v>
      </c>
      <c r="L43">
        <v>59</v>
      </c>
      <c r="M43" s="2">
        <v>7.375</v>
      </c>
      <c r="N43">
        <v>63</v>
      </c>
      <c r="O43">
        <v>115</v>
      </c>
      <c r="P43" s="2">
        <v>54.7826086956522</v>
      </c>
      <c r="Q43">
        <v>26</v>
      </c>
      <c r="R43">
        <v>130</v>
      </c>
      <c r="S43" s="2">
        <v>20</v>
      </c>
      <c r="T43">
        <v>16</v>
      </c>
      <c r="U43">
        <v>38</v>
      </c>
      <c r="V43" s="2">
        <v>42.105263157894697</v>
      </c>
      <c r="W43">
        <v>8</v>
      </c>
      <c r="X43">
        <v>3</v>
      </c>
      <c r="Y43">
        <v>17</v>
      </c>
      <c r="Z43">
        <v>10</v>
      </c>
      <c r="AA43">
        <v>5</v>
      </c>
      <c r="AB43">
        <v>1</v>
      </c>
      <c r="AC43">
        <v>2</v>
      </c>
      <c r="AD43">
        <v>27</v>
      </c>
      <c r="AE43">
        <v>139</v>
      </c>
      <c r="AF43" s="2">
        <v>17.375</v>
      </c>
      <c r="AG43">
        <v>55</v>
      </c>
      <c r="AH43">
        <v>84</v>
      </c>
      <c r="AI43">
        <v>22</v>
      </c>
      <c r="AJ43" s="2">
        <v>2.75</v>
      </c>
      <c r="AK43" s="2">
        <v>15.25</v>
      </c>
      <c r="AL43">
        <v>37</v>
      </c>
      <c r="AM43" s="2">
        <v>4.625</v>
      </c>
      <c r="AN43">
        <v>53</v>
      </c>
      <c r="AO43" s="2">
        <v>6.625</v>
      </c>
      <c r="AP43" s="2">
        <v>37.125</v>
      </c>
      <c r="AQ43" s="2">
        <v>0.530612244897959</v>
      </c>
      <c r="AR43" s="4">
        <v>88</v>
      </c>
      <c r="AS43" s="4">
        <v>43</v>
      </c>
      <c r="AT43" s="4">
        <v>306540</v>
      </c>
      <c r="AU43" s="4">
        <v>16</v>
      </c>
    </row>
    <row r="44" spans="1:47" ht="15.25" customHeight="1" x14ac:dyDescent="0.2">
      <c r="A44" t="s">
        <v>85</v>
      </c>
      <c r="B44">
        <v>4</v>
      </c>
      <c r="C44">
        <v>3</v>
      </c>
      <c r="D44">
        <v>1</v>
      </c>
      <c r="E44" s="2">
        <v>0.75</v>
      </c>
      <c r="F44">
        <v>80</v>
      </c>
      <c r="G44" s="2">
        <v>20</v>
      </c>
      <c r="H44" s="2">
        <v>0.54</v>
      </c>
      <c r="I44" s="2">
        <v>43.2</v>
      </c>
      <c r="J44" s="2">
        <v>10.8</v>
      </c>
      <c r="K44">
        <v>2</v>
      </c>
      <c r="L44">
        <v>33</v>
      </c>
      <c r="M44" s="2">
        <v>8.25</v>
      </c>
      <c r="N44">
        <v>32</v>
      </c>
      <c r="O44">
        <v>56</v>
      </c>
      <c r="P44" s="2">
        <v>57.142857142857103</v>
      </c>
      <c r="Q44">
        <v>18</v>
      </c>
      <c r="R44">
        <v>77</v>
      </c>
      <c r="S44" s="2">
        <v>23.3766233766234</v>
      </c>
      <c r="T44">
        <v>12</v>
      </c>
      <c r="U44">
        <v>16</v>
      </c>
      <c r="V44" s="2">
        <v>75</v>
      </c>
      <c r="W44">
        <v>5</v>
      </c>
      <c r="X44">
        <v>6</v>
      </c>
      <c r="Y44">
        <v>11</v>
      </c>
      <c r="Z44">
        <v>13</v>
      </c>
      <c r="AA44">
        <v>2</v>
      </c>
      <c r="AB44">
        <v>0</v>
      </c>
      <c r="AC44">
        <v>0</v>
      </c>
      <c r="AD44">
        <v>3</v>
      </c>
      <c r="AE44">
        <v>86</v>
      </c>
      <c r="AF44" s="2">
        <v>21.5</v>
      </c>
      <c r="AG44">
        <v>32</v>
      </c>
      <c r="AH44">
        <v>54</v>
      </c>
      <c r="AI44">
        <v>21</v>
      </c>
      <c r="AJ44" s="2">
        <v>5.25</v>
      </c>
      <c r="AK44" s="2">
        <v>15.25</v>
      </c>
      <c r="AL44">
        <v>24</v>
      </c>
      <c r="AM44" s="2">
        <v>6</v>
      </c>
      <c r="AN44">
        <v>26</v>
      </c>
      <c r="AO44" s="2">
        <v>6.5</v>
      </c>
      <c r="AP44" s="2">
        <v>41.25</v>
      </c>
      <c r="AQ44" s="2">
        <v>0.57894736842105299</v>
      </c>
      <c r="AR44" s="4">
        <v>61</v>
      </c>
      <c r="AS44" s="4">
        <v>19</v>
      </c>
      <c r="AT44" s="4">
        <v>372612</v>
      </c>
      <c r="AU44" s="4">
        <v>9</v>
      </c>
    </row>
    <row r="45" spans="1:47" ht="15.25" customHeight="1" x14ac:dyDescent="0.2">
      <c r="A45" t="s">
        <v>86</v>
      </c>
      <c r="B45">
        <v>4</v>
      </c>
      <c r="C45">
        <v>3</v>
      </c>
      <c r="D45">
        <v>1</v>
      </c>
      <c r="E45" s="2">
        <v>0.75</v>
      </c>
      <c r="F45">
        <v>73</v>
      </c>
      <c r="G45" s="2">
        <v>18.25</v>
      </c>
      <c r="H45" s="2">
        <v>0.54</v>
      </c>
      <c r="I45" s="2">
        <v>39.4</v>
      </c>
      <c r="J45" s="2">
        <v>9.85</v>
      </c>
      <c r="K45">
        <v>2</v>
      </c>
      <c r="L45">
        <v>16</v>
      </c>
      <c r="M45" s="2">
        <v>4</v>
      </c>
      <c r="N45">
        <v>20</v>
      </c>
      <c r="O45">
        <v>50</v>
      </c>
      <c r="P45" s="2">
        <v>40</v>
      </c>
      <c r="Q45">
        <v>21</v>
      </c>
      <c r="R45">
        <v>64</v>
      </c>
      <c r="S45" s="2">
        <v>32.8125</v>
      </c>
      <c r="T45">
        <v>11</v>
      </c>
      <c r="U45">
        <v>20</v>
      </c>
      <c r="V45" s="2">
        <v>55</v>
      </c>
      <c r="W45">
        <v>4</v>
      </c>
      <c r="X45">
        <v>0</v>
      </c>
      <c r="Y45">
        <v>6</v>
      </c>
      <c r="Z45">
        <v>8</v>
      </c>
      <c r="AA45">
        <v>1</v>
      </c>
      <c r="AB45">
        <v>0</v>
      </c>
      <c r="AC45">
        <v>0</v>
      </c>
      <c r="AD45">
        <v>2</v>
      </c>
      <c r="AE45">
        <v>73</v>
      </c>
      <c r="AF45" s="2">
        <v>18.25</v>
      </c>
      <c r="AG45">
        <v>26</v>
      </c>
      <c r="AH45">
        <v>47</v>
      </c>
      <c r="AI45">
        <v>21</v>
      </c>
      <c r="AJ45" s="2">
        <v>5.25</v>
      </c>
      <c r="AK45" s="2">
        <v>16.75</v>
      </c>
      <c r="AL45">
        <v>25</v>
      </c>
      <c r="AM45" s="2">
        <v>6.25</v>
      </c>
      <c r="AN45">
        <v>28</v>
      </c>
      <c r="AO45" s="2">
        <v>7</v>
      </c>
      <c r="AP45" s="2">
        <v>37.75</v>
      </c>
      <c r="AQ45" s="2">
        <v>0.56140350877193002</v>
      </c>
      <c r="AR45" s="4">
        <v>60</v>
      </c>
      <c r="AS45" s="4">
        <v>13</v>
      </c>
      <c r="AT45" s="4">
        <v>212220</v>
      </c>
      <c r="AU45" s="4">
        <v>23</v>
      </c>
    </row>
    <row r="46" spans="1:47" ht="15.25" customHeight="1" x14ac:dyDescent="0.2">
      <c r="A46" t="s">
        <v>87</v>
      </c>
      <c r="B46">
        <v>3</v>
      </c>
      <c r="C46">
        <v>2</v>
      </c>
      <c r="D46">
        <v>1</v>
      </c>
      <c r="E46" s="2">
        <v>0.66666666666666696</v>
      </c>
      <c r="F46">
        <v>50</v>
      </c>
      <c r="G46" s="2">
        <v>16.6666666666667</v>
      </c>
      <c r="H46" s="2">
        <v>0.55000000000000004</v>
      </c>
      <c r="I46" s="2">
        <v>27.5</v>
      </c>
      <c r="J46" s="2">
        <v>9.1666666666666696</v>
      </c>
      <c r="K46">
        <v>1</v>
      </c>
      <c r="L46">
        <v>13</v>
      </c>
      <c r="M46" s="2">
        <v>4.3333333333333304</v>
      </c>
      <c r="N46">
        <v>23</v>
      </c>
      <c r="O46">
        <v>38</v>
      </c>
      <c r="P46" s="2">
        <v>60.526315789473699</v>
      </c>
      <c r="Q46">
        <v>10</v>
      </c>
      <c r="R46">
        <v>37</v>
      </c>
      <c r="S46" s="2">
        <v>27.027027027027</v>
      </c>
      <c r="T46">
        <v>7</v>
      </c>
      <c r="U46">
        <v>16</v>
      </c>
      <c r="V46" s="2">
        <v>43.75</v>
      </c>
      <c r="W46">
        <v>2</v>
      </c>
      <c r="X46">
        <v>0</v>
      </c>
      <c r="Y46">
        <v>4</v>
      </c>
      <c r="Z46">
        <v>3</v>
      </c>
      <c r="AA46">
        <v>2</v>
      </c>
      <c r="AB46">
        <v>0</v>
      </c>
      <c r="AC46">
        <v>0</v>
      </c>
      <c r="AD46">
        <v>6</v>
      </c>
      <c r="AE46">
        <v>51</v>
      </c>
      <c r="AF46" s="2">
        <v>17</v>
      </c>
      <c r="AG46">
        <v>14</v>
      </c>
      <c r="AH46">
        <v>37</v>
      </c>
      <c r="AI46">
        <v>14</v>
      </c>
      <c r="AJ46" s="2">
        <v>4.6666666666666696</v>
      </c>
      <c r="AK46" s="2">
        <v>14.3333333333333</v>
      </c>
      <c r="AL46">
        <v>20</v>
      </c>
      <c r="AM46" s="2">
        <v>6.6666666666666696</v>
      </c>
      <c r="AN46">
        <v>19</v>
      </c>
      <c r="AO46" s="2">
        <v>6.3333333333333304</v>
      </c>
      <c r="AP46" s="2">
        <v>34.3333333333333</v>
      </c>
      <c r="AQ46" s="2">
        <v>0.49333333333333301</v>
      </c>
      <c r="AR46" s="4">
        <v>39</v>
      </c>
      <c r="AS46" s="4">
        <v>11</v>
      </c>
      <c r="AT46" s="4">
        <v>215085</v>
      </c>
      <c r="AU46" s="4">
        <v>22</v>
      </c>
    </row>
    <row r="47" spans="1:47" ht="15.25" customHeight="1" x14ac:dyDescent="0.2">
      <c r="A47" t="s">
        <v>88</v>
      </c>
      <c r="B47">
        <v>3</v>
      </c>
      <c r="C47">
        <v>1</v>
      </c>
      <c r="D47">
        <v>2</v>
      </c>
      <c r="E47" s="2">
        <v>0.33333333333333298</v>
      </c>
      <c r="F47">
        <v>46</v>
      </c>
      <c r="G47" s="2">
        <v>15.3333333333333</v>
      </c>
      <c r="H47" s="2">
        <v>0.48</v>
      </c>
      <c r="I47" s="2">
        <v>22.1</v>
      </c>
      <c r="J47" s="2">
        <v>7.3666666666666698</v>
      </c>
      <c r="K47">
        <v>0</v>
      </c>
      <c r="L47">
        <v>12</v>
      </c>
      <c r="M47" s="2">
        <v>4</v>
      </c>
      <c r="N47">
        <v>24</v>
      </c>
      <c r="O47">
        <v>45</v>
      </c>
      <c r="P47" s="2">
        <v>53.3333333333333</v>
      </c>
      <c r="Q47">
        <v>8</v>
      </c>
      <c r="R47">
        <v>37</v>
      </c>
      <c r="S47" s="2">
        <v>21.6216216216216</v>
      </c>
      <c r="T47">
        <v>6</v>
      </c>
      <c r="U47">
        <v>14</v>
      </c>
      <c r="V47" s="2">
        <v>42.857142857142897</v>
      </c>
      <c r="W47">
        <v>3</v>
      </c>
      <c r="X47">
        <v>1</v>
      </c>
      <c r="Y47">
        <v>0</v>
      </c>
      <c r="Z47">
        <v>1</v>
      </c>
      <c r="AA47">
        <v>0</v>
      </c>
      <c r="AB47">
        <v>0</v>
      </c>
      <c r="AC47">
        <v>2</v>
      </c>
      <c r="AD47">
        <v>8</v>
      </c>
      <c r="AE47">
        <v>49</v>
      </c>
      <c r="AF47" s="2">
        <v>16.3333333333333</v>
      </c>
      <c r="AG47">
        <v>14</v>
      </c>
      <c r="AH47">
        <v>35</v>
      </c>
      <c r="AI47">
        <v>19</v>
      </c>
      <c r="AJ47" s="2">
        <v>6.3333333333333304</v>
      </c>
      <c r="AK47" s="2">
        <v>19</v>
      </c>
      <c r="AL47">
        <v>20</v>
      </c>
      <c r="AM47" s="2">
        <v>6.6666666666666696</v>
      </c>
      <c r="AN47">
        <v>19</v>
      </c>
      <c r="AO47" s="2">
        <v>6.3333333333333304</v>
      </c>
      <c r="AP47" s="2">
        <v>37.3333333333333</v>
      </c>
      <c r="AQ47" s="2">
        <v>0.45121951219512202</v>
      </c>
      <c r="AR47" s="4">
        <v>15</v>
      </c>
      <c r="AS47" s="4">
        <v>31</v>
      </c>
      <c r="AT47" s="4">
        <v>186030</v>
      </c>
      <c r="AU47" s="4">
        <v>25</v>
      </c>
    </row>
    <row r="48" spans="1:47" ht="15.25" customHeight="1" x14ac:dyDescent="0.2">
      <c r="A48" t="s">
        <v>89</v>
      </c>
      <c r="B48">
        <v>3</v>
      </c>
      <c r="C48">
        <v>1</v>
      </c>
      <c r="D48">
        <v>2</v>
      </c>
      <c r="E48" s="2">
        <v>0.33333333333333298</v>
      </c>
      <c r="F48">
        <v>43</v>
      </c>
      <c r="G48" s="2">
        <v>14.3333333333333</v>
      </c>
      <c r="H48" s="2">
        <v>0.36</v>
      </c>
      <c r="I48" s="2">
        <v>15.5</v>
      </c>
      <c r="J48" s="2">
        <v>5.1666666666666696</v>
      </c>
      <c r="K48">
        <v>0</v>
      </c>
      <c r="L48">
        <v>14</v>
      </c>
      <c r="M48" s="2">
        <v>4.6666666666666696</v>
      </c>
      <c r="N48">
        <v>27</v>
      </c>
      <c r="O48">
        <v>67</v>
      </c>
      <c r="P48" s="2">
        <v>40.298507462686601</v>
      </c>
      <c r="Q48">
        <v>3</v>
      </c>
      <c r="R48">
        <v>35</v>
      </c>
      <c r="S48" s="2">
        <v>8.5714285714285694</v>
      </c>
      <c r="T48">
        <v>10</v>
      </c>
      <c r="U48">
        <v>19</v>
      </c>
      <c r="V48" s="2">
        <v>52.631578947368403</v>
      </c>
      <c r="W48">
        <v>6</v>
      </c>
      <c r="X48">
        <v>0</v>
      </c>
      <c r="Y48">
        <v>3</v>
      </c>
      <c r="Z48">
        <v>3</v>
      </c>
      <c r="AA48">
        <v>1</v>
      </c>
      <c r="AB48">
        <v>1</v>
      </c>
      <c r="AC48">
        <v>1</v>
      </c>
      <c r="AD48">
        <v>7</v>
      </c>
      <c r="AE48">
        <v>81</v>
      </c>
      <c r="AF48" s="2">
        <v>27</v>
      </c>
      <c r="AG48">
        <v>33</v>
      </c>
      <c r="AH48">
        <v>48</v>
      </c>
      <c r="AI48">
        <v>22</v>
      </c>
      <c r="AJ48" s="2">
        <v>7.3333333333333304</v>
      </c>
      <c r="AK48" s="2">
        <v>17.3333333333333</v>
      </c>
      <c r="AL48">
        <v>23</v>
      </c>
      <c r="AM48" s="2">
        <v>7.6666666666666696</v>
      </c>
      <c r="AN48">
        <v>26</v>
      </c>
      <c r="AO48" s="2">
        <v>8.6666666666666696</v>
      </c>
      <c r="AP48" s="2">
        <v>45.6666666666667</v>
      </c>
      <c r="AQ48" s="2">
        <v>0.34313725490196101</v>
      </c>
      <c r="AR48" s="4">
        <v>14</v>
      </c>
      <c r="AS48" s="4">
        <v>29</v>
      </c>
      <c r="AT48" s="4">
        <v>85560</v>
      </c>
      <c r="AU48" s="4">
        <v>45</v>
      </c>
    </row>
    <row r="49" spans="1:47" ht="15.25" customHeight="1" x14ac:dyDescent="0.2">
      <c r="A49" t="s">
        <v>90</v>
      </c>
      <c r="B49">
        <v>6</v>
      </c>
      <c r="C49">
        <v>3</v>
      </c>
      <c r="D49">
        <v>3</v>
      </c>
      <c r="E49" s="2">
        <v>0.5</v>
      </c>
      <c r="F49">
        <v>99</v>
      </c>
      <c r="G49" s="2">
        <v>16.5</v>
      </c>
      <c r="H49" s="2">
        <v>0.57999999999999996</v>
      </c>
      <c r="I49" s="2">
        <v>57.4</v>
      </c>
      <c r="J49" s="2">
        <v>9.56666666666667</v>
      </c>
      <c r="K49">
        <v>3</v>
      </c>
      <c r="L49">
        <v>26</v>
      </c>
      <c r="M49" s="2">
        <v>4.3333333333333304</v>
      </c>
      <c r="N49">
        <v>35</v>
      </c>
      <c r="O49">
        <v>61</v>
      </c>
      <c r="P49" s="2">
        <v>57.377049180327901</v>
      </c>
      <c r="Q49">
        <v>28</v>
      </c>
      <c r="R49">
        <v>95</v>
      </c>
      <c r="S49" s="2">
        <v>29.473684210526301</v>
      </c>
      <c r="T49">
        <v>8</v>
      </c>
      <c r="U49">
        <v>16</v>
      </c>
      <c r="V49" s="2">
        <v>50</v>
      </c>
      <c r="W49">
        <v>2</v>
      </c>
      <c r="X49">
        <v>1</v>
      </c>
      <c r="Y49">
        <v>8</v>
      </c>
      <c r="Z49">
        <v>10</v>
      </c>
      <c r="AA49">
        <v>3</v>
      </c>
      <c r="AB49">
        <v>0</v>
      </c>
      <c r="AC49">
        <v>0</v>
      </c>
      <c r="AD49">
        <v>7</v>
      </c>
      <c r="AE49">
        <v>108</v>
      </c>
      <c r="AF49" s="2">
        <v>18</v>
      </c>
      <c r="AG49">
        <v>40</v>
      </c>
      <c r="AH49">
        <v>68</v>
      </c>
      <c r="AI49">
        <v>28</v>
      </c>
      <c r="AJ49" s="2">
        <v>4.6666666666666696</v>
      </c>
      <c r="AK49" s="2">
        <v>13.6666666666667</v>
      </c>
      <c r="AL49">
        <v>35</v>
      </c>
      <c r="AM49" s="2">
        <v>5.8333333333333304</v>
      </c>
      <c r="AN49">
        <v>34</v>
      </c>
      <c r="AO49" s="2">
        <v>5.6666666666666696</v>
      </c>
      <c r="AP49" s="2">
        <v>33</v>
      </c>
      <c r="AQ49" s="2">
        <v>0.60897435897435903</v>
      </c>
      <c r="AR49" s="4">
        <v>63</v>
      </c>
      <c r="AS49" s="4">
        <v>36</v>
      </c>
      <c r="AT49" s="4">
        <v>340098</v>
      </c>
      <c r="AU49" s="4">
        <v>14</v>
      </c>
    </row>
    <row r="50" spans="1:47" ht="15.25" customHeight="1" x14ac:dyDescent="0.2">
      <c r="A50" t="s">
        <v>91</v>
      </c>
      <c r="B50">
        <v>4</v>
      </c>
      <c r="C50">
        <v>2</v>
      </c>
      <c r="D50">
        <v>2</v>
      </c>
      <c r="E50" s="2">
        <v>0.5</v>
      </c>
      <c r="F50">
        <v>70</v>
      </c>
      <c r="G50" s="2">
        <v>17.5</v>
      </c>
      <c r="H50" s="2">
        <v>0.53</v>
      </c>
      <c r="I50" s="2">
        <v>37.1</v>
      </c>
      <c r="J50" s="2">
        <v>9.2750000000000004</v>
      </c>
      <c r="K50">
        <v>0</v>
      </c>
      <c r="L50">
        <v>26</v>
      </c>
      <c r="M50" s="2">
        <v>6.5</v>
      </c>
      <c r="N50">
        <v>45</v>
      </c>
      <c r="O50">
        <v>80</v>
      </c>
      <c r="P50" s="2">
        <v>56.25</v>
      </c>
      <c r="Q50">
        <v>4</v>
      </c>
      <c r="R50">
        <v>23</v>
      </c>
      <c r="S50" s="2">
        <v>17.3913043478261</v>
      </c>
      <c r="T50">
        <v>17</v>
      </c>
      <c r="U50">
        <v>29</v>
      </c>
      <c r="V50" s="2">
        <v>58.620689655172399</v>
      </c>
      <c r="W50">
        <v>8</v>
      </c>
      <c r="X50">
        <v>0</v>
      </c>
      <c r="Y50">
        <v>4</v>
      </c>
      <c r="Z50">
        <v>10</v>
      </c>
      <c r="AA50">
        <v>0</v>
      </c>
      <c r="AB50">
        <v>0</v>
      </c>
      <c r="AC50">
        <v>0</v>
      </c>
      <c r="AD50">
        <v>12</v>
      </c>
      <c r="AE50">
        <v>62</v>
      </c>
      <c r="AF50" s="2">
        <v>15.5</v>
      </c>
      <c r="AG50">
        <v>18</v>
      </c>
      <c r="AH50">
        <v>44</v>
      </c>
      <c r="AI50">
        <v>24</v>
      </c>
      <c r="AJ50" s="2">
        <v>6</v>
      </c>
      <c r="AK50" s="2">
        <v>18</v>
      </c>
      <c r="AL50">
        <v>30</v>
      </c>
      <c r="AM50" s="2">
        <v>7.5</v>
      </c>
      <c r="AN50">
        <v>35</v>
      </c>
      <c r="AO50" s="2">
        <v>8.75</v>
      </c>
      <c r="AP50" s="2">
        <v>37</v>
      </c>
      <c r="AQ50" s="2">
        <v>0.223300970873786</v>
      </c>
      <c r="AR50" s="4">
        <v>40</v>
      </c>
      <c r="AS50" s="4">
        <v>30</v>
      </c>
      <c r="AT50" s="4">
        <v>127920</v>
      </c>
      <c r="AU50" s="4">
        <v>39</v>
      </c>
    </row>
    <row r="51" spans="1:47" ht="15.25" customHeight="1" x14ac:dyDescent="0.2">
      <c r="A51" t="s">
        <v>92</v>
      </c>
      <c r="B51">
        <v>2</v>
      </c>
      <c r="C51">
        <v>0</v>
      </c>
      <c r="D51">
        <v>2</v>
      </c>
      <c r="E51" s="2">
        <v>0</v>
      </c>
      <c r="F51">
        <v>23</v>
      </c>
      <c r="G51" s="2">
        <v>11.5</v>
      </c>
      <c r="H51" s="2">
        <v>0.45</v>
      </c>
      <c r="I51" s="2">
        <v>10.4</v>
      </c>
      <c r="J51" s="2">
        <v>5.2</v>
      </c>
      <c r="K51">
        <v>0</v>
      </c>
      <c r="L51">
        <v>8</v>
      </c>
      <c r="M51" s="2">
        <v>4</v>
      </c>
      <c r="N51">
        <v>17</v>
      </c>
      <c r="O51">
        <v>34</v>
      </c>
      <c r="P51" s="2">
        <v>50</v>
      </c>
      <c r="Q51">
        <v>2</v>
      </c>
      <c r="R51">
        <v>12</v>
      </c>
      <c r="S51" s="2">
        <v>16.6666666666667</v>
      </c>
      <c r="T51">
        <v>2</v>
      </c>
      <c r="U51">
        <v>5</v>
      </c>
      <c r="V51" s="2">
        <v>40</v>
      </c>
      <c r="W51">
        <v>0</v>
      </c>
      <c r="X51">
        <v>0</v>
      </c>
      <c r="Y51">
        <v>1</v>
      </c>
      <c r="Z51">
        <v>5</v>
      </c>
      <c r="AA51">
        <v>0</v>
      </c>
      <c r="AB51">
        <v>0</v>
      </c>
      <c r="AC51">
        <v>0</v>
      </c>
      <c r="AD51">
        <v>2</v>
      </c>
      <c r="AE51">
        <v>25</v>
      </c>
      <c r="AF51" s="2">
        <v>12.5</v>
      </c>
      <c r="AG51">
        <v>9</v>
      </c>
      <c r="AH51">
        <v>16</v>
      </c>
      <c r="AI51">
        <v>15</v>
      </c>
      <c r="AJ51" s="2">
        <v>7.5</v>
      </c>
      <c r="AK51" s="2">
        <v>20</v>
      </c>
      <c r="AL51">
        <v>17</v>
      </c>
      <c r="AM51" s="2">
        <v>8.5</v>
      </c>
      <c r="AN51">
        <v>11</v>
      </c>
      <c r="AO51" s="2">
        <v>5.5</v>
      </c>
      <c r="AP51" s="2">
        <v>33</v>
      </c>
      <c r="AQ51" s="2">
        <v>0.26086956521739102</v>
      </c>
      <c r="AR51" s="4">
        <v>0</v>
      </c>
      <c r="AS51" s="4">
        <v>23</v>
      </c>
      <c r="AT51" s="4">
        <v>55350</v>
      </c>
      <c r="AU51" s="4">
        <v>52</v>
      </c>
    </row>
    <row r="52" spans="1:47" ht="15.25" customHeight="1" x14ac:dyDescent="0.2">
      <c r="A52" t="s">
        <v>93</v>
      </c>
      <c r="B52">
        <v>2</v>
      </c>
      <c r="C52">
        <v>0</v>
      </c>
      <c r="D52">
        <v>2</v>
      </c>
      <c r="E52" s="2">
        <v>0</v>
      </c>
      <c r="F52">
        <v>22</v>
      </c>
      <c r="G52" s="2">
        <v>11</v>
      </c>
      <c r="H52" s="2">
        <v>0.32</v>
      </c>
      <c r="I52" s="2">
        <v>7</v>
      </c>
      <c r="J52" s="2">
        <v>3.5</v>
      </c>
      <c r="K52">
        <v>0</v>
      </c>
      <c r="L52">
        <v>8</v>
      </c>
      <c r="M52" s="2">
        <v>4</v>
      </c>
      <c r="N52">
        <v>13</v>
      </c>
      <c r="O52">
        <v>39</v>
      </c>
      <c r="P52" s="2">
        <v>33.3333333333333</v>
      </c>
      <c r="Q52">
        <v>2</v>
      </c>
      <c r="R52">
        <v>19</v>
      </c>
      <c r="S52" s="2">
        <v>10.526315789473699</v>
      </c>
      <c r="T52">
        <v>5</v>
      </c>
      <c r="U52">
        <v>10</v>
      </c>
      <c r="V52" s="2">
        <v>50</v>
      </c>
      <c r="W52">
        <v>3</v>
      </c>
      <c r="X52">
        <v>0</v>
      </c>
      <c r="Y52">
        <v>0</v>
      </c>
      <c r="Z52">
        <v>4</v>
      </c>
      <c r="AA52">
        <v>0</v>
      </c>
      <c r="AB52">
        <v>0</v>
      </c>
      <c r="AC52">
        <v>0</v>
      </c>
      <c r="AD52">
        <v>4</v>
      </c>
      <c r="AE52">
        <v>47</v>
      </c>
      <c r="AF52" s="2">
        <v>23.5</v>
      </c>
      <c r="AG52">
        <v>11</v>
      </c>
      <c r="AH52">
        <v>36</v>
      </c>
      <c r="AI52">
        <v>19</v>
      </c>
      <c r="AJ52" s="2">
        <v>9.5</v>
      </c>
      <c r="AK52" s="2">
        <v>16</v>
      </c>
      <c r="AL52">
        <v>15</v>
      </c>
      <c r="AM52" s="2">
        <v>7.5</v>
      </c>
      <c r="AN52">
        <v>16</v>
      </c>
      <c r="AO52" s="2">
        <v>8</v>
      </c>
      <c r="AP52" s="2">
        <v>42</v>
      </c>
      <c r="AQ52" s="2">
        <v>0.32758620689655199</v>
      </c>
      <c r="AR52" s="4">
        <v>0</v>
      </c>
      <c r="AS52" s="4">
        <v>22</v>
      </c>
      <c r="AT52" s="4">
        <v>133920</v>
      </c>
      <c r="AU52" s="4">
        <v>37</v>
      </c>
    </row>
    <row r="53" spans="1:47" ht="15.25" customHeight="1" x14ac:dyDescent="0.2">
      <c r="A53" t="s">
        <v>94</v>
      </c>
      <c r="B53">
        <v>3</v>
      </c>
      <c r="C53">
        <v>1</v>
      </c>
      <c r="D53">
        <v>2</v>
      </c>
      <c r="E53" s="2">
        <v>0.33333333333333298</v>
      </c>
      <c r="F53">
        <v>39</v>
      </c>
      <c r="G53" s="2">
        <v>13</v>
      </c>
      <c r="H53" s="2">
        <v>0.41</v>
      </c>
      <c r="I53" s="2">
        <v>16</v>
      </c>
      <c r="J53" s="2">
        <v>5.3333333333333304</v>
      </c>
      <c r="K53">
        <v>0</v>
      </c>
      <c r="L53">
        <v>11</v>
      </c>
      <c r="M53" s="2">
        <v>3.6666666666666701</v>
      </c>
      <c r="N53">
        <v>19</v>
      </c>
      <c r="O53">
        <v>45</v>
      </c>
      <c r="P53" s="2">
        <v>42.2222222222222</v>
      </c>
      <c r="Q53">
        <v>8</v>
      </c>
      <c r="R53">
        <v>37</v>
      </c>
      <c r="S53" s="2">
        <v>21.6216216216216</v>
      </c>
      <c r="T53">
        <v>4</v>
      </c>
      <c r="U53">
        <v>12</v>
      </c>
      <c r="V53" s="2">
        <v>33.3333333333333</v>
      </c>
      <c r="W53">
        <v>2</v>
      </c>
      <c r="X53">
        <v>1</v>
      </c>
      <c r="Y53">
        <v>2</v>
      </c>
      <c r="Z53">
        <v>4</v>
      </c>
      <c r="AA53">
        <v>0</v>
      </c>
      <c r="AB53">
        <v>0</v>
      </c>
      <c r="AC53">
        <v>0</v>
      </c>
      <c r="AD53">
        <v>4</v>
      </c>
      <c r="AE53">
        <v>58</v>
      </c>
      <c r="AF53" s="2">
        <v>19.3333333333333</v>
      </c>
      <c r="AG53">
        <v>16</v>
      </c>
      <c r="AH53">
        <v>42</v>
      </c>
      <c r="AI53">
        <v>21</v>
      </c>
      <c r="AJ53" s="2">
        <v>7</v>
      </c>
      <c r="AK53" s="2">
        <v>16.6666666666667</v>
      </c>
      <c r="AL53">
        <v>27</v>
      </c>
      <c r="AM53" s="2">
        <v>9</v>
      </c>
      <c r="AN53">
        <v>20</v>
      </c>
      <c r="AO53" s="2">
        <v>6.6666666666666696</v>
      </c>
      <c r="AP53" s="2">
        <v>37.6666666666667</v>
      </c>
      <c r="AQ53" s="2">
        <v>0.45121951219512202</v>
      </c>
      <c r="AR53" s="4">
        <v>12</v>
      </c>
      <c r="AS53" s="4">
        <v>27</v>
      </c>
      <c r="AT53" s="4">
        <v>97750</v>
      </c>
      <c r="AU53" s="4">
        <v>42</v>
      </c>
    </row>
    <row r="54" spans="1:47" ht="15.25" customHeight="1" x14ac:dyDescent="0.2">
      <c r="A54" t="s">
        <v>95</v>
      </c>
      <c r="B54">
        <v>3</v>
      </c>
      <c r="C54">
        <v>2</v>
      </c>
      <c r="D54">
        <v>1</v>
      </c>
      <c r="E54" s="2">
        <v>0.66666666666666696</v>
      </c>
      <c r="F54">
        <v>44</v>
      </c>
      <c r="G54" s="2">
        <v>14.6666666666667</v>
      </c>
      <c r="H54" s="2">
        <v>0.44</v>
      </c>
      <c r="I54" s="2">
        <v>19.399999999999999</v>
      </c>
      <c r="J54" s="2">
        <v>6.4666666666666703</v>
      </c>
      <c r="K54">
        <v>0</v>
      </c>
      <c r="L54">
        <v>6</v>
      </c>
      <c r="M54" s="2">
        <v>2</v>
      </c>
      <c r="N54">
        <v>17</v>
      </c>
      <c r="O54">
        <v>41</v>
      </c>
      <c r="P54" s="2">
        <v>41.463414634146297</v>
      </c>
      <c r="Q54">
        <v>6</v>
      </c>
      <c r="R54">
        <v>38</v>
      </c>
      <c r="S54" s="2">
        <v>15.789473684210501</v>
      </c>
      <c r="T54">
        <v>15</v>
      </c>
      <c r="U54">
        <v>22</v>
      </c>
      <c r="V54" s="2">
        <v>68.181818181818201</v>
      </c>
      <c r="W54">
        <v>8</v>
      </c>
      <c r="X54">
        <v>0</v>
      </c>
      <c r="Y54">
        <v>1</v>
      </c>
      <c r="Z54">
        <v>4</v>
      </c>
      <c r="AA54">
        <v>2</v>
      </c>
      <c r="AB54">
        <v>0</v>
      </c>
      <c r="AC54">
        <v>0</v>
      </c>
      <c r="AD54">
        <v>1</v>
      </c>
      <c r="AE54">
        <v>56</v>
      </c>
      <c r="AF54" s="2">
        <v>18.6666666666667</v>
      </c>
      <c r="AG54">
        <v>23</v>
      </c>
      <c r="AH54">
        <v>33</v>
      </c>
      <c r="AI54">
        <v>21</v>
      </c>
      <c r="AJ54" s="2">
        <v>7</v>
      </c>
      <c r="AK54" s="2">
        <v>14.6666666666667</v>
      </c>
      <c r="AL54">
        <v>28</v>
      </c>
      <c r="AM54" s="2">
        <v>9.3333333333333304</v>
      </c>
      <c r="AN54">
        <v>21</v>
      </c>
      <c r="AO54" s="2">
        <v>7</v>
      </c>
      <c r="AP54" s="2">
        <v>38</v>
      </c>
      <c r="AQ54" s="2">
        <v>0.481012658227848</v>
      </c>
      <c r="AR54" s="4">
        <v>29</v>
      </c>
      <c r="AS54" s="4">
        <v>15</v>
      </c>
      <c r="AT54" s="4">
        <v>158490</v>
      </c>
      <c r="AU54" s="4">
        <v>29</v>
      </c>
    </row>
    <row r="55" spans="1:47" ht="15.25" customHeight="1" x14ac:dyDescent="0.2">
      <c r="A55" t="s">
        <v>96</v>
      </c>
      <c r="B55">
        <v>2</v>
      </c>
      <c r="C55">
        <v>0</v>
      </c>
      <c r="D55">
        <v>2</v>
      </c>
      <c r="E55" s="2">
        <v>0</v>
      </c>
      <c r="F55">
        <v>32</v>
      </c>
      <c r="G55" s="2">
        <v>16</v>
      </c>
      <c r="H55" s="2">
        <v>0.4</v>
      </c>
      <c r="I55" s="2">
        <v>12.8</v>
      </c>
      <c r="J55" s="2">
        <v>6.4</v>
      </c>
      <c r="K55">
        <v>0</v>
      </c>
      <c r="L55">
        <v>10</v>
      </c>
      <c r="M55" s="2">
        <v>5</v>
      </c>
      <c r="N55">
        <v>11</v>
      </c>
      <c r="O55">
        <v>34</v>
      </c>
      <c r="P55" s="2">
        <v>32.352941176470601</v>
      </c>
      <c r="Q55">
        <v>8</v>
      </c>
      <c r="R55">
        <v>40</v>
      </c>
      <c r="S55" s="2">
        <v>20</v>
      </c>
      <c r="T55">
        <v>5</v>
      </c>
      <c r="U55">
        <v>6</v>
      </c>
      <c r="V55" s="2">
        <v>83.3333333333333</v>
      </c>
      <c r="W55">
        <v>1</v>
      </c>
      <c r="X55">
        <v>0</v>
      </c>
      <c r="Y55">
        <v>3</v>
      </c>
      <c r="Z55">
        <v>3</v>
      </c>
      <c r="AA55">
        <v>0</v>
      </c>
      <c r="AB55">
        <v>0</v>
      </c>
      <c r="AC55">
        <v>0</v>
      </c>
      <c r="AD55">
        <v>4</v>
      </c>
      <c r="AE55">
        <v>42</v>
      </c>
      <c r="AF55" s="2">
        <v>21</v>
      </c>
      <c r="AG55">
        <v>19</v>
      </c>
      <c r="AH55">
        <v>23</v>
      </c>
      <c r="AI55">
        <v>8</v>
      </c>
      <c r="AJ55" s="2">
        <v>4</v>
      </c>
      <c r="AK55" s="2">
        <v>19.5</v>
      </c>
      <c r="AL55">
        <v>13</v>
      </c>
      <c r="AM55" s="2">
        <v>6.5</v>
      </c>
      <c r="AN55">
        <v>12</v>
      </c>
      <c r="AO55" s="2">
        <v>6</v>
      </c>
      <c r="AP55" s="2">
        <v>43.5</v>
      </c>
      <c r="AQ55" s="2">
        <v>0.54054054054054101</v>
      </c>
      <c r="AR55" s="4">
        <v>0</v>
      </c>
      <c r="AS55" s="4">
        <v>32</v>
      </c>
      <c r="AT55" s="4">
        <v>54510</v>
      </c>
      <c r="AU55" s="4">
        <v>53</v>
      </c>
    </row>
    <row r="56" spans="1:47" ht="15.25" customHeight="1" x14ac:dyDescent="0.2">
      <c r="A56" t="s">
        <v>97</v>
      </c>
      <c r="B56">
        <v>3</v>
      </c>
      <c r="C56">
        <v>1</v>
      </c>
      <c r="D56">
        <v>2</v>
      </c>
      <c r="E56" s="2">
        <v>0.33333333333333298</v>
      </c>
      <c r="F56">
        <v>46</v>
      </c>
      <c r="G56" s="2">
        <v>15.3333333333333</v>
      </c>
      <c r="H56" s="2">
        <v>0.45</v>
      </c>
      <c r="I56" s="2">
        <v>20.7</v>
      </c>
      <c r="J56" s="2">
        <v>6.9</v>
      </c>
      <c r="K56">
        <v>0</v>
      </c>
      <c r="L56">
        <v>22</v>
      </c>
      <c r="M56" s="2">
        <v>7.3333333333333304</v>
      </c>
      <c r="N56">
        <v>27</v>
      </c>
      <c r="O56">
        <v>56</v>
      </c>
      <c r="P56" s="2">
        <v>48.214285714285701</v>
      </c>
      <c r="Q56">
        <v>7</v>
      </c>
      <c r="R56">
        <v>33</v>
      </c>
      <c r="S56" s="2">
        <v>21.2121212121212</v>
      </c>
      <c r="T56">
        <v>5</v>
      </c>
      <c r="U56">
        <v>13</v>
      </c>
      <c r="V56" s="2">
        <v>38.461538461538503</v>
      </c>
      <c r="W56">
        <v>4</v>
      </c>
      <c r="X56">
        <v>0</v>
      </c>
      <c r="Y56">
        <v>3</v>
      </c>
      <c r="Z56">
        <v>6</v>
      </c>
      <c r="AA56">
        <v>2</v>
      </c>
      <c r="AB56">
        <v>0</v>
      </c>
      <c r="AC56">
        <v>0</v>
      </c>
      <c r="AD56">
        <v>13</v>
      </c>
      <c r="AE56">
        <v>57</v>
      </c>
      <c r="AF56" s="2">
        <v>19</v>
      </c>
      <c r="AG56">
        <v>14</v>
      </c>
      <c r="AH56">
        <v>43</v>
      </c>
      <c r="AI56">
        <v>14</v>
      </c>
      <c r="AJ56" s="2">
        <v>4.6666666666666696</v>
      </c>
      <c r="AK56" s="2">
        <v>18</v>
      </c>
      <c r="AL56">
        <v>17</v>
      </c>
      <c r="AM56" s="2">
        <v>5.6666666666666696</v>
      </c>
      <c r="AN56">
        <v>16</v>
      </c>
      <c r="AO56" s="2">
        <v>5.3333333333333304</v>
      </c>
      <c r="AP56" s="2">
        <v>37.3333333333333</v>
      </c>
      <c r="AQ56" s="2">
        <v>0.37078651685393299</v>
      </c>
      <c r="AR56" s="4">
        <v>18</v>
      </c>
      <c r="AS56" s="4">
        <v>28</v>
      </c>
      <c r="AT56" s="4">
        <v>141750</v>
      </c>
      <c r="AU56" s="4">
        <v>34</v>
      </c>
    </row>
    <row r="57" spans="1:47" ht="15.25" customHeight="1" x14ac:dyDescent="0.2">
      <c r="A57" t="s">
        <v>98</v>
      </c>
      <c r="B57">
        <v>2</v>
      </c>
      <c r="C57">
        <v>0</v>
      </c>
      <c r="D57">
        <v>2</v>
      </c>
      <c r="E57" s="2">
        <v>0</v>
      </c>
      <c r="F57">
        <v>20</v>
      </c>
      <c r="G57" s="2">
        <v>10</v>
      </c>
      <c r="H57" s="2">
        <v>0.33</v>
      </c>
      <c r="I57" s="2">
        <v>6.6</v>
      </c>
      <c r="J57" s="2">
        <v>3.3</v>
      </c>
      <c r="K57">
        <v>0</v>
      </c>
      <c r="L57">
        <v>8</v>
      </c>
      <c r="M57" s="2">
        <v>4</v>
      </c>
      <c r="N57">
        <v>10</v>
      </c>
      <c r="O57">
        <v>32</v>
      </c>
      <c r="P57" s="2">
        <v>31.25</v>
      </c>
      <c r="Q57">
        <v>3</v>
      </c>
      <c r="R57">
        <v>24</v>
      </c>
      <c r="S57" s="2">
        <v>12.5</v>
      </c>
      <c r="T57">
        <v>4</v>
      </c>
      <c r="U57">
        <v>5</v>
      </c>
      <c r="V57" s="2">
        <v>80</v>
      </c>
      <c r="W57">
        <v>2</v>
      </c>
      <c r="X57">
        <v>0</v>
      </c>
      <c r="Y57">
        <v>2</v>
      </c>
      <c r="Z57">
        <v>1</v>
      </c>
      <c r="AA57">
        <v>0</v>
      </c>
      <c r="AB57">
        <v>0</v>
      </c>
      <c r="AC57">
        <v>0</v>
      </c>
      <c r="AD57">
        <v>5</v>
      </c>
      <c r="AE57">
        <v>42</v>
      </c>
      <c r="AF57" s="2">
        <v>21</v>
      </c>
      <c r="AG57">
        <v>8</v>
      </c>
      <c r="AH57">
        <v>34</v>
      </c>
      <c r="AI57">
        <v>16</v>
      </c>
      <c r="AJ57" s="2">
        <v>8</v>
      </c>
      <c r="AK57" s="2">
        <v>16</v>
      </c>
      <c r="AL57">
        <v>16</v>
      </c>
      <c r="AM57" s="2">
        <v>8</v>
      </c>
      <c r="AN57">
        <v>11</v>
      </c>
      <c r="AO57" s="2">
        <v>5.5</v>
      </c>
      <c r="AP57" s="2">
        <v>37.5</v>
      </c>
      <c r="AQ57" s="2">
        <v>0.42857142857142899</v>
      </c>
      <c r="AR57" s="4">
        <v>0</v>
      </c>
      <c r="AS57" s="4">
        <v>20</v>
      </c>
      <c r="AT57" s="4">
        <v>59670</v>
      </c>
      <c r="AU57" s="4">
        <v>51</v>
      </c>
    </row>
    <row r="58" spans="1:47" ht="15.25" customHeight="1" x14ac:dyDescent="0.2">
      <c r="A58" t="s">
        <v>99</v>
      </c>
      <c r="B58">
        <v>2</v>
      </c>
      <c r="C58">
        <v>0</v>
      </c>
      <c r="D58">
        <v>2</v>
      </c>
      <c r="E58" s="2">
        <v>0</v>
      </c>
      <c r="F58">
        <v>31</v>
      </c>
      <c r="G58" s="2">
        <v>15.5</v>
      </c>
      <c r="H58" s="2">
        <v>0.55000000000000004</v>
      </c>
      <c r="I58" s="2">
        <v>17</v>
      </c>
      <c r="J58" s="2">
        <v>8.5</v>
      </c>
      <c r="K58">
        <v>0</v>
      </c>
      <c r="L58">
        <v>11</v>
      </c>
      <c r="M58" s="2">
        <v>5.5</v>
      </c>
      <c r="N58">
        <v>15</v>
      </c>
      <c r="O58">
        <v>37</v>
      </c>
      <c r="P58" s="2">
        <v>40.540540540540498</v>
      </c>
      <c r="Q58">
        <v>7</v>
      </c>
      <c r="R58">
        <v>17</v>
      </c>
      <c r="S58" s="2">
        <v>41.176470588235297</v>
      </c>
      <c r="T58">
        <v>2</v>
      </c>
      <c r="U58">
        <v>2</v>
      </c>
      <c r="V58" s="2">
        <v>100</v>
      </c>
      <c r="W58">
        <v>0</v>
      </c>
      <c r="X58">
        <v>1</v>
      </c>
      <c r="Y58">
        <v>3</v>
      </c>
      <c r="Z58">
        <v>5</v>
      </c>
      <c r="AA58">
        <v>0</v>
      </c>
      <c r="AB58">
        <v>0</v>
      </c>
      <c r="AC58">
        <v>0</v>
      </c>
      <c r="AD58">
        <v>2</v>
      </c>
      <c r="AE58">
        <v>32</v>
      </c>
      <c r="AF58" s="2">
        <v>16</v>
      </c>
      <c r="AG58">
        <v>10</v>
      </c>
      <c r="AH58">
        <v>22</v>
      </c>
      <c r="AI58">
        <v>17</v>
      </c>
      <c r="AJ58" s="2">
        <v>8.5</v>
      </c>
      <c r="AK58" s="2">
        <v>21</v>
      </c>
      <c r="AL58">
        <v>8</v>
      </c>
      <c r="AM58" s="2">
        <v>4</v>
      </c>
      <c r="AN58">
        <v>7</v>
      </c>
      <c r="AO58" s="2">
        <v>3.5</v>
      </c>
      <c r="AP58" s="2">
        <v>36.5</v>
      </c>
      <c r="AQ58" s="2">
        <v>0.31481481481481499</v>
      </c>
      <c r="AR58" s="4">
        <v>0</v>
      </c>
      <c r="AS58" s="4">
        <v>31</v>
      </c>
      <c r="AT58" s="4">
        <v>147690</v>
      </c>
      <c r="AU58" s="4">
        <v>32</v>
      </c>
    </row>
    <row r="59" spans="1:47" ht="15.25" customHeight="1" x14ac:dyDescent="0.2">
      <c r="A59" t="s">
        <v>100</v>
      </c>
      <c r="B59">
        <v>2</v>
      </c>
      <c r="C59">
        <v>0</v>
      </c>
      <c r="D59">
        <v>2</v>
      </c>
      <c r="E59" s="2">
        <v>0</v>
      </c>
      <c r="F59">
        <v>29</v>
      </c>
      <c r="G59" s="2">
        <v>14.5</v>
      </c>
      <c r="H59" s="2">
        <v>0.48</v>
      </c>
      <c r="I59" s="2">
        <v>13.9</v>
      </c>
      <c r="J59" s="2">
        <v>6.95</v>
      </c>
      <c r="K59">
        <v>0</v>
      </c>
      <c r="L59">
        <v>11</v>
      </c>
      <c r="M59" s="2">
        <v>5.5</v>
      </c>
      <c r="N59">
        <v>17</v>
      </c>
      <c r="O59">
        <v>40</v>
      </c>
      <c r="P59" s="2">
        <v>42.5</v>
      </c>
      <c r="Q59">
        <v>5</v>
      </c>
      <c r="R59">
        <v>17</v>
      </c>
      <c r="S59" s="2">
        <v>29.411764705882401</v>
      </c>
      <c r="T59">
        <v>2</v>
      </c>
      <c r="U59">
        <v>3</v>
      </c>
      <c r="V59" s="2">
        <v>66.6666666666667</v>
      </c>
      <c r="W59">
        <v>0</v>
      </c>
      <c r="X59">
        <v>1</v>
      </c>
      <c r="Y59">
        <v>0</v>
      </c>
      <c r="Z59">
        <v>3</v>
      </c>
      <c r="AA59">
        <v>0</v>
      </c>
      <c r="AB59">
        <v>0</v>
      </c>
      <c r="AC59">
        <v>0</v>
      </c>
      <c r="AD59">
        <v>7</v>
      </c>
      <c r="AE59">
        <v>38</v>
      </c>
      <c r="AF59" s="2">
        <v>19</v>
      </c>
      <c r="AG59">
        <v>11</v>
      </c>
      <c r="AH59">
        <v>27</v>
      </c>
      <c r="AI59">
        <v>16</v>
      </c>
      <c r="AJ59" s="2">
        <v>8</v>
      </c>
      <c r="AK59" s="2">
        <v>16.5</v>
      </c>
      <c r="AL59">
        <v>10</v>
      </c>
      <c r="AM59" s="2">
        <v>5</v>
      </c>
      <c r="AN59">
        <v>8</v>
      </c>
      <c r="AO59" s="2">
        <v>4</v>
      </c>
      <c r="AP59" s="2">
        <v>38</v>
      </c>
      <c r="AQ59" s="2">
        <v>0.29824561403508798</v>
      </c>
      <c r="AR59" s="4">
        <v>0</v>
      </c>
      <c r="AS59" s="4">
        <v>29</v>
      </c>
      <c r="AT59" s="4">
        <v>51090</v>
      </c>
      <c r="AU59" s="4">
        <v>57</v>
      </c>
    </row>
    <row r="60" spans="1:47" ht="15.25" customHeight="1" x14ac:dyDescent="0.2">
      <c r="A60" t="s">
        <v>101</v>
      </c>
      <c r="B60">
        <v>2</v>
      </c>
      <c r="C60">
        <v>0</v>
      </c>
      <c r="D60">
        <v>2</v>
      </c>
      <c r="E60" s="2">
        <v>0</v>
      </c>
      <c r="F60">
        <v>22</v>
      </c>
      <c r="G60" s="2">
        <v>11</v>
      </c>
      <c r="H60" s="2">
        <v>0.42</v>
      </c>
      <c r="I60" s="2">
        <v>9.1999999999999993</v>
      </c>
      <c r="J60" s="2">
        <v>4.5999999999999996</v>
      </c>
      <c r="K60">
        <v>0</v>
      </c>
      <c r="L60">
        <v>10</v>
      </c>
      <c r="M60" s="2">
        <v>5</v>
      </c>
      <c r="N60">
        <v>14</v>
      </c>
      <c r="O60">
        <v>29</v>
      </c>
      <c r="P60" s="2">
        <v>48.275862068965502</v>
      </c>
      <c r="Q60">
        <v>3</v>
      </c>
      <c r="R60">
        <v>19</v>
      </c>
      <c r="S60" s="2">
        <v>15.789473684210501</v>
      </c>
      <c r="T60">
        <v>2</v>
      </c>
      <c r="U60">
        <v>4</v>
      </c>
      <c r="V60" s="2">
        <v>50</v>
      </c>
      <c r="W60">
        <v>0</v>
      </c>
      <c r="X60">
        <v>0</v>
      </c>
      <c r="Y60">
        <v>3</v>
      </c>
      <c r="Z60">
        <v>2</v>
      </c>
      <c r="AA60">
        <v>0</v>
      </c>
      <c r="AB60">
        <v>0</v>
      </c>
      <c r="AC60">
        <v>0</v>
      </c>
      <c r="AD60">
        <v>5</v>
      </c>
      <c r="AE60">
        <v>28</v>
      </c>
      <c r="AF60" s="2">
        <v>14</v>
      </c>
      <c r="AG60">
        <v>10</v>
      </c>
      <c r="AH60">
        <v>18</v>
      </c>
      <c r="AI60">
        <v>10</v>
      </c>
      <c r="AJ60" s="2">
        <v>5</v>
      </c>
      <c r="AK60" s="2">
        <v>21</v>
      </c>
      <c r="AL60">
        <v>8</v>
      </c>
      <c r="AM60" s="2">
        <v>4</v>
      </c>
      <c r="AN60">
        <v>10</v>
      </c>
      <c r="AO60" s="2">
        <v>5</v>
      </c>
      <c r="AP60" s="2">
        <v>31</v>
      </c>
      <c r="AQ60" s="2">
        <v>0.39583333333333298</v>
      </c>
      <c r="AR60" s="4">
        <v>0</v>
      </c>
      <c r="AS60" s="4">
        <v>22</v>
      </c>
      <c r="AT60" s="4">
        <v>49190</v>
      </c>
      <c r="AU60" s="4">
        <v>59</v>
      </c>
    </row>
    <row r="61" spans="1:47" ht="15.25" customHeight="1" x14ac:dyDescent="0.2">
      <c r="A61" t="s">
        <v>102</v>
      </c>
      <c r="B61">
        <v>3</v>
      </c>
      <c r="C61">
        <v>1</v>
      </c>
      <c r="D61">
        <v>2</v>
      </c>
      <c r="E61" s="2">
        <v>0.33333333333333298</v>
      </c>
      <c r="F61">
        <v>48</v>
      </c>
      <c r="G61" s="2">
        <v>16</v>
      </c>
      <c r="H61" s="2">
        <v>0.5</v>
      </c>
      <c r="I61" s="2">
        <v>24</v>
      </c>
      <c r="J61" s="2">
        <v>8</v>
      </c>
      <c r="K61">
        <v>0</v>
      </c>
      <c r="L61">
        <v>14</v>
      </c>
      <c r="M61" s="2">
        <v>4.6666666666666696</v>
      </c>
      <c r="N61">
        <v>28</v>
      </c>
      <c r="O61">
        <v>53</v>
      </c>
      <c r="P61" s="2">
        <v>52.830188679245303</v>
      </c>
      <c r="Q61">
        <v>9</v>
      </c>
      <c r="R61">
        <v>39</v>
      </c>
      <c r="S61" s="2">
        <v>23.076923076923102</v>
      </c>
      <c r="T61">
        <v>2</v>
      </c>
      <c r="U61">
        <v>4</v>
      </c>
      <c r="V61" s="2">
        <v>50</v>
      </c>
      <c r="W61">
        <v>0</v>
      </c>
      <c r="X61">
        <v>0</v>
      </c>
      <c r="Y61">
        <v>0</v>
      </c>
      <c r="Z61">
        <v>8</v>
      </c>
      <c r="AA61">
        <v>2</v>
      </c>
      <c r="AB61">
        <v>0</v>
      </c>
      <c r="AC61">
        <v>0</v>
      </c>
      <c r="AD61">
        <v>6</v>
      </c>
      <c r="AE61">
        <v>60</v>
      </c>
      <c r="AF61" s="2">
        <v>20</v>
      </c>
      <c r="AG61">
        <v>24</v>
      </c>
      <c r="AH61">
        <v>36</v>
      </c>
      <c r="AI61">
        <v>19</v>
      </c>
      <c r="AJ61" s="2">
        <v>6.3333333333333304</v>
      </c>
      <c r="AK61" s="2">
        <v>16.3333333333333</v>
      </c>
      <c r="AL61">
        <v>18</v>
      </c>
      <c r="AM61" s="2">
        <v>6</v>
      </c>
      <c r="AN61">
        <v>16</v>
      </c>
      <c r="AO61" s="2">
        <v>5.3333333333333304</v>
      </c>
      <c r="AP61" s="2">
        <v>38.3333333333333</v>
      </c>
      <c r="AQ61" s="2">
        <v>0.42391304347826098</v>
      </c>
      <c r="AR61" s="4">
        <v>20</v>
      </c>
      <c r="AS61" s="4">
        <v>28</v>
      </c>
      <c r="AT61" s="4">
        <v>254730</v>
      </c>
      <c r="AU61" s="4">
        <v>20</v>
      </c>
    </row>
    <row r="62" spans="1:47" ht="15.25" customHeight="1" x14ac:dyDescent="0.2">
      <c r="A62" t="s">
        <v>103</v>
      </c>
      <c r="B62">
        <v>2</v>
      </c>
      <c r="C62">
        <v>0</v>
      </c>
      <c r="D62">
        <v>2</v>
      </c>
      <c r="E62" s="2">
        <v>0</v>
      </c>
      <c r="F62">
        <v>26</v>
      </c>
      <c r="G62" s="2">
        <v>13</v>
      </c>
      <c r="H62" s="2">
        <v>0.38</v>
      </c>
      <c r="I62" s="2">
        <v>9.9</v>
      </c>
      <c r="J62" s="2">
        <v>4.95</v>
      </c>
      <c r="K62">
        <v>0</v>
      </c>
      <c r="L62">
        <v>11</v>
      </c>
      <c r="M62" s="2">
        <v>5.5</v>
      </c>
      <c r="N62">
        <v>14</v>
      </c>
      <c r="O62">
        <v>34</v>
      </c>
      <c r="P62" s="2">
        <v>41.176470588235297</v>
      </c>
      <c r="Q62">
        <v>2</v>
      </c>
      <c r="R62">
        <v>16</v>
      </c>
      <c r="S62" s="2">
        <v>12.5</v>
      </c>
      <c r="T62">
        <v>8</v>
      </c>
      <c r="U62">
        <v>18</v>
      </c>
      <c r="V62" s="2">
        <v>44.4444444444444</v>
      </c>
      <c r="W62">
        <v>6</v>
      </c>
      <c r="X62">
        <v>0</v>
      </c>
      <c r="Y62">
        <v>1</v>
      </c>
      <c r="Z62">
        <v>5</v>
      </c>
      <c r="AA62">
        <v>0</v>
      </c>
      <c r="AB62">
        <v>0</v>
      </c>
      <c r="AC62">
        <v>0</v>
      </c>
      <c r="AD62">
        <v>5</v>
      </c>
      <c r="AE62">
        <v>42</v>
      </c>
      <c r="AF62" s="2">
        <v>21</v>
      </c>
      <c r="AG62">
        <v>15</v>
      </c>
      <c r="AH62">
        <v>27</v>
      </c>
      <c r="AI62">
        <v>19</v>
      </c>
      <c r="AJ62" s="2">
        <v>9.5</v>
      </c>
      <c r="AK62" s="2">
        <v>16.5</v>
      </c>
      <c r="AL62">
        <v>20</v>
      </c>
      <c r="AM62" s="2">
        <v>10</v>
      </c>
      <c r="AN62">
        <v>19</v>
      </c>
      <c r="AO62" s="2">
        <v>9.5</v>
      </c>
      <c r="AP62" s="2">
        <v>40.5</v>
      </c>
      <c r="AQ62" s="2">
        <v>0.32</v>
      </c>
      <c r="AR62" s="4">
        <v>0</v>
      </c>
      <c r="AS62" s="4">
        <v>26</v>
      </c>
      <c r="AT62" s="4">
        <v>38630</v>
      </c>
      <c r="AU62" s="4">
        <v>62</v>
      </c>
    </row>
    <row r="63" spans="1:47" ht="15.25" customHeight="1" x14ac:dyDescent="0.2">
      <c r="A63" t="s">
        <v>104</v>
      </c>
      <c r="B63">
        <v>2</v>
      </c>
      <c r="C63">
        <v>0</v>
      </c>
      <c r="D63">
        <v>2</v>
      </c>
      <c r="E63" s="2">
        <v>0</v>
      </c>
      <c r="F63">
        <v>29</v>
      </c>
      <c r="G63" s="2">
        <v>14.5</v>
      </c>
      <c r="H63" s="2">
        <v>0.47</v>
      </c>
      <c r="I63" s="2">
        <v>13.6</v>
      </c>
      <c r="J63" s="2">
        <v>6.8</v>
      </c>
      <c r="K63">
        <v>0</v>
      </c>
      <c r="L63">
        <v>11</v>
      </c>
      <c r="M63" s="2">
        <v>5.5</v>
      </c>
      <c r="N63">
        <v>13</v>
      </c>
      <c r="O63">
        <v>30</v>
      </c>
      <c r="P63" s="2">
        <v>43.3333333333333</v>
      </c>
      <c r="Q63">
        <v>5</v>
      </c>
      <c r="R63">
        <v>24</v>
      </c>
      <c r="S63" s="2">
        <v>20.8333333333333</v>
      </c>
      <c r="T63">
        <v>6</v>
      </c>
      <c r="U63">
        <v>8</v>
      </c>
      <c r="V63" s="2">
        <v>75</v>
      </c>
      <c r="W63">
        <v>3</v>
      </c>
      <c r="X63">
        <v>0</v>
      </c>
      <c r="Y63">
        <v>1</v>
      </c>
      <c r="Z63">
        <v>2</v>
      </c>
      <c r="AA63">
        <v>0</v>
      </c>
      <c r="AB63">
        <v>0</v>
      </c>
      <c r="AC63">
        <v>0</v>
      </c>
      <c r="AD63">
        <v>8</v>
      </c>
      <c r="AE63">
        <v>32</v>
      </c>
      <c r="AF63" s="2">
        <v>16</v>
      </c>
      <c r="AG63">
        <v>11</v>
      </c>
      <c r="AH63">
        <v>21</v>
      </c>
      <c r="AI63">
        <v>14</v>
      </c>
      <c r="AJ63" s="2">
        <v>7</v>
      </c>
      <c r="AK63" s="2">
        <v>17.5</v>
      </c>
      <c r="AL63">
        <v>17</v>
      </c>
      <c r="AM63" s="2">
        <v>8.5</v>
      </c>
      <c r="AN63">
        <v>10</v>
      </c>
      <c r="AO63" s="2">
        <v>5</v>
      </c>
      <c r="AP63" s="2">
        <v>36.5</v>
      </c>
      <c r="AQ63" s="2">
        <v>0.44444444444444398</v>
      </c>
      <c r="AR63" s="4">
        <v>0</v>
      </c>
      <c r="AS63" s="4">
        <v>29</v>
      </c>
      <c r="AT63" s="4">
        <v>46800</v>
      </c>
      <c r="AU63" s="4">
        <v>61</v>
      </c>
    </row>
    <row r="64" spans="1:47" ht="15.25" customHeight="1" x14ac:dyDescent="0.2">
      <c r="A64" t="s">
        <v>105</v>
      </c>
      <c r="B64">
        <v>2</v>
      </c>
      <c r="C64">
        <v>0</v>
      </c>
      <c r="D64">
        <v>2</v>
      </c>
      <c r="E64" s="2">
        <v>0</v>
      </c>
      <c r="F64">
        <v>20</v>
      </c>
      <c r="G64" s="2">
        <v>10</v>
      </c>
      <c r="H64" s="2">
        <v>0.4</v>
      </c>
      <c r="I64" s="2">
        <v>8</v>
      </c>
      <c r="J64" s="2">
        <v>4</v>
      </c>
      <c r="K64">
        <v>0</v>
      </c>
      <c r="L64">
        <v>11</v>
      </c>
      <c r="M64" s="2">
        <v>5.5</v>
      </c>
      <c r="N64">
        <v>12</v>
      </c>
      <c r="O64">
        <v>22</v>
      </c>
      <c r="P64" s="2">
        <v>54.545454545454497</v>
      </c>
      <c r="Q64">
        <v>2</v>
      </c>
      <c r="R64">
        <v>21</v>
      </c>
      <c r="S64" s="2">
        <v>9.5238095238095202</v>
      </c>
      <c r="T64">
        <v>4</v>
      </c>
      <c r="U64">
        <v>7</v>
      </c>
      <c r="V64" s="2">
        <v>57.142857142857103</v>
      </c>
      <c r="W64">
        <v>3</v>
      </c>
      <c r="X64">
        <v>0</v>
      </c>
      <c r="Y64">
        <v>3</v>
      </c>
      <c r="Z64">
        <v>3</v>
      </c>
      <c r="AA64">
        <v>0</v>
      </c>
      <c r="AB64">
        <v>0</v>
      </c>
      <c r="AC64">
        <v>0</v>
      </c>
      <c r="AD64">
        <v>5</v>
      </c>
      <c r="AE64">
        <v>23</v>
      </c>
      <c r="AF64" s="2">
        <v>11.5</v>
      </c>
      <c r="AG64">
        <v>5</v>
      </c>
      <c r="AH64">
        <v>18</v>
      </c>
      <c r="AI64">
        <v>13</v>
      </c>
      <c r="AJ64" s="2">
        <v>6.5</v>
      </c>
      <c r="AK64" s="2">
        <v>21</v>
      </c>
      <c r="AL64">
        <v>11</v>
      </c>
      <c r="AM64" s="2">
        <v>5.5</v>
      </c>
      <c r="AN64">
        <v>13</v>
      </c>
      <c r="AO64" s="2">
        <v>6.5</v>
      </c>
      <c r="AP64" s="2">
        <v>30</v>
      </c>
      <c r="AQ64" s="2">
        <v>0.48837209302325602</v>
      </c>
      <c r="AR64" s="4">
        <v>0</v>
      </c>
      <c r="AS64" s="4">
        <v>20</v>
      </c>
      <c r="AT64" s="4">
        <v>30837</v>
      </c>
      <c r="AU64" s="4">
        <v>63</v>
      </c>
    </row>
    <row r="65" spans="1:47" ht="15.25" customHeight="1" x14ac:dyDescent="0.2">
      <c r="A65" t="s">
        <v>106</v>
      </c>
      <c r="B65">
        <v>2</v>
      </c>
      <c r="C65">
        <v>0</v>
      </c>
      <c r="D65">
        <v>2</v>
      </c>
      <c r="E65" s="2">
        <v>0</v>
      </c>
      <c r="F65">
        <v>20</v>
      </c>
      <c r="G65" s="2">
        <v>10</v>
      </c>
      <c r="H65" s="2">
        <v>0.36</v>
      </c>
      <c r="I65" s="2">
        <v>7.2</v>
      </c>
      <c r="J65" s="2">
        <v>3.6</v>
      </c>
      <c r="K65">
        <v>0</v>
      </c>
      <c r="L65">
        <v>5</v>
      </c>
      <c r="M65" s="2">
        <v>2.5</v>
      </c>
      <c r="N65">
        <v>14</v>
      </c>
      <c r="O65">
        <v>36</v>
      </c>
      <c r="P65" s="2">
        <v>38.8888888888889</v>
      </c>
      <c r="Q65">
        <v>2</v>
      </c>
      <c r="R65">
        <v>17</v>
      </c>
      <c r="S65" s="2">
        <v>11.764705882352899</v>
      </c>
      <c r="T65">
        <v>2</v>
      </c>
      <c r="U65">
        <v>3</v>
      </c>
      <c r="V65" s="2">
        <v>66.6666666666667</v>
      </c>
      <c r="W65">
        <v>0</v>
      </c>
      <c r="X65">
        <v>0</v>
      </c>
      <c r="Y65">
        <v>1</v>
      </c>
      <c r="Z65">
        <v>3</v>
      </c>
      <c r="AA65">
        <v>0</v>
      </c>
      <c r="AB65">
        <v>0</v>
      </c>
      <c r="AC65">
        <v>0</v>
      </c>
      <c r="AD65">
        <v>1</v>
      </c>
      <c r="AE65">
        <v>33</v>
      </c>
      <c r="AF65" s="2">
        <v>16.5</v>
      </c>
      <c r="AG65">
        <v>11</v>
      </c>
      <c r="AH65">
        <v>22</v>
      </c>
      <c r="AI65">
        <v>20</v>
      </c>
      <c r="AJ65" s="2">
        <v>10</v>
      </c>
      <c r="AK65" s="2">
        <v>15</v>
      </c>
      <c r="AL65">
        <v>11</v>
      </c>
      <c r="AM65" s="2">
        <v>5.5</v>
      </c>
      <c r="AN65">
        <v>6</v>
      </c>
      <c r="AO65" s="2">
        <v>3</v>
      </c>
      <c r="AP65" s="2">
        <v>38</v>
      </c>
      <c r="AQ65" s="2">
        <v>0.320754716981132</v>
      </c>
      <c r="AR65" s="4">
        <v>0</v>
      </c>
      <c r="AS65" s="4">
        <v>20</v>
      </c>
      <c r="AT65" s="4">
        <v>47010</v>
      </c>
      <c r="AU65" s="4">
        <v>60</v>
      </c>
    </row>
    <row r="66" spans="1:47" s="1" customFormat="1" ht="15.25" customHeight="1" x14ac:dyDescent="0.2">
      <c r="A66" s="8"/>
      <c r="B66" s="8">
        <v>266</v>
      </c>
      <c r="C66" s="8">
        <v>133</v>
      </c>
      <c r="D66" s="8">
        <v>133</v>
      </c>
      <c r="E66" s="8"/>
      <c r="F66" s="8">
        <v>4375</v>
      </c>
      <c r="G66" s="9">
        <f>F66/$B66</f>
        <v>16.44736842105263</v>
      </c>
      <c r="H66" s="9">
        <f>F66/(O66+R66+U66)</f>
        <v>0.51319648093841641</v>
      </c>
      <c r="I66" s="9">
        <f>SUM(I2:I65)</f>
        <v>2302.2999999999997</v>
      </c>
      <c r="J66" s="9">
        <f>I66/$B66</f>
        <v>8.6552631578947352</v>
      </c>
      <c r="K66" s="8">
        <v>56</v>
      </c>
      <c r="L66" s="8">
        <v>1426</v>
      </c>
      <c r="M66" s="9">
        <f>L66/$B66</f>
        <v>5.3609022556390977</v>
      </c>
      <c r="N66" s="8">
        <v>2193</v>
      </c>
      <c r="O66" s="8">
        <v>4245</v>
      </c>
      <c r="P66" s="10">
        <f>N66/O66</f>
        <v>0.51660777385159007</v>
      </c>
      <c r="Q66" s="8">
        <v>790</v>
      </c>
      <c r="R66" s="8">
        <v>3252</v>
      </c>
      <c r="S66" s="10">
        <f>Q66/R66</f>
        <v>0.24292742927429276</v>
      </c>
      <c r="T66" s="8">
        <v>602</v>
      </c>
      <c r="U66" s="8">
        <v>1028</v>
      </c>
      <c r="V66" s="10">
        <f>T66/U66</f>
        <v>0.58560311284046696</v>
      </c>
      <c r="W66" s="8">
        <v>234</v>
      </c>
      <c r="X66" s="8">
        <v>61</v>
      </c>
      <c r="Y66" s="8">
        <v>272</v>
      </c>
      <c r="Z66" s="8">
        <v>535</v>
      </c>
      <c r="AA66" s="8">
        <v>93</v>
      </c>
      <c r="AB66" s="8">
        <v>9</v>
      </c>
      <c r="AC66" s="8">
        <v>21</v>
      </c>
      <c r="AD66" s="8">
        <v>537</v>
      </c>
      <c r="AE66" s="8">
        <v>4721</v>
      </c>
      <c r="AF66" s="9">
        <f>AE66/$B66</f>
        <v>17.748120300751879</v>
      </c>
      <c r="AG66" s="8">
        <v>1672</v>
      </c>
      <c r="AH66" s="8">
        <v>3049</v>
      </c>
      <c r="AI66" s="8">
        <v>1344</v>
      </c>
      <c r="AJ66" s="9">
        <f>AI66/$B66</f>
        <v>5.0526315789473681</v>
      </c>
      <c r="AK66" s="8">
        <f>F66/B66</f>
        <v>16.44736842105263</v>
      </c>
      <c r="AL66" s="8">
        <v>1563</v>
      </c>
      <c r="AM66" s="9">
        <f>AL66/$B66</f>
        <v>5.8759398496240598</v>
      </c>
      <c r="AN66" s="8">
        <v>1563</v>
      </c>
      <c r="AO66" s="9">
        <f>AN66/$B66</f>
        <v>5.8759398496240598</v>
      </c>
      <c r="AP66" s="11">
        <f>((O66+R66+U66-W66+AI66)/B66)</f>
        <v>36.221804511278194</v>
      </c>
      <c r="AQ66" s="9">
        <f>R66/(O66+R66)</f>
        <v>0.43377350940376153</v>
      </c>
      <c r="AR66" s="5">
        <v>2565</v>
      </c>
      <c r="AS66" s="5">
        <v>1810</v>
      </c>
    </row>
    <row r="67" spans="1:47" ht="15" customHeight="1" x14ac:dyDescent="0.2"/>
  </sheetData>
  <pageMargins left="0.75" right="0.75" top="0.75" bottom="0.5" header="0.5" footer="0.7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60"/>
  <sheetViews>
    <sheetView workbookViewId="0">
      <pane ySplit="1" topLeftCell="A2" activePane="bottomLeft" state="frozen"/>
      <selection pane="bottomLeft" activeCell="AM11" sqref="AM11"/>
    </sheetView>
  </sheetViews>
  <sheetFormatPr baseColWidth="10" defaultColWidth="8.83203125" defaultRowHeight="15" x14ac:dyDescent="0.2"/>
  <cols>
    <col min="1" max="1" width="16.6640625" customWidth="1"/>
    <col min="2" max="2" width="24.1640625" customWidth="1"/>
    <col min="3" max="3" width="18" customWidth="1"/>
    <col min="4" max="5" width="6.1640625" customWidth="1"/>
    <col min="6" max="6" width="7.5" customWidth="1"/>
    <col min="7" max="7" width="7.6640625" customWidth="1"/>
    <col min="8" max="8" width="8.83203125" customWidth="1"/>
    <col min="9" max="9" width="5.83203125" customWidth="1"/>
    <col min="10" max="10" width="7.66406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5" customWidth="1"/>
    <col min="18" max="18" width="6.33203125" customWidth="1"/>
    <col min="19" max="19" width="7" customWidth="1"/>
    <col min="20" max="20" width="5" customWidth="1"/>
    <col min="21" max="21" width="5.1640625" customWidth="1"/>
    <col min="22" max="22" width="7.6640625" customWidth="1"/>
    <col min="23" max="23" width="5.6640625" customWidth="1"/>
    <col min="24" max="24" width="5" customWidth="1"/>
    <col min="25" max="25" width="5.1640625"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6.1640625" customWidth="1"/>
    <col min="35" max="35" width="6.6640625" customWidth="1"/>
    <col min="36" max="38" width="9.1640625" customWidth="1"/>
  </cols>
  <sheetData>
    <row r="1" spans="1:37" ht="15.25" customHeight="1" x14ac:dyDescent="0.2">
      <c r="A1" s="1" t="s">
        <v>107</v>
      </c>
      <c r="B1" s="1" t="s">
        <v>108</v>
      </c>
      <c r="C1" s="1" t="s">
        <v>0</v>
      </c>
      <c r="D1" s="1" t="s">
        <v>1</v>
      </c>
      <c r="E1" s="1" t="s">
        <v>5</v>
      </c>
      <c r="F1" s="1" t="s">
        <v>6</v>
      </c>
      <c r="G1" s="1" t="s">
        <v>109</v>
      </c>
      <c r="H1" s="1" t="s">
        <v>110</v>
      </c>
      <c r="I1" s="1" t="s">
        <v>7</v>
      </c>
      <c r="J1" s="1" t="s">
        <v>8</v>
      </c>
      <c r="K1" s="1" t="s">
        <v>9</v>
      </c>
      <c r="L1" s="1" t="s">
        <v>11</v>
      </c>
      <c r="M1" s="1" t="s">
        <v>12</v>
      </c>
      <c r="N1" s="1" t="s">
        <v>13</v>
      </c>
      <c r="O1" s="1" t="s">
        <v>14</v>
      </c>
      <c r="P1" s="1" t="s">
        <v>15</v>
      </c>
      <c r="Q1" s="1" t="s">
        <v>16</v>
      </c>
      <c r="R1" s="1" t="s">
        <v>17</v>
      </c>
      <c r="S1" s="1" t="s">
        <v>18</v>
      </c>
      <c r="T1" s="1" t="s">
        <v>19</v>
      </c>
      <c r="U1" s="1" t="s">
        <v>20</v>
      </c>
      <c r="V1" s="1" t="s">
        <v>21</v>
      </c>
      <c r="W1" s="1" t="s">
        <v>23</v>
      </c>
      <c r="X1" s="1" t="s">
        <v>24</v>
      </c>
      <c r="Y1" s="1" t="s">
        <v>25</v>
      </c>
      <c r="Z1" s="1" t="s">
        <v>26</v>
      </c>
      <c r="AA1" s="1" t="s">
        <v>27</v>
      </c>
      <c r="AB1" s="1" t="s">
        <v>28</v>
      </c>
      <c r="AC1" s="1" t="s">
        <v>29</v>
      </c>
      <c r="AD1" s="1" t="s">
        <v>30</v>
      </c>
      <c r="AE1" s="1" t="s">
        <v>31</v>
      </c>
      <c r="AF1" s="1" t="s">
        <v>32</v>
      </c>
      <c r="AG1" s="1" t="s">
        <v>33</v>
      </c>
      <c r="AH1" s="1" t="s">
        <v>34</v>
      </c>
      <c r="AI1" s="1" t="s">
        <v>35</v>
      </c>
      <c r="AJ1" s="5" t="s">
        <v>1724</v>
      </c>
      <c r="AK1" s="5" t="s">
        <v>1725</v>
      </c>
    </row>
    <row r="2" spans="1:37" ht="15.25" customHeight="1" x14ac:dyDescent="0.2">
      <c r="A2" t="s">
        <v>111</v>
      </c>
      <c r="B2" t="s">
        <v>112</v>
      </c>
      <c r="C2" t="s">
        <v>43</v>
      </c>
      <c r="D2">
        <v>22</v>
      </c>
      <c r="E2">
        <v>144</v>
      </c>
      <c r="F2" s="2">
        <v>6.5454545454545503</v>
      </c>
      <c r="G2" s="2">
        <v>121.1</v>
      </c>
      <c r="H2" s="2">
        <v>5.5</v>
      </c>
      <c r="I2" s="2">
        <v>0.65</v>
      </c>
      <c r="J2" s="2">
        <v>93.6</v>
      </c>
      <c r="K2" s="2">
        <v>4.2545454545454504</v>
      </c>
      <c r="L2">
        <v>15</v>
      </c>
      <c r="M2" s="2">
        <v>0.68181818181818199</v>
      </c>
      <c r="N2">
        <v>49</v>
      </c>
      <c r="O2">
        <v>71</v>
      </c>
      <c r="P2" s="2">
        <v>69.014084507042298</v>
      </c>
      <c r="Q2">
        <v>39</v>
      </c>
      <c r="R2">
        <v>121</v>
      </c>
      <c r="S2" s="2">
        <v>32.2314049586777</v>
      </c>
      <c r="T2">
        <v>17</v>
      </c>
      <c r="U2">
        <v>29</v>
      </c>
      <c r="V2" s="2">
        <v>58.620689655172399</v>
      </c>
      <c r="W2">
        <v>0</v>
      </c>
      <c r="X2">
        <v>1</v>
      </c>
      <c r="Y2">
        <v>5</v>
      </c>
      <c r="Z2">
        <v>4</v>
      </c>
      <c r="AA2">
        <v>0</v>
      </c>
      <c r="AB2">
        <v>1</v>
      </c>
      <c r="AC2">
        <v>8</v>
      </c>
      <c r="AD2">
        <v>67</v>
      </c>
      <c r="AE2" s="2">
        <v>3.0454545454545499</v>
      </c>
      <c r="AF2">
        <v>32</v>
      </c>
      <c r="AG2">
        <v>35</v>
      </c>
      <c r="AH2">
        <v>13</v>
      </c>
      <c r="AI2" s="2">
        <v>0.59090909090909105</v>
      </c>
      <c r="AJ2" s="4">
        <v>387618</v>
      </c>
      <c r="AK2" s="4">
        <v>1</v>
      </c>
    </row>
    <row r="3" spans="1:37" ht="15.25" customHeight="1" x14ac:dyDescent="0.2">
      <c r="A3" t="s">
        <v>113</v>
      </c>
      <c r="B3" t="s">
        <v>114</v>
      </c>
      <c r="C3" t="s">
        <v>43</v>
      </c>
      <c r="D3">
        <v>22</v>
      </c>
      <c r="E3">
        <v>77</v>
      </c>
      <c r="F3" s="2">
        <v>3.5</v>
      </c>
      <c r="G3" s="2">
        <v>91.1</v>
      </c>
      <c r="H3" s="2">
        <v>4.0999999999999996</v>
      </c>
      <c r="I3" s="2">
        <v>0.56000000000000005</v>
      </c>
      <c r="J3" s="2">
        <v>43.1</v>
      </c>
      <c r="K3" s="2">
        <v>1.9590909090909101</v>
      </c>
      <c r="L3">
        <v>39</v>
      </c>
      <c r="M3" s="2">
        <v>1.77272727272727</v>
      </c>
      <c r="N3">
        <v>45</v>
      </c>
      <c r="O3">
        <v>75</v>
      </c>
      <c r="P3" s="2">
        <v>60</v>
      </c>
      <c r="Q3">
        <v>14</v>
      </c>
      <c r="R3">
        <v>52</v>
      </c>
      <c r="S3" s="2">
        <v>26.923076923076898</v>
      </c>
      <c r="T3">
        <v>4</v>
      </c>
      <c r="U3">
        <v>10</v>
      </c>
      <c r="V3" s="2">
        <v>40</v>
      </c>
      <c r="W3">
        <v>0</v>
      </c>
      <c r="X3">
        <v>5</v>
      </c>
      <c r="Y3">
        <v>26</v>
      </c>
      <c r="Z3">
        <v>3</v>
      </c>
      <c r="AA3">
        <v>0</v>
      </c>
      <c r="AB3">
        <v>0</v>
      </c>
      <c r="AC3">
        <v>8</v>
      </c>
      <c r="AD3">
        <v>78</v>
      </c>
      <c r="AE3" s="2">
        <v>3.5454545454545499</v>
      </c>
      <c r="AF3">
        <v>17</v>
      </c>
      <c r="AG3">
        <v>61</v>
      </c>
      <c r="AH3">
        <v>22</v>
      </c>
      <c r="AI3" s="2">
        <v>1</v>
      </c>
      <c r="AJ3" s="4">
        <v>368718</v>
      </c>
      <c r="AK3" s="4">
        <v>3</v>
      </c>
    </row>
    <row r="4" spans="1:37" ht="15.25" customHeight="1" x14ac:dyDescent="0.2">
      <c r="A4" t="s">
        <v>113</v>
      </c>
      <c r="B4" t="s">
        <v>115</v>
      </c>
      <c r="C4" t="s">
        <v>43</v>
      </c>
      <c r="D4">
        <v>22</v>
      </c>
      <c r="E4">
        <v>34</v>
      </c>
      <c r="F4" s="2">
        <v>1.5454545454545501</v>
      </c>
      <c r="G4" s="2">
        <v>49.6</v>
      </c>
      <c r="H4" s="2">
        <v>2.2999999999999998</v>
      </c>
      <c r="I4" s="2">
        <v>0.59</v>
      </c>
      <c r="J4" s="2">
        <v>20.100000000000001</v>
      </c>
      <c r="K4" s="2">
        <v>0.91363636363636402</v>
      </c>
      <c r="L4">
        <v>13</v>
      </c>
      <c r="M4" s="2">
        <v>0.59090909090909105</v>
      </c>
      <c r="N4">
        <v>12</v>
      </c>
      <c r="O4">
        <v>19</v>
      </c>
      <c r="P4" s="2">
        <v>63.157894736842103</v>
      </c>
      <c r="Q4">
        <v>9</v>
      </c>
      <c r="R4">
        <v>33</v>
      </c>
      <c r="S4" s="2">
        <v>27.272727272727298</v>
      </c>
      <c r="T4">
        <v>4</v>
      </c>
      <c r="U4">
        <v>6</v>
      </c>
      <c r="V4" s="2">
        <v>66.6666666666667</v>
      </c>
      <c r="W4">
        <v>0</v>
      </c>
      <c r="X4">
        <v>2</v>
      </c>
      <c r="Y4">
        <v>8</v>
      </c>
      <c r="Z4">
        <v>0</v>
      </c>
      <c r="AA4">
        <v>0</v>
      </c>
      <c r="AB4">
        <v>0</v>
      </c>
      <c r="AC4">
        <v>3</v>
      </c>
      <c r="AD4">
        <v>51</v>
      </c>
      <c r="AE4" s="2">
        <v>2.3181818181818201</v>
      </c>
      <c r="AF4">
        <v>14</v>
      </c>
      <c r="AG4">
        <v>37</v>
      </c>
      <c r="AH4">
        <v>6</v>
      </c>
      <c r="AI4" s="2">
        <v>0.27272727272727298</v>
      </c>
      <c r="AJ4" s="4">
        <v>355188</v>
      </c>
      <c r="AK4" s="4">
        <v>4</v>
      </c>
    </row>
    <row r="5" spans="1:37" ht="15.25" customHeight="1" x14ac:dyDescent="0.2">
      <c r="A5" t="s">
        <v>116</v>
      </c>
      <c r="B5" t="s">
        <v>117</v>
      </c>
      <c r="C5" t="s">
        <v>43</v>
      </c>
      <c r="D5">
        <v>22</v>
      </c>
      <c r="E5">
        <v>174</v>
      </c>
      <c r="F5" s="2">
        <v>7.9090909090909101</v>
      </c>
      <c r="G5" s="2">
        <v>163.4</v>
      </c>
      <c r="H5" s="2">
        <v>7.4</v>
      </c>
      <c r="I5" s="2">
        <v>0.64</v>
      </c>
      <c r="J5" s="2">
        <v>111.4</v>
      </c>
      <c r="K5" s="2">
        <v>5.0636363636363599</v>
      </c>
      <c r="L5">
        <v>56</v>
      </c>
      <c r="M5" s="2">
        <v>2.5454545454545499</v>
      </c>
      <c r="N5">
        <v>72</v>
      </c>
      <c r="O5">
        <v>124</v>
      </c>
      <c r="P5" s="2">
        <v>58.064516129032299</v>
      </c>
      <c r="Q5">
        <v>29</v>
      </c>
      <c r="R5">
        <v>99</v>
      </c>
      <c r="S5" s="2">
        <v>29.292929292929301</v>
      </c>
      <c r="T5">
        <v>44</v>
      </c>
      <c r="U5">
        <v>49</v>
      </c>
      <c r="V5" s="2">
        <v>89.7959183673469</v>
      </c>
      <c r="W5">
        <v>0</v>
      </c>
      <c r="X5">
        <v>5</v>
      </c>
      <c r="Y5">
        <v>31</v>
      </c>
      <c r="Z5">
        <v>5</v>
      </c>
      <c r="AA5">
        <v>0</v>
      </c>
      <c r="AB5">
        <v>1</v>
      </c>
      <c r="AC5">
        <v>19</v>
      </c>
      <c r="AD5">
        <v>78</v>
      </c>
      <c r="AE5" s="2">
        <v>3.5454545454545499</v>
      </c>
      <c r="AF5">
        <v>25</v>
      </c>
      <c r="AG5">
        <v>53</v>
      </c>
      <c r="AH5">
        <v>24</v>
      </c>
      <c r="AI5" s="2">
        <v>1.0909090909090899</v>
      </c>
      <c r="AJ5" s="4">
        <v>382698</v>
      </c>
      <c r="AK5" s="4">
        <v>2</v>
      </c>
    </row>
    <row r="6" spans="1:37" ht="15.25" customHeight="1" x14ac:dyDescent="0.2">
      <c r="A6" t="s">
        <v>118</v>
      </c>
      <c r="B6" t="s">
        <v>119</v>
      </c>
      <c r="C6" t="s">
        <v>44</v>
      </c>
      <c r="D6">
        <v>3</v>
      </c>
      <c r="E6">
        <v>19</v>
      </c>
      <c r="F6" s="2">
        <v>6.3333333333333304</v>
      </c>
      <c r="G6" s="2">
        <v>22.7</v>
      </c>
      <c r="H6" s="2">
        <v>7.6</v>
      </c>
      <c r="I6" s="2">
        <v>0.59</v>
      </c>
      <c r="J6" s="2">
        <v>11.2</v>
      </c>
      <c r="K6" s="2">
        <v>3.7333333333333298</v>
      </c>
      <c r="L6">
        <v>6</v>
      </c>
      <c r="M6" s="2">
        <v>2</v>
      </c>
      <c r="N6">
        <v>11</v>
      </c>
      <c r="O6">
        <v>19</v>
      </c>
      <c r="P6" s="2">
        <v>57.894736842105303</v>
      </c>
      <c r="Q6">
        <v>2</v>
      </c>
      <c r="R6">
        <v>7</v>
      </c>
      <c r="S6" s="2">
        <v>28.571428571428601</v>
      </c>
      <c r="T6">
        <v>4</v>
      </c>
      <c r="U6">
        <v>6</v>
      </c>
      <c r="V6" s="2">
        <v>66.6666666666667</v>
      </c>
      <c r="W6">
        <v>1</v>
      </c>
      <c r="X6">
        <v>2</v>
      </c>
      <c r="Y6">
        <v>2</v>
      </c>
      <c r="Z6">
        <v>2</v>
      </c>
      <c r="AA6">
        <v>1</v>
      </c>
      <c r="AB6">
        <v>0</v>
      </c>
      <c r="AC6">
        <v>1</v>
      </c>
      <c r="AD6">
        <v>25</v>
      </c>
      <c r="AE6" s="2">
        <v>8.3333333333333304</v>
      </c>
      <c r="AF6">
        <v>10</v>
      </c>
      <c r="AG6">
        <v>15</v>
      </c>
      <c r="AH6">
        <v>5</v>
      </c>
      <c r="AI6" s="2">
        <v>1.6666666666666701</v>
      </c>
      <c r="AJ6" s="4">
        <v>62580</v>
      </c>
      <c r="AK6" s="4">
        <v>99</v>
      </c>
    </row>
    <row r="7" spans="1:37" ht="15.25" customHeight="1" x14ac:dyDescent="0.2">
      <c r="A7" t="s">
        <v>120</v>
      </c>
      <c r="B7" t="s">
        <v>121</v>
      </c>
      <c r="C7" t="s">
        <v>44</v>
      </c>
      <c r="D7">
        <v>0</v>
      </c>
      <c r="E7">
        <v>0</v>
      </c>
      <c r="L7">
        <v>0</v>
      </c>
      <c r="N7">
        <v>0</v>
      </c>
      <c r="O7">
        <v>0</v>
      </c>
      <c r="Q7">
        <v>0</v>
      </c>
      <c r="R7">
        <v>0</v>
      </c>
      <c r="T7">
        <v>0</v>
      </c>
      <c r="U7">
        <v>0</v>
      </c>
      <c r="W7">
        <v>0</v>
      </c>
      <c r="X7">
        <v>0</v>
      </c>
      <c r="Y7">
        <v>0</v>
      </c>
      <c r="Z7">
        <v>0</v>
      </c>
      <c r="AA7">
        <v>0</v>
      </c>
      <c r="AB7">
        <v>0</v>
      </c>
      <c r="AC7">
        <v>0</v>
      </c>
      <c r="AD7">
        <v>0</v>
      </c>
      <c r="AF7">
        <v>0</v>
      </c>
      <c r="AG7">
        <v>0</v>
      </c>
      <c r="AH7">
        <v>0</v>
      </c>
      <c r="AJ7" s="4">
        <v>57450</v>
      </c>
      <c r="AK7" s="4">
        <v>108</v>
      </c>
    </row>
    <row r="8" spans="1:37" ht="15.25" customHeight="1" x14ac:dyDescent="0.2">
      <c r="A8" t="s">
        <v>122</v>
      </c>
      <c r="B8" t="s">
        <v>123</v>
      </c>
      <c r="C8" t="s">
        <v>44</v>
      </c>
      <c r="D8">
        <v>3</v>
      </c>
      <c r="E8">
        <v>12</v>
      </c>
      <c r="F8" s="2">
        <v>4</v>
      </c>
      <c r="G8" s="2">
        <v>7.6</v>
      </c>
      <c r="H8" s="2">
        <v>2.5</v>
      </c>
      <c r="I8" s="2">
        <v>0.55000000000000004</v>
      </c>
      <c r="J8" s="2">
        <v>6.6</v>
      </c>
      <c r="K8" s="2">
        <v>2.2000000000000002</v>
      </c>
      <c r="L8">
        <v>3</v>
      </c>
      <c r="M8" s="2">
        <v>1</v>
      </c>
      <c r="N8">
        <v>5</v>
      </c>
      <c r="O8">
        <v>6</v>
      </c>
      <c r="P8" s="2">
        <v>83.3333333333333</v>
      </c>
      <c r="Q8">
        <v>2</v>
      </c>
      <c r="R8">
        <v>12</v>
      </c>
      <c r="S8" s="2">
        <v>16.6666666666667</v>
      </c>
      <c r="T8">
        <v>3</v>
      </c>
      <c r="U8">
        <v>4</v>
      </c>
      <c r="V8" s="2">
        <v>75</v>
      </c>
      <c r="W8">
        <v>0</v>
      </c>
      <c r="X8">
        <v>0</v>
      </c>
      <c r="Y8">
        <v>1</v>
      </c>
      <c r="Z8">
        <v>1</v>
      </c>
      <c r="AA8">
        <v>0</v>
      </c>
      <c r="AB8">
        <v>0</v>
      </c>
      <c r="AC8">
        <v>2</v>
      </c>
      <c r="AD8">
        <v>10</v>
      </c>
      <c r="AE8" s="2">
        <v>3.3333333333333299</v>
      </c>
      <c r="AF8">
        <v>3</v>
      </c>
      <c r="AG8">
        <v>7</v>
      </c>
      <c r="AH8">
        <v>5</v>
      </c>
      <c r="AI8" s="2">
        <v>1.6666666666666701</v>
      </c>
      <c r="AJ8" s="4">
        <v>60690</v>
      </c>
      <c r="AK8" s="4">
        <v>105</v>
      </c>
    </row>
    <row r="9" spans="1:37" ht="15.25" customHeight="1" x14ac:dyDescent="0.2">
      <c r="A9" t="s">
        <v>124</v>
      </c>
      <c r="B9" t="s">
        <v>125</v>
      </c>
      <c r="C9" t="s">
        <v>44</v>
      </c>
      <c r="D9">
        <v>3</v>
      </c>
      <c r="E9">
        <v>15</v>
      </c>
      <c r="F9" s="2">
        <v>5</v>
      </c>
      <c r="G9" s="2">
        <v>10.1</v>
      </c>
      <c r="H9" s="2">
        <v>3.4</v>
      </c>
      <c r="I9" s="2">
        <v>0.71</v>
      </c>
      <c r="J9" s="2">
        <v>10.6</v>
      </c>
      <c r="K9" s="2">
        <v>3.5333333333333301</v>
      </c>
      <c r="L9">
        <v>0</v>
      </c>
      <c r="M9" s="2">
        <v>0</v>
      </c>
      <c r="N9">
        <v>0</v>
      </c>
      <c r="O9">
        <v>4</v>
      </c>
      <c r="P9" s="2">
        <v>0</v>
      </c>
      <c r="Q9">
        <v>7</v>
      </c>
      <c r="R9">
        <v>16</v>
      </c>
      <c r="S9" s="2">
        <v>43.75</v>
      </c>
      <c r="T9">
        <v>1</v>
      </c>
      <c r="U9">
        <v>1</v>
      </c>
      <c r="V9" s="2">
        <v>100</v>
      </c>
      <c r="W9">
        <v>0</v>
      </c>
      <c r="X9">
        <v>0</v>
      </c>
      <c r="Y9">
        <v>0</v>
      </c>
      <c r="Z9">
        <v>0</v>
      </c>
      <c r="AA9">
        <v>0</v>
      </c>
      <c r="AB9">
        <v>0</v>
      </c>
      <c r="AC9">
        <v>0</v>
      </c>
      <c r="AD9">
        <v>9</v>
      </c>
      <c r="AE9" s="2">
        <v>3</v>
      </c>
      <c r="AF9">
        <v>2</v>
      </c>
      <c r="AG9">
        <v>7</v>
      </c>
      <c r="AH9">
        <v>5</v>
      </c>
      <c r="AI9" s="2">
        <v>1.6666666666666701</v>
      </c>
      <c r="AJ9" s="4">
        <v>61500</v>
      </c>
      <c r="AK9" s="4">
        <v>104</v>
      </c>
    </row>
    <row r="10" spans="1:37" ht="15.25" customHeight="1" x14ac:dyDescent="0.2">
      <c r="A10" t="s">
        <v>126</v>
      </c>
      <c r="B10" t="s">
        <v>127</v>
      </c>
      <c r="C10" t="s">
        <v>45</v>
      </c>
      <c r="D10">
        <v>2</v>
      </c>
      <c r="E10">
        <v>7</v>
      </c>
      <c r="F10" s="2">
        <v>3.5</v>
      </c>
      <c r="G10" s="2">
        <v>5.8</v>
      </c>
      <c r="H10" s="2">
        <v>2.9</v>
      </c>
      <c r="I10" s="2">
        <v>0.54</v>
      </c>
      <c r="J10" s="2">
        <v>3.8</v>
      </c>
      <c r="K10" s="2">
        <v>1.9</v>
      </c>
      <c r="L10">
        <v>2</v>
      </c>
      <c r="M10" s="2">
        <v>1</v>
      </c>
      <c r="N10">
        <v>5</v>
      </c>
      <c r="O10">
        <v>11</v>
      </c>
      <c r="P10" s="2">
        <v>45.454545454545503</v>
      </c>
      <c r="Q10">
        <v>1</v>
      </c>
      <c r="R10">
        <v>2</v>
      </c>
      <c r="S10" s="2">
        <v>50</v>
      </c>
      <c r="T10">
        <v>0</v>
      </c>
      <c r="U10">
        <v>0</v>
      </c>
      <c r="W10">
        <v>0</v>
      </c>
      <c r="X10">
        <v>2</v>
      </c>
      <c r="Y10">
        <v>0</v>
      </c>
      <c r="Z10">
        <v>0</v>
      </c>
      <c r="AA10">
        <v>0</v>
      </c>
      <c r="AB10">
        <v>0</v>
      </c>
      <c r="AC10">
        <v>0</v>
      </c>
      <c r="AD10">
        <v>8</v>
      </c>
      <c r="AE10" s="2">
        <v>4</v>
      </c>
      <c r="AF10">
        <v>3</v>
      </c>
      <c r="AG10">
        <v>5</v>
      </c>
      <c r="AH10">
        <v>4</v>
      </c>
      <c r="AI10" s="2">
        <v>2</v>
      </c>
      <c r="AJ10" s="4">
        <v>17730</v>
      </c>
      <c r="AK10" s="4">
        <v>213</v>
      </c>
    </row>
    <row r="11" spans="1:37" ht="15.25" customHeight="1" x14ac:dyDescent="0.2">
      <c r="A11" t="s">
        <v>128</v>
      </c>
      <c r="B11" t="s">
        <v>129</v>
      </c>
      <c r="C11" t="s">
        <v>45</v>
      </c>
      <c r="D11">
        <v>2</v>
      </c>
      <c r="E11">
        <v>2</v>
      </c>
      <c r="F11" s="2">
        <v>1</v>
      </c>
      <c r="G11" s="2">
        <v>1.2</v>
      </c>
      <c r="H11" s="2">
        <v>0.6</v>
      </c>
      <c r="I11" s="2">
        <v>0.33</v>
      </c>
      <c r="J11" s="2">
        <v>0.7</v>
      </c>
      <c r="K11" s="2">
        <v>0.35</v>
      </c>
      <c r="L11">
        <v>0</v>
      </c>
      <c r="M11" s="2">
        <v>0</v>
      </c>
      <c r="N11">
        <v>0</v>
      </c>
      <c r="O11">
        <v>4</v>
      </c>
      <c r="P11" s="2">
        <v>0</v>
      </c>
      <c r="Q11">
        <v>1</v>
      </c>
      <c r="R11">
        <v>2</v>
      </c>
      <c r="S11" s="2">
        <v>50</v>
      </c>
      <c r="T11">
        <v>0</v>
      </c>
      <c r="U11">
        <v>0</v>
      </c>
      <c r="W11">
        <v>0</v>
      </c>
      <c r="X11">
        <v>0</v>
      </c>
      <c r="Y11">
        <v>0</v>
      </c>
      <c r="Z11">
        <v>0</v>
      </c>
      <c r="AA11">
        <v>0</v>
      </c>
      <c r="AB11">
        <v>0</v>
      </c>
      <c r="AC11">
        <v>0</v>
      </c>
      <c r="AD11">
        <v>3</v>
      </c>
      <c r="AE11" s="2">
        <v>1.5</v>
      </c>
      <c r="AF11">
        <v>1</v>
      </c>
      <c r="AG11">
        <v>2</v>
      </c>
      <c r="AH11">
        <v>1</v>
      </c>
      <c r="AI11" s="2">
        <v>0.5</v>
      </c>
      <c r="AJ11" s="4">
        <v>16380</v>
      </c>
      <c r="AK11" s="4">
        <v>228</v>
      </c>
    </row>
    <row r="12" spans="1:37" ht="15.25" customHeight="1" x14ac:dyDescent="0.2">
      <c r="A12" t="s">
        <v>130</v>
      </c>
      <c r="B12" t="s">
        <v>131</v>
      </c>
      <c r="C12" t="s">
        <v>45</v>
      </c>
      <c r="D12">
        <v>2</v>
      </c>
      <c r="E12">
        <v>1</v>
      </c>
      <c r="F12" s="2">
        <v>0.5</v>
      </c>
      <c r="G12" s="2">
        <v>1.2</v>
      </c>
      <c r="H12" s="2">
        <v>0.6</v>
      </c>
      <c r="I12" s="2">
        <v>0.25</v>
      </c>
      <c r="J12" s="2">
        <v>0.2</v>
      </c>
      <c r="K12" s="2">
        <v>0.1</v>
      </c>
      <c r="L12">
        <v>0</v>
      </c>
      <c r="M12" s="2">
        <v>0</v>
      </c>
      <c r="N12">
        <v>1</v>
      </c>
      <c r="O12">
        <v>4</v>
      </c>
      <c r="P12" s="2">
        <v>25</v>
      </c>
      <c r="Q12">
        <v>0</v>
      </c>
      <c r="R12">
        <v>0</v>
      </c>
      <c r="T12">
        <v>0</v>
      </c>
      <c r="U12">
        <v>0</v>
      </c>
      <c r="W12">
        <v>0</v>
      </c>
      <c r="X12">
        <v>0</v>
      </c>
      <c r="Y12">
        <v>0</v>
      </c>
      <c r="Z12">
        <v>0</v>
      </c>
      <c r="AA12">
        <v>0</v>
      </c>
      <c r="AB12">
        <v>0</v>
      </c>
      <c r="AC12">
        <v>0</v>
      </c>
      <c r="AD12">
        <v>4</v>
      </c>
      <c r="AE12" s="2">
        <v>2</v>
      </c>
      <c r="AF12">
        <v>1</v>
      </c>
      <c r="AG12">
        <v>3</v>
      </c>
      <c r="AH12">
        <v>1</v>
      </c>
      <c r="AI12" s="2">
        <v>0.5</v>
      </c>
      <c r="AJ12" s="4">
        <v>16110</v>
      </c>
      <c r="AK12" s="4">
        <v>231</v>
      </c>
    </row>
    <row r="13" spans="1:37" ht="15.25" customHeight="1" x14ac:dyDescent="0.2">
      <c r="A13" t="s">
        <v>132</v>
      </c>
      <c r="B13" t="s">
        <v>133</v>
      </c>
      <c r="C13" t="s">
        <v>45</v>
      </c>
      <c r="D13">
        <v>2</v>
      </c>
      <c r="E13">
        <v>11</v>
      </c>
      <c r="F13" s="2">
        <v>5.5</v>
      </c>
      <c r="G13" s="2">
        <v>2</v>
      </c>
      <c r="H13" s="2">
        <v>1</v>
      </c>
      <c r="I13" s="2">
        <v>0.41</v>
      </c>
      <c r="J13" s="2">
        <v>4.5</v>
      </c>
      <c r="K13" s="2">
        <v>2.25</v>
      </c>
      <c r="L13">
        <v>2</v>
      </c>
      <c r="M13" s="2">
        <v>1</v>
      </c>
      <c r="N13">
        <v>5</v>
      </c>
      <c r="O13">
        <v>10</v>
      </c>
      <c r="P13" s="2">
        <v>50</v>
      </c>
      <c r="Q13">
        <v>3</v>
      </c>
      <c r="R13">
        <v>17</v>
      </c>
      <c r="S13" s="2">
        <v>17.647058823529399</v>
      </c>
      <c r="T13">
        <v>0</v>
      </c>
      <c r="U13">
        <v>0</v>
      </c>
      <c r="W13">
        <v>0</v>
      </c>
      <c r="X13">
        <v>0</v>
      </c>
      <c r="Y13">
        <v>0</v>
      </c>
      <c r="Z13">
        <v>0</v>
      </c>
      <c r="AA13">
        <v>0</v>
      </c>
      <c r="AB13">
        <v>0</v>
      </c>
      <c r="AC13">
        <v>2</v>
      </c>
      <c r="AD13">
        <v>3</v>
      </c>
      <c r="AE13" s="2">
        <v>1.5</v>
      </c>
      <c r="AF13">
        <v>0</v>
      </c>
      <c r="AG13">
        <v>3</v>
      </c>
      <c r="AH13">
        <v>4</v>
      </c>
      <c r="AI13" s="2">
        <v>2</v>
      </c>
      <c r="AJ13" s="4">
        <v>18810</v>
      </c>
      <c r="AK13" s="4">
        <v>205</v>
      </c>
    </row>
    <row r="14" spans="1:37" ht="15.25" customHeight="1" x14ac:dyDescent="0.2">
      <c r="A14" t="s">
        <v>134</v>
      </c>
      <c r="B14" t="s">
        <v>135</v>
      </c>
      <c r="C14" t="s">
        <v>46</v>
      </c>
      <c r="D14">
        <v>4</v>
      </c>
      <c r="E14">
        <v>8</v>
      </c>
      <c r="F14" s="2">
        <v>2</v>
      </c>
      <c r="G14" s="2">
        <v>19.3</v>
      </c>
      <c r="H14" s="2">
        <v>4.8</v>
      </c>
      <c r="I14" s="2">
        <v>0.73</v>
      </c>
      <c r="J14" s="2">
        <v>5.8</v>
      </c>
      <c r="K14" s="2">
        <v>1.45</v>
      </c>
      <c r="L14">
        <v>7</v>
      </c>
      <c r="M14" s="2">
        <v>1.75</v>
      </c>
      <c r="N14">
        <v>6</v>
      </c>
      <c r="O14">
        <v>9</v>
      </c>
      <c r="P14" s="2">
        <v>66.6666666666667</v>
      </c>
      <c r="Q14">
        <v>1</v>
      </c>
      <c r="R14">
        <v>2</v>
      </c>
      <c r="S14" s="2">
        <v>50</v>
      </c>
      <c r="T14">
        <v>0</v>
      </c>
      <c r="U14">
        <v>0</v>
      </c>
      <c r="W14">
        <v>0</v>
      </c>
      <c r="X14">
        <v>5</v>
      </c>
      <c r="Y14">
        <v>2</v>
      </c>
      <c r="Z14">
        <v>1</v>
      </c>
      <c r="AA14">
        <v>0</v>
      </c>
      <c r="AB14">
        <v>0</v>
      </c>
      <c r="AC14">
        <v>0</v>
      </c>
      <c r="AD14">
        <v>13</v>
      </c>
      <c r="AE14" s="2">
        <v>3.25</v>
      </c>
      <c r="AF14">
        <v>3</v>
      </c>
      <c r="AG14">
        <v>10</v>
      </c>
      <c r="AH14">
        <v>0</v>
      </c>
      <c r="AI14" s="2">
        <v>0</v>
      </c>
      <c r="AJ14" s="4">
        <v>86922</v>
      </c>
      <c r="AK14" s="4">
        <v>70</v>
      </c>
    </row>
    <row r="15" spans="1:37" ht="15.25" customHeight="1" x14ac:dyDescent="0.2">
      <c r="A15" t="s">
        <v>136</v>
      </c>
      <c r="B15" t="s">
        <v>137</v>
      </c>
      <c r="C15" t="s">
        <v>46</v>
      </c>
      <c r="D15">
        <v>4</v>
      </c>
      <c r="E15">
        <v>16</v>
      </c>
      <c r="F15" s="2">
        <v>4</v>
      </c>
      <c r="G15" s="2">
        <v>15.5</v>
      </c>
      <c r="H15" s="2">
        <v>3.9</v>
      </c>
      <c r="I15" s="2">
        <v>0.53</v>
      </c>
      <c r="J15" s="2">
        <v>8.5</v>
      </c>
      <c r="K15" s="2">
        <v>2.125</v>
      </c>
      <c r="L15">
        <v>1</v>
      </c>
      <c r="M15" s="2">
        <v>0.25</v>
      </c>
      <c r="N15">
        <v>7</v>
      </c>
      <c r="O15">
        <v>12</v>
      </c>
      <c r="P15" s="2">
        <v>58.3333333333333</v>
      </c>
      <c r="Q15">
        <v>4</v>
      </c>
      <c r="R15">
        <v>16</v>
      </c>
      <c r="S15" s="2">
        <v>25</v>
      </c>
      <c r="T15">
        <v>1</v>
      </c>
      <c r="U15">
        <v>2</v>
      </c>
      <c r="V15" s="2">
        <v>50</v>
      </c>
      <c r="W15">
        <v>0</v>
      </c>
      <c r="X15">
        <v>1</v>
      </c>
      <c r="Y15">
        <v>0</v>
      </c>
      <c r="Z15">
        <v>1</v>
      </c>
      <c r="AA15">
        <v>0</v>
      </c>
      <c r="AB15">
        <v>0</v>
      </c>
      <c r="AC15">
        <v>0</v>
      </c>
      <c r="AD15">
        <v>20</v>
      </c>
      <c r="AE15" s="2">
        <v>5</v>
      </c>
      <c r="AF15">
        <v>1</v>
      </c>
      <c r="AG15">
        <v>19</v>
      </c>
      <c r="AH15">
        <v>4</v>
      </c>
      <c r="AI15" s="2">
        <v>1</v>
      </c>
      <c r="AJ15" s="4">
        <v>89082</v>
      </c>
      <c r="AK15" s="4">
        <v>66</v>
      </c>
    </row>
    <row r="16" spans="1:37" ht="15.25" customHeight="1" x14ac:dyDescent="0.2">
      <c r="A16" t="s">
        <v>138</v>
      </c>
      <c r="B16" t="s">
        <v>139</v>
      </c>
      <c r="C16" t="s">
        <v>46</v>
      </c>
      <c r="D16">
        <v>4</v>
      </c>
      <c r="E16">
        <v>14</v>
      </c>
      <c r="F16" s="2">
        <v>3.5</v>
      </c>
      <c r="G16" s="2">
        <v>12.3</v>
      </c>
      <c r="H16" s="2">
        <v>3.1</v>
      </c>
      <c r="I16" s="2">
        <v>0.56000000000000005</v>
      </c>
      <c r="J16" s="2">
        <v>7.8</v>
      </c>
      <c r="K16" s="2">
        <v>1.95</v>
      </c>
      <c r="L16">
        <v>6</v>
      </c>
      <c r="M16" s="2">
        <v>1.5</v>
      </c>
      <c r="N16">
        <v>10</v>
      </c>
      <c r="O16">
        <v>13</v>
      </c>
      <c r="P16" s="2">
        <v>76.923076923076906</v>
      </c>
      <c r="Q16">
        <v>2</v>
      </c>
      <c r="R16">
        <v>11</v>
      </c>
      <c r="S16" s="2">
        <v>18.181818181818201</v>
      </c>
      <c r="T16">
        <v>0</v>
      </c>
      <c r="U16">
        <v>1</v>
      </c>
      <c r="V16" s="2">
        <v>0</v>
      </c>
      <c r="W16">
        <v>1</v>
      </c>
      <c r="X16">
        <v>0</v>
      </c>
      <c r="Y16">
        <v>1</v>
      </c>
      <c r="Z16">
        <v>0</v>
      </c>
      <c r="AA16">
        <v>0</v>
      </c>
      <c r="AB16">
        <v>0</v>
      </c>
      <c r="AC16">
        <v>4</v>
      </c>
      <c r="AD16">
        <v>13</v>
      </c>
      <c r="AE16" s="2">
        <v>3.25</v>
      </c>
      <c r="AF16">
        <v>2</v>
      </c>
      <c r="AG16">
        <v>11</v>
      </c>
      <c r="AH16">
        <v>3</v>
      </c>
      <c r="AI16" s="2">
        <v>0.75</v>
      </c>
      <c r="AJ16" s="4">
        <v>88542</v>
      </c>
      <c r="AK16" s="4">
        <v>68</v>
      </c>
    </row>
    <row r="17" spans="1:37" ht="15.25" customHeight="1" x14ac:dyDescent="0.2">
      <c r="A17" t="s">
        <v>140</v>
      </c>
      <c r="B17" t="s">
        <v>141</v>
      </c>
      <c r="C17" t="s">
        <v>46</v>
      </c>
      <c r="D17">
        <v>4</v>
      </c>
      <c r="E17">
        <v>43</v>
      </c>
      <c r="F17" s="2">
        <v>10.75</v>
      </c>
      <c r="G17" s="2">
        <v>38.700000000000003</v>
      </c>
      <c r="H17" s="2">
        <v>9.6999999999999993</v>
      </c>
      <c r="I17" s="2">
        <v>0.68</v>
      </c>
      <c r="J17" s="2">
        <v>29.2</v>
      </c>
      <c r="K17" s="2">
        <v>7.3</v>
      </c>
      <c r="L17">
        <v>15</v>
      </c>
      <c r="M17" s="2">
        <v>3.75</v>
      </c>
      <c r="N17">
        <v>15</v>
      </c>
      <c r="O17">
        <v>31</v>
      </c>
      <c r="P17" s="2">
        <v>48.387096774193601</v>
      </c>
      <c r="Q17">
        <v>12</v>
      </c>
      <c r="R17">
        <v>27</v>
      </c>
      <c r="S17" s="2">
        <v>44.4444444444444</v>
      </c>
      <c r="T17">
        <v>4</v>
      </c>
      <c r="U17">
        <v>5</v>
      </c>
      <c r="V17" s="2">
        <v>80</v>
      </c>
      <c r="W17">
        <v>0</v>
      </c>
      <c r="X17">
        <v>0</v>
      </c>
      <c r="Y17">
        <v>3</v>
      </c>
      <c r="Z17">
        <v>2</v>
      </c>
      <c r="AA17">
        <v>0</v>
      </c>
      <c r="AB17">
        <v>0</v>
      </c>
      <c r="AC17">
        <v>12</v>
      </c>
      <c r="AD17">
        <v>17</v>
      </c>
      <c r="AE17" s="2">
        <v>4.25</v>
      </c>
      <c r="AF17">
        <v>9</v>
      </c>
      <c r="AG17">
        <v>8</v>
      </c>
      <c r="AH17">
        <v>2</v>
      </c>
      <c r="AI17" s="2">
        <v>0.5</v>
      </c>
      <c r="AJ17" s="4">
        <v>96372</v>
      </c>
      <c r="AK17" s="4">
        <v>58</v>
      </c>
    </row>
    <row r="18" spans="1:37" ht="15.25" customHeight="1" x14ac:dyDescent="0.2">
      <c r="A18" t="s">
        <v>142</v>
      </c>
      <c r="B18" t="s">
        <v>143</v>
      </c>
      <c r="C18" t="s">
        <v>47</v>
      </c>
      <c r="D18">
        <v>3</v>
      </c>
      <c r="E18">
        <v>12</v>
      </c>
      <c r="F18" s="2">
        <v>4</v>
      </c>
      <c r="G18" s="2">
        <v>12</v>
      </c>
      <c r="H18" s="2">
        <v>4</v>
      </c>
      <c r="I18" s="2">
        <v>0.67</v>
      </c>
      <c r="J18" s="2">
        <v>8</v>
      </c>
      <c r="K18" s="2">
        <v>2.6666666666666701</v>
      </c>
      <c r="L18">
        <v>1</v>
      </c>
      <c r="M18" s="2">
        <v>0.33333333333333298</v>
      </c>
      <c r="N18">
        <v>8</v>
      </c>
      <c r="O18">
        <v>11</v>
      </c>
      <c r="P18" s="2">
        <v>72.727272727272705</v>
      </c>
      <c r="Q18">
        <v>1</v>
      </c>
      <c r="R18">
        <v>4</v>
      </c>
      <c r="S18" s="2">
        <v>25</v>
      </c>
      <c r="T18">
        <v>2</v>
      </c>
      <c r="U18">
        <v>3</v>
      </c>
      <c r="V18" s="2">
        <v>66.6666666666667</v>
      </c>
      <c r="W18">
        <v>0</v>
      </c>
      <c r="X18">
        <v>0</v>
      </c>
      <c r="Y18">
        <v>0</v>
      </c>
      <c r="Z18">
        <v>0</v>
      </c>
      <c r="AA18">
        <v>0</v>
      </c>
      <c r="AB18">
        <v>0</v>
      </c>
      <c r="AC18">
        <v>1</v>
      </c>
      <c r="AD18">
        <v>14</v>
      </c>
      <c r="AE18" s="2">
        <v>4.6666666666666696</v>
      </c>
      <c r="AF18">
        <v>4</v>
      </c>
      <c r="AG18">
        <v>10</v>
      </c>
      <c r="AH18">
        <v>3</v>
      </c>
      <c r="AI18" s="2">
        <v>1</v>
      </c>
      <c r="AJ18" s="4">
        <v>35814</v>
      </c>
      <c r="AK18" s="4">
        <v>153</v>
      </c>
    </row>
    <row r="19" spans="1:37" ht="15.25" customHeight="1" x14ac:dyDescent="0.2">
      <c r="A19" t="s">
        <v>144</v>
      </c>
      <c r="B19" t="s">
        <v>145</v>
      </c>
      <c r="C19" t="s">
        <v>47</v>
      </c>
      <c r="D19">
        <v>3</v>
      </c>
      <c r="E19">
        <v>14</v>
      </c>
      <c r="F19" s="2">
        <v>4.6666666666666696</v>
      </c>
      <c r="G19" s="2">
        <v>9</v>
      </c>
      <c r="H19" s="2">
        <v>3</v>
      </c>
      <c r="I19" s="2">
        <v>0.39</v>
      </c>
      <c r="J19" s="2">
        <v>5.5</v>
      </c>
      <c r="K19" s="2">
        <v>1.8333333333333299</v>
      </c>
      <c r="L19">
        <v>9</v>
      </c>
      <c r="M19" s="2">
        <v>3</v>
      </c>
      <c r="N19">
        <v>12</v>
      </c>
      <c r="O19">
        <v>24</v>
      </c>
      <c r="P19" s="2">
        <v>50</v>
      </c>
      <c r="Q19">
        <v>0</v>
      </c>
      <c r="R19">
        <v>6</v>
      </c>
      <c r="S19" s="2">
        <v>0</v>
      </c>
      <c r="T19">
        <v>2</v>
      </c>
      <c r="U19">
        <v>6</v>
      </c>
      <c r="V19" s="2">
        <v>33.3333333333333</v>
      </c>
      <c r="W19">
        <v>0</v>
      </c>
      <c r="X19">
        <v>4</v>
      </c>
      <c r="Y19">
        <v>1</v>
      </c>
      <c r="Z19">
        <v>1</v>
      </c>
      <c r="AA19">
        <v>1</v>
      </c>
      <c r="AB19">
        <v>0</v>
      </c>
      <c r="AC19">
        <v>4</v>
      </c>
      <c r="AD19">
        <v>13</v>
      </c>
      <c r="AE19" s="2">
        <v>4.3333333333333304</v>
      </c>
      <c r="AF19">
        <v>3</v>
      </c>
      <c r="AG19">
        <v>10</v>
      </c>
      <c r="AH19">
        <v>8</v>
      </c>
      <c r="AI19" s="2">
        <v>2.6666666666666701</v>
      </c>
      <c r="AJ19" s="4">
        <v>30864</v>
      </c>
      <c r="AK19" s="4">
        <v>172</v>
      </c>
    </row>
    <row r="20" spans="1:37" ht="15.25" customHeight="1" x14ac:dyDescent="0.2">
      <c r="A20" t="s">
        <v>146</v>
      </c>
      <c r="B20" t="s">
        <v>147</v>
      </c>
      <c r="C20" t="s">
        <v>47</v>
      </c>
      <c r="D20">
        <v>3</v>
      </c>
      <c r="E20">
        <v>22</v>
      </c>
      <c r="F20" s="2">
        <v>7.3333333333333304</v>
      </c>
      <c r="G20" s="2">
        <v>14.8</v>
      </c>
      <c r="H20" s="2">
        <v>4.9000000000000004</v>
      </c>
      <c r="I20" s="2">
        <v>0.56000000000000005</v>
      </c>
      <c r="J20" s="2">
        <v>12.3</v>
      </c>
      <c r="K20" s="2">
        <v>4.0999999999999996</v>
      </c>
      <c r="L20">
        <v>0</v>
      </c>
      <c r="M20" s="2">
        <v>0</v>
      </c>
      <c r="N20">
        <v>4</v>
      </c>
      <c r="O20">
        <v>9</v>
      </c>
      <c r="P20" s="2">
        <v>44.4444444444444</v>
      </c>
      <c r="Q20">
        <v>9</v>
      </c>
      <c r="R20">
        <v>30</v>
      </c>
      <c r="S20" s="2">
        <v>30</v>
      </c>
      <c r="T20">
        <v>0</v>
      </c>
      <c r="U20">
        <v>0</v>
      </c>
      <c r="W20">
        <v>0</v>
      </c>
      <c r="X20">
        <v>0</v>
      </c>
      <c r="Y20">
        <v>0</v>
      </c>
      <c r="Z20">
        <v>1</v>
      </c>
      <c r="AA20">
        <v>0</v>
      </c>
      <c r="AB20">
        <v>0</v>
      </c>
      <c r="AC20">
        <v>0</v>
      </c>
      <c r="AD20">
        <v>9</v>
      </c>
      <c r="AE20" s="2">
        <v>3</v>
      </c>
      <c r="AF20">
        <v>5</v>
      </c>
      <c r="AG20">
        <v>4</v>
      </c>
      <c r="AH20">
        <v>2</v>
      </c>
      <c r="AI20" s="2">
        <v>0.66666666666666696</v>
      </c>
      <c r="AJ20" s="4">
        <v>71724</v>
      </c>
      <c r="AK20" s="4">
        <v>82</v>
      </c>
    </row>
    <row r="21" spans="1:37" ht="15.25" customHeight="1" x14ac:dyDescent="0.2">
      <c r="A21" t="s">
        <v>148</v>
      </c>
      <c r="B21" t="s">
        <v>149</v>
      </c>
      <c r="C21" t="s">
        <v>47</v>
      </c>
      <c r="D21">
        <v>3</v>
      </c>
      <c r="E21">
        <v>1</v>
      </c>
      <c r="F21" s="2">
        <v>0.33333333333333298</v>
      </c>
      <c r="G21" s="2">
        <v>5.3</v>
      </c>
      <c r="H21" s="2">
        <v>1.8</v>
      </c>
      <c r="I21" s="2">
        <v>0.33</v>
      </c>
      <c r="J21" s="2">
        <v>0.3</v>
      </c>
      <c r="K21" s="2">
        <v>0.1</v>
      </c>
      <c r="L21">
        <v>1</v>
      </c>
      <c r="M21" s="2">
        <v>0.33333333333333298</v>
      </c>
      <c r="N21">
        <v>1</v>
      </c>
      <c r="O21">
        <v>3</v>
      </c>
      <c r="P21" s="2">
        <v>33.3333333333333</v>
      </c>
      <c r="Q21">
        <v>0</v>
      </c>
      <c r="R21">
        <v>0</v>
      </c>
      <c r="T21">
        <v>0</v>
      </c>
      <c r="U21">
        <v>0</v>
      </c>
      <c r="W21">
        <v>0</v>
      </c>
      <c r="X21">
        <v>0</v>
      </c>
      <c r="Y21">
        <v>1</v>
      </c>
      <c r="Z21">
        <v>0</v>
      </c>
      <c r="AA21">
        <v>0</v>
      </c>
      <c r="AB21">
        <v>0</v>
      </c>
      <c r="AC21">
        <v>0</v>
      </c>
      <c r="AD21">
        <v>8</v>
      </c>
      <c r="AE21" s="2">
        <v>2.6666666666666701</v>
      </c>
      <c r="AF21">
        <v>1</v>
      </c>
      <c r="AG21">
        <v>7</v>
      </c>
      <c r="AH21">
        <v>0</v>
      </c>
      <c r="AI21" s="2">
        <v>0</v>
      </c>
      <c r="AJ21" s="4">
        <v>32604</v>
      </c>
      <c r="AK21" s="4">
        <v>166</v>
      </c>
    </row>
    <row r="22" spans="1:37" ht="15.25" customHeight="1" x14ac:dyDescent="0.2">
      <c r="A22" t="s">
        <v>150</v>
      </c>
      <c r="B22" t="s">
        <v>151</v>
      </c>
      <c r="C22" t="s">
        <v>48</v>
      </c>
      <c r="D22">
        <v>2</v>
      </c>
      <c r="E22">
        <v>3</v>
      </c>
      <c r="F22" s="2">
        <v>1.5</v>
      </c>
      <c r="G22" s="2">
        <v>4.8</v>
      </c>
      <c r="H22" s="2">
        <v>2.4</v>
      </c>
      <c r="I22" s="2">
        <v>0.25</v>
      </c>
      <c r="J22" s="2">
        <v>0.8</v>
      </c>
      <c r="K22" s="2">
        <v>0.4</v>
      </c>
      <c r="L22">
        <v>3</v>
      </c>
      <c r="M22" s="2">
        <v>1.5</v>
      </c>
      <c r="N22">
        <v>3</v>
      </c>
      <c r="O22">
        <v>6</v>
      </c>
      <c r="P22" s="2">
        <v>50</v>
      </c>
      <c r="Q22">
        <v>0</v>
      </c>
      <c r="R22">
        <v>5</v>
      </c>
      <c r="S22" s="2">
        <v>0</v>
      </c>
      <c r="T22">
        <v>0</v>
      </c>
      <c r="U22">
        <v>1</v>
      </c>
      <c r="V22" s="2">
        <v>0</v>
      </c>
      <c r="W22">
        <v>0</v>
      </c>
      <c r="X22">
        <v>0</v>
      </c>
      <c r="Y22">
        <v>1</v>
      </c>
      <c r="Z22">
        <v>0</v>
      </c>
      <c r="AA22">
        <v>0</v>
      </c>
      <c r="AB22">
        <v>0</v>
      </c>
      <c r="AC22">
        <v>2</v>
      </c>
      <c r="AD22">
        <v>8</v>
      </c>
      <c r="AE22" s="2">
        <v>4</v>
      </c>
      <c r="AF22">
        <v>4</v>
      </c>
      <c r="AG22">
        <v>4</v>
      </c>
      <c r="AH22">
        <v>1</v>
      </c>
      <c r="AI22" s="2">
        <v>0.5</v>
      </c>
      <c r="AJ22" s="4">
        <v>33690</v>
      </c>
      <c r="AK22" s="4">
        <v>159</v>
      </c>
    </row>
    <row r="23" spans="1:37" ht="15.25" customHeight="1" x14ac:dyDescent="0.2">
      <c r="A23" t="s">
        <v>152</v>
      </c>
      <c r="B23" t="s">
        <v>153</v>
      </c>
      <c r="C23" t="s">
        <v>48</v>
      </c>
      <c r="D23">
        <v>2</v>
      </c>
      <c r="E23">
        <v>10</v>
      </c>
      <c r="F23" s="2">
        <v>5</v>
      </c>
      <c r="G23" s="2">
        <v>9.5</v>
      </c>
      <c r="H23" s="2">
        <v>4.8</v>
      </c>
      <c r="I23" s="2">
        <v>0.45</v>
      </c>
      <c r="J23" s="2">
        <v>4.5</v>
      </c>
      <c r="K23" s="2">
        <v>2.25</v>
      </c>
      <c r="L23">
        <v>1</v>
      </c>
      <c r="M23" s="2">
        <v>0.5</v>
      </c>
      <c r="N23">
        <v>6</v>
      </c>
      <c r="O23">
        <v>15</v>
      </c>
      <c r="P23" s="2">
        <v>40</v>
      </c>
      <c r="Q23">
        <v>1</v>
      </c>
      <c r="R23">
        <v>5</v>
      </c>
      <c r="S23" s="2">
        <v>20</v>
      </c>
      <c r="T23">
        <v>2</v>
      </c>
      <c r="U23">
        <v>2</v>
      </c>
      <c r="V23" s="2">
        <v>100</v>
      </c>
      <c r="W23">
        <v>0</v>
      </c>
      <c r="X23">
        <v>0</v>
      </c>
      <c r="Y23">
        <v>0</v>
      </c>
      <c r="Z23">
        <v>1</v>
      </c>
      <c r="AA23">
        <v>0</v>
      </c>
      <c r="AB23">
        <v>0</v>
      </c>
      <c r="AC23">
        <v>1</v>
      </c>
      <c r="AD23">
        <v>10</v>
      </c>
      <c r="AE23" s="2">
        <v>5</v>
      </c>
      <c r="AF23">
        <v>6</v>
      </c>
      <c r="AG23">
        <v>4</v>
      </c>
      <c r="AH23">
        <v>0</v>
      </c>
      <c r="AI23" s="2">
        <v>0</v>
      </c>
      <c r="AJ23" s="4">
        <v>33120</v>
      </c>
      <c r="AK23" s="4">
        <v>162</v>
      </c>
    </row>
    <row r="24" spans="1:37" ht="15.25" customHeight="1" x14ac:dyDescent="0.2">
      <c r="A24" t="s">
        <v>154</v>
      </c>
      <c r="B24" t="s">
        <v>155</v>
      </c>
      <c r="C24" t="s">
        <v>48</v>
      </c>
      <c r="D24">
        <v>2</v>
      </c>
      <c r="E24">
        <v>7</v>
      </c>
      <c r="F24" s="2">
        <v>3.5</v>
      </c>
      <c r="G24" s="2">
        <v>3.5</v>
      </c>
      <c r="H24" s="2">
        <v>1.8</v>
      </c>
      <c r="I24" s="2">
        <v>0.64</v>
      </c>
      <c r="J24" s="2">
        <v>4.5</v>
      </c>
      <c r="K24" s="2">
        <v>2.25</v>
      </c>
      <c r="L24">
        <v>2</v>
      </c>
      <c r="M24" s="2">
        <v>1</v>
      </c>
      <c r="N24">
        <v>7</v>
      </c>
      <c r="O24">
        <v>10</v>
      </c>
      <c r="P24" s="2">
        <v>70</v>
      </c>
      <c r="Q24">
        <v>0</v>
      </c>
      <c r="R24">
        <v>1</v>
      </c>
      <c r="S24" s="2">
        <v>0</v>
      </c>
      <c r="T24">
        <v>0</v>
      </c>
      <c r="U24">
        <v>0</v>
      </c>
      <c r="W24">
        <v>0</v>
      </c>
      <c r="X24">
        <v>0</v>
      </c>
      <c r="Y24">
        <v>0</v>
      </c>
      <c r="Z24">
        <v>0</v>
      </c>
      <c r="AA24">
        <v>0</v>
      </c>
      <c r="AB24">
        <v>0</v>
      </c>
      <c r="AC24">
        <v>2</v>
      </c>
      <c r="AD24">
        <v>6</v>
      </c>
      <c r="AE24" s="2">
        <v>3</v>
      </c>
      <c r="AF24">
        <v>0</v>
      </c>
      <c r="AG24">
        <v>6</v>
      </c>
      <c r="AH24">
        <v>4</v>
      </c>
      <c r="AI24" s="2">
        <v>2</v>
      </c>
      <c r="AJ24" s="4">
        <v>34770</v>
      </c>
      <c r="AK24" s="4">
        <v>156</v>
      </c>
    </row>
    <row r="25" spans="1:37" ht="15.25" customHeight="1" x14ac:dyDescent="0.2">
      <c r="A25" t="s">
        <v>156</v>
      </c>
      <c r="B25" t="s">
        <v>157</v>
      </c>
      <c r="C25" t="s">
        <v>48</v>
      </c>
      <c r="D25">
        <v>2</v>
      </c>
      <c r="E25">
        <v>8</v>
      </c>
      <c r="F25" s="2">
        <v>4</v>
      </c>
      <c r="G25" s="2">
        <v>4.5999999999999996</v>
      </c>
      <c r="H25" s="2">
        <v>2.2999999999999998</v>
      </c>
      <c r="I25" s="2">
        <v>0.33</v>
      </c>
      <c r="J25" s="2">
        <v>2.6</v>
      </c>
      <c r="K25" s="2">
        <v>1.3</v>
      </c>
      <c r="L25">
        <v>1</v>
      </c>
      <c r="M25" s="2">
        <v>0.5</v>
      </c>
      <c r="N25">
        <v>2</v>
      </c>
      <c r="O25">
        <v>5</v>
      </c>
      <c r="P25" s="2">
        <v>40</v>
      </c>
      <c r="Q25">
        <v>3</v>
      </c>
      <c r="R25">
        <v>19</v>
      </c>
      <c r="S25" s="2">
        <v>15.789473684210501</v>
      </c>
      <c r="T25">
        <v>0</v>
      </c>
      <c r="U25">
        <v>0</v>
      </c>
      <c r="W25">
        <v>0</v>
      </c>
      <c r="X25">
        <v>0</v>
      </c>
      <c r="Y25">
        <v>0</v>
      </c>
      <c r="Z25">
        <v>0</v>
      </c>
      <c r="AA25">
        <v>0</v>
      </c>
      <c r="AB25">
        <v>0</v>
      </c>
      <c r="AC25">
        <v>1</v>
      </c>
      <c r="AD25">
        <v>8</v>
      </c>
      <c r="AE25" s="2">
        <v>4</v>
      </c>
      <c r="AF25">
        <v>5</v>
      </c>
      <c r="AG25">
        <v>3</v>
      </c>
      <c r="AH25">
        <v>2</v>
      </c>
      <c r="AI25" s="2">
        <v>1</v>
      </c>
      <c r="AJ25" s="4">
        <v>35040</v>
      </c>
      <c r="AK25" s="4">
        <v>155</v>
      </c>
    </row>
    <row r="26" spans="1:37" ht="15.25" customHeight="1" x14ac:dyDescent="0.2">
      <c r="A26" t="s">
        <v>158</v>
      </c>
      <c r="B26" t="s">
        <v>159</v>
      </c>
      <c r="C26" t="s">
        <v>49</v>
      </c>
      <c r="D26">
        <v>11</v>
      </c>
      <c r="E26">
        <v>33</v>
      </c>
      <c r="F26" s="2">
        <v>3</v>
      </c>
      <c r="G26" s="2">
        <v>37.5</v>
      </c>
      <c r="H26" s="2">
        <v>3.4</v>
      </c>
      <c r="I26" s="2">
        <v>0.56000000000000005</v>
      </c>
      <c r="J26" s="2">
        <v>18.5</v>
      </c>
      <c r="K26" s="2">
        <v>1.6818181818181801</v>
      </c>
      <c r="L26">
        <v>8</v>
      </c>
      <c r="M26" s="2">
        <v>0.72727272727272696</v>
      </c>
      <c r="N26">
        <v>17</v>
      </c>
      <c r="O26">
        <v>35</v>
      </c>
      <c r="P26" s="2">
        <v>48.571428571428598</v>
      </c>
      <c r="Q26">
        <v>5</v>
      </c>
      <c r="R26">
        <v>16</v>
      </c>
      <c r="S26" s="2">
        <v>31.25</v>
      </c>
      <c r="T26">
        <v>6</v>
      </c>
      <c r="U26">
        <v>8</v>
      </c>
      <c r="V26" s="2">
        <v>75</v>
      </c>
      <c r="W26">
        <v>1</v>
      </c>
      <c r="X26">
        <v>1</v>
      </c>
      <c r="Y26">
        <v>5</v>
      </c>
      <c r="Z26">
        <v>1</v>
      </c>
      <c r="AA26">
        <v>0</v>
      </c>
      <c r="AB26">
        <v>0</v>
      </c>
      <c r="AC26">
        <v>1</v>
      </c>
      <c r="AD26">
        <v>42</v>
      </c>
      <c r="AE26" s="2">
        <v>3.8181818181818201</v>
      </c>
      <c r="AF26">
        <v>17</v>
      </c>
      <c r="AG26">
        <v>25</v>
      </c>
      <c r="AH26">
        <v>8</v>
      </c>
      <c r="AI26" s="2">
        <v>0.72727272727272696</v>
      </c>
      <c r="AJ26" s="4">
        <v>161832</v>
      </c>
      <c r="AK26" s="4">
        <v>15</v>
      </c>
    </row>
    <row r="27" spans="1:37" ht="15.25" customHeight="1" x14ac:dyDescent="0.2">
      <c r="A27" t="s">
        <v>160</v>
      </c>
      <c r="B27" t="s">
        <v>161</v>
      </c>
      <c r="C27" t="s">
        <v>49</v>
      </c>
      <c r="D27">
        <v>11</v>
      </c>
      <c r="E27">
        <v>70</v>
      </c>
      <c r="F27" s="2">
        <v>6.3636363636363598</v>
      </c>
      <c r="G27" s="2">
        <v>70.400000000000006</v>
      </c>
      <c r="H27" s="2">
        <v>6.4</v>
      </c>
      <c r="I27" s="2">
        <v>0.62</v>
      </c>
      <c r="J27" s="2">
        <v>43.4</v>
      </c>
      <c r="K27" s="2">
        <v>3.9454545454545502</v>
      </c>
      <c r="L27">
        <v>31</v>
      </c>
      <c r="M27" s="2">
        <v>2.8181818181818201</v>
      </c>
      <c r="N27">
        <v>40</v>
      </c>
      <c r="O27">
        <v>63</v>
      </c>
      <c r="P27" s="2">
        <v>63.492063492063501</v>
      </c>
      <c r="Q27">
        <v>11</v>
      </c>
      <c r="R27">
        <v>38</v>
      </c>
      <c r="S27" s="2">
        <v>28.947368421052602</v>
      </c>
      <c r="T27">
        <v>8</v>
      </c>
      <c r="U27">
        <v>11</v>
      </c>
      <c r="V27" s="2">
        <v>72.727272727272705</v>
      </c>
      <c r="W27">
        <v>7</v>
      </c>
      <c r="X27">
        <v>3</v>
      </c>
      <c r="Y27">
        <v>6</v>
      </c>
      <c r="Z27">
        <v>5</v>
      </c>
      <c r="AA27">
        <v>2</v>
      </c>
      <c r="AB27">
        <v>0</v>
      </c>
      <c r="AC27">
        <v>15</v>
      </c>
      <c r="AD27">
        <v>62</v>
      </c>
      <c r="AE27" s="2">
        <v>5.6363636363636402</v>
      </c>
      <c r="AF27">
        <v>20</v>
      </c>
      <c r="AG27">
        <v>42</v>
      </c>
      <c r="AH27">
        <v>13</v>
      </c>
      <c r="AI27" s="2">
        <v>1.1818181818181801</v>
      </c>
      <c r="AJ27" s="4">
        <v>182100</v>
      </c>
      <c r="AK27" s="4">
        <v>13</v>
      </c>
    </row>
    <row r="28" spans="1:37" ht="15.25" customHeight="1" x14ac:dyDescent="0.2">
      <c r="A28" t="s">
        <v>162</v>
      </c>
      <c r="B28" t="s">
        <v>163</v>
      </c>
      <c r="C28" t="s">
        <v>49</v>
      </c>
      <c r="D28">
        <v>11</v>
      </c>
      <c r="E28">
        <v>52</v>
      </c>
      <c r="F28" s="2">
        <v>4.7272727272727302</v>
      </c>
      <c r="G28" s="2">
        <v>58.8</v>
      </c>
      <c r="H28" s="2">
        <v>5.3</v>
      </c>
      <c r="I28" s="2">
        <v>0.64</v>
      </c>
      <c r="J28" s="2">
        <v>33.299999999999997</v>
      </c>
      <c r="K28" s="2">
        <v>3.02727272727273</v>
      </c>
      <c r="L28">
        <v>12</v>
      </c>
      <c r="M28" s="2">
        <v>1.0909090909090899</v>
      </c>
      <c r="N28">
        <v>31</v>
      </c>
      <c r="O28">
        <v>48</v>
      </c>
      <c r="P28" s="2">
        <v>64.5833333333333</v>
      </c>
      <c r="Q28">
        <v>7</v>
      </c>
      <c r="R28">
        <v>21</v>
      </c>
      <c r="S28" s="2">
        <v>33.3333333333333</v>
      </c>
      <c r="T28">
        <v>7</v>
      </c>
      <c r="U28">
        <v>12</v>
      </c>
      <c r="V28" s="2">
        <v>58.3333333333333</v>
      </c>
      <c r="W28">
        <v>0</v>
      </c>
      <c r="X28">
        <v>7</v>
      </c>
      <c r="Y28">
        <v>2</v>
      </c>
      <c r="Z28">
        <v>3</v>
      </c>
      <c r="AA28">
        <v>0</v>
      </c>
      <c r="AB28">
        <v>0</v>
      </c>
      <c r="AC28">
        <v>3</v>
      </c>
      <c r="AD28">
        <v>45</v>
      </c>
      <c r="AE28" s="2">
        <v>4.0909090909090899</v>
      </c>
      <c r="AF28">
        <v>20</v>
      </c>
      <c r="AG28">
        <v>25</v>
      </c>
      <c r="AH28">
        <v>6</v>
      </c>
      <c r="AI28" s="2">
        <v>0.54545454545454497</v>
      </c>
      <c r="AJ28" s="4">
        <v>168810</v>
      </c>
      <c r="AK28" s="4">
        <v>14</v>
      </c>
    </row>
    <row r="29" spans="1:37" ht="15.25" customHeight="1" x14ac:dyDescent="0.2">
      <c r="A29" t="s">
        <v>164</v>
      </c>
      <c r="B29" t="s">
        <v>165</v>
      </c>
      <c r="C29" t="s">
        <v>49</v>
      </c>
      <c r="D29">
        <v>11</v>
      </c>
      <c r="E29">
        <v>57</v>
      </c>
      <c r="F29" s="2">
        <v>5.1818181818181799</v>
      </c>
      <c r="G29" s="2">
        <v>47.6</v>
      </c>
      <c r="H29" s="2">
        <v>4.3</v>
      </c>
      <c r="I29" s="2">
        <v>0.52</v>
      </c>
      <c r="J29" s="2">
        <v>29.6</v>
      </c>
      <c r="K29" s="2">
        <v>2.69090909090909</v>
      </c>
      <c r="L29">
        <v>22</v>
      </c>
      <c r="M29" s="2">
        <v>2</v>
      </c>
      <c r="N29">
        <v>31</v>
      </c>
      <c r="O29">
        <v>52</v>
      </c>
      <c r="P29" s="2">
        <v>59.615384615384599</v>
      </c>
      <c r="Q29">
        <v>8</v>
      </c>
      <c r="R29">
        <v>37</v>
      </c>
      <c r="S29" s="2">
        <v>21.6216216216216</v>
      </c>
      <c r="T29">
        <v>10</v>
      </c>
      <c r="U29">
        <v>21</v>
      </c>
      <c r="V29" s="2">
        <v>47.619047619047599</v>
      </c>
      <c r="W29">
        <v>2</v>
      </c>
      <c r="X29">
        <v>3</v>
      </c>
      <c r="Y29">
        <v>4</v>
      </c>
      <c r="Z29">
        <v>3</v>
      </c>
      <c r="AA29">
        <v>0</v>
      </c>
      <c r="AB29">
        <v>1</v>
      </c>
      <c r="AC29">
        <v>12</v>
      </c>
      <c r="AD29">
        <v>36</v>
      </c>
      <c r="AE29" s="2">
        <v>3.2727272727272698</v>
      </c>
      <c r="AF29">
        <v>13</v>
      </c>
      <c r="AG29">
        <v>23</v>
      </c>
      <c r="AH29">
        <v>8</v>
      </c>
      <c r="AI29" s="2">
        <v>0.72727272727272696</v>
      </c>
      <c r="AJ29" s="4">
        <v>131400</v>
      </c>
      <c r="AK29" s="4">
        <v>25</v>
      </c>
    </row>
    <row r="30" spans="1:37" ht="15.25" customHeight="1" x14ac:dyDescent="0.2">
      <c r="A30" t="s">
        <v>166</v>
      </c>
      <c r="B30" t="s">
        <v>167</v>
      </c>
      <c r="C30" t="s">
        <v>50</v>
      </c>
      <c r="D30">
        <v>3</v>
      </c>
      <c r="E30">
        <v>13</v>
      </c>
      <c r="F30" s="2">
        <v>4.3333333333333304</v>
      </c>
      <c r="G30" s="2">
        <v>15.5</v>
      </c>
      <c r="H30" s="2">
        <v>5.2</v>
      </c>
      <c r="I30" s="2">
        <v>0.54</v>
      </c>
      <c r="J30" s="2">
        <v>7</v>
      </c>
      <c r="K30" s="2">
        <v>2.3333333333333299</v>
      </c>
      <c r="L30">
        <v>8</v>
      </c>
      <c r="M30" s="2">
        <v>2.6666666666666701</v>
      </c>
      <c r="N30">
        <v>11</v>
      </c>
      <c r="O30">
        <v>18</v>
      </c>
      <c r="P30" s="2">
        <v>61.1111111111111</v>
      </c>
      <c r="Q30">
        <v>0</v>
      </c>
      <c r="R30">
        <v>1</v>
      </c>
      <c r="S30" s="2">
        <v>0</v>
      </c>
      <c r="T30">
        <v>2</v>
      </c>
      <c r="U30">
        <v>5</v>
      </c>
      <c r="V30" s="2">
        <v>40</v>
      </c>
      <c r="W30">
        <v>3</v>
      </c>
      <c r="X30">
        <v>4</v>
      </c>
      <c r="Y30">
        <v>0</v>
      </c>
      <c r="Z30">
        <v>1</v>
      </c>
      <c r="AA30">
        <v>0</v>
      </c>
      <c r="AB30">
        <v>0</v>
      </c>
      <c r="AC30">
        <v>1</v>
      </c>
      <c r="AD30">
        <v>15</v>
      </c>
      <c r="AE30" s="2">
        <v>5</v>
      </c>
      <c r="AF30">
        <v>9</v>
      </c>
      <c r="AG30">
        <v>6</v>
      </c>
      <c r="AH30">
        <v>3</v>
      </c>
      <c r="AI30" s="2">
        <v>1</v>
      </c>
      <c r="AJ30" s="4">
        <v>42090</v>
      </c>
      <c r="AK30" s="4">
        <v>135</v>
      </c>
    </row>
    <row r="31" spans="1:37" ht="15.25" customHeight="1" x14ac:dyDescent="0.2">
      <c r="A31" t="s">
        <v>168</v>
      </c>
      <c r="B31" t="s">
        <v>169</v>
      </c>
      <c r="C31" t="s">
        <v>50</v>
      </c>
      <c r="D31">
        <v>3</v>
      </c>
      <c r="E31">
        <v>12</v>
      </c>
      <c r="F31" s="2">
        <v>4</v>
      </c>
      <c r="G31" s="2">
        <v>12.6</v>
      </c>
      <c r="H31" s="2">
        <v>4.2</v>
      </c>
      <c r="I31" s="2">
        <v>0.63</v>
      </c>
      <c r="J31" s="2">
        <v>7.6</v>
      </c>
      <c r="K31" s="2">
        <v>2.5333333333333301</v>
      </c>
      <c r="L31">
        <v>2</v>
      </c>
      <c r="M31" s="2">
        <v>0.66666666666666696</v>
      </c>
      <c r="N31">
        <v>5</v>
      </c>
      <c r="O31">
        <v>8</v>
      </c>
      <c r="P31" s="2">
        <v>62.5</v>
      </c>
      <c r="Q31">
        <v>1</v>
      </c>
      <c r="R31">
        <v>5</v>
      </c>
      <c r="S31" s="2">
        <v>20</v>
      </c>
      <c r="T31">
        <v>5</v>
      </c>
      <c r="U31">
        <v>6</v>
      </c>
      <c r="V31" s="2">
        <v>83.3333333333333</v>
      </c>
      <c r="W31">
        <v>0</v>
      </c>
      <c r="X31">
        <v>0</v>
      </c>
      <c r="Y31">
        <v>2</v>
      </c>
      <c r="Z31">
        <v>0</v>
      </c>
      <c r="AA31">
        <v>0</v>
      </c>
      <c r="AB31">
        <v>0</v>
      </c>
      <c r="AC31">
        <v>0</v>
      </c>
      <c r="AD31">
        <v>8</v>
      </c>
      <c r="AE31" s="2">
        <v>2.6666666666666701</v>
      </c>
      <c r="AF31">
        <v>1</v>
      </c>
      <c r="AG31">
        <v>7</v>
      </c>
      <c r="AH31">
        <v>1</v>
      </c>
      <c r="AI31" s="2">
        <v>0.33333333333333298</v>
      </c>
      <c r="AJ31" s="4">
        <v>51543</v>
      </c>
      <c r="AK31" s="4">
        <v>114</v>
      </c>
    </row>
    <row r="32" spans="1:37" ht="15.25" customHeight="1" x14ac:dyDescent="0.2">
      <c r="A32" t="s">
        <v>170</v>
      </c>
      <c r="B32" t="s">
        <v>171</v>
      </c>
      <c r="C32" t="s">
        <v>50</v>
      </c>
      <c r="D32">
        <v>3</v>
      </c>
      <c r="E32">
        <v>22</v>
      </c>
      <c r="F32" s="2">
        <v>7.3333333333333304</v>
      </c>
      <c r="G32" s="2">
        <v>18.5</v>
      </c>
      <c r="H32" s="2">
        <v>6.2</v>
      </c>
      <c r="I32" s="2">
        <v>0.41</v>
      </c>
      <c r="J32" s="2">
        <v>9</v>
      </c>
      <c r="K32" s="2">
        <v>3</v>
      </c>
      <c r="L32">
        <v>10</v>
      </c>
      <c r="M32" s="2">
        <v>3.3333333333333299</v>
      </c>
      <c r="N32">
        <v>14</v>
      </c>
      <c r="O32">
        <v>24</v>
      </c>
      <c r="P32" s="2">
        <v>58.3333333333333</v>
      </c>
      <c r="Q32">
        <v>2</v>
      </c>
      <c r="R32">
        <v>20</v>
      </c>
      <c r="S32" s="2">
        <v>10</v>
      </c>
      <c r="T32">
        <v>4</v>
      </c>
      <c r="U32">
        <v>10</v>
      </c>
      <c r="V32" s="2">
        <v>40</v>
      </c>
      <c r="W32">
        <v>4</v>
      </c>
      <c r="X32">
        <v>1</v>
      </c>
      <c r="Y32">
        <v>2</v>
      </c>
      <c r="Z32">
        <v>2</v>
      </c>
      <c r="AA32">
        <v>0</v>
      </c>
      <c r="AB32">
        <v>0</v>
      </c>
      <c r="AC32">
        <v>3</v>
      </c>
      <c r="AD32">
        <v>19</v>
      </c>
      <c r="AE32" s="2">
        <v>6.3333333333333304</v>
      </c>
      <c r="AF32">
        <v>7</v>
      </c>
      <c r="AG32">
        <v>12</v>
      </c>
      <c r="AH32">
        <v>3</v>
      </c>
      <c r="AI32" s="2">
        <v>1</v>
      </c>
      <c r="AJ32" s="4">
        <v>54441</v>
      </c>
      <c r="AK32" s="4">
        <v>111</v>
      </c>
    </row>
    <row r="33" spans="1:37" ht="15.25" customHeight="1" x14ac:dyDescent="0.2">
      <c r="A33" t="s">
        <v>172</v>
      </c>
      <c r="B33" t="s">
        <v>173</v>
      </c>
      <c r="C33" t="s">
        <v>50</v>
      </c>
      <c r="D33">
        <v>3</v>
      </c>
      <c r="E33">
        <v>5</v>
      </c>
      <c r="F33" s="2">
        <v>1.6666666666666701</v>
      </c>
      <c r="G33" s="2">
        <v>0.8</v>
      </c>
      <c r="H33" s="2">
        <v>0.3</v>
      </c>
      <c r="I33" s="2">
        <v>0.56000000000000005</v>
      </c>
      <c r="J33" s="2">
        <v>2.8</v>
      </c>
      <c r="K33" s="2">
        <v>0.93333333333333302</v>
      </c>
      <c r="L33">
        <v>5</v>
      </c>
      <c r="M33" s="2">
        <v>1.6666666666666701</v>
      </c>
      <c r="N33">
        <v>3</v>
      </c>
      <c r="O33">
        <v>4</v>
      </c>
      <c r="P33" s="2">
        <v>75</v>
      </c>
      <c r="Q33">
        <v>1</v>
      </c>
      <c r="R33">
        <v>5</v>
      </c>
      <c r="S33" s="2">
        <v>20</v>
      </c>
      <c r="T33">
        <v>0</v>
      </c>
      <c r="U33">
        <v>0</v>
      </c>
      <c r="W33">
        <v>0</v>
      </c>
      <c r="X33">
        <v>1</v>
      </c>
      <c r="Y33">
        <v>3</v>
      </c>
      <c r="Z33">
        <v>0</v>
      </c>
      <c r="AA33">
        <v>0</v>
      </c>
      <c r="AB33">
        <v>0</v>
      </c>
      <c r="AC33">
        <v>1</v>
      </c>
      <c r="AD33">
        <v>2</v>
      </c>
      <c r="AE33" s="2">
        <v>0.66666666666666696</v>
      </c>
      <c r="AF33">
        <v>0</v>
      </c>
      <c r="AG33">
        <v>2</v>
      </c>
      <c r="AH33">
        <v>7</v>
      </c>
      <c r="AI33" s="2">
        <v>2.3333333333333299</v>
      </c>
      <c r="AJ33" s="4">
        <v>39210</v>
      </c>
      <c r="AK33" s="4">
        <v>148</v>
      </c>
    </row>
    <row r="34" spans="1:37" ht="15.25" customHeight="1" x14ac:dyDescent="0.2">
      <c r="A34" t="s">
        <v>174</v>
      </c>
      <c r="B34" t="s">
        <v>175</v>
      </c>
      <c r="C34" t="s">
        <v>51</v>
      </c>
      <c r="D34">
        <v>2</v>
      </c>
      <c r="E34">
        <v>9</v>
      </c>
      <c r="F34" s="2">
        <v>4.5</v>
      </c>
      <c r="G34" s="2">
        <v>2.8</v>
      </c>
      <c r="H34" s="2">
        <v>1.4</v>
      </c>
      <c r="I34" s="2">
        <v>0.53</v>
      </c>
      <c r="J34" s="2">
        <v>4.8</v>
      </c>
      <c r="K34" s="2">
        <v>2.4</v>
      </c>
      <c r="L34">
        <v>0</v>
      </c>
      <c r="M34" s="2">
        <v>0</v>
      </c>
      <c r="N34">
        <v>3</v>
      </c>
      <c r="O34">
        <v>5</v>
      </c>
      <c r="P34" s="2">
        <v>60</v>
      </c>
      <c r="Q34">
        <v>3</v>
      </c>
      <c r="R34">
        <v>12</v>
      </c>
      <c r="S34" s="2">
        <v>25</v>
      </c>
      <c r="T34">
        <v>0</v>
      </c>
      <c r="U34">
        <v>0</v>
      </c>
      <c r="W34">
        <v>0</v>
      </c>
      <c r="X34">
        <v>0</v>
      </c>
      <c r="Y34">
        <v>0</v>
      </c>
      <c r="Z34">
        <v>0</v>
      </c>
      <c r="AA34">
        <v>0</v>
      </c>
      <c r="AB34">
        <v>0</v>
      </c>
      <c r="AC34">
        <v>0</v>
      </c>
      <c r="AD34">
        <v>4</v>
      </c>
      <c r="AE34" s="2">
        <v>2</v>
      </c>
      <c r="AF34">
        <v>1</v>
      </c>
      <c r="AG34">
        <v>3</v>
      </c>
      <c r="AH34">
        <v>4</v>
      </c>
      <c r="AI34" s="2">
        <v>2</v>
      </c>
      <c r="AJ34" s="4">
        <v>23190</v>
      </c>
      <c r="AK34" s="4">
        <v>191</v>
      </c>
    </row>
    <row r="35" spans="1:37" ht="15.25" customHeight="1" x14ac:dyDescent="0.2">
      <c r="A35" t="s">
        <v>176</v>
      </c>
      <c r="B35" t="s">
        <v>177</v>
      </c>
      <c r="C35" t="s">
        <v>51</v>
      </c>
      <c r="D35">
        <v>2</v>
      </c>
      <c r="E35">
        <v>5</v>
      </c>
      <c r="F35" s="2">
        <v>2.5</v>
      </c>
      <c r="G35" s="2">
        <v>3.7</v>
      </c>
      <c r="H35" s="2">
        <v>1.8</v>
      </c>
      <c r="I35" s="2">
        <v>0.45</v>
      </c>
      <c r="J35" s="2">
        <v>2.2000000000000002</v>
      </c>
      <c r="K35" s="2">
        <v>1.1000000000000001</v>
      </c>
      <c r="L35">
        <v>0</v>
      </c>
      <c r="M35" s="2">
        <v>0</v>
      </c>
      <c r="N35">
        <v>1</v>
      </c>
      <c r="O35">
        <v>4</v>
      </c>
      <c r="P35" s="2">
        <v>25</v>
      </c>
      <c r="Q35">
        <v>2</v>
      </c>
      <c r="R35">
        <v>7</v>
      </c>
      <c r="S35" s="2">
        <v>28.571428571428601</v>
      </c>
      <c r="T35">
        <v>0</v>
      </c>
      <c r="U35">
        <v>0</v>
      </c>
      <c r="W35">
        <v>0</v>
      </c>
      <c r="X35">
        <v>0</v>
      </c>
      <c r="Y35">
        <v>0</v>
      </c>
      <c r="Z35">
        <v>0</v>
      </c>
      <c r="AA35">
        <v>0</v>
      </c>
      <c r="AB35">
        <v>0</v>
      </c>
      <c r="AC35">
        <v>0</v>
      </c>
      <c r="AD35">
        <v>5</v>
      </c>
      <c r="AE35" s="2">
        <v>2.5</v>
      </c>
      <c r="AF35">
        <v>0</v>
      </c>
      <c r="AG35">
        <v>5</v>
      </c>
      <c r="AH35">
        <v>1</v>
      </c>
      <c r="AI35" s="2">
        <v>0.5</v>
      </c>
      <c r="AJ35" s="4">
        <v>22110</v>
      </c>
      <c r="AK35" s="4">
        <v>194</v>
      </c>
    </row>
    <row r="36" spans="1:37" ht="15.25" customHeight="1" x14ac:dyDescent="0.2">
      <c r="A36" t="s">
        <v>178</v>
      </c>
      <c r="B36" t="s">
        <v>179</v>
      </c>
      <c r="C36" t="s">
        <v>51</v>
      </c>
      <c r="D36">
        <v>2</v>
      </c>
      <c r="E36">
        <v>8</v>
      </c>
      <c r="F36" s="2">
        <v>4</v>
      </c>
      <c r="G36" s="2">
        <v>1.4</v>
      </c>
      <c r="H36" s="2">
        <v>0.7</v>
      </c>
      <c r="I36" s="2">
        <v>0.42</v>
      </c>
      <c r="J36" s="2">
        <v>3.4</v>
      </c>
      <c r="K36" s="2">
        <v>1.7</v>
      </c>
      <c r="L36">
        <v>6</v>
      </c>
      <c r="M36" s="2">
        <v>3</v>
      </c>
      <c r="N36">
        <v>5</v>
      </c>
      <c r="O36">
        <v>16</v>
      </c>
      <c r="P36" s="2">
        <v>31.25</v>
      </c>
      <c r="Q36">
        <v>0</v>
      </c>
      <c r="R36">
        <v>0</v>
      </c>
      <c r="T36">
        <v>3</v>
      </c>
      <c r="U36">
        <v>3</v>
      </c>
      <c r="V36" s="2">
        <v>100</v>
      </c>
      <c r="W36">
        <v>0</v>
      </c>
      <c r="X36">
        <v>0</v>
      </c>
      <c r="Y36">
        <v>2</v>
      </c>
      <c r="Z36">
        <v>0</v>
      </c>
      <c r="AA36">
        <v>0</v>
      </c>
      <c r="AB36">
        <v>0</v>
      </c>
      <c r="AC36">
        <v>4</v>
      </c>
      <c r="AD36">
        <v>6</v>
      </c>
      <c r="AE36" s="2">
        <v>3</v>
      </c>
      <c r="AF36">
        <v>3</v>
      </c>
      <c r="AG36">
        <v>3</v>
      </c>
      <c r="AH36">
        <v>7</v>
      </c>
      <c r="AI36" s="2">
        <v>3.5</v>
      </c>
      <c r="AJ36" s="4">
        <v>22920</v>
      </c>
      <c r="AK36" s="4">
        <v>192</v>
      </c>
    </row>
    <row r="37" spans="1:37" ht="15.25" customHeight="1" x14ac:dyDescent="0.2">
      <c r="A37" t="s">
        <v>146</v>
      </c>
      <c r="B37" t="s">
        <v>180</v>
      </c>
      <c r="C37" t="s">
        <v>52</v>
      </c>
      <c r="D37">
        <v>8</v>
      </c>
      <c r="E37">
        <v>16</v>
      </c>
      <c r="F37" s="2">
        <v>2</v>
      </c>
      <c r="G37" s="2">
        <v>18.3</v>
      </c>
      <c r="H37" s="2">
        <v>2.2999999999999998</v>
      </c>
      <c r="I37" s="2">
        <v>0.52</v>
      </c>
      <c r="J37" s="2">
        <v>8.3000000000000007</v>
      </c>
      <c r="K37" s="2">
        <v>1.0375000000000001</v>
      </c>
      <c r="L37">
        <v>5</v>
      </c>
      <c r="M37" s="2">
        <v>0.625</v>
      </c>
      <c r="N37">
        <v>3</v>
      </c>
      <c r="O37">
        <v>9</v>
      </c>
      <c r="P37" s="2">
        <v>33.3333333333333</v>
      </c>
      <c r="Q37">
        <v>5</v>
      </c>
      <c r="R37">
        <v>18</v>
      </c>
      <c r="S37" s="2">
        <v>27.7777777777778</v>
      </c>
      <c r="T37">
        <v>3</v>
      </c>
      <c r="U37">
        <v>4</v>
      </c>
      <c r="V37" s="2">
        <v>75</v>
      </c>
      <c r="W37">
        <v>0</v>
      </c>
      <c r="X37">
        <v>0</v>
      </c>
      <c r="Y37">
        <v>5</v>
      </c>
      <c r="Z37">
        <v>0</v>
      </c>
      <c r="AA37">
        <v>0</v>
      </c>
      <c r="AB37">
        <v>0</v>
      </c>
      <c r="AC37">
        <v>0</v>
      </c>
      <c r="AD37">
        <v>16</v>
      </c>
      <c r="AE37" s="2">
        <v>2</v>
      </c>
      <c r="AF37">
        <v>7</v>
      </c>
      <c r="AG37">
        <v>9</v>
      </c>
      <c r="AH37">
        <v>3</v>
      </c>
      <c r="AI37" s="2">
        <v>0.375</v>
      </c>
      <c r="AJ37" s="4">
        <v>113760</v>
      </c>
      <c r="AK37" s="4">
        <v>46</v>
      </c>
    </row>
    <row r="38" spans="1:37" ht="15.25" customHeight="1" x14ac:dyDescent="0.2">
      <c r="A38" t="s">
        <v>181</v>
      </c>
      <c r="B38" t="s">
        <v>182</v>
      </c>
      <c r="C38" t="s">
        <v>52</v>
      </c>
      <c r="D38">
        <v>8</v>
      </c>
      <c r="E38">
        <v>33</v>
      </c>
      <c r="F38" s="2">
        <v>4.125</v>
      </c>
      <c r="G38" s="2">
        <v>33</v>
      </c>
      <c r="H38" s="2">
        <v>4.0999999999999996</v>
      </c>
      <c r="I38" s="2">
        <v>0.5</v>
      </c>
      <c r="J38" s="2">
        <v>16.5</v>
      </c>
      <c r="K38" s="2">
        <v>2.0625</v>
      </c>
      <c r="L38">
        <v>6</v>
      </c>
      <c r="M38" s="2">
        <v>0.75</v>
      </c>
      <c r="N38">
        <v>22</v>
      </c>
      <c r="O38">
        <v>41</v>
      </c>
      <c r="P38" s="2">
        <v>53.658536585365901</v>
      </c>
      <c r="Q38">
        <v>2</v>
      </c>
      <c r="R38">
        <v>9</v>
      </c>
      <c r="S38" s="2">
        <v>22.2222222222222</v>
      </c>
      <c r="T38">
        <v>7</v>
      </c>
      <c r="U38">
        <v>16</v>
      </c>
      <c r="V38" s="2">
        <v>43.75</v>
      </c>
      <c r="W38">
        <v>1</v>
      </c>
      <c r="X38">
        <v>3</v>
      </c>
      <c r="Y38">
        <v>1</v>
      </c>
      <c r="Z38">
        <v>1</v>
      </c>
      <c r="AA38">
        <v>0</v>
      </c>
      <c r="AB38">
        <v>1</v>
      </c>
      <c r="AC38">
        <v>0</v>
      </c>
      <c r="AD38">
        <v>39</v>
      </c>
      <c r="AE38" s="2">
        <v>4.875</v>
      </c>
      <c r="AF38">
        <v>24</v>
      </c>
      <c r="AG38">
        <v>15</v>
      </c>
      <c r="AH38">
        <v>8</v>
      </c>
      <c r="AI38" s="2">
        <v>1</v>
      </c>
      <c r="AJ38" s="4">
        <v>119790</v>
      </c>
      <c r="AK38" s="4">
        <v>41</v>
      </c>
    </row>
    <row r="39" spans="1:37" ht="15.25" customHeight="1" x14ac:dyDescent="0.2">
      <c r="A39" t="s">
        <v>183</v>
      </c>
      <c r="B39" t="s">
        <v>184</v>
      </c>
      <c r="C39" t="s">
        <v>52</v>
      </c>
      <c r="D39">
        <v>8</v>
      </c>
      <c r="E39">
        <v>36</v>
      </c>
      <c r="F39" s="2">
        <v>4.5</v>
      </c>
      <c r="G39" s="2">
        <v>29.4</v>
      </c>
      <c r="H39" s="2">
        <v>3.7</v>
      </c>
      <c r="I39" s="2">
        <v>0.51</v>
      </c>
      <c r="J39" s="2">
        <v>18.399999999999999</v>
      </c>
      <c r="K39" s="2">
        <v>2.2999999999999998</v>
      </c>
      <c r="L39">
        <v>12</v>
      </c>
      <c r="M39" s="2">
        <v>1.5</v>
      </c>
      <c r="N39">
        <v>28</v>
      </c>
      <c r="O39">
        <v>56</v>
      </c>
      <c r="P39" s="2">
        <v>50</v>
      </c>
      <c r="Q39">
        <v>2</v>
      </c>
      <c r="R39">
        <v>7</v>
      </c>
      <c r="S39" s="2">
        <v>28.571428571428601</v>
      </c>
      <c r="T39">
        <v>4</v>
      </c>
      <c r="U39">
        <v>8</v>
      </c>
      <c r="V39" s="2">
        <v>50</v>
      </c>
      <c r="W39">
        <v>1</v>
      </c>
      <c r="X39">
        <v>3</v>
      </c>
      <c r="Y39">
        <v>4</v>
      </c>
      <c r="Z39">
        <v>3</v>
      </c>
      <c r="AA39">
        <v>0</v>
      </c>
      <c r="AB39">
        <v>0</v>
      </c>
      <c r="AC39">
        <v>4</v>
      </c>
      <c r="AD39">
        <v>38</v>
      </c>
      <c r="AE39" s="2">
        <v>4.75</v>
      </c>
      <c r="AF39">
        <v>9</v>
      </c>
      <c r="AG39">
        <v>29</v>
      </c>
      <c r="AH39">
        <v>15</v>
      </c>
      <c r="AI39" s="2">
        <v>1.875</v>
      </c>
      <c r="AJ39" s="4">
        <v>119160</v>
      </c>
      <c r="AK39" s="4">
        <v>42</v>
      </c>
    </row>
    <row r="40" spans="1:37" ht="15.25" customHeight="1" x14ac:dyDescent="0.2">
      <c r="A40" t="s">
        <v>185</v>
      </c>
      <c r="B40" t="s">
        <v>186</v>
      </c>
      <c r="C40" t="s">
        <v>52</v>
      </c>
      <c r="D40">
        <v>8</v>
      </c>
      <c r="E40">
        <v>54</v>
      </c>
      <c r="F40" s="2">
        <v>6.75</v>
      </c>
      <c r="G40" s="2">
        <v>45.9</v>
      </c>
      <c r="H40" s="2">
        <v>5.7</v>
      </c>
      <c r="I40" s="2">
        <v>0.47</v>
      </c>
      <c r="J40" s="2">
        <v>25.4</v>
      </c>
      <c r="K40" s="2">
        <v>3.1749999999999998</v>
      </c>
      <c r="L40">
        <v>17</v>
      </c>
      <c r="M40" s="2">
        <v>2.125</v>
      </c>
      <c r="N40">
        <v>23</v>
      </c>
      <c r="O40">
        <v>54</v>
      </c>
      <c r="P40" s="2">
        <v>42.592592592592602</v>
      </c>
      <c r="Q40">
        <v>11</v>
      </c>
      <c r="R40">
        <v>39</v>
      </c>
      <c r="S40" s="2">
        <v>28.205128205128201</v>
      </c>
      <c r="T40">
        <v>9</v>
      </c>
      <c r="U40">
        <v>21</v>
      </c>
      <c r="V40" s="2">
        <v>42.857142857142897</v>
      </c>
      <c r="W40">
        <v>2</v>
      </c>
      <c r="X40">
        <v>2</v>
      </c>
      <c r="Y40">
        <v>5</v>
      </c>
      <c r="Z40">
        <v>5</v>
      </c>
      <c r="AA40">
        <v>1</v>
      </c>
      <c r="AB40">
        <v>0</v>
      </c>
      <c r="AC40">
        <v>8</v>
      </c>
      <c r="AD40">
        <v>65</v>
      </c>
      <c r="AE40" s="2">
        <v>8.125</v>
      </c>
      <c r="AF40">
        <v>22</v>
      </c>
      <c r="AG40">
        <v>43</v>
      </c>
      <c r="AH40">
        <v>19</v>
      </c>
      <c r="AI40" s="2">
        <v>2.375</v>
      </c>
      <c r="AJ40" s="4">
        <v>124020</v>
      </c>
      <c r="AK40" s="4">
        <v>33</v>
      </c>
    </row>
    <row r="41" spans="1:37" ht="15.25" customHeight="1" x14ac:dyDescent="0.2">
      <c r="A41" t="s">
        <v>187</v>
      </c>
      <c r="B41" t="s">
        <v>188</v>
      </c>
      <c r="C41" t="s">
        <v>53</v>
      </c>
      <c r="D41">
        <v>15</v>
      </c>
      <c r="E41">
        <v>61</v>
      </c>
      <c r="F41" s="2">
        <v>4.06666666666667</v>
      </c>
      <c r="G41" s="2">
        <v>59.2</v>
      </c>
      <c r="H41" s="2">
        <v>3.9</v>
      </c>
      <c r="I41" s="2">
        <v>0.52</v>
      </c>
      <c r="J41" s="2">
        <v>31.7</v>
      </c>
      <c r="K41" s="2">
        <v>2.1133333333333302</v>
      </c>
      <c r="L41">
        <v>13</v>
      </c>
      <c r="M41" s="2">
        <v>0.86666666666666703</v>
      </c>
      <c r="N41">
        <v>22</v>
      </c>
      <c r="O41">
        <v>34</v>
      </c>
      <c r="P41" s="2">
        <v>64.705882352941202</v>
      </c>
      <c r="Q41">
        <v>17</v>
      </c>
      <c r="R41">
        <v>73</v>
      </c>
      <c r="S41" s="2">
        <v>23.287671232876701</v>
      </c>
      <c r="T41">
        <v>5</v>
      </c>
      <c r="U41">
        <v>10</v>
      </c>
      <c r="V41" s="2">
        <v>50</v>
      </c>
      <c r="W41">
        <v>0</v>
      </c>
      <c r="X41">
        <v>2</v>
      </c>
      <c r="Y41">
        <v>9</v>
      </c>
      <c r="Z41">
        <v>1</v>
      </c>
      <c r="AA41">
        <v>0</v>
      </c>
      <c r="AB41">
        <v>0</v>
      </c>
      <c r="AC41">
        <v>2</v>
      </c>
      <c r="AD41">
        <v>53</v>
      </c>
      <c r="AE41" s="2">
        <v>3.5333333333333301</v>
      </c>
      <c r="AF41">
        <v>19</v>
      </c>
      <c r="AG41">
        <v>34</v>
      </c>
      <c r="AH41">
        <v>10</v>
      </c>
      <c r="AI41" s="2">
        <v>0.66666666666666696</v>
      </c>
      <c r="AJ41" s="4">
        <v>300690</v>
      </c>
      <c r="AK41" s="4">
        <v>6</v>
      </c>
    </row>
    <row r="42" spans="1:37" ht="15.25" customHeight="1" x14ac:dyDescent="0.2">
      <c r="A42" t="s">
        <v>189</v>
      </c>
      <c r="B42" t="s">
        <v>190</v>
      </c>
      <c r="C42" t="s">
        <v>53</v>
      </c>
      <c r="D42">
        <v>15</v>
      </c>
      <c r="E42">
        <v>68</v>
      </c>
      <c r="F42" s="2">
        <v>4.5333333333333297</v>
      </c>
      <c r="G42" s="2">
        <v>69.5</v>
      </c>
      <c r="H42" s="2">
        <v>4.5999999999999996</v>
      </c>
      <c r="I42" s="2">
        <v>0.72</v>
      </c>
      <c r="J42" s="2">
        <v>49</v>
      </c>
      <c r="K42" s="2">
        <v>3.2666666666666702</v>
      </c>
      <c r="L42">
        <v>8</v>
      </c>
      <c r="M42" s="2">
        <v>0.53333333333333299</v>
      </c>
      <c r="N42">
        <v>37</v>
      </c>
      <c r="O42">
        <v>58</v>
      </c>
      <c r="P42" s="2">
        <v>63.7931034482759</v>
      </c>
      <c r="Q42">
        <v>6</v>
      </c>
      <c r="R42">
        <v>16</v>
      </c>
      <c r="S42" s="2">
        <v>37.5</v>
      </c>
      <c r="T42">
        <v>19</v>
      </c>
      <c r="U42">
        <v>21</v>
      </c>
      <c r="V42" s="2">
        <v>90.476190476190496</v>
      </c>
      <c r="W42">
        <v>0</v>
      </c>
      <c r="X42">
        <v>3</v>
      </c>
      <c r="Y42">
        <v>4</v>
      </c>
      <c r="Z42">
        <v>2</v>
      </c>
      <c r="AA42">
        <v>0</v>
      </c>
      <c r="AB42">
        <v>0</v>
      </c>
      <c r="AC42">
        <v>1</v>
      </c>
      <c r="AD42">
        <v>47</v>
      </c>
      <c r="AE42" s="2">
        <v>3.1333333333333302</v>
      </c>
      <c r="AF42">
        <v>13</v>
      </c>
      <c r="AG42">
        <v>34</v>
      </c>
      <c r="AH42">
        <v>10</v>
      </c>
      <c r="AI42" s="2">
        <v>0.66666666666666696</v>
      </c>
      <c r="AJ42" s="4">
        <v>291780</v>
      </c>
      <c r="AK42" s="4">
        <v>7</v>
      </c>
    </row>
    <row r="43" spans="1:37" ht="15.25" customHeight="1" x14ac:dyDescent="0.2">
      <c r="A43" t="s">
        <v>191</v>
      </c>
      <c r="B43" t="s">
        <v>192</v>
      </c>
      <c r="C43" t="s">
        <v>53</v>
      </c>
      <c r="D43">
        <v>15</v>
      </c>
      <c r="E43">
        <v>77</v>
      </c>
      <c r="F43" s="2">
        <v>5.1333333333333302</v>
      </c>
      <c r="G43" s="2">
        <v>96.2</v>
      </c>
      <c r="H43" s="2">
        <v>6.4</v>
      </c>
      <c r="I43" s="2">
        <v>0.6</v>
      </c>
      <c r="J43" s="2">
        <v>46.2</v>
      </c>
      <c r="K43" s="2">
        <v>3.08</v>
      </c>
      <c r="L43">
        <v>39</v>
      </c>
      <c r="M43" s="2">
        <v>2.6</v>
      </c>
      <c r="N43">
        <v>38</v>
      </c>
      <c r="O43">
        <v>68</v>
      </c>
      <c r="P43" s="2">
        <v>55.882352941176499</v>
      </c>
      <c r="Q43">
        <v>15</v>
      </c>
      <c r="R43">
        <v>45</v>
      </c>
      <c r="S43" s="2">
        <v>33.3333333333333</v>
      </c>
      <c r="T43">
        <v>9</v>
      </c>
      <c r="U43">
        <v>15</v>
      </c>
      <c r="V43" s="2">
        <v>60</v>
      </c>
      <c r="W43">
        <v>8</v>
      </c>
      <c r="X43">
        <v>13</v>
      </c>
      <c r="Y43">
        <v>14</v>
      </c>
      <c r="Z43">
        <v>6</v>
      </c>
      <c r="AA43">
        <v>0</v>
      </c>
      <c r="AB43">
        <v>1</v>
      </c>
      <c r="AC43">
        <v>3</v>
      </c>
      <c r="AD43">
        <v>70</v>
      </c>
      <c r="AE43" s="2">
        <v>4.6666666666666696</v>
      </c>
      <c r="AF43">
        <v>31</v>
      </c>
      <c r="AG43">
        <v>39</v>
      </c>
      <c r="AH43">
        <v>13</v>
      </c>
      <c r="AI43" s="2">
        <v>0.86666666666666703</v>
      </c>
      <c r="AJ43" s="4">
        <v>231810</v>
      </c>
      <c r="AK43" s="4">
        <v>8</v>
      </c>
    </row>
    <row r="44" spans="1:37" ht="15.25" customHeight="1" x14ac:dyDescent="0.2">
      <c r="A44" t="s">
        <v>193</v>
      </c>
      <c r="B44" t="s">
        <v>194</v>
      </c>
      <c r="C44" t="s">
        <v>53</v>
      </c>
      <c r="D44">
        <v>15</v>
      </c>
      <c r="E44">
        <v>81</v>
      </c>
      <c r="F44" s="2">
        <v>5.4</v>
      </c>
      <c r="G44" s="2">
        <v>76.599999999999994</v>
      </c>
      <c r="H44" s="2">
        <v>5.0999999999999996</v>
      </c>
      <c r="I44" s="2">
        <v>0.6</v>
      </c>
      <c r="J44" s="2">
        <v>48.6</v>
      </c>
      <c r="K44" s="2">
        <v>3.24</v>
      </c>
      <c r="L44">
        <v>35</v>
      </c>
      <c r="M44" s="2">
        <v>2.3333333333333299</v>
      </c>
      <c r="N44">
        <v>22</v>
      </c>
      <c r="O44">
        <v>34</v>
      </c>
      <c r="P44" s="2">
        <v>64.705882352941202</v>
      </c>
      <c r="Q44">
        <v>27</v>
      </c>
      <c r="R44">
        <v>92</v>
      </c>
      <c r="S44" s="2">
        <v>29.347826086956498</v>
      </c>
      <c r="T44">
        <v>5</v>
      </c>
      <c r="U44">
        <v>8</v>
      </c>
      <c r="V44" s="2">
        <v>62.5</v>
      </c>
      <c r="W44">
        <v>0</v>
      </c>
      <c r="X44">
        <v>1</v>
      </c>
      <c r="Y44">
        <v>26</v>
      </c>
      <c r="Z44">
        <v>2</v>
      </c>
      <c r="AA44">
        <v>1</v>
      </c>
      <c r="AB44">
        <v>0</v>
      </c>
      <c r="AC44">
        <v>8</v>
      </c>
      <c r="AD44">
        <v>48</v>
      </c>
      <c r="AE44" s="2">
        <v>3.2</v>
      </c>
      <c r="AF44">
        <v>18</v>
      </c>
      <c r="AG44">
        <v>30</v>
      </c>
      <c r="AH44">
        <v>23</v>
      </c>
      <c r="AI44" s="2">
        <v>1.5333333333333301</v>
      </c>
      <c r="AJ44" s="4">
        <v>300720</v>
      </c>
      <c r="AK44" s="4">
        <v>5</v>
      </c>
    </row>
    <row r="45" spans="1:37" ht="15.25" customHeight="1" x14ac:dyDescent="0.2">
      <c r="A45" t="s">
        <v>195</v>
      </c>
      <c r="B45" t="s">
        <v>196</v>
      </c>
      <c r="C45" t="s">
        <v>54</v>
      </c>
      <c r="D45">
        <v>2</v>
      </c>
      <c r="E45">
        <v>6</v>
      </c>
      <c r="F45" s="2">
        <v>3</v>
      </c>
      <c r="G45" s="2">
        <v>4.3</v>
      </c>
      <c r="H45" s="2">
        <v>2.2000000000000002</v>
      </c>
      <c r="I45" s="2">
        <v>0.38</v>
      </c>
      <c r="J45" s="2">
        <v>2.2999999999999998</v>
      </c>
      <c r="K45" s="2">
        <v>1.1499999999999999</v>
      </c>
      <c r="L45">
        <v>5</v>
      </c>
      <c r="M45" s="2">
        <v>2.5</v>
      </c>
      <c r="N45">
        <v>6</v>
      </c>
      <c r="O45">
        <v>9</v>
      </c>
      <c r="P45" s="2">
        <v>66.6666666666667</v>
      </c>
      <c r="Q45">
        <v>0</v>
      </c>
      <c r="R45">
        <v>7</v>
      </c>
      <c r="S45" s="2">
        <v>0</v>
      </c>
      <c r="T45">
        <v>0</v>
      </c>
      <c r="U45">
        <v>0</v>
      </c>
      <c r="W45">
        <v>0</v>
      </c>
      <c r="X45">
        <v>0</v>
      </c>
      <c r="Y45">
        <v>0</v>
      </c>
      <c r="Z45">
        <v>0</v>
      </c>
      <c r="AA45">
        <v>0</v>
      </c>
      <c r="AB45">
        <v>0</v>
      </c>
      <c r="AC45">
        <v>5</v>
      </c>
      <c r="AD45">
        <v>4</v>
      </c>
      <c r="AE45" s="2">
        <v>2</v>
      </c>
      <c r="AF45">
        <v>1</v>
      </c>
      <c r="AG45">
        <v>3</v>
      </c>
      <c r="AH45">
        <v>0</v>
      </c>
      <c r="AI45" s="2">
        <v>0</v>
      </c>
      <c r="AJ45" s="4">
        <v>16506</v>
      </c>
      <c r="AK45" s="4">
        <v>225</v>
      </c>
    </row>
    <row r="46" spans="1:37" ht="15.25" customHeight="1" x14ac:dyDescent="0.2">
      <c r="A46" t="s">
        <v>197</v>
      </c>
      <c r="B46" t="s">
        <v>198</v>
      </c>
      <c r="C46" t="s">
        <v>54</v>
      </c>
      <c r="D46">
        <v>2</v>
      </c>
      <c r="E46">
        <v>7</v>
      </c>
      <c r="F46" s="2">
        <v>3.5</v>
      </c>
      <c r="G46" s="2">
        <v>5.6</v>
      </c>
      <c r="H46" s="2">
        <v>2.8</v>
      </c>
      <c r="I46" s="2">
        <v>0.44</v>
      </c>
      <c r="J46" s="2">
        <v>3.1</v>
      </c>
      <c r="K46" s="2">
        <v>1.55</v>
      </c>
      <c r="L46">
        <v>0</v>
      </c>
      <c r="M46" s="2">
        <v>0</v>
      </c>
      <c r="N46">
        <v>5</v>
      </c>
      <c r="O46">
        <v>12</v>
      </c>
      <c r="P46" s="2">
        <v>41.6666666666667</v>
      </c>
      <c r="Q46">
        <v>0</v>
      </c>
      <c r="R46">
        <v>0</v>
      </c>
      <c r="T46">
        <v>2</v>
      </c>
      <c r="U46">
        <v>4</v>
      </c>
      <c r="V46" s="2">
        <v>50</v>
      </c>
      <c r="W46">
        <v>0</v>
      </c>
      <c r="X46">
        <v>0</v>
      </c>
      <c r="Y46">
        <v>0</v>
      </c>
      <c r="Z46">
        <v>0</v>
      </c>
      <c r="AA46">
        <v>0</v>
      </c>
      <c r="AB46">
        <v>0</v>
      </c>
      <c r="AC46">
        <v>0</v>
      </c>
      <c r="AD46">
        <v>9</v>
      </c>
      <c r="AE46" s="2">
        <v>4.5</v>
      </c>
      <c r="AF46">
        <v>5</v>
      </c>
      <c r="AG46">
        <v>4</v>
      </c>
      <c r="AH46">
        <v>2</v>
      </c>
      <c r="AI46" s="2">
        <v>1</v>
      </c>
      <c r="AJ46" s="4">
        <v>16906</v>
      </c>
      <c r="AK46" s="4">
        <v>220</v>
      </c>
    </row>
    <row r="47" spans="1:37" ht="15.25" customHeight="1" x14ac:dyDescent="0.2">
      <c r="A47" t="s">
        <v>199</v>
      </c>
      <c r="B47" t="s">
        <v>200</v>
      </c>
      <c r="C47" t="s">
        <v>54</v>
      </c>
      <c r="D47">
        <v>2</v>
      </c>
      <c r="E47">
        <v>6</v>
      </c>
      <c r="F47" s="2">
        <v>3</v>
      </c>
      <c r="G47" s="2">
        <v>6.5</v>
      </c>
      <c r="H47" s="2">
        <v>3.2</v>
      </c>
      <c r="I47" s="2">
        <v>0.33</v>
      </c>
      <c r="J47" s="2">
        <v>2</v>
      </c>
      <c r="K47" s="2">
        <v>1</v>
      </c>
      <c r="L47">
        <v>4</v>
      </c>
      <c r="M47" s="2">
        <v>2</v>
      </c>
      <c r="N47">
        <v>4</v>
      </c>
      <c r="O47">
        <v>10</v>
      </c>
      <c r="P47" s="2">
        <v>40</v>
      </c>
      <c r="Q47">
        <v>1</v>
      </c>
      <c r="R47">
        <v>7</v>
      </c>
      <c r="S47" s="2">
        <v>14.285714285714301</v>
      </c>
      <c r="T47">
        <v>0</v>
      </c>
      <c r="U47">
        <v>1</v>
      </c>
      <c r="V47" s="2">
        <v>0</v>
      </c>
      <c r="W47">
        <v>0</v>
      </c>
      <c r="X47">
        <v>1</v>
      </c>
      <c r="Y47">
        <v>1</v>
      </c>
      <c r="Z47">
        <v>0</v>
      </c>
      <c r="AA47">
        <v>0</v>
      </c>
      <c r="AB47">
        <v>0</v>
      </c>
      <c r="AC47">
        <v>2</v>
      </c>
      <c r="AD47">
        <v>9</v>
      </c>
      <c r="AE47" s="2">
        <v>4.5</v>
      </c>
      <c r="AF47">
        <v>4</v>
      </c>
      <c r="AG47">
        <v>5</v>
      </c>
      <c r="AH47">
        <v>2</v>
      </c>
      <c r="AI47" s="2">
        <v>1</v>
      </c>
      <c r="AJ47" s="4">
        <v>16500</v>
      </c>
      <c r="AK47" s="4">
        <v>226</v>
      </c>
    </row>
    <row r="48" spans="1:37" ht="15.25" customHeight="1" x14ac:dyDescent="0.2">
      <c r="A48" t="s">
        <v>201</v>
      </c>
      <c r="B48" t="s">
        <v>202</v>
      </c>
      <c r="C48" t="s">
        <v>54</v>
      </c>
      <c r="D48">
        <v>2</v>
      </c>
      <c r="E48">
        <v>11</v>
      </c>
      <c r="F48" s="2">
        <v>5.5</v>
      </c>
      <c r="G48" s="2">
        <v>8.1999999999999993</v>
      </c>
      <c r="H48" s="2">
        <v>4.0999999999999996</v>
      </c>
      <c r="I48" s="2">
        <v>0.65</v>
      </c>
      <c r="J48" s="2">
        <v>7.2</v>
      </c>
      <c r="K48" s="2">
        <v>3.6</v>
      </c>
      <c r="L48">
        <v>2</v>
      </c>
      <c r="M48" s="2">
        <v>1</v>
      </c>
      <c r="N48">
        <v>3</v>
      </c>
      <c r="O48">
        <v>8</v>
      </c>
      <c r="P48" s="2">
        <v>37.5</v>
      </c>
      <c r="Q48">
        <v>4</v>
      </c>
      <c r="R48">
        <v>9</v>
      </c>
      <c r="S48" s="2">
        <v>44.4444444444444</v>
      </c>
      <c r="T48">
        <v>0</v>
      </c>
      <c r="U48">
        <v>0</v>
      </c>
      <c r="W48">
        <v>0</v>
      </c>
      <c r="X48">
        <v>1</v>
      </c>
      <c r="Y48">
        <v>0</v>
      </c>
      <c r="Z48">
        <v>0</v>
      </c>
      <c r="AA48">
        <v>0</v>
      </c>
      <c r="AB48">
        <v>0</v>
      </c>
      <c r="AC48">
        <v>1</v>
      </c>
      <c r="AD48">
        <v>6</v>
      </c>
      <c r="AE48" s="2">
        <v>3</v>
      </c>
      <c r="AF48">
        <v>0</v>
      </c>
      <c r="AG48">
        <v>6</v>
      </c>
      <c r="AH48">
        <v>3</v>
      </c>
      <c r="AI48" s="2">
        <v>1.5</v>
      </c>
      <c r="AJ48" s="4">
        <v>17992</v>
      </c>
      <c r="AK48" s="4">
        <v>212</v>
      </c>
    </row>
    <row r="49" spans="1:37" ht="15.25" customHeight="1" x14ac:dyDescent="0.2">
      <c r="A49" t="s">
        <v>203</v>
      </c>
      <c r="B49" t="s">
        <v>204</v>
      </c>
      <c r="C49" t="s">
        <v>55</v>
      </c>
      <c r="D49">
        <v>2</v>
      </c>
      <c r="E49">
        <v>1</v>
      </c>
      <c r="F49" s="2">
        <v>0.5</v>
      </c>
      <c r="G49" s="2">
        <v>0.6</v>
      </c>
      <c r="H49" s="2">
        <v>0.3</v>
      </c>
      <c r="I49" s="2">
        <v>0.11</v>
      </c>
      <c r="J49" s="2">
        <v>0.1</v>
      </c>
      <c r="K49" s="2">
        <v>0.05</v>
      </c>
      <c r="L49">
        <v>1</v>
      </c>
      <c r="M49" s="2">
        <v>0.5</v>
      </c>
      <c r="N49">
        <v>1</v>
      </c>
      <c r="O49">
        <v>6</v>
      </c>
      <c r="P49" s="2">
        <v>16.6666666666667</v>
      </c>
      <c r="Q49">
        <v>0</v>
      </c>
      <c r="R49">
        <v>3</v>
      </c>
      <c r="S49" s="2">
        <v>0</v>
      </c>
      <c r="T49">
        <v>0</v>
      </c>
      <c r="U49">
        <v>0</v>
      </c>
      <c r="W49">
        <v>0</v>
      </c>
      <c r="X49">
        <v>0</v>
      </c>
      <c r="Y49">
        <v>1</v>
      </c>
      <c r="Z49">
        <v>0</v>
      </c>
      <c r="AA49">
        <v>0</v>
      </c>
      <c r="AB49">
        <v>0</v>
      </c>
      <c r="AC49">
        <v>0</v>
      </c>
      <c r="AD49">
        <v>5</v>
      </c>
      <c r="AE49" s="2">
        <v>2.5</v>
      </c>
      <c r="AF49">
        <v>3</v>
      </c>
      <c r="AG49">
        <v>2</v>
      </c>
      <c r="AH49">
        <v>3</v>
      </c>
      <c r="AI49" s="2">
        <v>1.5</v>
      </c>
      <c r="AJ49" s="4">
        <v>20350</v>
      </c>
      <c r="AK49" s="4">
        <v>199</v>
      </c>
    </row>
    <row r="50" spans="1:37" ht="15.25" customHeight="1" x14ac:dyDescent="0.2">
      <c r="A50" t="s">
        <v>205</v>
      </c>
      <c r="B50" t="s">
        <v>206</v>
      </c>
      <c r="C50" t="s">
        <v>55</v>
      </c>
      <c r="D50">
        <v>2</v>
      </c>
      <c r="E50">
        <v>2</v>
      </c>
      <c r="F50" s="2">
        <v>1</v>
      </c>
      <c r="G50" s="2">
        <v>2.2999999999999998</v>
      </c>
      <c r="H50" s="2">
        <v>1.2</v>
      </c>
      <c r="I50" s="2">
        <v>0.14000000000000001</v>
      </c>
      <c r="J50" s="2">
        <v>0.3</v>
      </c>
      <c r="K50" s="2">
        <v>0.15</v>
      </c>
      <c r="L50">
        <v>1</v>
      </c>
      <c r="M50" s="2">
        <v>0.5</v>
      </c>
      <c r="N50">
        <v>0</v>
      </c>
      <c r="O50">
        <v>6</v>
      </c>
      <c r="P50" s="2">
        <v>0</v>
      </c>
      <c r="Q50">
        <v>1</v>
      </c>
      <c r="R50">
        <v>8</v>
      </c>
      <c r="S50" s="2">
        <v>12.5</v>
      </c>
      <c r="T50">
        <v>0</v>
      </c>
      <c r="U50">
        <v>0</v>
      </c>
      <c r="W50">
        <v>0</v>
      </c>
      <c r="X50">
        <v>0</v>
      </c>
      <c r="Y50">
        <v>1</v>
      </c>
      <c r="Z50">
        <v>0</v>
      </c>
      <c r="AA50">
        <v>0</v>
      </c>
      <c r="AB50">
        <v>0</v>
      </c>
      <c r="AC50">
        <v>0</v>
      </c>
      <c r="AD50">
        <v>4</v>
      </c>
      <c r="AE50" s="2">
        <v>2</v>
      </c>
      <c r="AF50">
        <v>3</v>
      </c>
      <c r="AG50">
        <v>1</v>
      </c>
      <c r="AH50">
        <v>1</v>
      </c>
      <c r="AI50" s="2">
        <v>0.5</v>
      </c>
      <c r="AJ50" s="4">
        <v>20620</v>
      </c>
      <c r="AK50" s="4">
        <v>198</v>
      </c>
    </row>
    <row r="51" spans="1:37" ht="15.25" customHeight="1" x14ac:dyDescent="0.2">
      <c r="A51" t="s">
        <v>207</v>
      </c>
      <c r="B51" t="s">
        <v>208</v>
      </c>
      <c r="C51" t="s">
        <v>55</v>
      </c>
      <c r="D51">
        <v>2</v>
      </c>
      <c r="E51">
        <v>13</v>
      </c>
      <c r="F51" s="2">
        <v>6.5</v>
      </c>
      <c r="G51" s="2">
        <v>11.3</v>
      </c>
      <c r="H51" s="2">
        <v>5.6</v>
      </c>
      <c r="I51" s="2">
        <v>0.68</v>
      </c>
      <c r="J51" s="2">
        <v>8.8000000000000007</v>
      </c>
      <c r="K51" s="2">
        <v>4.4000000000000004</v>
      </c>
      <c r="L51">
        <v>1</v>
      </c>
      <c r="M51" s="2">
        <v>0.5</v>
      </c>
      <c r="N51">
        <v>5</v>
      </c>
      <c r="O51">
        <v>6</v>
      </c>
      <c r="P51" s="2">
        <v>83.3333333333333</v>
      </c>
      <c r="Q51">
        <v>4</v>
      </c>
      <c r="R51">
        <v>12</v>
      </c>
      <c r="S51" s="2">
        <v>33.3333333333333</v>
      </c>
      <c r="T51">
        <v>0</v>
      </c>
      <c r="U51">
        <v>1</v>
      </c>
      <c r="V51" s="2">
        <v>0</v>
      </c>
      <c r="W51">
        <v>0</v>
      </c>
      <c r="X51">
        <v>0</v>
      </c>
      <c r="Y51">
        <v>0</v>
      </c>
      <c r="Z51">
        <v>1</v>
      </c>
      <c r="AA51">
        <v>0</v>
      </c>
      <c r="AB51">
        <v>0</v>
      </c>
      <c r="AC51">
        <v>1</v>
      </c>
      <c r="AD51">
        <v>9</v>
      </c>
      <c r="AE51" s="2">
        <v>4.5</v>
      </c>
      <c r="AF51">
        <v>5</v>
      </c>
      <c r="AG51">
        <v>4</v>
      </c>
      <c r="AH51">
        <v>2</v>
      </c>
      <c r="AI51" s="2">
        <v>1</v>
      </c>
      <c r="AJ51" s="4">
        <v>23590</v>
      </c>
      <c r="AK51" s="4">
        <v>190</v>
      </c>
    </row>
    <row r="52" spans="1:37" ht="15.25" customHeight="1" x14ac:dyDescent="0.2">
      <c r="A52" t="s">
        <v>209</v>
      </c>
      <c r="B52" t="s">
        <v>210</v>
      </c>
      <c r="C52" t="s">
        <v>55</v>
      </c>
      <c r="D52">
        <v>2</v>
      </c>
      <c r="E52">
        <v>6</v>
      </c>
      <c r="F52" s="2">
        <v>3</v>
      </c>
      <c r="G52" s="2">
        <v>7.4</v>
      </c>
      <c r="H52" s="2">
        <v>3.7</v>
      </c>
      <c r="I52" s="2">
        <v>0.4</v>
      </c>
      <c r="J52" s="2">
        <v>2.4</v>
      </c>
      <c r="K52" s="2">
        <v>1.2</v>
      </c>
      <c r="L52">
        <v>2</v>
      </c>
      <c r="M52" s="2">
        <v>1</v>
      </c>
      <c r="N52">
        <v>4</v>
      </c>
      <c r="O52">
        <v>9</v>
      </c>
      <c r="P52" s="2">
        <v>44.4444444444444</v>
      </c>
      <c r="Q52">
        <v>0</v>
      </c>
      <c r="R52">
        <v>4</v>
      </c>
      <c r="S52" s="2">
        <v>0</v>
      </c>
      <c r="T52">
        <v>2</v>
      </c>
      <c r="U52">
        <v>2</v>
      </c>
      <c r="V52" s="2">
        <v>100</v>
      </c>
      <c r="W52">
        <v>0</v>
      </c>
      <c r="X52">
        <v>0</v>
      </c>
      <c r="Y52">
        <v>0</v>
      </c>
      <c r="Z52">
        <v>0</v>
      </c>
      <c r="AA52">
        <v>0</v>
      </c>
      <c r="AB52">
        <v>0</v>
      </c>
      <c r="AC52">
        <v>2</v>
      </c>
      <c r="AD52">
        <v>14</v>
      </c>
      <c r="AE52" s="2">
        <v>7</v>
      </c>
      <c r="AF52">
        <v>4</v>
      </c>
      <c r="AG52">
        <v>10</v>
      </c>
      <c r="AH52">
        <v>2</v>
      </c>
      <c r="AI52" s="2">
        <v>1</v>
      </c>
      <c r="AJ52" s="4">
        <v>17460</v>
      </c>
      <c r="AK52" s="4">
        <v>214</v>
      </c>
    </row>
    <row r="53" spans="1:37" ht="15.25" customHeight="1" x14ac:dyDescent="0.2">
      <c r="A53" t="s">
        <v>211</v>
      </c>
      <c r="B53" t="s">
        <v>122</v>
      </c>
      <c r="C53" t="s">
        <v>56</v>
      </c>
      <c r="D53">
        <v>3</v>
      </c>
      <c r="E53">
        <v>15</v>
      </c>
      <c r="F53" s="2">
        <v>5</v>
      </c>
      <c r="G53" s="2">
        <v>15</v>
      </c>
      <c r="H53" s="2">
        <v>5</v>
      </c>
      <c r="I53" s="2">
        <v>0.6</v>
      </c>
      <c r="J53" s="2">
        <v>9</v>
      </c>
      <c r="K53" s="2">
        <v>3</v>
      </c>
      <c r="L53">
        <v>5</v>
      </c>
      <c r="M53" s="2">
        <v>1.6666666666666701</v>
      </c>
      <c r="N53">
        <v>5</v>
      </c>
      <c r="O53">
        <v>11</v>
      </c>
      <c r="P53" s="2">
        <v>45.454545454545503</v>
      </c>
      <c r="Q53">
        <v>5</v>
      </c>
      <c r="R53">
        <v>13</v>
      </c>
      <c r="S53" s="2">
        <v>38.461538461538503</v>
      </c>
      <c r="T53">
        <v>0</v>
      </c>
      <c r="U53">
        <v>1</v>
      </c>
      <c r="V53" s="2">
        <v>0</v>
      </c>
      <c r="W53">
        <v>0</v>
      </c>
      <c r="X53">
        <v>0</v>
      </c>
      <c r="Y53">
        <v>2</v>
      </c>
      <c r="Z53">
        <v>0</v>
      </c>
      <c r="AA53">
        <v>0</v>
      </c>
      <c r="AB53">
        <v>0</v>
      </c>
      <c r="AC53">
        <v>3</v>
      </c>
      <c r="AD53">
        <v>8</v>
      </c>
      <c r="AE53" s="2">
        <v>2.6666666666666701</v>
      </c>
      <c r="AF53">
        <v>1</v>
      </c>
      <c r="AG53">
        <v>7</v>
      </c>
      <c r="AH53">
        <v>0</v>
      </c>
      <c r="AI53" s="2">
        <v>0</v>
      </c>
      <c r="AJ53" s="4">
        <v>29047</v>
      </c>
      <c r="AK53" s="4">
        <v>175</v>
      </c>
    </row>
    <row r="54" spans="1:37" ht="15.25" customHeight="1" x14ac:dyDescent="0.2">
      <c r="A54" t="s">
        <v>211</v>
      </c>
      <c r="B54" t="s">
        <v>212</v>
      </c>
      <c r="C54" t="s">
        <v>56</v>
      </c>
      <c r="D54">
        <v>3</v>
      </c>
      <c r="E54">
        <v>0</v>
      </c>
      <c r="F54" s="2">
        <v>0</v>
      </c>
      <c r="G54" s="2">
        <v>-1</v>
      </c>
      <c r="H54" s="2">
        <v>-0.3</v>
      </c>
      <c r="I54" s="2">
        <v>0</v>
      </c>
      <c r="J54" s="2">
        <v>0</v>
      </c>
      <c r="K54" s="2">
        <v>0</v>
      </c>
      <c r="L54">
        <v>1</v>
      </c>
      <c r="M54" s="2">
        <v>0.33333333333333298</v>
      </c>
      <c r="N54">
        <v>0</v>
      </c>
      <c r="O54">
        <v>2</v>
      </c>
      <c r="P54" s="2">
        <v>0</v>
      </c>
      <c r="Q54">
        <v>0</v>
      </c>
      <c r="R54">
        <v>6</v>
      </c>
      <c r="S54" s="2">
        <v>0</v>
      </c>
      <c r="T54">
        <v>0</v>
      </c>
      <c r="U54">
        <v>0</v>
      </c>
      <c r="W54">
        <v>0</v>
      </c>
      <c r="X54">
        <v>0</v>
      </c>
      <c r="Y54">
        <v>1</v>
      </c>
      <c r="Z54">
        <v>0</v>
      </c>
      <c r="AA54">
        <v>0</v>
      </c>
      <c r="AB54">
        <v>0</v>
      </c>
      <c r="AC54">
        <v>0</v>
      </c>
      <c r="AD54">
        <v>6</v>
      </c>
      <c r="AE54" s="2">
        <v>2</v>
      </c>
      <c r="AF54">
        <v>2</v>
      </c>
      <c r="AG54">
        <v>4</v>
      </c>
      <c r="AH54">
        <v>5</v>
      </c>
      <c r="AI54" s="2">
        <v>1.6666666666666701</v>
      </c>
      <c r="AJ54" s="4">
        <v>24997</v>
      </c>
      <c r="AK54" s="4">
        <v>184</v>
      </c>
    </row>
    <row r="55" spans="1:37" ht="15.25" customHeight="1" x14ac:dyDescent="0.2">
      <c r="A55" t="s">
        <v>213</v>
      </c>
      <c r="B55" t="s">
        <v>214</v>
      </c>
      <c r="C55" t="s">
        <v>56</v>
      </c>
      <c r="D55">
        <v>3</v>
      </c>
      <c r="E55">
        <v>1</v>
      </c>
      <c r="F55" s="2">
        <v>0.33333333333333298</v>
      </c>
      <c r="G55" s="2">
        <v>2.8</v>
      </c>
      <c r="H55" s="2">
        <v>0.9</v>
      </c>
      <c r="I55" s="2">
        <v>0.33</v>
      </c>
      <c r="J55" s="2">
        <v>0.3</v>
      </c>
      <c r="K55" s="2">
        <v>0.1</v>
      </c>
      <c r="L55">
        <v>1</v>
      </c>
      <c r="M55" s="2">
        <v>0.33333333333333298</v>
      </c>
      <c r="N55">
        <v>1</v>
      </c>
      <c r="O55">
        <v>1</v>
      </c>
      <c r="P55" s="2">
        <v>100</v>
      </c>
      <c r="Q55">
        <v>0</v>
      </c>
      <c r="R55">
        <v>2</v>
      </c>
      <c r="S55" s="2">
        <v>0</v>
      </c>
      <c r="T55">
        <v>0</v>
      </c>
      <c r="U55">
        <v>0</v>
      </c>
      <c r="W55">
        <v>0</v>
      </c>
      <c r="X55">
        <v>0</v>
      </c>
      <c r="Y55">
        <v>0</v>
      </c>
      <c r="Z55">
        <v>0</v>
      </c>
      <c r="AA55">
        <v>0</v>
      </c>
      <c r="AB55">
        <v>0</v>
      </c>
      <c r="AC55">
        <v>1</v>
      </c>
      <c r="AD55">
        <v>7</v>
      </c>
      <c r="AE55" s="2">
        <v>2.3333333333333299</v>
      </c>
      <c r="AF55">
        <v>3</v>
      </c>
      <c r="AG55">
        <v>4</v>
      </c>
      <c r="AH55">
        <v>1</v>
      </c>
      <c r="AI55" s="2">
        <v>0.33333333333333298</v>
      </c>
      <c r="AJ55" s="4">
        <v>25267</v>
      </c>
      <c r="AK55" s="4">
        <v>183</v>
      </c>
    </row>
    <row r="56" spans="1:37" ht="15.25" customHeight="1" x14ac:dyDescent="0.2">
      <c r="A56" t="s">
        <v>215</v>
      </c>
      <c r="B56" t="s">
        <v>216</v>
      </c>
      <c r="C56" t="s">
        <v>56</v>
      </c>
      <c r="D56">
        <v>3</v>
      </c>
      <c r="E56">
        <v>28</v>
      </c>
      <c r="F56" s="2">
        <v>9.3333333333333304</v>
      </c>
      <c r="G56" s="2">
        <v>24.5</v>
      </c>
      <c r="H56" s="2">
        <v>8.1999999999999993</v>
      </c>
      <c r="I56" s="2">
        <v>0.56999999999999995</v>
      </c>
      <c r="J56" s="2">
        <v>16</v>
      </c>
      <c r="K56" s="2">
        <v>5.3333333333333304</v>
      </c>
      <c r="L56">
        <v>4</v>
      </c>
      <c r="M56" s="2">
        <v>1.3333333333333299</v>
      </c>
      <c r="N56">
        <v>16</v>
      </c>
      <c r="O56">
        <v>30</v>
      </c>
      <c r="P56" s="2">
        <v>53.3333333333333</v>
      </c>
      <c r="Q56">
        <v>2</v>
      </c>
      <c r="R56">
        <v>7</v>
      </c>
      <c r="S56" s="2">
        <v>28.571428571428601</v>
      </c>
      <c r="T56">
        <v>8</v>
      </c>
      <c r="U56">
        <v>12</v>
      </c>
      <c r="V56" s="2">
        <v>66.6666666666667</v>
      </c>
      <c r="W56">
        <v>1</v>
      </c>
      <c r="X56">
        <v>2</v>
      </c>
      <c r="Y56">
        <v>0</v>
      </c>
      <c r="Z56">
        <v>3</v>
      </c>
      <c r="AA56">
        <v>0</v>
      </c>
      <c r="AB56">
        <v>0</v>
      </c>
      <c r="AC56">
        <v>1</v>
      </c>
      <c r="AD56">
        <v>21</v>
      </c>
      <c r="AE56" s="2">
        <v>7</v>
      </c>
      <c r="AF56">
        <v>4</v>
      </c>
      <c r="AG56">
        <v>17</v>
      </c>
      <c r="AH56">
        <v>4</v>
      </c>
      <c r="AI56" s="2">
        <v>1.3333333333333299</v>
      </c>
      <c r="AJ56" s="4">
        <v>32490</v>
      </c>
      <c r="AK56" s="4">
        <v>167</v>
      </c>
    </row>
    <row r="57" spans="1:37" ht="15.25" customHeight="1" x14ac:dyDescent="0.2">
      <c r="A57" t="s">
        <v>217</v>
      </c>
      <c r="B57" t="s">
        <v>218</v>
      </c>
      <c r="C57" t="s">
        <v>57</v>
      </c>
      <c r="D57">
        <v>2</v>
      </c>
      <c r="E57">
        <v>2</v>
      </c>
      <c r="F57" s="2">
        <v>1</v>
      </c>
      <c r="G57" s="2">
        <v>1.2</v>
      </c>
      <c r="H57" s="2">
        <v>0.6</v>
      </c>
      <c r="I57" s="2">
        <v>0.33</v>
      </c>
      <c r="J57" s="2">
        <v>0.7</v>
      </c>
      <c r="K57" s="2">
        <v>0.35</v>
      </c>
      <c r="L57">
        <v>0</v>
      </c>
      <c r="M57" s="2">
        <v>0</v>
      </c>
      <c r="N57">
        <v>2</v>
      </c>
      <c r="O57">
        <v>5</v>
      </c>
      <c r="P57" s="2">
        <v>40</v>
      </c>
      <c r="Q57">
        <v>0</v>
      </c>
      <c r="R57">
        <v>0</v>
      </c>
      <c r="T57">
        <v>0</v>
      </c>
      <c r="U57">
        <v>1</v>
      </c>
      <c r="V57" s="2">
        <v>0</v>
      </c>
      <c r="W57">
        <v>0</v>
      </c>
      <c r="X57">
        <v>0</v>
      </c>
      <c r="Y57">
        <v>0</v>
      </c>
      <c r="Z57">
        <v>0</v>
      </c>
      <c r="AA57">
        <v>0</v>
      </c>
      <c r="AB57">
        <v>0</v>
      </c>
      <c r="AC57">
        <v>0</v>
      </c>
      <c r="AD57">
        <v>5</v>
      </c>
      <c r="AE57" s="2">
        <v>2.5</v>
      </c>
      <c r="AF57">
        <v>1</v>
      </c>
      <c r="AG57">
        <v>4</v>
      </c>
      <c r="AH57">
        <v>2</v>
      </c>
      <c r="AI57" s="2">
        <v>1</v>
      </c>
      <c r="AJ57" s="4">
        <v>41322</v>
      </c>
      <c r="AK57" s="4">
        <v>141</v>
      </c>
    </row>
    <row r="58" spans="1:37" ht="15.25" customHeight="1" x14ac:dyDescent="0.2">
      <c r="A58" t="s">
        <v>219</v>
      </c>
      <c r="B58" t="s">
        <v>218</v>
      </c>
      <c r="C58" t="s">
        <v>57</v>
      </c>
      <c r="D58">
        <v>3</v>
      </c>
      <c r="E58">
        <v>20</v>
      </c>
      <c r="F58" s="2">
        <v>6.6666666666666696</v>
      </c>
      <c r="G58" s="2">
        <v>18.2</v>
      </c>
      <c r="H58" s="2">
        <v>6.1</v>
      </c>
      <c r="I58" s="2">
        <v>0.61</v>
      </c>
      <c r="J58" s="2">
        <v>12.2</v>
      </c>
      <c r="K58" s="2">
        <v>4.06666666666667</v>
      </c>
      <c r="L58">
        <v>0</v>
      </c>
      <c r="M58" s="2">
        <v>0</v>
      </c>
      <c r="N58">
        <v>16</v>
      </c>
      <c r="O58">
        <v>26</v>
      </c>
      <c r="P58" s="2">
        <v>61.538461538461497</v>
      </c>
      <c r="Q58">
        <v>0</v>
      </c>
      <c r="R58">
        <v>0</v>
      </c>
      <c r="T58">
        <v>4</v>
      </c>
      <c r="U58">
        <v>7</v>
      </c>
      <c r="V58" s="2">
        <v>57.142857142857103</v>
      </c>
      <c r="W58">
        <v>0</v>
      </c>
      <c r="X58">
        <v>0</v>
      </c>
      <c r="Y58">
        <v>0</v>
      </c>
      <c r="Z58">
        <v>2</v>
      </c>
      <c r="AA58">
        <v>0</v>
      </c>
      <c r="AB58">
        <v>0</v>
      </c>
      <c r="AC58">
        <v>0</v>
      </c>
      <c r="AD58">
        <v>18</v>
      </c>
      <c r="AE58" s="2">
        <v>6</v>
      </c>
      <c r="AF58">
        <v>7</v>
      </c>
      <c r="AG58">
        <v>11</v>
      </c>
      <c r="AH58">
        <v>3</v>
      </c>
      <c r="AI58" s="2">
        <v>1</v>
      </c>
      <c r="AJ58" s="4">
        <v>48762</v>
      </c>
      <c r="AK58" s="4">
        <v>119</v>
      </c>
    </row>
    <row r="59" spans="1:37" ht="15.25" customHeight="1" x14ac:dyDescent="0.2">
      <c r="A59" t="s">
        <v>220</v>
      </c>
      <c r="B59" t="s">
        <v>221</v>
      </c>
      <c r="C59" t="s">
        <v>57</v>
      </c>
      <c r="D59">
        <v>3</v>
      </c>
      <c r="E59">
        <v>20</v>
      </c>
      <c r="F59" s="2">
        <v>6.6666666666666696</v>
      </c>
      <c r="G59" s="2">
        <v>19.899999999999999</v>
      </c>
      <c r="H59" s="2">
        <v>6.6</v>
      </c>
      <c r="I59" s="2">
        <v>0.56999999999999995</v>
      </c>
      <c r="J59" s="2">
        <v>11.4</v>
      </c>
      <c r="K59" s="2">
        <v>3.8</v>
      </c>
      <c r="L59">
        <v>4</v>
      </c>
      <c r="M59" s="2">
        <v>1.3333333333333299</v>
      </c>
      <c r="N59">
        <v>10</v>
      </c>
      <c r="O59">
        <v>17</v>
      </c>
      <c r="P59" s="2">
        <v>58.823529411764703</v>
      </c>
      <c r="Q59">
        <v>5</v>
      </c>
      <c r="R59">
        <v>18</v>
      </c>
      <c r="S59" s="2">
        <v>27.7777777777778</v>
      </c>
      <c r="T59">
        <v>0</v>
      </c>
      <c r="U59">
        <v>0</v>
      </c>
      <c r="W59">
        <v>0</v>
      </c>
      <c r="X59">
        <v>0</v>
      </c>
      <c r="Y59">
        <v>4</v>
      </c>
      <c r="Z59">
        <v>1</v>
      </c>
      <c r="AA59">
        <v>0</v>
      </c>
      <c r="AB59">
        <v>0</v>
      </c>
      <c r="AC59">
        <v>0</v>
      </c>
      <c r="AD59">
        <v>13</v>
      </c>
      <c r="AE59" s="2">
        <v>4.3333333333333304</v>
      </c>
      <c r="AF59">
        <v>4</v>
      </c>
      <c r="AG59">
        <v>9</v>
      </c>
      <c r="AH59">
        <v>2</v>
      </c>
      <c r="AI59" s="2">
        <v>0.66666666666666696</v>
      </c>
      <c r="AJ59" s="4">
        <v>45912</v>
      </c>
      <c r="AK59" s="4">
        <v>126</v>
      </c>
    </row>
    <row r="60" spans="1:37" ht="15.25" customHeight="1" x14ac:dyDescent="0.2">
      <c r="A60" t="s">
        <v>222</v>
      </c>
      <c r="B60" t="s">
        <v>223</v>
      </c>
      <c r="C60" t="s">
        <v>57</v>
      </c>
      <c r="D60">
        <v>3</v>
      </c>
      <c r="E60">
        <v>9</v>
      </c>
      <c r="F60" s="2">
        <v>3</v>
      </c>
      <c r="G60" s="2">
        <v>13.5</v>
      </c>
      <c r="H60" s="2">
        <v>4.5</v>
      </c>
      <c r="I60" s="2">
        <v>0.39</v>
      </c>
      <c r="J60" s="2">
        <v>3.5</v>
      </c>
      <c r="K60" s="2">
        <v>1.1666666666666701</v>
      </c>
      <c r="L60">
        <v>8</v>
      </c>
      <c r="M60" s="2">
        <v>2.6666666666666701</v>
      </c>
      <c r="N60">
        <v>2</v>
      </c>
      <c r="O60">
        <v>11</v>
      </c>
      <c r="P60" s="2">
        <v>18.181818181818201</v>
      </c>
      <c r="Q60">
        <v>3</v>
      </c>
      <c r="R60">
        <v>10</v>
      </c>
      <c r="S60" s="2">
        <v>30</v>
      </c>
      <c r="T60">
        <v>1</v>
      </c>
      <c r="U60">
        <v>2</v>
      </c>
      <c r="V60" s="2">
        <v>50</v>
      </c>
      <c r="W60">
        <v>0</v>
      </c>
      <c r="X60">
        <v>0</v>
      </c>
      <c r="Y60">
        <v>7</v>
      </c>
      <c r="Z60">
        <v>0</v>
      </c>
      <c r="AA60">
        <v>0</v>
      </c>
      <c r="AB60">
        <v>0</v>
      </c>
      <c r="AC60">
        <v>1</v>
      </c>
      <c r="AD60">
        <v>20</v>
      </c>
      <c r="AE60" s="2">
        <v>6.6666666666666696</v>
      </c>
      <c r="AF60">
        <v>9</v>
      </c>
      <c r="AG60">
        <v>11</v>
      </c>
      <c r="AH60">
        <v>7</v>
      </c>
      <c r="AI60" s="2">
        <v>2.3333333333333299</v>
      </c>
      <c r="AJ60" s="4">
        <v>42402</v>
      </c>
      <c r="AK60" s="4">
        <v>133</v>
      </c>
    </row>
    <row r="61" spans="1:37" ht="15.25" customHeight="1" x14ac:dyDescent="0.2">
      <c r="A61" t="s">
        <v>224</v>
      </c>
      <c r="B61" t="s">
        <v>225</v>
      </c>
      <c r="C61" t="s">
        <v>58</v>
      </c>
      <c r="D61">
        <v>4</v>
      </c>
      <c r="E61">
        <v>42</v>
      </c>
      <c r="F61" s="2">
        <v>10.5</v>
      </c>
      <c r="G61" s="2">
        <v>37.4</v>
      </c>
      <c r="H61" s="2">
        <v>9.4</v>
      </c>
      <c r="I61" s="2">
        <v>0.56999999999999995</v>
      </c>
      <c r="J61" s="2">
        <v>23.9</v>
      </c>
      <c r="K61" s="2">
        <v>5.9749999999999996</v>
      </c>
      <c r="L61">
        <v>23</v>
      </c>
      <c r="M61" s="2">
        <v>5.75</v>
      </c>
      <c r="N61">
        <v>19</v>
      </c>
      <c r="O61">
        <v>35</v>
      </c>
      <c r="P61" s="2">
        <v>54.285714285714299</v>
      </c>
      <c r="Q61">
        <v>11</v>
      </c>
      <c r="R61">
        <v>31</v>
      </c>
      <c r="S61" s="2">
        <v>35.4838709677419</v>
      </c>
      <c r="T61">
        <v>1</v>
      </c>
      <c r="U61">
        <v>8</v>
      </c>
      <c r="V61" s="2">
        <v>12.5</v>
      </c>
      <c r="W61">
        <v>0</v>
      </c>
      <c r="X61">
        <v>7</v>
      </c>
      <c r="Y61">
        <v>2</v>
      </c>
      <c r="Z61">
        <v>3</v>
      </c>
      <c r="AA61">
        <v>2</v>
      </c>
      <c r="AB61">
        <v>0</v>
      </c>
      <c r="AC61">
        <v>14</v>
      </c>
      <c r="AD61">
        <v>21</v>
      </c>
      <c r="AE61" s="2">
        <v>5.25</v>
      </c>
      <c r="AF61">
        <v>5</v>
      </c>
      <c r="AG61">
        <v>16</v>
      </c>
      <c r="AH61">
        <v>6</v>
      </c>
      <c r="AI61" s="2">
        <v>1.5</v>
      </c>
      <c r="AJ61" s="4">
        <v>48005</v>
      </c>
      <c r="AK61" s="4">
        <v>122</v>
      </c>
    </row>
    <row r="62" spans="1:37" ht="15.25" customHeight="1" x14ac:dyDescent="0.2">
      <c r="A62" t="s">
        <v>226</v>
      </c>
      <c r="B62" t="s">
        <v>223</v>
      </c>
      <c r="C62" t="s">
        <v>58</v>
      </c>
      <c r="D62">
        <v>4</v>
      </c>
      <c r="E62">
        <v>11</v>
      </c>
      <c r="F62" s="2">
        <v>2.75</v>
      </c>
      <c r="G62" s="2">
        <v>15.2</v>
      </c>
      <c r="H62" s="2">
        <v>3.8</v>
      </c>
      <c r="I62" s="2">
        <v>0.61</v>
      </c>
      <c r="J62" s="2">
        <v>6.7</v>
      </c>
      <c r="K62" s="2">
        <v>1.675</v>
      </c>
      <c r="L62">
        <v>8</v>
      </c>
      <c r="M62" s="2">
        <v>2</v>
      </c>
      <c r="N62">
        <v>10</v>
      </c>
      <c r="O62">
        <v>13</v>
      </c>
      <c r="P62" s="2">
        <v>76.923076923076906</v>
      </c>
      <c r="Q62">
        <v>0</v>
      </c>
      <c r="R62">
        <v>0</v>
      </c>
      <c r="T62">
        <v>1</v>
      </c>
      <c r="U62">
        <v>5</v>
      </c>
      <c r="V62" s="2">
        <v>20</v>
      </c>
      <c r="W62">
        <v>4</v>
      </c>
      <c r="X62">
        <v>3</v>
      </c>
      <c r="Y62">
        <v>0</v>
      </c>
      <c r="Z62">
        <v>0</v>
      </c>
      <c r="AA62">
        <v>0</v>
      </c>
      <c r="AB62">
        <v>0</v>
      </c>
      <c r="AC62">
        <v>1</v>
      </c>
      <c r="AD62">
        <v>17</v>
      </c>
      <c r="AE62" s="2">
        <v>4.25</v>
      </c>
      <c r="AF62">
        <v>7</v>
      </c>
      <c r="AG62">
        <v>10</v>
      </c>
      <c r="AH62">
        <v>3</v>
      </c>
      <c r="AI62" s="2">
        <v>0.75</v>
      </c>
      <c r="AJ62" s="4">
        <v>42065</v>
      </c>
      <c r="AK62" s="4">
        <v>136</v>
      </c>
    </row>
    <row r="63" spans="1:37" ht="15.25" customHeight="1" x14ac:dyDescent="0.2">
      <c r="A63" t="s">
        <v>227</v>
      </c>
      <c r="B63" t="s">
        <v>228</v>
      </c>
      <c r="C63" t="s">
        <v>58</v>
      </c>
      <c r="D63">
        <v>4</v>
      </c>
      <c r="E63">
        <v>10</v>
      </c>
      <c r="F63" s="2">
        <v>2.5</v>
      </c>
      <c r="G63" s="2">
        <v>11.1</v>
      </c>
      <c r="H63" s="2">
        <v>2.8</v>
      </c>
      <c r="I63" s="2">
        <v>0.56000000000000005</v>
      </c>
      <c r="J63" s="2">
        <v>5.6</v>
      </c>
      <c r="K63" s="2">
        <v>1.4</v>
      </c>
      <c r="L63">
        <v>0</v>
      </c>
      <c r="M63" s="2">
        <v>0</v>
      </c>
      <c r="N63">
        <v>8</v>
      </c>
      <c r="O63">
        <v>15</v>
      </c>
      <c r="P63" s="2">
        <v>53.3333333333333</v>
      </c>
      <c r="Q63">
        <v>0</v>
      </c>
      <c r="R63">
        <v>1</v>
      </c>
      <c r="S63" s="2">
        <v>0</v>
      </c>
      <c r="T63">
        <v>2</v>
      </c>
      <c r="U63">
        <v>2</v>
      </c>
      <c r="V63" s="2">
        <v>100</v>
      </c>
      <c r="W63">
        <v>0</v>
      </c>
      <c r="X63">
        <v>0</v>
      </c>
      <c r="Y63">
        <v>0</v>
      </c>
      <c r="Z63">
        <v>0</v>
      </c>
      <c r="AA63">
        <v>0</v>
      </c>
      <c r="AB63">
        <v>0</v>
      </c>
      <c r="AC63">
        <v>0</v>
      </c>
      <c r="AD63">
        <v>15</v>
      </c>
      <c r="AE63" s="2">
        <v>3.75</v>
      </c>
      <c r="AF63">
        <v>3</v>
      </c>
      <c r="AG63">
        <v>12</v>
      </c>
      <c r="AH63">
        <v>2</v>
      </c>
      <c r="AI63" s="2">
        <v>0.5</v>
      </c>
      <c r="AJ63" s="4">
        <v>42065</v>
      </c>
      <c r="AK63" s="4">
        <v>137</v>
      </c>
    </row>
    <row r="64" spans="1:37" ht="15.25" customHeight="1" x14ac:dyDescent="0.2">
      <c r="A64" t="s">
        <v>229</v>
      </c>
      <c r="B64" t="s">
        <v>223</v>
      </c>
      <c r="C64" t="s">
        <v>58</v>
      </c>
      <c r="D64">
        <v>4</v>
      </c>
      <c r="E64">
        <v>13</v>
      </c>
      <c r="F64" s="2">
        <v>3.25</v>
      </c>
      <c r="G64" s="2">
        <v>10.6</v>
      </c>
      <c r="H64" s="2">
        <v>2.6</v>
      </c>
      <c r="I64" s="2">
        <v>0.62</v>
      </c>
      <c r="J64" s="2">
        <v>8.1</v>
      </c>
      <c r="K64" s="2">
        <v>2.0249999999999999</v>
      </c>
      <c r="L64">
        <v>5</v>
      </c>
      <c r="M64" s="2">
        <v>1.25</v>
      </c>
      <c r="N64">
        <v>6</v>
      </c>
      <c r="O64">
        <v>11</v>
      </c>
      <c r="P64" s="2">
        <v>54.545454545454497</v>
      </c>
      <c r="Q64">
        <v>3</v>
      </c>
      <c r="R64">
        <v>9</v>
      </c>
      <c r="S64" s="2">
        <v>33.3333333333333</v>
      </c>
      <c r="T64">
        <v>1</v>
      </c>
      <c r="U64">
        <v>1</v>
      </c>
      <c r="V64" s="2">
        <v>100</v>
      </c>
      <c r="W64">
        <v>0</v>
      </c>
      <c r="X64">
        <v>0</v>
      </c>
      <c r="Y64">
        <v>3</v>
      </c>
      <c r="Z64">
        <v>0</v>
      </c>
      <c r="AA64">
        <v>0</v>
      </c>
      <c r="AB64">
        <v>0</v>
      </c>
      <c r="AC64">
        <v>2</v>
      </c>
      <c r="AD64">
        <v>5</v>
      </c>
      <c r="AE64" s="2">
        <v>1.25</v>
      </c>
      <c r="AF64">
        <v>4</v>
      </c>
      <c r="AG64">
        <v>1</v>
      </c>
      <c r="AH64">
        <v>3</v>
      </c>
      <c r="AI64" s="2">
        <v>0.75</v>
      </c>
      <c r="AJ64" s="4">
        <v>42335</v>
      </c>
      <c r="AK64" s="4">
        <v>134</v>
      </c>
    </row>
    <row r="65" spans="1:37" ht="15.25" customHeight="1" x14ac:dyDescent="0.2">
      <c r="A65" t="s">
        <v>230</v>
      </c>
      <c r="B65" t="s">
        <v>231</v>
      </c>
      <c r="C65" t="s">
        <v>59</v>
      </c>
      <c r="D65">
        <v>2</v>
      </c>
      <c r="E65">
        <v>13</v>
      </c>
      <c r="F65" s="2">
        <v>6.5</v>
      </c>
      <c r="G65" s="2">
        <v>11.9</v>
      </c>
      <c r="H65" s="2">
        <v>6</v>
      </c>
      <c r="I65" s="2">
        <v>0.72</v>
      </c>
      <c r="J65" s="2">
        <v>9.4</v>
      </c>
      <c r="K65" s="2">
        <v>4.7</v>
      </c>
      <c r="L65">
        <v>5</v>
      </c>
      <c r="M65" s="2">
        <v>2.5</v>
      </c>
      <c r="N65">
        <v>6</v>
      </c>
      <c r="O65">
        <v>9</v>
      </c>
      <c r="P65" s="2">
        <v>66.6666666666667</v>
      </c>
      <c r="Q65">
        <v>3</v>
      </c>
      <c r="R65">
        <v>5</v>
      </c>
      <c r="S65" s="2">
        <v>60</v>
      </c>
      <c r="T65">
        <v>1</v>
      </c>
      <c r="U65">
        <v>4</v>
      </c>
      <c r="V65" s="2">
        <v>25</v>
      </c>
      <c r="W65">
        <v>0</v>
      </c>
      <c r="X65">
        <v>1</v>
      </c>
      <c r="Y65">
        <v>1</v>
      </c>
      <c r="Z65">
        <v>0</v>
      </c>
      <c r="AA65">
        <v>0</v>
      </c>
      <c r="AB65">
        <v>0</v>
      </c>
      <c r="AC65">
        <v>3</v>
      </c>
      <c r="AD65">
        <v>7</v>
      </c>
      <c r="AE65" s="2">
        <v>3.5</v>
      </c>
      <c r="AF65">
        <v>2</v>
      </c>
      <c r="AG65">
        <v>5</v>
      </c>
      <c r="AH65">
        <v>3</v>
      </c>
      <c r="AI65" s="2">
        <v>1.5</v>
      </c>
      <c r="AJ65" s="4">
        <v>18450</v>
      </c>
      <c r="AK65" s="4">
        <v>207</v>
      </c>
    </row>
    <row r="66" spans="1:37" ht="15.25" customHeight="1" x14ac:dyDescent="0.2">
      <c r="A66" t="s">
        <v>232</v>
      </c>
      <c r="B66" t="s">
        <v>233</v>
      </c>
      <c r="C66" t="s">
        <v>59</v>
      </c>
      <c r="D66">
        <v>2</v>
      </c>
      <c r="E66">
        <v>2</v>
      </c>
      <c r="F66" s="2">
        <v>1</v>
      </c>
      <c r="G66" s="2">
        <v>2</v>
      </c>
      <c r="H66" s="2">
        <v>1</v>
      </c>
      <c r="I66" s="2">
        <v>0.5</v>
      </c>
      <c r="J66" s="2">
        <v>1</v>
      </c>
      <c r="K66" s="2">
        <v>0.5</v>
      </c>
      <c r="L66">
        <v>0</v>
      </c>
      <c r="M66" s="2">
        <v>0</v>
      </c>
      <c r="N66">
        <v>1</v>
      </c>
      <c r="O66">
        <v>2</v>
      </c>
      <c r="P66" s="2">
        <v>50</v>
      </c>
      <c r="Q66">
        <v>0</v>
      </c>
      <c r="R66">
        <v>0</v>
      </c>
      <c r="T66">
        <v>1</v>
      </c>
      <c r="U66">
        <v>2</v>
      </c>
      <c r="V66" s="2">
        <v>50</v>
      </c>
      <c r="W66">
        <v>0</v>
      </c>
      <c r="X66">
        <v>0</v>
      </c>
      <c r="Y66">
        <v>0</v>
      </c>
      <c r="Z66">
        <v>0</v>
      </c>
      <c r="AA66">
        <v>0</v>
      </c>
      <c r="AB66">
        <v>0</v>
      </c>
      <c r="AC66">
        <v>0</v>
      </c>
      <c r="AD66">
        <v>2</v>
      </c>
      <c r="AE66" s="2">
        <v>1</v>
      </c>
      <c r="AF66">
        <v>0</v>
      </c>
      <c r="AG66">
        <v>2</v>
      </c>
      <c r="AH66">
        <v>0</v>
      </c>
      <c r="AI66" s="2">
        <v>0</v>
      </c>
      <c r="AJ66" s="4">
        <v>16140</v>
      </c>
      <c r="AK66" s="4">
        <v>230</v>
      </c>
    </row>
    <row r="67" spans="1:37" ht="15.25" customHeight="1" x14ac:dyDescent="0.2">
      <c r="A67" t="s">
        <v>234</v>
      </c>
      <c r="B67" t="s">
        <v>235</v>
      </c>
      <c r="C67" t="s">
        <v>59</v>
      </c>
      <c r="D67">
        <v>2</v>
      </c>
      <c r="E67">
        <v>5</v>
      </c>
      <c r="F67" s="2">
        <v>2.5</v>
      </c>
      <c r="G67" s="2">
        <v>4.2</v>
      </c>
      <c r="H67" s="2">
        <v>2.1</v>
      </c>
      <c r="I67" s="2">
        <v>0.45</v>
      </c>
      <c r="J67" s="2">
        <v>2.2000000000000002</v>
      </c>
      <c r="K67" s="2">
        <v>1.1000000000000001</v>
      </c>
      <c r="L67">
        <v>0</v>
      </c>
      <c r="M67" s="2">
        <v>0</v>
      </c>
      <c r="N67">
        <v>3</v>
      </c>
      <c r="O67">
        <v>7</v>
      </c>
      <c r="P67" s="2">
        <v>42.857142857142897</v>
      </c>
      <c r="Q67">
        <v>1</v>
      </c>
      <c r="R67">
        <v>2</v>
      </c>
      <c r="S67" s="2">
        <v>50</v>
      </c>
      <c r="T67">
        <v>0</v>
      </c>
      <c r="U67">
        <v>2</v>
      </c>
      <c r="V67" s="2">
        <v>0</v>
      </c>
      <c r="W67">
        <v>0</v>
      </c>
      <c r="X67">
        <v>0</v>
      </c>
      <c r="Y67">
        <v>0</v>
      </c>
      <c r="Z67">
        <v>0</v>
      </c>
      <c r="AA67">
        <v>0</v>
      </c>
      <c r="AB67">
        <v>0</v>
      </c>
      <c r="AC67">
        <v>0</v>
      </c>
      <c r="AD67">
        <v>8</v>
      </c>
      <c r="AE67" s="2">
        <v>4</v>
      </c>
      <c r="AF67">
        <v>2</v>
      </c>
      <c r="AG67">
        <v>6</v>
      </c>
      <c r="AH67">
        <v>2</v>
      </c>
      <c r="AI67" s="2">
        <v>1</v>
      </c>
      <c r="AJ67" s="4">
        <v>14080</v>
      </c>
      <c r="AK67" s="4">
        <v>242</v>
      </c>
    </row>
    <row r="68" spans="1:37" ht="15.25" customHeight="1" x14ac:dyDescent="0.2">
      <c r="A68" t="s">
        <v>236</v>
      </c>
      <c r="B68" t="s">
        <v>237</v>
      </c>
      <c r="C68" t="s">
        <v>59</v>
      </c>
      <c r="D68">
        <v>2</v>
      </c>
      <c r="E68">
        <v>8</v>
      </c>
      <c r="F68" s="2">
        <v>4</v>
      </c>
      <c r="G68" s="2">
        <v>5.0999999999999996</v>
      </c>
      <c r="H68" s="2">
        <v>2.6</v>
      </c>
      <c r="I68" s="2">
        <v>0.56999999999999995</v>
      </c>
      <c r="J68" s="2">
        <v>4.5999999999999996</v>
      </c>
      <c r="K68" s="2">
        <v>2.2999999999999998</v>
      </c>
      <c r="L68">
        <v>0</v>
      </c>
      <c r="M68" s="2">
        <v>0</v>
      </c>
      <c r="N68">
        <v>6</v>
      </c>
      <c r="O68">
        <v>9</v>
      </c>
      <c r="P68" s="2">
        <v>66.6666666666667</v>
      </c>
      <c r="Q68">
        <v>0</v>
      </c>
      <c r="R68">
        <v>2</v>
      </c>
      <c r="S68" s="2">
        <v>0</v>
      </c>
      <c r="T68">
        <v>2</v>
      </c>
      <c r="U68">
        <v>3</v>
      </c>
      <c r="V68" s="2">
        <v>66.6666666666667</v>
      </c>
      <c r="W68">
        <v>0</v>
      </c>
      <c r="X68">
        <v>0</v>
      </c>
      <c r="Y68">
        <v>0</v>
      </c>
      <c r="Z68">
        <v>0</v>
      </c>
      <c r="AA68">
        <v>0</v>
      </c>
      <c r="AB68">
        <v>0</v>
      </c>
      <c r="AC68">
        <v>0</v>
      </c>
      <c r="AD68">
        <v>5</v>
      </c>
      <c r="AE68" s="2">
        <v>2.5</v>
      </c>
      <c r="AF68">
        <v>1</v>
      </c>
      <c r="AG68">
        <v>4</v>
      </c>
      <c r="AH68">
        <v>2</v>
      </c>
      <c r="AI68" s="2">
        <v>1</v>
      </c>
      <c r="AJ68" s="4">
        <v>17100</v>
      </c>
      <c r="AK68" s="4">
        <v>217</v>
      </c>
    </row>
    <row r="69" spans="1:37" ht="15.25" customHeight="1" x14ac:dyDescent="0.2">
      <c r="A69" t="s">
        <v>238</v>
      </c>
      <c r="B69" t="s">
        <v>239</v>
      </c>
      <c r="C69" t="s">
        <v>60</v>
      </c>
      <c r="D69">
        <v>3</v>
      </c>
      <c r="E69">
        <v>21</v>
      </c>
      <c r="F69" s="2">
        <v>7</v>
      </c>
      <c r="G69" s="2">
        <v>9.5</v>
      </c>
      <c r="H69" s="2">
        <v>3.2</v>
      </c>
      <c r="I69" s="2">
        <v>0.5</v>
      </c>
      <c r="J69" s="2">
        <v>10.5</v>
      </c>
      <c r="K69" s="2">
        <v>3.5</v>
      </c>
      <c r="L69">
        <v>6</v>
      </c>
      <c r="M69" s="2">
        <v>2</v>
      </c>
      <c r="N69">
        <v>8</v>
      </c>
      <c r="O69">
        <v>22</v>
      </c>
      <c r="P69" s="2">
        <v>36.363636363636402</v>
      </c>
      <c r="Q69">
        <v>6</v>
      </c>
      <c r="R69">
        <v>17</v>
      </c>
      <c r="S69" s="2">
        <v>35.294117647058798</v>
      </c>
      <c r="T69">
        <v>1</v>
      </c>
      <c r="U69">
        <v>3</v>
      </c>
      <c r="V69" s="2">
        <v>33.3333333333333</v>
      </c>
      <c r="W69">
        <v>0</v>
      </c>
      <c r="X69">
        <v>0</v>
      </c>
      <c r="Y69">
        <v>0</v>
      </c>
      <c r="Z69">
        <v>0</v>
      </c>
      <c r="AA69">
        <v>0</v>
      </c>
      <c r="AB69">
        <v>1</v>
      </c>
      <c r="AC69">
        <v>5</v>
      </c>
      <c r="AD69">
        <v>4</v>
      </c>
      <c r="AE69" s="2">
        <v>1.3333333333333299</v>
      </c>
      <c r="AF69">
        <v>2</v>
      </c>
      <c r="AG69">
        <v>2</v>
      </c>
      <c r="AH69">
        <v>4</v>
      </c>
      <c r="AI69" s="2">
        <v>1.3333333333333299</v>
      </c>
      <c r="AJ69" s="4">
        <v>30810</v>
      </c>
      <c r="AK69" s="4">
        <v>173</v>
      </c>
    </row>
    <row r="70" spans="1:37" ht="15.25" customHeight="1" x14ac:dyDescent="0.2">
      <c r="A70" t="s">
        <v>240</v>
      </c>
      <c r="B70" t="s">
        <v>241</v>
      </c>
      <c r="C70" t="s">
        <v>60</v>
      </c>
      <c r="D70">
        <v>3</v>
      </c>
      <c r="E70">
        <v>5</v>
      </c>
      <c r="F70" s="2">
        <v>1.6666666666666701</v>
      </c>
      <c r="G70" s="2">
        <v>2.6</v>
      </c>
      <c r="H70" s="2">
        <v>0.9</v>
      </c>
      <c r="I70" s="2">
        <v>0.42</v>
      </c>
      <c r="J70" s="2">
        <v>2.1</v>
      </c>
      <c r="K70" s="2">
        <v>0.7</v>
      </c>
      <c r="L70">
        <v>2</v>
      </c>
      <c r="M70" s="2">
        <v>0.66666666666666696</v>
      </c>
      <c r="N70">
        <v>4</v>
      </c>
      <c r="O70">
        <v>7</v>
      </c>
      <c r="P70" s="2">
        <v>57.142857142857103</v>
      </c>
      <c r="Q70">
        <v>0</v>
      </c>
      <c r="R70">
        <v>4</v>
      </c>
      <c r="S70" s="2">
        <v>0</v>
      </c>
      <c r="T70">
        <v>1</v>
      </c>
      <c r="U70">
        <v>1</v>
      </c>
      <c r="V70" s="2">
        <v>100</v>
      </c>
      <c r="W70">
        <v>0</v>
      </c>
      <c r="X70">
        <v>0</v>
      </c>
      <c r="Y70">
        <v>0</v>
      </c>
      <c r="Z70">
        <v>0</v>
      </c>
      <c r="AA70">
        <v>0</v>
      </c>
      <c r="AB70">
        <v>0</v>
      </c>
      <c r="AC70">
        <v>2</v>
      </c>
      <c r="AD70">
        <v>7</v>
      </c>
      <c r="AE70" s="2">
        <v>2.3333333333333299</v>
      </c>
      <c r="AF70">
        <v>4</v>
      </c>
      <c r="AG70">
        <v>3</v>
      </c>
      <c r="AH70">
        <v>3</v>
      </c>
      <c r="AI70" s="2">
        <v>1</v>
      </c>
      <c r="AJ70" s="4">
        <v>26490</v>
      </c>
      <c r="AK70" s="4">
        <v>179</v>
      </c>
    </row>
    <row r="71" spans="1:37" ht="15.25" customHeight="1" x14ac:dyDescent="0.2">
      <c r="A71" t="s">
        <v>242</v>
      </c>
      <c r="B71" t="s">
        <v>243</v>
      </c>
      <c r="C71" t="s">
        <v>60</v>
      </c>
      <c r="D71">
        <v>3</v>
      </c>
      <c r="E71">
        <v>5</v>
      </c>
      <c r="F71" s="2">
        <v>1.6666666666666701</v>
      </c>
      <c r="G71" s="2">
        <v>3.6</v>
      </c>
      <c r="H71" s="2">
        <v>1.2</v>
      </c>
      <c r="I71" s="2">
        <v>0.42</v>
      </c>
      <c r="J71" s="2">
        <v>2.1</v>
      </c>
      <c r="K71" s="2">
        <v>0.7</v>
      </c>
      <c r="L71">
        <v>2</v>
      </c>
      <c r="M71" s="2">
        <v>0.66666666666666696</v>
      </c>
      <c r="N71">
        <v>3</v>
      </c>
      <c r="O71">
        <v>8</v>
      </c>
      <c r="P71" s="2">
        <v>37.5</v>
      </c>
      <c r="Q71">
        <v>1</v>
      </c>
      <c r="R71">
        <v>4</v>
      </c>
      <c r="S71" s="2">
        <v>25</v>
      </c>
      <c r="T71">
        <v>0</v>
      </c>
      <c r="U71">
        <v>0</v>
      </c>
      <c r="W71">
        <v>0</v>
      </c>
      <c r="X71">
        <v>1</v>
      </c>
      <c r="Y71">
        <v>0</v>
      </c>
      <c r="Z71">
        <v>0</v>
      </c>
      <c r="AA71">
        <v>0</v>
      </c>
      <c r="AB71">
        <v>0</v>
      </c>
      <c r="AC71">
        <v>1</v>
      </c>
      <c r="AD71">
        <v>7</v>
      </c>
      <c r="AE71" s="2">
        <v>2.3333333333333299</v>
      </c>
      <c r="AF71">
        <v>1</v>
      </c>
      <c r="AG71">
        <v>6</v>
      </c>
      <c r="AH71">
        <v>3</v>
      </c>
      <c r="AI71" s="2">
        <v>1</v>
      </c>
      <c r="AJ71" s="4">
        <v>26490</v>
      </c>
      <c r="AK71" s="4">
        <v>178</v>
      </c>
    </row>
    <row r="72" spans="1:37" ht="15.25" customHeight="1" x14ac:dyDescent="0.2">
      <c r="A72" t="s">
        <v>244</v>
      </c>
      <c r="B72" t="s">
        <v>245</v>
      </c>
      <c r="C72" t="s">
        <v>60</v>
      </c>
      <c r="D72">
        <v>3</v>
      </c>
      <c r="E72">
        <v>5</v>
      </c>
      <c r="F72" s="2">
        <v>1.6666666666666701</v>
      </c>
      <c r="G72" s="2">
        <v>5.3</v>
      </c>
      <c r="H72" s="2">
        <v>1.8</v>
      </c>
      <c r="I72" s="2">
        <v>0.56000000000000005</v>
      </c>
      <c r="J72" s="2">
        <v>2.8</v>
      </c>
      <c r="K72" s="2">
        <v>0.93333333333333302</v>
      </c>
      <c r="L72">
        <v>3</v>
      </c>
      <c r="M72" s="2">
        <v>1</v>
      </c>
      <c r="N72">
        <v>1</v>
      </c>
      <c r="O72">
        <v>3</v>
      </c>
      <c r="P72" s="2">
        <v>33.3333333333333</v>
      </c>
      <c r="Q72">
        <v>2</v>
      </c>
      <c r="R72">
        <v>6</v>
      </c>
      <c r="S72" s="2">
        <v>33.3333333333333</v>
      </c>
      <c r="T72">
        <v>0</v>
      </c>
      <c r="U72">
        <v>0</v>
      </c>
      <c r="W72">
        <v>0</v>
      </c>
      <c r="X72">
        <v>0</v>
      </c>
      <c r="Y72">
        <v>2</v>
      </c>
      <c r="Z72">
        <v>0</v>
      </c>
      <c r="AA72">
        <v>0</v>
      </c>
      <c r="AB72">
        <v>0</v>
      </c>
      <c r="AC72">
        <v>1</v>
      </c>
      <c r="AD72">
        <v>3</v>
      </c>
      <c r="AE72" s="2">
        <v>1</v>
      </c>
      <c r="AF72">
        <v>1</v>
      </c>
      <c r="AG72">
        <v>2</v>
      </c>
      <c r="AH72">
        <v>1</v>
      </c>
      <c r="AI72" s="2">
        <v>0.33333333333333298</v>
      </c>
      <c r="AJ72" s="4">
        <v>26490</v>
      </c>
      <c r="AK72" s="4">
        <v>180</v>
      </c>
    </row>
    <row r="73" spans="1:37" ht="15.25" customHeight="1" x14ac:dyDescent="0.2">
      <c r="A73" t="s">
        <v>246</v>
      </c>
      <c r="B73" t="s">
        <v>247</v>
      </c>
      <c r="C73" t="s">
        <v>61</v>
      </c>
      <c r="D73">
        <v>3</v>
      </c>
      <c r="E73">
        <v>14</v>
      </c>
      <c r="F73" s="2">
        <v>4.6666666666666696</v>
      </c>
      <c r="G73" s="2">
        <v>12</v>
      </c>
      <c r="H73" s="2">
        <v>4</v>
      </c>
      <c r="I73" s="2">
        <v>0.64</v>
      </c>
      <c r="J73" s="2">
        <v>9</v>
      </c>
      <c r="K73" s="2">
        <v>3</v>
      </c>
      <c r="L73">
        <v>2</v>
      </c>
      <c r="M73" s="2">
        <v>0.66666666666666696</v>
      </c>
      <c r="N73">
        <v>6</v>
      </c>
      <c r="O73">
        <v>10</v>
      </c>
      <c r="P73" s="2">
        <v>60</v>
      </c>
      <c r="Q73">
        <v>4</v>
      </c>
      <c r="R73">
        <v>12</v>
      </c>
      <c r="S73" s="2">
        <v>33.3333333333333</v>
      </c>
      <c r="T73">
        <v>0</v>
      </c>
      <c r="U73">
        <v>0</v>
      </c>
      <c r="W73">
        <v>0</v>
      </c>
      <c r="X73">
        <v>1</v>
      </c>
      <c r="Y73">
        <v>1</v>
      </c>
      <c r="Z73">
        <v>0</v>
      </c>
      <c r="AA73">
        <v>0</v>
      </c>
      <c r="AB73">
        <v>0</v>
      </c>
      <c r="AC73">
        <v>0</v>
      </c>
      <c r="AD73">
        <v>6</v>
      </c>
      <c r="AE73" s="2">
        <v>2</v>
      </c>
      <c r="AF73">
        <v>1</v>
      </c>
      <c r="AG73">
        <v>5</v>
      </c>
      <c r="AH73">
        <v>2</v>
      </c>
      <c r="AI73" s="2">
        <v>0.66666666666666696</v>
      </c>
      <c r="AJ73" s="4">
        <v>50720</v>
      </c>
      <c r="AK73" s="4">
        <v>116</v>
      </c>
    </row>
    <row r="74" spans="1:37" ht="15.25" customHeight="1" x14ac:dyDescent="0.2">
      <c r="A74" t="s">
        <v>248</v>
      </c>
      <c r="B74" t="s">
        <v>249</v>
      </c>
      <c r="C74" t="s">
        <v>61</v>
      </c>
      <c r="D74">
        <v>3</v>
      </c>
      <c r="E74">
        <v>13</v>
      </c>
      <c r="F74" s="2">
        <v>4.3333333333333304</v>
      </c>
      <c r="G74" s="2">
        <v>5.2</v>
      </c>
      <c r="H74" s="2">
        <v>1.7</v>
      </c>
      <c r="I74" s="2">
        <v>0.48</v>
      </c>
      <c r="J74" s="2">
        <v>6.2</v>
      </c>
      <c r="K74" s="2">
        <v>2.06666666666667</v>
      </c>
      <c r="L74">
        <v>8</v>
      </c>
      <c r="M74" s="2">
        <v>2.6666666666666701</v>
      </c>
      <c r="N74">
        <v>11</v>
      </c>
      <c r="O74">
        <v>19</v>
      </c>
      <c r="P74" s="2">
        <v>57.894736842105303</v>
      </c>
      <c r="Q74">
        <v>0</v>
      </c>
      <c r="R74">
        <v>4</v>
      </c>
      <c r="S74" s="2">
        <v>0</v>
      </c>
      <c r="T74">
        <v>2</v>
      </c>
      <c r="U74">
        <v>4</v>
      </c>
      <c r="V74" s="2">
        <v>50</v>
      </c>
      <c r="W74">
        <v>0</v>
      </c>
      <c r="X74">
        <v>0</v>
      </c>
      <c r="Y74">
        <v>0</v>
      </c>
      <c r="Z74">
        <v>0</v>
      </c>
      <c r="AA74">
        <v>0</v>
      </c>
      <c r="AB74">
        <v>0</v>
      </c>
      <c r="AC74">
        <v>8</v>
      </c>
      <c r="AD74">
        <v>4</v>
      </c>
      <c r="AE74" s="2">
        <v>1.3333333333333299</v>
      </c>
      <c r="AF74">
        <v>1</v>
      </c>
      <c r="AG74">
        <v>3</v>
      </c>
      <c r="AH74">
        <v>3</v>
      </c>
      <c r="AI74" s="2">
        <v>1</v>
      </c>
      <c r="AJ74" s="4">
        <v>41588</v>
      </c>
      <c r="AK74" s="4">
        <v>140</v>
      </c>
    </row>
    <row r="75" spans="1:37" ht="15.25" customHeight="1" x14ac:dyDescent="0.2">
      <c r="A75" t="s">
        <v>250</v>
      </c>
      <c r="B75" t="s">
        <v>251</v>
      </c>
      <c r="C75" t="s">
        <v>61</v>
      </c>
      <c r="D75">
        <v>3</v>
      </c>
      <c r="E75">
        <v>5</v>
      </c>
      <c r="F75" s="2">
        <v>1.6666666666666701</v>
      </c>
      <c r="G75" s="2">
        <v>5.6</v>
      </c>
      <c r="H75" s="2">
        <v>1.9</v>
      </c>
      <c r="I75" s="2">
        <v>0.62</v>
      </c>
      <c r="J75" s="2">
        <v>3.1</v>
      </c>
      <c r="K75" s="2">
        <v>1.0333333333333301</v>
      </c>
      <c r="L75">
        <v>3</v>
      </c>
      <c r="M75" s="2">
        <v>1</v>
      </c>
      <c r="N75">
        <v>1</v>
      </c>
      <c r="O75">
        <v>2</v>
      </c>
      <c r="P75" s="2">
        <v>50</v>
      </c>
      <c r="Q75">
        <v>2</v>
      </c>
      <c r="R75">
        <v>6</v>
      </c>
      <c r="S75" s="2">
        <v>33.3333333333333</v>
      </c>
      <c r="T75">
        <v>0</v>
      </c>
      <c r="U75">
        <v>0</v>
      </c>
      <c r="W75">
        <v>0</v>
      </c>
      <c r="X75">
        <v>0</v>
      </c>
      <c r="Y75">
        <v>2</v>
      </c>
      <c r="Z75">
        <v>0</v>
      </c>
      <c r="AA75">
        <v>0</v>
      </c>
      <c r="AB75">
        <v>0</v>
      </c>
      <c r="AC75">
        <v>1</v>
      </c>
      <c r="AD75">
        <v>7</v>
      </c>
      <c r="AE75" s="2">
        <v>2.3333333333333299</v>
      </c>
      <c r="AF75">
        <v>1</v>
      </c>
      <c r="AG75">
        <v>6</v>
      </c>
      <c r="AH75">
        <v>3</v>
      </c>
      <c r="AI75" s="2">
        <v>1</v>
      </c>
      <c r="AJ75" s="4">
        <v>41778</v>
      </c>
      <c r="AK75" s="4">
        <v>138</v>
      </c>
    </row>
    <row r="76" spans="1:37" ht="15.25" customHeight="1" x14ac:dyDescent="0.2">
      <c r="A76" t="s">
        <v>252</v>
      </c>
      <c r="B76" t="s">
        <v>253</v>
      </c>
      <c r="C76" t="s">
        <v>61</v>
      </c>
      <c r="D76">
        <v>3</v>
      </c>
      <c r="E76">
        <v>18</v>
      </c>
      <c r="F76" s="2">
        <v>6</v>
      </c>
      <c r="G76" s="2">
        <v>19</v>
      </c>
      <c r="H76" s="2">
        <v>6.3</v>
      </c>
      <c r="I76" s="2">
        <v>0.72</v>
      </c>
      <c r="J76" s="2">
        <v>13</v>
      </c>
      <c r="K76" s="2">
        <v>4.3333333333333304</v>
      </c>
      <c r="L76">
        <v>5</v>
      </c>
      <c r="M76" s="2">
        <v>1.6666666666666701</v>
      </c>
      <c r="N76">
        <v>8</v>
      </c>
      <c r="O76">
        <v>13</v>
      </c>
      <c r="P76" s="2">
        <v>61.538461538461497</v>
      </c>
      <c r="Q76">
        <v>4</v>
      </c>
      <c r="R76">
        <v>9</v>
      </c>
      <c r="S76" s="2">
        <v>44.4444444444444</v>
      </c>
      <c r="T76">
        <v>2</v>
      </c>
      <c r="U76">
        <v>3</v>
      </c>
      <c r="V76" s="2">
        <v>66.6666666666667</v>
      </c>
      <c r="W76">
        <v>0</v>
      </c>
      <c r="X76">
        <v>1</v>
      </c>
      <c r="Y76">
        <v>2</v>
      </c>
      <c r="Z76">
        <v>1</v>
      </c>
      <c r="AA76">
        <v>0</v>
      </c>
      <c r="AB76">
        <v>0</v>
      </c>
      <c r="AC76">
        <v>2</v>
      </c>
      <c r="AD76">
        <v>14</v>
      </c>
      <c r="AE76" s="2">
        <v>4.6666666666666696</v>
      </c>
      <c r="AF76">
        <v>3</v>
      </c>
      <c r="AG76">
        <v>11</v>
      </c>
      <c r="AH76">
        <v>4</v>
      </c>
      <c r="AI76" s="2">
        <v>1.3333333333333299</v>
      </c>
      <c r="AJ76" s="4">
        <v>54702</v>
      </c>
      <c r="AK76" s="4">
        <v>110</v>
      </c>
    </row>
    <row r="77" spans="1:37" ht="15.25" customHeight="1" x14ac:dyDescent="0.2">
      <c r="A77" t="s">
        <v>254</v>
      </c>
      <c r="B77" t="s">
        <v>255</v>
      </c>
      <c r="C77" t="s">
        <v>62</v>
      </c>
      <c r="D77">
        <v>2</v>
      </c>
      <c r="E77">
        <v>2</v>
      </c>
      <c r="F77" s="2">
        <v>1</v>
      </c>
      <c r="G77" s="2">
        <v>3.9</v>
      </c>
      <c r="H77" s="2">
        <v>2</v>
      </c>
      <c r="I77" s="2">
        <v>0.18</v>
      </c>
      <c r="J77" s="2">
        <v>0.4</v>
      </c>
      <c r="K77" s="2">
        <v>0.2</v>
      </c>
      <c r="L77">
        <v>3</v>
      </c>
      <c r="M77" s="2">
        <v>1.5</v>
      </c>
      <c r="N77">
        <v>2</v>
      </c>
      <c r="O77">
        <v>8</v>
      </c>
      <c r="P77" s="2">
        <v>25</v>
      </c>
      <c r="Q77">
        <v>0</v>
      </c>
      <c r="R77">
        <v>3</v>
      </c>
      <c r="S77" s="2">
        <v>0</v>
      </c>
      <c r="T77">
        <v>0</v>
      </c>
      <c r="U77">
        <v>0</v>
      </c>
      <c r="W77">
        <v>0</v>
      </c>
      <c r="X77">
        <v>0</v>
      </c>
      <c r="Y77">
        <v>1</v>
      </c>
      <c r="Z77">
        <v>0</v>
      </c>
      <c r="AA77">
        <v>0</v>
      </c>
      <c r="AB77">
        <v>0</v>
      </c>
      <c r="AC77">
        <v>2</v>
      </c>
      <c r="AD77">
        <v>9</v>
      </c>
      <c r="AE77" s="2">
        <v>4.5</v>
      </c>
      <c r="AF77">
        <v>6</v>
      </c>
      <c r="AG77">
        <v>3</v>
      </c>
      <c r="AH77">
        <v>2</v>
      </c>
      <c r="AI77" s="2">
        <v>1</v>
      </c>
      <c r="AJ77" s="4">
        <v>8120</v>
      </c>
      <c r="AK77" s="4">
        <v>256</v>
      </c>
    </row>
    <row r="78" spans="1:37" ht="15.25" customHeight="1" x14ac:dyDescent="0.2">
      <c r="A78" t="s">
        <v>256</v>
      </c>
      <c r="B78" t="s">
        <v>257</v>
      </c>
      <c r="C78" t="s">
        <v>62</v>
      </c>
      <c r="D78">
        <v>2</v>
      </c>
      <c r="E78">
        <v>14</v>
      </c>
      <c r="F78" s="2">
        <v>7</v>
      </c>
      <c r="G78" s="2">
        <v>11.1</v>
      </c>
      <c r="H78" s="2">
        <v>5.6</v>
      </c>
      <c r="I78" s="2">
        <v>0.47</v>
      </c>
      <c r="J78" s="2">
        <v>6.6</v>
      </c>
      <c r="K78" s="2">
        <v>3.3</v>
      </c>
      <c r="L78">
        <v>3</v>
      </c>
      <c r="M78" s="2">
        <v>1.5</v>
      </c>
      <c r="N78">
        <v>3</v>
      </c>
      <c r="O78">
        <v>8</v>
      </c>
      <c r="P78" s="2">
        <v>37.5</v>
      </c>
      <c r="Q78">
        <v>5</v>
      </c>
      <c r="R78">
        <v>20</v>
      </c>
      <c r="S78" s="2">
        <v>25</v>
      </c>
      <c r="T78">
        <v>1</v>
      </c>
      <c r="U78">
        <v>2</v>
      </c>
      <c r="V78" s="2">
        <v>50</v>
      </c>
      <c r="W78">
        <v>0</v>
      </c>
      <c r="X78">
        <v>0</v>
      </c>
      <c r="Y78">
        <v>0</v>
      </c>
      <c r="Z78">
        <v>1</v>
      </c>
      <c r="AA78">
        <v>0</v>
      </c>
      <c r="AB78">
        <v>0</v>
      </c>
      <c r="AC78">
        <v>3</v>
      </c>
      <c r="AD78">
        <v>11</v>
      </c>
      <c r="AE78" s="2">
        <v>5.5</v>
      </c>
      <c r="AF78">
        <v>3</v>
      </c>
      <c r="AG78">
        <v>8</v>
      </c>
      <c r="AH78">
        <v>1</v>
      </c>
      <c r="AI78" s="2">
        <v>0.5</v>
      </c>
      <c r="AJ78" s="4">
        <v>11340</v>
      </c>
      <c r="AK78" s="4">
        <v>249</v>
      </c>
    </row>
    <row r="79" spans="1:37" ht="15.25" customHeight="1" x14ac:dyDescent="0.2">
      <c r="A79" t="s">
        <v>258</v>
      </c>
      <c r="B79" t="s">
        <v>259</v>
      </c>
      <c r="C79" t="s">
        <v>62</v>
      </c>
      <c r="D79">
        <v>2</v>
      </c>
      <c r="E79">
        <v>2</v>
      </c>
      <c r="F79" s="2">
        <v>1</v>
      </c>
      <c r="G79" s="2">
        <v>6.9</v>
      </c>
      <c r="H79" s="2">
        <v>3.4</v>
      </c>
      <c r="I79" s="2">
        <v>0.2</v>
      </c>
      <c r="J79" s="2">
        <v>0.4</v>
      </c>
      <c r="K79" s="2">
        <v>0.2</v>
      </c>
      <c r="L79">
        <v>1</v>
      </c>
      <c r="M79" s="2">
        <v>0.5</v>
      </c>
      <c r="N79">
        <v>2</v>
      </c>
      <c r="O79">
        <v>7</v>
      </c>
      <c r="P79" s="2">
        <v>28.571428571428601</v>
      </c>
      <c r="Q79">
        <v>0</v>
      </c>
      <c r="R79">
        <v>3</v>
      </c>
      <c r="S79" s="2">
        <v>0</v>
      </c>
      <c r="T79">
        <v>0</v>
      </c>
      <c r="U79">
        <v>0</v>
      </c>
      <c r="W79">
        <v>0</v>
      </c>
      <c r="X79">
        <v>0</v>
      </c>
      <c r="Y79">
        <v>0</v>
      </c>
      <c r="Z79">
        <v>0</v>
      </c>
      <c r="AA79">
        <v>0</v>
      </c>
      <c r="AB79">
        <v>0</v>
      </c>
      <c r="AC79">
        <v>1</v>
      </c>
      <c r="AD79">
        <v>15</v>
      </c>
      <c r="AE79" s="2">
        <v>7.5</v>
      </c>
      <c r="AF79">
        <v>7</v>
      </c>
      <c r="AG79">
        <v>8</v>
      </c>
      <c r="AH79">
        <v>1</v>
      </c>
      <c r="AI79" s="2">
        <v>0.5</v>
      </c>
      <c r="AJ79" s="4">
        <v>8100</v>
      </c>
      <c r="AK79" s="4">
        <v>257</v>
      </c>
    </row>
    <row r="80" spans="1:37" ht="15.25" customHeight="1" x14ac:dyDescent="0.2">
      <c r="A80" t="s">
        <v>260</v>
      </c>
      <c r="B80" t="s">
        <v>261</v>
      </c>
      <c r="C80" t="s">
        <v>62</v>
      </c>
      <c r="D80">
        <v>2</v>
      </c>
      <c r="E80">
        <v>7</v>
      </c>
      <c r="F80" s="2">
        <v>3.5</v>
      </c>
      <c r="G80" s="2">
        <v>4.0999999999999996</v>
      </c>
      <c r="H80" s="2">
        <v>2</v>
      </c>
      <c r="I80" s="2">
        <v>0.44</v>
      </c>
      <c r="J80" s="2">
        <v>3.1</v>
      </c>
      <c r="K80" s="2">
        <v>1.55</v>
      </c>
      <c r="L80">
        <v>3</v>
      </c>
      <c r="M80" s="2">
        <v>1.5</v>
      </c>
      <c r="N80">
        <v>5</v>
      </c>
      <c r="O80">
        <v>9</v>
      </c>
      <c r="P80" s="2">
        <v>55.5555555555556</v>
      </c>
      <c r="Q80">
        <v>1</v>
      </c>
      <c r="R80">
        <v>7</v>
      </c>
      <c r="S80" s="2">
        <v>14.285714285714301</v>
      </c>
      <c r="T80">
        <v>0</v>
      </c>
      <c r="U80">
        <v>0</v>
      </c>
      <c r="W80">
        <v>0</v>
      </c>
      <c r="X80">
        <v>0</v>
      </c>
      <c r="Y80">
        <v>0</v>
      </c>
      <c r="Z80">
        <v>0</v>
      </c>
      <c r="AA80">
        <v>0</v>
      </c>
      <c r="AB80">
        <v>0</v>
      </c>
      <c r="AC80">
        <v>3</v>
      </c>
      <c r="AD80">
        <v>4</v>
      </c>
      <c r="AE80" s="2">
        <v>2</v>
      </c>
      <c r="AF80">
        <v>1</v>
      </c>
      <c r="AG80">
        <v>3</v>
      </c>
      <c r="AH80">
        <v>1</v>
      </c>
      <c r="AI80" s="2">
        <v>0.5</v>
      </c>
      <c r="AJ80" s="4">
        <v>9450</v>
      </c>
      <c r="AK80" s="4">
        <v>252</v>
      </c>
    </row>
    <row r="81" spans="1:37" ht="15.25" customHeight="1" x14ac:dyDescent="0.2">
      <c r="A81" t="s">
        <v>262</v>
      </c>
      <c r="B81" t="s">
        <v>263</v>
      </c>
      <c r="C81" t="s">
        <v>63</v>
      </c>
      <c r="D81">
        <v>10</v>
      </c>
      <c r="E81">
        <v>32</v>
      </c>
      <c r="F81" s="2">
        <v>3.2</v>
      </c>
      <c r="G81" s="2">
        <v>32.1</v>
      </c>
      <c r="H81" s="2">
        <v>3.2</v>
      </c>
      <c r="I81" s="2">
        <v>0.44</v>
      </c>
      <c r="J81" s="2">
        <v>14.1</v>
      </c>
      <c r="K81" s="2">
        <v>1.41</v>
      </c>
      <c r="L81">
        <v>11</v>
      </c>
      <c r="M81" s="2">
        <v>1.1000000000000001</v>
      </c>
      <c r="N81">
        <v>6</v>
      </c>
      <c r="O81">
        <v>16</v>
      </c>
      <c r="P81" s="2">
        <v>37.5</v>
      </c>
      <c r="Q81">
        <v>10</v>
      </c>
      <c r="R81">
        <v>48</v>
      </c>
      <c r="S81" s="2">
        <v>20.8333333333333</v>
      </c>
      <c r="T81">
        <v>6</v>
      </c>
      <c r="U81">
        <v>9</v>
      </c>
      <c r="V81" s="2">
        <v>66.6666666666667</v>
      </c>
      <c r="W81">
        <v>0</v>
      </c>
      <c r="X81">
        <v>1</v>
      </c>
      <c r="Y81">
        <v>6</v>
      </c>
      <c r="Z81">
        <v>0</v>
      </c>
      <c r="AA81">
        <v>0</v>
      </c>
      <c r="AB81">
        <v>0</v>
      </c>
      <c r="AC81">
        <v>4</v>
      </c>
      <c r="AD81">
        <v>30</v>
      </c>
      <c r="AE81" s="2">
        <v>3</v>
      </c>
      <c r="AF81">
        <v>9</v>
      </c>
      <c r="AG81">
        <v>21</v>
      </c>
      <c r="AH81">
        <v>4</v>
      </c>
      <c r="AI81" s="2">
        <v>0.4</v>
      </c>
      <c r="AJ81" s="4">
        <v>132300</v>
      </c>
      <c r="AK81" s="4">
        <v>24</v>
      </c>
    </row>
    <row r="82" spans="1:37" ht="15.25" customHeight="1" x14ac:dyDescent="0.2">
      <c r="A82" t="s">
        <v>264</v>
      </c>
      <c r="B82" t="s">
        <v>265</v>
      </c>
      <c r="C82" t="s">
        <v>63</v>
      </c>
      <c r="D82">
        <v>10</v>
      </c>
      <c r="E82">
        <v>55</v>
      </c>
      <c r="F82" s="2">
        <v>5.5</v>
      </c>
      <c r="G82" s="2">
        <v>52.1</v>
      </c>
      <c r="H82" s="2">
        <v>5.2</v>
      </c>
      <c r="I82" s="2">
        <v>0.62</v>
      </c>
      <c r="J82" s="2">
        <v>34.1</v>
      </c>
      <c r="K82" s="2">
        <v>3.41</v>
      </c>
      <c r="L82">
        <v>8</v>
      </c>
      <c r="M82" s="2">
        <v>0.8</v>
      </c>
      <c r="N82">
        <v>22</v>
      </c>
      <c r="O82">
        <v>41</v>
      </c>
      <c r="P82" s="2">
        <v>53.658536585365901</v>
      </c>
      <c r="Q82">
        <v>15</v>
      </c>
      <c r="R82">
        <v>44</v>
      </c>
      <c r="S82" s="2">
        <v>34.090909090909101</v>
      </c>
      <c r="T82">
        <v>3</v>
      </c>
      <c r="U82">
        <v>3</v>
      </c>
      <c r="V82" s="2">
        <v>100</v>
      </c>
      <c r="W82">
        <v>0</v>
      </c>
      <c r="X82">
        <v>4</v>
      </c>
      <c r="Y82">
        <v>3</v>
      </c>
      <c r="Z82">
        <v>2</v>
      </c>
      <c r="AA82">
        <v>0</v>
      </c>
      <c r="AB82">
        <v>0</v>
      </c>
      <c r="AC82">
        <v>1</v>
      </c>
      <c r="AD82">
        <v>40</v>
      </c>
      <c r="AE82" s="2">
        <v>4</v>
      </c>
      <c r="AF82">
        <v>14</v>
      </c>
      <c r="AG82">
        <v>26</v>
      </c>
      <c r="AH82">
        <v>9</v>
      </c>
      <c r="AI82" s="2">
        <v>0.9</v>
      </c>
      <c r="AJ82" s="4">
        <v>144750</v>
      </c>
      <c r="AK82" s="4">
        <v>20</v>
      </c>
    </row>
    <row r="83" spans="1:37" ht="15.25" customHeight="1" x14ac:dyDescent="0.2">
      <c r="A83" t="s">
        <v>266</v>
      </c>
      <c r="B83" t="s">
        <v>267</v>
      </c>
      <c r="C83" t="s">
        <v>63</v>
      </c>
      <c r="D83">
        <v>10</v>
      </c>
      <c r="E83">
        <v>56</v>
      </c>
      <c r="F83" s="2">
        <v>5.6</v>
      </c>
      <c r="G83" s="2">
        <v>60.9</v>
      </c>
      <c r="H83" s="2">
        <v>6.1</v>
      </c>
      <c r="I83" s="2">
        <v>0.56000000000000005</v>
      </c>
      <c r="J83" s="2">
        <v>31.4</v>
      </c>
      <c r="K83" s="2">
        <v>3.14</v>
      </c>
      <c r="L83">
        <v>13</v>
      </c>
      <c r="M83" s="2">
        <v>1.3</v>
      </c>
      <c r="N83">
        <v>38</v>
      </c>
      <c r="O83">
        <v>65</v>
      </c>
      <c r="P83" s="2">
        <v>58.461538461538503</v>
      </c>
      <c r="Q83">
        <v>6</v>
      </c>
      <c r="R83">
        <v>24</v>
      </c>
      <c r="S83" s="2">
        <v>25</v>
      </c>
      <c r="T83">
        <v>6</v>
      </c>
      <c r="U83">
        <v>11</v>
      </c>
      <c r="V83" s="2">
        <v>54.545454545454497</v>
      </c>
      <c r="W83">
        <v>0</v>
      </c>
      <c r="X83">
        <v>2</v>
      </c>
      <c r="Y83">
        <v>10</v>
      </c>
      <c r="Z83">
        <v>5</v>
      </c>
      <c r="AA83">
        <v>0</v>
      </c>
      <c r="AB83">
        <v>1</v>
      </c>
      <c r="AC83">
        <v>0</v>
      </c>
      <c r="AD83">
        <v>57</v>
      </c>
      <c r="AE83" s="2">
        <v>5.7</v>
      </c>
      <c r="AF83">
        <v>21</v>
      </c>
      <c r="AG83">
        <v>36</v>
      </c>
      <c r="AH83">
        <v>12</v>
      </c>
      <c r="AI83" s="2">
        <v>1.2</v>
      </c>
      <c r="AJ83" s="4">
        <v>144380</v>
      </c>
      <c r="AK83" s="4">
        <v>21</v>
      </c>
    </row>
    <row r="84" spans="1:37" ht="15.25" customHeight="1" x14ac:dyDescent="0.2">
      <c r="A84" t="s">
        <v>268</v>
      </c>
      <c r="B84" t="s">
        <v>269</v>
      </c>
      <c r="C84" t="s">
        <v>63</v>
      </c>
      <c r="D84">
        <v>10</v>
      </c>
      <c r="E84">
        <v>39</v>
      </c>
      <c r="F84" s="2">
        <v>3.9</v>
      </c>
      <c r="G84" s="2">
        <v>41.4</v>
      </c>
      <c r="H84" s="2">
        <v>4.0999999999999996</v>
      </c>
      <c r="I84" s="2">
        <v>0.51</v>
      </c>
      <c r="J84" s="2">
        <v>19.899999999999999</v>
      </c>
      <c r="K84" s="2">
        <v>1.99</v>
      </c>
      <c r="L84">
        <v>27</v>
      </c>
      <c r="M84" s="2">
        <v>2.7</v>
      </c>
      <c r="N84">
        <v>25</v>
      </c>
      <c r="O84">
        <v>39</v>
      </c>
      <c r="P84" s="2">
        <v>64.102564102564102</v>
      </c>
      <c r="Q84">
        <v>2</v>
      </c>
      <c r="R84">
        <v>21</v>
      </c>
      <c r="S84" s="2">
        <v>9.5238095238095202</v>
      </c>
      <c r="T84">
        <v>10</v>
      </c>
      <c r="U84">
        <v>16</v>
      </c>
      <c r="V84" s="2">
        <v>62.5</v>
      </c>
      <c r="W84">
        <v>0</v>
      </c>
      <c r="X84">
        <v>4</v>
      </c>
      <c r="Y84">
        <v>13</v>
      </c>
      <c r="Z84">
        <v>1</v>
      </c>
      <c r="AA84">
        <v>0</v>
      </c>
      <c r="AB84">
        <v>0</v>
      </c>
      <c r="AC84">
        <v>10</v>
      </c>
      <c r="AD84">
        <v>33</v>
      </c>
      <c r="AE84" s="2">
        <v>3.3</v>
      </c>
      <c r="AF84">
        <v>13</v>
      </c>
      <c r="AG84">
        <v>20</v>
      </c>
      <c r="AH84">
        <v>12</v>
      </c>
      <c r="AI84" s="2">
        <v>1.2</v>
      </c>
      <c r="AJ84" s="4">
        <v>146030</v>
      </c>
      <c r="AK84" s="4">
        <v>18</v>
      </c>
    </row>
    <row r="85" spans="1:37" ht="15.25" customHeight="1" x14ac:dyDescent="0.2">
      <c r="A85" t="s">
        <v>270</v>
      </c>
      <c r="B85" t="s">
        <v>271</v>
      </c>
      <c r="C85" t="s">
        <v>64</v>
      </c>
      <c r="D85">
        <v>3</v>
      </c>
      <c r="E85">
        <v>20</v>
      </c>
      <c r="F85" s="2">
        <v>6.6666666666666696</v>
      </c>
      <c r="G85" s="2">
        <v>10</v>
      </c>
      <c r="H85" s="2">
        <v>3.3</v>
      </c>
      <c r="I85" s="2">
        <v>0.45</v>
      </c>
      <c r="J85" s="2">
        <v>9</v>
      </c>
      <c r="K85" s="2">
        <v>3</v>
      </c>
      <c r="L85">
        <v>6</v>
      </c>
      <c r="M85" s="2">
        <v>2</v>
      </c>
      <c r="N85">
        <v>6</v>
      </c>
      <c r="O85">
        <v>14</v>
      </c>
      <c r="P85" s="2">
        <v>42.857142857142897</v>
      </c>
      <c r="Q85">
        <v>6</v>
      </c>
      <c r="R85">
        <v>26</v>
      </c>
      <c r="S85" s="2">
        <v>23.076923076923102</v>
      </c>
      <c r="T85">
        <v>2</v>
      </c>
      <c r="U85">
        <v>4</v>
      </c>
      <c r="V85" s="2">
        <v>50</v>
      </c>
      <c r="W85">
        <v>0</v>
      </c>
      <c r="X85">
        <v>0</v>
      </c>
      <c r="Y85">
        <v>2</v>
      </c>
      <c r="Z85">
        <v>1</v>
      </c>
      <c r="AA85">
        <v>0</v>
      </c>
      <c r="AB85">
        <v>0</v>
      </c>
      <c r="AC85">
        <v>4</v>
      </c>
      <c r="AD85">
        <v>8</v>
      </c>
      <c r="AE85" s="2">
        <v>2.6666666666666701</v>
      </c>
      <c r="AF85">
        <v>4</v>
      </c>
      <c r="AG85">
        <v>4</v>
      </c>
      <c r="AH85">
        <v>5</v>
      </c>
      <c r="AI85" s="2">
        <v>1.6666666666666701</v>
      </c>
      <c r="AJ85" s="4">
        <v>67380</v>
      </c>
      <c r="AK85" s="4">
        <v>96</v>
      </c>
    </row>
    <row r="86" spans="1:37" ht="15.25" customHeight="1" x14ac:dyDescent="0.2">
      <c r="A86" t="s">
        <v>272</v>
      </c>
      <c r="B86" t="s">
        <v>273</v>
      </c>
      <c r="C86" t="s">
        <v>64</v>
      </c>
      <c r="D86">
        <v>3</v>
      </c>
      <c r="E86">
        <v>8</v>
      </c>
      <c r="F86" s="2">
        <v>2.6666666666666701</v>
      </c>
      <c r="G86" s="2">
        <v>7.2</v>
      </c>
      <c r="H86" s="2">
        <v>2.4</v>
      </c>
      <c r="I86" s="2">
        <v>0.4</v>
      </c>
      <c r="J86" s="2">
        <v>3.2</v>
      </c>
      <c r="K86" s="2">
        <v>1.06666666666667</v>
      </c>
      <c r="L86">
        <v>5</v>
      </c>
      <c r="M86" s="2">
        <v>1.6666666666666701</v>
      </c>
      <c r="N86">
        <v>3</v>
      </c>
      <c r="O86">
        <v>6</v>
      </c>
      <c r="P86" s="2">
        <v>50</v>
      </c>
      <c r="Q86">
        <v>2</v>
      </c>
      <c r="R86">
        <v>13</v>
      </c>
      <c r="S86" s="2">
        <v>15.384615384615399</v>
      </c>
      <c r="T86">
        <v>1</v>
      </c>
      <c r="U86">
        <v>1</v>
      </c>
      <c r="V86" s="2">
        <v>100</v>
      </c>
      <c r="W86">
        <v>0</v>
      </c>
      <c r="X86">
        <v>0</v>
      </c>
      <c r="Y86">
        <v>2</v>
      </c>
      <c r="Z86">
        <v>1</v>
      </c>
      <c r="AA86">
        <v>0</v>
      </c>
      <c r="AB86">
        <v>1</v>
      </c>
      <c r="AC86">
        <v>2</v>
      </c>
      <c r="AD86">
        <v>8</v>
      </c>
      <c r="AE86" s="2">
        <v>2.6666666666666701</v>
      </c>
      <c r="AF86">
        <v>4</v>
      </c>
      <c r="AG86">
        <v>4</v>
      </c>
      <c r="AH86">
        <v>3</v>
      </c>
      <c r="AI86" s="2">
        <v>1</v>
      </c>
      <c r="AJ86" s="4">
        <v>40890</v>
      </c>
      <c r="AK86" s="4">
        <v>143</v>
      </c>
    </row>
    <row r="87" spans="1:37" ht="15.25" customHeight="1" x14ac:dyDescent="0.2">
      <c r="A87" t="s">
        <v>274</v>
      </c>
      <c r="B87" t="s">
        <v>275</v>
      </c>
      <c r="C87" t="s">
        <v>64</v>
      </c>
      <c r="D87">
        <v>3</v>
      </c>
      <c r="E87">
        <v>2</v>
      </c>
      <c r="F87" s="2">
        <v>0.66666666666666696</v>
      </c>
      <c r="G87" s="2">
        <v>1</v>
      </c>
      <c r="H87" s="2">
        <v>0.3</v>
      </c>
      <c r="I87" s="2">
        <v>0.25</v>
      </c>
      <c r="J87" s="2">
        <v>0.5</v>
      </c>
      <c r="K87" s="2">
        <v>0.16666666666666699</v>
      </c>
      <c r="L87">
        <v>0</v>
      </c>
      <c r="M87" s="2">
        <v>0</v>
      </c>
      <c r="N87">
        <v>2</v>
      </c>
      <c r="O87">
        <v>5</v>
      </c>
      <c r="P87" s="2">
        <v>40</v>
      </c>
      <c r="Q87">
        <v>0</v>
      </c>
      <c r="R87">
        <v>3</v>
      </c>
      <c r="S87" s="2">
        <v>0</v>
      </c>
      <c r="T87">
        <v>0</v>
      </c>
      <c r="U87">
        <v>0</v>
      </c>
      <c r="W87">
        <v>0</v>
      </c>
      <c r="X87">
        <v>0</v>
      </c>
      <c r="Y87">
        <v>0</v>
      </c>
      <c r="Z87">
        <v>0</v>
      </c>
      <c r="AA87">
        <v>0</v>
      </c>
      <c r="AB87">
        <v>0</v>
      </c>
      <c r="AC87">
        <v>0</v>
      </c>
      <c r="AD87">
        <v>3</v>
      </c>
      <c r="AE87" s="2">
        <v>1</v>
      </c>
      <c r="AF87">
        <v>1</v>
      </c>
      <c r="AG87">
        <v>2</v>
      </c>
      <c r="AH87">
        <v>1</v>
      </c>
      <c r="AI87" s="2">
        <v>0.33333333333333298</v>
      </c>
      <c r="AJ87" s="4">
        <v>23684</v>
      </c>
      <c r="AK87" s="4">
        <v>188</v>
      </c>
    </row>
    <row r="88" spans="1:37" ht="15.25" customHeight="1" x14ac:dyDescent="0.2">
      <c r="A88" t="s">
        <v>276</v>
      </c>
      <c r="B88" t="s">
        <v>277</v>
      </c>
      <c r="C88" t="s">
        <v>64</v>
      </c>
      <c r="D88">
        <v>3</v>
      </c>
      <c r="E88">
        <v>7</v>
      </c>
      <c r="F88" s="2">
        <v>2.3333333333333299</v>
      </c>
      <c r="G88" s="2">
        <v>12.4</v>
      </c>
      <c r="H88" s="2">
        <v>4.0999999999999996</v>
      </c>
      <c r="I88" s="2">
        <v>0.35</v>
      </c>
      <c r="J88" s="2">
        <v>2.4</v>
      </c>
      <c r="K88" s="2">
        <v>0.8</v>
      </c>
      <c r="L88">
        <v>9</v>
      </c>
      <c r="M88" s="2">
        <v>3</v>
      </c>
      <c r="N88">
        <v>7</v>
      </c>
      <c r="O88">
        <v>14</v>
      </c>
      <c r="P88" s="2">
        <v>50</v>
      </c>
      <c r="Q88">
        <v>0</v>
      </c>
      <c r="R88">
        <v>3</v>
      </c>
      <c r="S88" s="2">
        <v>0</v>
      </c>
      <c r="T88">
        <v>0</v>
      </c>
      <c r="U88">
        <v>3</v>
      </c>
      <c r="V88" s="2">
        <v>0</v>
      </c>
      <c r="W88">
        <v>1</v>
      </c>
      <c r="X88">
        <v>7</v>
      </c>
      <c r="Y88">
        <v>0</v>
      </c>
      <c r="Z88">
        <v>0</v>
      </c>
      <c r="AA88">
        <v>0</v>
      </c>
      <c r="AB88">
        <v>0</v>
      </c>
      <c r="AC88">
        <v>1</v>
      </c>
      <c r="AD88">
        <v>16</v>
      </c>
      <c r="AE88" s="2">
        <v>5.3333333333333304</v>
      </c>
      <c r="AF88">
        <v>3</v>
      </c>
      <c r="AG88">
        <v>13</v>
      </c>
      <c r="AH88">
        <v>5</v>
      </c>
      <c r="AI88" s="2">
        <v>1.6666666666666701</v>
      </c>
      <c r="AJ88" s="4">
        <v>61560</v>
      </c>
      <c r="AK88" s="4">
        <v>103</v>
      </c>
    </row>
    <row r="89" spans="1:37" ht="15.25" customHeight="1" x14ac:dyDescent="0.2">
      <c r="A89" t="s">
        <v>278</v>
      </c>
      <c r="B89" t="s">
        <v>279</v>
      </c>
      <c r="C89" t="s">
        <v>65</v>
      </c>
      <c r="D89">
        <v>2</v>
      </c>
      <c r="E89">
        <v>8</v>
      </c>
      <c r="F89" s="2">
        <v>4</v>
      </c>
      <c r="G89" s="2">
        <v>4.2</v>
      </c>
      <c r="H89" s="2">
        <v>2.1</v>
      </c>
      <c r="I89" s="2">
        <v>0.4</v>
      </c>
      <c r="J89" s="2">
        <v>3.2</v>
      </c>
      <c r="K89" s="2">
        <v>1.6</v>
      </c>
      <c r="L89">
        <v>3</v>
      </c>
      <c r="M89" s="2">
        <v>1.5</v>
      </c>
      <c r="N89">
        <v>4</v>
      </c>
      <c r="O89">
        <v>10</v>
      </c>
      <c r="P89" s="2">
        <v>40</v>
      </c>
      <c r="Q89">
        <v>2</v>
      </c>
      <c r="R89">
        <v>10</v>
      </c>
      <c r="S89" s="2">
        <v>20</v>
      </c>
      <c r="T89">
        <v>0</v>
      </c>
      <c r="U89">
        <v>0</v>
      </c>
      <c r="W89">
        <v>0</v>
      </c>
      <c r="X89">
        <v>0</v>
      </c>
      <c r="Y89">
        <v>1</v>
      </c>
      <c r="Z89">
        <v>0</v>
      </c>
      <c r="AA89">
        <v>0</v>
      </c>
      <c r="AB89">
        <v>0</v>
      </c>
      <c r="AC89">
        <v>2</v>
      </c>
      <c r="AD89">
        <v>4</v>
      </c>
      <c r="AE89" s="2">
        <v>2</v>
      </c>
      <c r="AF89">
        <v>1</v>
      </c>
      <c r="AG89">
        <v>3</v>
      </c>
      <c r="AH89">
        <v>2</v>
      </c>
      <c r="AI89" s="2">
        <v>1</v>
      </c>
      <c r="AJ89" s="4">
        <v>25990</v>
      </c>
      <c r="AK89" s="4">
        <v>181</v>
      </c>
    </row>
    <row r="90" spans="1:37" ht="15.25" customHeight="1" x14ac:dyDescent="0.2">
      <c r="A90" t="s">
        <v>280</v>
      </c>
      <c r="B90" t="s">
        <v>281</v>
      </c>
      <c r="C90" t="s">
        <v>65</v>
      </c>
      <c r="D90">
        <v>2</v>
      </c>
      <c r="E90">
        <v>5</v>
      </c>
      <c r="F90" s="2">
        <v>2.5</v>
      </c>
      <c r="G90" s="2">
        <v>9.1</v>
      </c>
      <c r="H90" s="2">
        <v>4.5999999999999996</v>
      </c>
      <c r="I90" s="2">
        <v>0.31</v>
      </c>
      <c r="J90" s="2">
        <v>1.6</v>
      </c>
      <c r="K90" s="2">
        <v>0.8</v>
      </c>
      <c r="L90">
        <v>4</v>
      </c>
      <c r="M90" s="2">
        <v>2</v>
      </c>
      <c r="N90">
        <v>3</v>
      </c>
      <c r="O90">
        <v>11</v>
      </c>
      <c r="P90" s="2">
        <v>27.272727272727298</v>
      </c>
      <c r="Q90">
        <v>1</v>
      </c>
      <c r="R90">
        <v>5</v>
      </c>
      <c r="S90" s="2">
        <v>20</v>
      </c>
      <c r="T90">
        <v>0</v>
      </c>
      <c r="U90">
        <v>0</v>
      </c>
      <c r="W90">
        <v>0</v>
      </c>
      <c r="X90">
        <v>1</v>
      </c>
      <c r="Y90">
        <v>2</v>
      </c>
      <c r="Z90">
        <v>0</v>
      </c>
      <c r="AA90">
        <v>0</v>
      </c>
      <c r="AB90">
        <v>0</v>
      </c>
      <c r="AC90">
        <v>1</v>
      </c>
      <c r="AD90">
        <v>13</v>
      </c>
      <c r="AE90" s="2">
        <v>6.5</v>
      </c>
      <c r="AF90">
        <v>5</v>
      </c>
      <c r="AG90">
        <v>8</v>
      </c>
      <c r="AH90">
        <v>2</v>
      </c>
      <c r="AI90" s="2">
        <v>1</v>
      </c>
      <c r="AJ90" s="4">
        <v>23820</v>
      </c>
      <c r="AK90" s="4">
        <v>187</v>
      </c>
    </row>
    <row r="91" spans="1:37" ht="15.25" customHeight="1" x14ac:dyDescent="0.2">
      <c r="A91" t="s">
        <v>282</v>
      </c>
      <c r="B91" t="s">
        <v>283</v>
      </c>
      <c r="C91" t="s">
        <v>65</v>
      </c>
      <c r="D91">
        <v>2</v>
      </c>
      <c r="E91">
        <v>10</v>
      </c>
      <c r="F91" s="2">
        <v>5</v>
      </c>
      <c r="G91" s="2">
        <v>9.1</v>
      </c>
      <c r="H91" s="2">
        <v>4.5999999999999996</v>
      </c>
      <c r="I91" s="2">
        <v>0.56000000000000005</v>
      </c>
      <c r="J91" s="2">
        <v>5.6</v>
      </c>
      <c r="K91" s="2">
        <v>2.8</v>
      </c>
      <c r="L91">
        <v>3</v>
      </c>
      <c r="M91" s="2">
        <v>1.5</v>
      </c>
      <c r="N91">
        <v>7</v>
      </c>
      <c r="O91">
        <v>12</v>
      </c>
      <c r="P91" s="2">
        <v>58.3333333333333</v>
      </c>
      <c r="Q91">
        <v>1</v>
      </c>
      <c r="R91">
        <v>3</v>
      </c>
      <c r="S91" s="2">
        <v>33.3333333333333</v>
      </c>
      <c r="T91">
        <v>1</v>
      </c>
      <c r="U91">
        <v>3</v>
      </c>
      <c r="V91" s="2">
        <v>33.3333333333333</v>
      </c>
      <c r="W91">
        <v>0</v>
      </c>
      <c r="X91">
        <v>0</v>
      </c>
      <c r="Y91">
        <v>2</v>
      </c>
      <c r="Z91">
        <v>0</v>
      </c>
      <c r="AA91">
        <v>0</v>
      </c>
      <c r="AB91">
        <v>0</v>
      </c>
      <c r="AC91">
        <v>1</v>
      </c>
      <c r="AD91">
        <v>7</v>
      </c>
      <c r="AE91" s="2">
        <v>3.5</v>
      </c>
      <c r="AF91">
        <v>5</v>
      </c>
      <c r="AG91">
        <v>2</v>
      </c>
      <c r="AH91">
        <v>2</v>
      </c>
      <c r="AI91" s="2">
        <v>1</v>
      </c>
      <c r="AJ91" s="4">
        <v>23625</v>
      </c>
      <c r="AK91" s="4">
        <v>189</v>
      </c>
    </row>
    <row r="92" spans="1:37" ht="15.25" customHeight="1" x14ac:dyDescent="0.2">
      <c r="A92" t="s">
        <v>284</v>
      </c>
      <c r="B92" t="s">
        <v>285</v>
      </c>
      <c r="C92" t="s">
        <v>65</v>
      </c>
      <c r="D92">
        <v>2</v>
      </c>
      <c r="E92">
        <v>2</v>
      </c>
      <c r="F92" s="2">
        <v>1</v>
      </c>
      <c r="G92" s="2">
        <v>3.2</v>
      </c>
      <c r="H92" s="2">
        <v>1.6</v>
      </c>
      <c r="I92" s="2">
        <v>0.33</v>
      </c>
      <c r="J92" s="2">
        <v>0.7</v>
      </c>
      <c r="K92" s="2">
        <v>0.35</v>
      </c>
      <c r="L92">
        <v>1</v>
      </c>
      <c r="M92" s="2">
        <v>0.5</v>
      </c>
      <c r="N92">
        <v>2</v>
      </c>
      <c r="O92">
        <v>5</v>
      </c>
      <c r="P92" s="2">
        <v>40</v>
      </c>
      <c r="Q92">
        <v>0</v>
      </c>
      <c r="R92">
        <v>1</v>
      </c>
      <c r="S92" s="2">
        <v>0</v>
      </c>
      <c r="T92">
        <v>0</v>
      </c>
      <c r="U92">
        <v>0</v>
      </c>
      <c r="W92">
        <v>0</v>
      </c>
      <c r="X92">
        <v>1</v>
      </c>
      <c r="Y92">
        <v>0</v>
      </c>
      <c r="Z92">
        <v>0</v>
      </c>
      <c r="AA92">
        <v>0</v>
      </c>
      <c r="AB92">
        <v>0</v>
      </c>
      <c r="AC92">
        <v>0</v>
      </c>
      <c r="AD92">
        <v>7</v>
      </c>
      <c r="AE92" s="2">
        <v>3.5</v>
      </c>
      <c r="AF92">
        <v>4</v>
      </c>
      <c r="AG92">
        <v>3</v>
      </c>
      <c r="AH92">
        <v>2</v>
      </c>
      <c r="AI92" s="2">
        <v>1</v>
      </c>
      <c r="AJ92" s="4">
        <v>21960</v>
      </c>
      <c r="AK92" s="4">
        <v>195</v>
      </c>
    </row>
    <row r="93" spans="1:37" ht="15.25" customHeight="1" x14ac:dyDescent="0.2">
      <c r="A93" t="s">
        <v>286</v>
      </c>
      <c r="B93" t="s">
        <v>287</v>
      </c>
      <c r="C93" t="s">
        <v>66</v>
      </c>
      <c r="D93">
        <v>12</v>
      </c>
      <c r="E93">
        <v>43</v>
      </c>
      <c r="F93" s="2">
        <v>3.5833333333333299</v>
      </c>
      <c r="G93" s="2">
        <v>38.1</v>
      </c>
      <c r="H93" s="2">
        <v>3.2</v>
      </c>
      <c r="I93" s="2">
        <v>0.48</v>
      </c>
      <c r="J93" s="2">
        <v>20.6</v>
      </c>
      <c r="K93" s="2">
        <v>1.7166666666666699</v>
      </c>
      <c r="L93">
        <v>8</v>
      </c>
      <c r="M93" s="2">
        <v>0.66666666666666696</v>
      </c>
      <c r="N93">
        <v>26</v>
      </c>
      <c r="O93">
        <v>49</v>
      </c>
      <c r="P93" s="2">
        <v>53.061224489795897</v>
      </c>
      <c r="Q93">
        <v>4</v>
      </c>
      <c r="R93">
        <v>25</v>
      </c>
      <c r="S93" s="2">
        <v>16</v>
      </c>
      <c r="T93">
        <v>9</v>
      </c>
      <c r="U93">
        <v>16</v>
      </c>
      <c r="V93" s="2">
        <v>56.25</v>
      </c>
      <c r="W93">
        <v>0</v>
      </c>
      <c r="X93">
        <v>0</v>
      </c>
      <c r="Y93">
        <v>6</v>
      </c>
      <c r="Z93">
        <v>2</v>
      </c>
      <c r="AA93">
        <v>0</v>
      </c>
      <c r="AB93">
        <v>0</v>
      </c>
      <c r="AC93">
        <v>2</v>
      </c>
      <c r="AD93">
        <v>57</v>
      </c>
      <c r="AE93" s="2">
        <v>4.75</v>
      </c>
      <c r="AF93">
        <v>27</v>
      </c>
      <c r="AG93">
        <v>30</v>
      </c>
      <c r="AH93">
        <v>17</v>
      </c>
      <c r="AI93" s="2">
        <v>1.4166666666666701</v>
      </c>
      <c r="AJ93" s="4">
        <v>192834</v>
      </c>
      <c r="AK93" s="4">
        <v>11</v>
      </c>
    </row>
    <row r="94" spans="1:37" ht="15.25" customHeight="1" x14ac:dyDescent="0.2">
      <c r="A94" t="s">
        <v>288</v>
      </c>
      <c r="B94" t="s">
        <v>289</v>
      </c>
      <c r="C94" t="s">
        <v>66</v>
      </c>
      <c r="D94">
        <v>12</v>
      </c>
      <c r="E94">
        <v>82</v>
      </c>
      <c r="F94" s="2">
        <v>6.8333333333333304</v>
      </c>
      <c r="G94" s="2">
        <v>83.9</v>
      </c>
      <c r="H94" s="2">
        <v>7</v>
      </c>
      <c r="I94" s="2">
        <v>0.7</v>
      </c>
      <c r="J94" s="2">
        <v>57.4</v>
      </c>
      <c r="K94" s="2">
        <v>4.7833333333333297</v>
      </c>
      <c r="L94">
        <v>17</v>
      </c>
      <c r="M94" s="2">
        <v>1.4166666666666701</v>
      </c>
      <c r="N94">
        <v>15</v>
      </c>
      <c r="O94">
        <v>26</v>
      </c>
      <c r="P94" s="2">
        <v>57.692307692307701</v>
      </c>
      <c r="Q94">
        <v>30</v>
      </c>
      <c r="R94">
        <v>82</v>
      </c>
      <c r="S94" s="2">
        <v>36.585365853658502</v>
      </c>
      <c r="T94">
        <v>7</v>
      </c>
      <c r="U94">
        <v>9</v>
      </c>
      <c r="V94" s="2">
        <v>77.7777777777778</v>
      </c>
      <c r="W94">
        <v>0</v>
      </c>
      <c r="X94">
        <v>1</v>
      </c>
      <c r="Y94">
        <v>15</v>
      </c>
      <c r="Z94">
        <v>1</v>
      </c>
      <c r="AA94">
        <v>0</v>
      </c>
      <c r="AB94">
        <v>0</v>
      </c>
      <c r="AC94">
        <v>1</v>
      </c>
      <c r="AD94">
        <v>43</v>
      </c>
      <c r="AE94" s="2">
        <v>3.5833333333333299</v>
      </c>
      <c r="AF94">
        <v>21</v>
      </c>
      <c r="AG94">
        <v>22</v>
      </c>
      <c r="AH94">
        <v>11</v>
      </c>
      <c r="AI94" s="2">
        <v>0.91666666666666696</v>
      </c>
      <c r="AJ94" s="4">
        <v>203364</v>
      </c>
      <c r="AK94" s="4">
        <v>9</v>
      </c>
    </row>
    <row r="95" spans="1:37" ht="15.25" customHeight="1" x14ac:dyDescent="0.2">
      <c r="A95" t="s">
        <v>290</v>
      </c>
      <c r="B95" t="s">
        <v>291</v>
      </c>
      <c r="C95" t="s">
        <v>66</v>
      </c>
      <c r="D95">
        <v>12</v>
      </c>
      <c r="E95">
        <v>41</v>
      </c>
      <c r="F95" s="2">
        <v>3.4166666666666701</v>
      </c>
      <c r="G95" s="2">
        <v>33.700000000000003</v>
      </c>
      <c r="H95" s="2">
        <v>2.8</v>
      </c>
      <c r="I95" s="2">
        <v>0.53</v>
      </c>
      <c r="J95" s="2">
        <v>21.7</v>
      </c>
      <c r="K95" s="2">
        <v>1.80833333333333</v>
      </c>
      <c r="L95">
        <v>14</v>
      </c>
      <c r="M95" s="2">
        <v>1.1666666666666701</v>
      </c>
      <c r="N95">
        <v>29</v>
      </c>
      <c r="O95">
        <v>41</v>
      </c>
      <c r="P95" s="2">
        <v>70.731707317073202</v>
      </c>
      <c r="Q95">
        <v>5</v>
      </c>
      <c r="R95">
        <v>32</v>
      </c>
      <c r="S95" s="2">
        <v>15.625</v>
      </c>
      <c r="T95">
        <v>2</v>
      </c>
      <c r="U95">
        <v>5</v>
      </c>
      <c r="V95" s="2">
        <v>40</v>
      </c>
      <c r="W95">
        <v>0</v>
      </c>
      <c r="X95">
        <v>3</v>
      </c>
      <c r="Y95">
        <v>6</v>
      </c>
      <c r="Z95">
        <v>1</v>
      </c>
      <c r="AA95">
        <v>0</v>
      </c>
      <c r="AB95">
        <v>0</v>
      </c>
      <c r="AC95">
        <v>5</v>
      </c>
      <c r="AD95">
        <v>42</v>
      </c>
      <c r="AE95" s="2">
        <v>3.5</v>
      </c>
      <c r="AF95">
        <v>17</v>
      </c>
      <c r="AG95">
        <v>25</v>
      </c>
      <c r="AH95">
        <v>18</v>
      </c>
      <c r="AI95" s="2">
        <v>1.5</v>
      </c>
      <c r="AJ95" s="4">
        <v>192294</v>
      </c>
      <c r="AK95" s="4">
        <v>12</v>
      </c>
    </row>
    <row r="96" spans="1:37" ht="15.25" customHeight="1" x14ac:dyDescent="0.2">
      <c r="A96" t="s">
        <v>292</v>
      </c>
      <c r="B96" t="s">
        <v>293</v>
      </c>
      <c r="C96" t="s">
        <v>66</v>
      </c>
      <c r="D96">
        <v>12</v>
      </c>
      <c r="E96">
        <v>54</v>
      </c>
      <c r="F96" s="2">
        <v>4.5</v>
      </c>
      <c r="G96" s="2">
        <v>60.4</v>
      </c>
      <c r="H96" s="2">
        <v>5</v>
      </c>
      <c r="I96" s="2">
        <v>0.48</v>
      </c>
      <c r="J96" s="2">
        <v>25.9</v>
      </c>
      <c r="K96" s="2">
        <v>2.1583333333333301</v>
      </c>
      <c r="L96">
        <v>30</v>
      </c>
      <c r="M96" s="2">
        <v>2.5</v>
      </c>
      <c r="N96">
        <v>32</v>
      </c>
      <c r="O96">
        <v>53</v>
      </c>
      <c r="P96" s="2">
        <v>60.377358490566003</v>
      </c>
      <c r="Q96">
        <v>6</v>
      </c>
      <c r="R96">
        <v>47</v>
      </c>
      <c r="S96" s="2">
        <v>12.7659574468085</v>
      </c>
      <c r="T96">
        <v>10</v>
      </c>
      <c r="U96">
        <v>13</v>
      </c>
      <c r="V96" s="2">
        <v>76.923076923076906</v>
      </c>
      <c r="W96">
        <v>0</v>
      </c>
      <c r="X96">
        <v>3</v>
      </c>
      <c r="Y96">
        <v>10</v>
      </c>
      <c r="Z96">
        <v>3</v>
      </c>
      <c r="AA96">
        <v>1</v>
      </c>
      <c r="AB96">
        <v>0</v>
      </c>
      <c r="AC96">
        <v>17</v>
      </c>
      <c r="AD96">
        <v>77</v>
      </c>
      <c r="AE96" s="2">
        <v>6.4166666666666696</v>
      </c>
      <c r="AF96">
        <v>30</v>
      </c>
      <c r="AG96">
        <v>47</v>
      </c>
      <c r="AH96">
        <v>17</v>
      </c>
      <c r="AI96" s="2">
        <v>1.4166666666666701</v>
      </c>
      <c r="AJ96" s="4">
        <v>195804</v>
      </c>
      <c r="AK96" s="4">
        <v>10</v>
      </c>
    </row>
    <row r="97" spans="1:37" ht="15.25" customHeight="1" x14ac:dyDescent="0.2">
      <c r="A97" t="s">
        <v>294</v>
      </c>
      <c r="B97" t="s">
        <v>295</v>
      </c>
      <c r="C97" t="s">
        <v>67</v>
      </c>
      <c r="D97">
        <v>3</v>
      </c>
      <c r="E97">
        <v>7</v>
      </c>
      <c r="F97" s="2">
        <v>2.3333333333333299</v>
      </c>
      <c r="G97" s="2">
        <v>5</v>
      </c>
      <c r="H97" s="2">
        <v>1.7</v>
      </c>
      <c r="I97" s="2">
        <v>0.5</v>
      </c>
      <c r="J97" s="2">
        <v>3.5</v>
      </c>
      <c r="K97" s="2">
        <v>1.1666666666666701</v>
      </c>
      <c r="L97">
        <v>6</v>
      </c>
      <c r="M97" s="2">
        <v>2</v>
      </c>
      <c r="N97">
        <v>7</v>
      </c>
      <c r="O97">
        <v>10</v>
      </c>
      <c r="P97" s="2">
        <v>70</v>
      </c>
      <c r="Q97">
        <v>0</v>
      </c>
      <c r="R97">
        <v>3</v>
      </c>
      <c r="S97" s="2">
        <v>0</v>
      </c>
      <c r="T97">
        <v>0</v>
      </c>
      <c r="U97">
        <v>1</v>
      </c>
      <c r="V97" s="2">
        <v>0</v>
      </c>
      <c r="W97">
        <v>1</v>
      </c>
      <c r="X97">
        <v>1</v>
      </c>
      <c r="Y97">
        <v>2</v>
      </c>
      <c r="Z97">
        <v>0</v>
      </c>
      <c r="AA97">
        <v>0</v>
      </c>
      <c r="AB97">
        <v>0</v>
      </c>
      <c r="AC97">
        <v>2</v>
      </c>
      <c r="AD97">
        <v>7</v>
      </c>
      <c r="AE97" s="2">
        <v>2.3333333333333299</v>
      </c>
      <c r="AF97">
        <v>1</v>
      </c>
      <c r="AG97">
        <v>6</v>
      </c>
      <c r="AH97">
        <v>5</v>
      </c>
      <c r="AI97" s="2">
        <v>1.6666666666666701</v>
      </c>
      <c r="AJ97" s="4">
        <v>121305</v>
      </c>
      <c r="AK97" s="4">
        <v>39</v>
      </c>
    </row>
    <row r="98" spans="1:37" ht="15.25" customHeight="1" x14ac:dyDescent="0.2">
      <c r="A98" t="s">
        <v>296</v>
      </c>
      <c r="B98" t="s">
        <v>297</v>
      </c>
      <c r="C98" t="s">
        <v>67</v>
      </c>
      <c r="D98">
        <v>3</v>
      </c>
      <c r="E98">
        <v>1</v>
      </c>
      <c r="F98" s="2">
        <v>0.33333333333333298</v>
      </c>
      <c r="G98" s="2">
        <v>6.6</v>
      </c>
      <c r="H98" s="2">
        <v>2.2000000000000002</v>
      </c>
      <c r="I98" s="2">
        <v>0.14000000000000001</v>
      </c>
      <c r="J98" s="2">
        <v>0.1</v>
      </c>
      <c r="K98" s="2">
        <v>3.3333333333333298E-2</v>
      </c>
      <c r="L98">
        <v>2</v>
      </c>
      <c r="M98" s="2">
        <v>0.66666666666666696</v>
      </c>
      <c r="N98">
        <v>1</v>
      </c>
      <c r="O98">
        <v>4</v>
      </c>
      <c r="P98" s="2">
        <v>25</v>
      </c>
      <c r="Q98">
        <v>0</v>
      </c>
      <c r="R98">
        <v>3</v>
      </c>
      <c r="S98" s="2">
        <v>0</v>
      </c>
      <c r="T98">
        <v>0</v>
      </c>
      <c r="U98">
        <v>0</v>
      </c>
      <c r="W98">
        <v>0</v>
      </c>
      <c r="X98">
        <v>2</v>
      </c>
      <c r="Y98">
        <v>0</v>
      </c>
      <c r="Z98">
        <v>0</v>
      </c>
      <c r="AA98">
        <v>0</v>
      </c>
      <c r="AB98">
        <v>0</v>
      </c>
      <c r="AC98">
        <v>0</v>
      </c>
      <c r="AD98">
        <v>11</v>
      </c>
      <c r="AE98" s="2">
        <v>3.6666666666666701</v>
      </c>
      <c r="AF98">
        <v>3</v>
      </c>
      <c r="AG98">
        <v>8</v>
      </c>
      <c r="AH98">
        <v>1</v>
      </c>
      <c r="AI98" s="2">
        <v>0.33333333333333298</v>
      </c>
      <c r="AJ98" s="4">
        <v>124140</v>
      </c>
      <c r="AK98" s="4">
        <v>32</v>
      </c>
    </row>
    <row r="99" spans="1:37" ht="15.25" customHeight="1" x14ac:dyDescent="0.2">
      <c r="A99" t="s">
        <v>298</v>
      </c>
      <c r="B99" t="s">
        <v>299</v>
      </c>
      <c r="C99" t="s">
        <v>67</v>
      </c>
      <c r="D99">
        <v>3</v>
      </c>
      <c r="E99">
        <v>11</v>
      </c>
      <c r="F99" s="2">
        <v>3.6666666666666701</v>
      </c>
      <c r="G99" s="2">
        <v>10.199999999999999</v>
      </c>
      <c r="H99" s="2">
        <v>3.4</v>
      </c>
      <c r="I99" s="2">
        <v>0.38</v>
      </c>
      <c r="J99" s="2">
        <v>4.2</v>
      </c>
      <c r="K99" s="2">
        <v>1.4</v>
      </c>
      <c r="L99">
        <v>3</v>
      </c>
      <c r="M99" s="2">
        <v>1</v>
      </c>
      <c r="N99">
        <v>4</v>
      </c>
      <c r="O99">
        <v>11</v>
      </c>
      <c r="P99" s="2">
        <v>36.363636363636402</v>
      </c>
      <c r="Q99">
        <v>2</v>
      </c>
      <c r="R99">
        <v>14</v>
      </c>
      <c r="S99" s="2">
        <v>14.285714285714301</v>
      </c>
      <c r="T99">
        <v>3</v>
      </c>
      <c r="U99">
        <v>4</v>
      </c>
      <c r="V99" s="2">
        <v>75</v>
      </c>
      <c r="W99">
        <v>0</v>
      </c>
      <c r="X99">
        <v>0</v>
      </c>
      <c r="Y99">
        <v>3</v>
      </c>
      <c r="Z99">
        <v>2</v>
      </c>
      <c r="AA99">
        <v>0</v>
      </c>
      <c r="AB99">
        <v>0</v>
      </c>
      <c r="AC99">
        <v>0</v>
      </c>
      <c r="AD99">
        <v>16</v>
      </c>
      <c r="AE99" s="2">
        <v>5.3333333333333304</v>
      </c>
      <c r="AF99">
        <v>3</v>
      </c>
      <c r="AG99">
        <v>13</v>
      </c>
      <c r="AH99">
        <v>5</v>
      </c>
      <c r="AI99" s="2">
        <v>1.6666666666666701</v>
      </c>
      <c r="AJ99" s="4">
        <v>130815</v>
      </c>
      <c r="AK99" s="4">
        <v>26</v>
      </c>
    </row>
    <row r="100" spans="1:37" ht="15.25" customHeight="1" x14ac:dyDescent="0.2">
      <c r="A100" t="s">
        <v>300</v>
      </c>
      <c r="B100" t="s">
        <v>301</v>
      </c>
      <c r="C100" t="s">
        <v>67</v>
      </c>
      <c r="D100">
        <v>3</v>
      </c>
      <c r="E100">
        <v>29</v>
      </c>
      <c r="F100" s="2">
        <v>9.6666666666666696</v>
      </c>
      <c r="G100" s="2">
        <v>24</v>
      </c>
      <c r="H100" s="2">
        <v>8</v>
      </c>
      <c r="I100" s="2">
        <v>0.56999999999999995</v>
      </c>
      <c r="J100" s="2">
        <v>16.5</v>
      </c>
      <c r="K100" s="2">
        <v>5.5</v>
      </c>
      <c r="L100">
        <v>12</v>
      </c>
      <c r="M100" s="2">
        <v>4</v>
      </c>
      <c r="N100">
        <v>12</v>
      </c>
      <c r="O100">
        <v>24</v>
      </c>
      <c r="P100" s="2">
        <v>50</v>
      </c>
      <c r="Q100">
        <v>8</v>
      </c>
      <c r="R100">
        <v>25</v>
      </c>
      <c r="S100" s="2">
        <v>32</v>
      </c>
      <c r="T100">
        <v>1</v>
      </c>
      <c r="U100">
        <v>2</v>
      </c>
      <c r="V100" s="2">
        <v>50</v>
      </c>
      <c r="W100">
        <v>1</v>
      </c>
      <c r="X100">
        <v>2</v>
      </c>
      <c r="Y100">
        <v>3</v>
      </c>
      <c r="Z100">
        <v>1</v>
      </c>
      <c r="AA100">
        <v>0</v>
      </c>
      <c r="AB100">
        <v>0</v>
      </c>
      <c r="AC100">
        <v>6</v>
      </c>
      <c r="AD100">
        <v>13</v>
      </c>
      <c r="AE100" s="2">
        <v>4.3333333333333304</v>
      </c>
      <c r="AF100">
        <v>5</v>
      </c>
      <c r="AG100">
        <v>8</v>
      </c>
      <c r="AH100">
        <v>4</v>
      </c>
      <c r="AI100" s="2">
        <v>1.3333333333333299</v>
      </c>
      <c r="AJ100" s="4">
        <v>103365</v>
      </c>
      <c r="AK100" s="4">
        <v>53</v>
      </c>
    </row>
    <row r="101" spans="1:37" ht="15.25" customHeight="1" x14ac:dyDescent="0.2">
      <c r="A101" t="s">
        <v>302</v>
      </c>
      <c r="B101" t="s">
        <v>303</v>
      </c>
      <c r="C101" t="s">
        <v>68</v>
      </c>
      <c r="D101">
        <v>4</v>
      </c>
      <c r="E101">
        <v>16</v>
      </c>
      <c r="F101" s="2">
        <v>4</v>
      </c>
      <c r="G101" s="2">
        <v>19.3</v>
      </c>
      <c r="H101" s="2">
        <v>4.8</v>
      </c>
      <c r="I101" s="2">
        <v>0.55000000000000004</v>
      </c>
      <c r="J101" s="2">
        <v>8.8000000000000007</v>
      </c>
      <c r="K101" s="2">
        <v>2.2000000000000002</v>
      </c>
      <c r="L101">
        <v>6</v>
      </c>
      <c r="M101" s="2">
        <v>1.5</v>
      </c>
      <c r="N101">
        <v>10</v>
      </c>
      <c r="O101">
        <v>23</v>
      </c>
      <c r="P101" s="2">
        <v>43.478260869565197</v>
      </c>
      <c r="Q101">
        <v>1</v>
      </c>
      <c r="R101">
        <v>2</v>
      </c>
      <c r="S101" s="2">
        <v>50</v>
      </c>
      <c r="T101">
        <v>4</v>
      </c>
      <c r="U101">
        <v>4</v>
      </c>
      <c r="V101" s="2">
        <v>100</v>
      </c>
      <c r="W101">
        <v>0</v>
      </c>
      <c r="X101">
        <v>4</v>
      </c>
      <c r="Y101">
        <v>2</v>
      </c>
      <c r="Z101">
        <v>1</v>
      </c>
      <c r="AA101">
        <v>0</v>
      </c>
      <c r="AB101">
        <v>0</v>
      </c>
      <c r="AC101">
        <v>0</v>
      </c>
      <c r="AD101">
        <v>25</v>
      </c>
      <c r="AE101" s="2">
        <v>6.25</v>
      </c>
      <c r="AF101">
        <v>9</v>
      </c>
      <c r="AG101">
        <v>16</v>
      </c>
      <c r="AH101">
        <v>8</v>
      </c>
      <c r="AI101" s="2">
        <v>2</v>
      </c>
      <c r="AJ101" s="4">
        <v>59280</v>
      </c>
      <c r="AK101" s="4">
        <v>107</v>
      </c>
    </row>
    <row r="102" spans="1:37" ht="15.25" customHeight="1" x14ac:dyDescent="0.2">
      <c r="A102" t="s">
        <v>304</v>
      </c>
      <c r="B102" t="s">
        <v>305</v>
      </c>
      <c r="C102" t="s">
        <v>68</v>
      </c>
      <c r="D102">
        <v>4</v>
      </c>
      <c r="E102">
        <v>10</v>
      </c>
      <c r="F102" s="2">
        <v>2.5</v>
      </c>
      <c r="G102" s="2">
        <v>15.5</v>
      </c>
      <c r="H102" s="2">
        <v>3.9</v>
      </c>
      <c r="I102" s="2">
        <v>0.4</v>
      </c>
      <c r="J102" s="2">
        <v>4</v>
      </c>
      <c r="K102" s="2">
        <v>1</v>
      </c>
      <c r="L102">
        <v>7</v>
      </c>
      <c r="M102" s="2">
        <v>1.75</v>
      </c>
      <c r="N102">
        <v>6</v>
      </c>
      <c r="O102">
        <v>13</v>
      </c>
      <c r="P102" s="2">
        <v>46.153846153846203</v>
      </c>
      <c r="Q102">
        <v>1</v>
      </c>
      <c r="R102">
        <v>7</v>
      </c>
      <c r="S102" s="2">
        <v>14.285714285714301</v>
      </c>
      <c r="T102">
        <v>2</v>
      </c>
      <c r="U102">
        <v>5</v>
      </c>
      <c r="V102" s="2">
        <v>40</v>
      </c>
      <c r="W102">
        <v>2</v>
      </c>
      <c r="X102">
        <v>4</v>
      </c>
      <c r="Y102">
        <v>1</v>
      </c>
      <c r="Z102">
        <v>1</v>
      </c>
      <c r="AA102">
        <v>0</v>
      </c>
      <c r="AB102">
        <v>0</v>
      </c>
      <c r="AC102">
        <v>0</v>
      </c>
      <c r="AD102">
        <v>19</v>
      </c>
      <c r="AE102" s="2">
        <v>4.75</v>
      </c>
      <c r="AF102">
        <v>4</v>
      </c>
      <c r="AG102">
        <v>15</v>
      </c>
      <c r="AH102">
        <v>3</v>
      </c>
      <c r="AI102" s="2">
        <v>0.75</v>
      </c>
      <c r="AJ102" s="4">
        <v>57300</v>
      </c>
      <c r="AK102" s="4">
        <v>109</v>
      </c>
    </row>
    <row r="103" spans="1:37" ht="15.25" customHeight="1" x14ac:dyDescent="0.2">
      <c r="A103" t="s">
        <v>306</v>
      </c>
      <c r="B103" t="s">
        <v>307</v>
      </c>
      <c r="C103" t="s">
        <v>68</v>
      </c>
      <c r="D103">
        <v>4</v>
      </c>
      <c r="E103">
        <v>25</v>
      </c>
      <c r="F103" s="2">
        <v>6.25</v>
      </c>
      <c r="G103" s="2">
        <v>22.5</v>
      </c>
      <c r="H103" s="2">
        <v>5.6</v>
      </c>
      <c r="I103" s="2">
        <v>0.6</v>
      </c>
      <c r="J103" s="2">
        <v>15</v>
      </c>
      <c r="K103" s="2">
        <v>3.75</v>
      </c>
      <c r="L103">
        <v>6</v>
      </c>
      <c r="M103" s="2">
        <v>1.5</v>
      </c>
      <c r="N103">
        <v>8</v>
      </c>
      <c r="O103">
        <v>16</v>
      </c>
      <c r="P103" s="2">
        <v>50</v>
      </c>
      <c r="Q103">
        <v>6</v>
      </c>
      <c r="R103">
        <v>20</v>
      </c>
      <c r="S103" s="2">
        <v>30</v>
      </c>
      <c r="T103">
        <v>5</v>
      </c>
      <c r="U103">
        <v>6</v>
      </c>
      <c r="V103" s="2">
        <v>83.3333333333333</v>
      </c>
      <c r="W103">
        <v>0</v>
      </c>
      <c r="X103">
        <v>0</v>
      </c>
      <c r="Y103">
        <v>3</v>
      </c>
      <c r="Z103">
        <v>2</v>
      </c>
      <c r="AA103">
        <v>0</v>
      </c>
      <c r="AB103">
        <v>0</v>
      </c>
      <c r="AC103">
        <v>3</v>
      </c>
      <c r="AD103">
        <v>15</v>
      </c>
      <c r="AE103" s="2">
        <v>3.75</v>
      </c>
      <c r="AF103">
        <v>0</v>
      </c>
      <c r="AG103">
        <v>15</v>
      </c>
      <c r="AH103">
        <v>3</v>
      </c>
      <c r="AI103" s="2">
        <v>0.75</v>
      </c>
      <c r="AJ103" s="4">
        <v>62910</v>
      </c>
      <c r="AK103" s="4">
        <v>98</v>
      </c>
    </row>
    <row r="104" spans="1:37" ht="15.25" customHeight="1" x14ac:dyDescent="0.2">
      <c r="A104" t="s">
        <v>308</v>
      </c>
      <c r="B104" t="s">
        <v>309</v>
      </c>
      <c r="C104" t="s">
        <v>68</v>
      </c>
      <c r="D104">
        <v>4</v>
      </c>
      <c r="E104">
        <v>17</v>
      </c>
      <c r="F104" s="2">
        <v>4.25</v>
      </c>
      <c r="G104" s="2">
        <v>15</v>
      </c>
      <c r="H104" s="2">
        <v>3.8</v>
      </c>
      <c r="I104" s="2">
        <v>0.65</v>
      </c>
      <c r="J104" s="2">
        <v>11</v>
      </c>
      <c r="K104" s="2">
        <v>2.75</v>
      </c>
      <c r="L104">
        <v>6</v>
      </c>
      <c r="M104" s="2">
        <v>1.5</v>
      </c>
      <c r="N104">
        <v>14</v>
      </c>
      <c r="O104">
        <v>19</v>
      </c>
      <c r="P104" s="2">
        <v>73.684210526315795</v>
      </c>
      <c r="Q104">
        <v>1</v>
      </c>
      <c r="R104">
        <v>4</v>
      </c>
      <c r="S104" s="2">
        <v>25</v>
      </c>
      <c r="T104">
        <v>1</v>
      </c>
      <c r="U104">
        <v>3</v>
      </c>
      <c r="V104" s="2">
        <v>33.3333333333333</v>
      </c>
      <c r="W104">
        <v>1</v>
      </c>
      <c r="X104">
        <v>2</v>
      </c>
      <c r="Y104">
        <v>2</v>
      </c>
      <c r="Z104">
        <v>0</v>
      </c>
      <c r="AA104">
        <v>0</v>
      </c>
      <c r="AB104">
        <v>0</v>
      </c>
      <c r="AC104">
        <v>1</v>
      </c>
      <c r="AD104">
        <v>16</v>
      </c>
      <c r="AE104" s="2">
        <v>4</v>
      </c>
      <c r="AF104">
        <v>4</v>
      </c>
      <c r="AG104">
        <v>12</v>
      </c>
      <c r="AH104">
        <v>8</v>
      </c>
      <c r="AI104" s="2">
        <v>2</v>
      </c>
      <c r="AJ104" s="4">
        <v>52840</v>
      </c>
      <c r="AK104" s="4">
        <v>113</v>
      </c>
    </row>
    <row r="105" spans="1:37" ht="15.25" customHeight="1" x14ac:dyDescent="0.2">
      <c r="A105" t="s">
        <v>310</v>
      </c>
      <c r="B105" t="s">
        <v>311</v>
      </c>
      <c r="C105" t="s">
        <v>69</v>
      </c>
      <c r="D105">
        <v>7</v>
      </c>
      <c r="E105">
        <v>31</v>
      </c>
      <c r="F105" s="2">
        <v>4.4285714285714297</v>
      </c>
      <c r="G105" s="2">
        <v>31.1</v>
      </c>
      <c r="H105" s="2">
        <v>4.4000000000000004</v>
      </c>
      <c r="I105" s="2">
        <v>0.47</v>
      </c>
      <c r="J105" s="2">
        <v>14.6</v>
      </c>
      <c r="K105" s="2">
        <v>2.0857142857142899</v>
      </c>
      <c r="L105">
        <v>1</v>
      </c>
      <c r="M105" s="2">
        <v>0.14285714285714299</v>
      </c>
      <c r="N105">
        <v>25</v>
      </c>
      <c r="O105">
        <v>47</v>
      </c>
      <c r="P105" s="2">
        <v>53.191489361702097</v>
      </c>
      <c r="Q105">
        <v>2</v>
      </c>
      <c r="R105">
        <v>9</v>
      </c>
      <c r="S105" s="2">
        <v>22.2222222222222</v>
      </c>
      <c r="T105">
        <v>2</v>
      </c>
      <c r="U105">
        <v>10</v>
      </c>
      <c r="V105" s="2">
        <v>20</v>
      </c>
      <c r="W105">
        <v>0</v>
      </c>
      <c r="X105">
        <v>1</v>
      </c>
      <c r="Y105">
        <v>0</v>
      </c>
      <c r="Z105">
        <v>3</v>
      </c>
      <c r="AA105">
        <v>0</v>
      </c>
      <c r="AB105">
        <v>0</v>
      </c>
      <c r="AC105">
        <v>0</v>
      </c>
      <c r="AD105">
        <v>53</v>
      </c>
      <c r="AE105" s="2">
        <v>7.5714285714285703</v>
      </c>
      <c r="AF105">
        <v>25</v>
      </c>
      <c r="AG105">
        <v>28</v>
      </c>
      <c r="AH105">
        <v>11</v>
      </c>
      <c r="AI105" s="2">
        <v>1.5714285714285701</v>
      </c>
      <c r="AJ105" s="4">
        <v>118230</v>
      </c>
      <c r="AK105" s="4">
        <v>43</v>
      </c>
    </row>
    <row r="106" spans="1:37" ht="15.25" customHeight="1" x14ac:dyDescent="0.2">
      <c r="A106" t="s">
        <v>312</v>
      </c>
      <c r="B106" t="s">
        <v>311</v>
      </c>
      <c r="C106" t="s">
        <v>69</v>
      </c>
      <c r="D106">
        <v>7</v>
      </c>
      <c r="E106">
        <v>46</v>
      </c>
      <c r="F106" s="2">
        <v>6.5714285714285703</v>
      </c>
      <c r="G106" s="2">
        <v>38.799999999999997</v>
      </c>
      <c r="H106" s="2">
        <v>5.5</v>
      </c>
      <c r="I106" s="2">
        <v>0.43</v>
      </c>
      <c r="J106" s="2">
        <v>19.8</v>
      </c>
      <c r="K106" s="2">
        <v>2.8285714285714301</v>
      </c>
      <c r="L106">
        <v>25</v>
      </c>
      <c r="M106" s="2">
        <v>3.5714285714285698</v>
      </c>
      <c r="N106">
        <v>22</v>
      </c>
      <c r="O106">
        <v>42</v>
      </c>
      <c r="P106" s="2">
        <v>52.380952380952401</v>
      </c>
      <c r="Q106">
        <v>10</v>
      </c>
      <c r="R106">
        <v>58</v>
      </c>
      <c r="S106" s="2">
        <v>17.241379310344801</v>
      </c>
      <c r="T106">
        <v>4</v>
      </c>
      <c r="U106">
        <v>7</v>
      </c>
      <c r="V106" s="2">
        <v>57.142857142857103</v>
      </c>
      <c r="W106">
        <v>3</v>
      </c>
      <c r="X106">
        <v>2</v>
      </c>
      <c r="Y106">
        <v>7</v>
      </c>
      <c r="Z106">
        <v>2</v>
      </c>
      <c r="AA106">
        <v>1</v>
      </c>
      <c r="AB106">
        <v>0</v>
      </c>
      <c r="AC106">
        <v>13</v>
      </c>
      <c r="AD106">
        <v>42</v>
      </c>
      <c r="AE106" s="2">
        <v>6</v>
      </c>
      <c r="AF106">
        <v>11</v>
      </c>
      <c r="AG106">
        <v>31</v>
      </c>
      <c r="AH106">
        <v>11</v>
      </c>
      <c r="AI106" s="2">
        <v>1.5714285714285701</v>
      </c>
      <c r="AJ106" s="4">
        <v>122280</v>
      </c>
      <c r="AK106" s="4">
        <v>36</v>
      </c>
    </row>
    <row r="107" spans="1:37" ht="15.25" customHeight="1" x14ac:dyDescent="0.2">
      <c r="A107" t="s">
        <v>313</v>
      </c>
      <c r="B107" t="s">
        <v>311</v>
      </c>
      <c r="C107" t="s">
        <v>69</v>
      </c>
      <c r="D107">
        <v>7</v>
      </c>
      <c r="E107">
        <v>12</v>
      </c>
      <c r="F107" s="2">
        <v>1.71428571428571</v>
      </c>
      <c r="G107" s="2">
        <v>8.3000000000000007</v>
      </c>
      <c r="H107" s="2">
        <v>1.2</v>
      </c>
      <c r="I107" s="2">
        <v>0.44</v>
      </c>
      <c r="J107" s="2">
        <v>5.3</v>
      </c>
      <c r="K107" s="2">
        <v>0.75714285714285701</v>
      </c>
      <c r="L107">
        <v>1</v>
      </c>
      <c r="M107" s="2">
        <v>0.14285714285714299</v>
      </c>
      <c r="N107">
        <v>3</v>
      </c>
      <c r="O107">
        <v>9</v>
      </c>
      <c r="P107" s="2">
        <v>33.3333333333333</v>
      </c>
      <c r="Q107">
        <v>1</v>
      </c>
      <c r="R107">
        <v>9</v>
      </c>
      <c r="S107" s="2">
        <v>11.1111111111111</v>
      </c>
      <c r="T107">
        <v>7</v>
      </c>
      <c r="U107">
        <v>9</v>
      </c>
      <c r="V107" s="2">
        <v>77.7777777777778</v>
      </c>
      <c r="W107">
        <v>0</v>
      </c>
      <c r="X107">
        <v>0</v>
      </c>
      <c r="Y107">
        <v>1</v>
      </c>
      <c r="Z107">
        <v>1</v>
      </c>
      <c r="AA107">
        <v>0</v>
      </c>
      <c r="AB107">
        <v>0</v>
      </c>
      <c r="AC107">
        <v>0</v>
      </c>
      <c r="AD107">
        <v>14</v>
      </c>
      <c r="AE107" s="2">
        <v>2</v>
      </c>
      <c r="AF107">
        <v>7</v>
      </c>
      <c r="AG107">
        <v>7</v>
      </c>
      <c r="AH107">
        <v>5</v>
      </c>
      <c r="AI107" s="2">
        <v>0.71428571428571397</v>
      </c>
      <c r="AJ107" s="4">
        <v>113100</v>
      </c>
      <c r="AK107" s="4">
        <v>48</v>
      </c>
    </row>
    <row r="108" spans="1:37" ht="15.25" customHeight="1" x14ac:dyDescent="0.2">
      <c r="A108" t="s">
        <v>314</v>
      </c>
      <c r="B108" t="s">
        <v>315</v>
      </c>
      <c r="C108" t="s">
        <v>69</v>
      </c>
      <c r="D108">
        <v>7</v>
      </c>
      <c r="E108">
        <v>18</v>
      </c>
      <c r="F108" s="2">
        <v>2.5714285714285698</v>
      </c>
      <c r="G108" s="2">
        <v>8.3000000000000007</v>
      </c>
      <c r="H108" s="2">
        <v>1.2</v>
      </c>
      <c r="I108" s="2">
        <v>0.38</v>
      </c>
      <c r="J108" s="2">
        <v>6.8</v>
      </c>
      <c r="K108" s="2">
        <v>0.97142857142857097</v>
      </c>
      <c r="L108">
        <v>12</v>
      </c>
      <c r="M108" s="2">
        <v>1.71428571428571</v>
      </c>
      <c r="N108">
        <v>16</v>
      </c>
      <c r="O108">
        <v>32</v>
      </c>
      <c r="P108" s="2">
        <v>50</v>
      </c>
      <c r="Q108">
        <v>0</v>
      </c>
      <c r="R108">
        <v>10</v>
      </c>
      <c r="S108" s="2">
        <v>0</v>
      </c>
      <c r="T108">
        <v>2</v>
      </c>
      <c r="U108">
        <v>5</v>
      </c>
      <c r="V108" s="2">
        <v>40</v>
      </c>
      <c r="W108">
        <v>0</v>
      </c>
      <c r="X108">
        <v>2</v>
      </c>
      <c r="Y108">
        <v>2</v>
      </c>
      <c r="Z108">
        <v>0</v>
      </c>
      <c r="AA108">
        <v>0</v>
      </c>
      <c r="AB108">
        <v>0</v>
      </c>
      <c r="AC108">
        <v>8</v>
      </c>
      <c r="AD108">
        <v>17</v>
      </c>
      <c r="AE108" s="2">
        <v>2.4285714285714302</v>
      </c>
      <c r="AF108">
        <v>5</v>
      </c>
      <c r="AG108">
        <v>12</v>
      </c>
      <c r="AH108">
        <v>11</v>
      </c>
      <c r="AI108" s="2">
        <v>1.5714285714285701</v>
      </c>
      <c r="AJ108" s="4">
        <v>110760</v>
      </c>
      <c r="AK108" s="4">
        <v>49</v>
      </c>
    </row>
    <row r="109" spans="1:37" ht="15.25" customHeight="1" x14ac:dyDescent="0.2">
      <c r="A109" t="s">
        <v>316</v>
      </c>
      <c r="B109" t="s">
        <v>317</v>
      </c>
      <c r="C109" t="s">
        <v>70</v>
      </c>
      <c r="D109">
        <v>4</v>
      </c>
      <c r="E109">
        <v>14</v>
      </c>
      <c r="F109" s="2">
        <v>3.5</v>
      </c>
      <c r="G109" s="2">
        <v>10.1</v>
      </c>
      <c r="H109" s="2">
        <v>2.5</v>
      </c>
      <c r="I109" s="2">
        <v>0.4</v>
      </c>
      <c r="J109" s="2">
        <v>5.6</v>
      </c>
      <c r="K109" s="2">
        <v>1.4</v>
      </c>
      <c r="L109">
        <v>4</v>
      </c>
      <c r="M109" s="2">
        <v>1</v>
      </c>
      <c r="N109">
        <v>9</v>
      </c>
      <c r="O109">
        <v>22</v>
      </c>
      <c r="P109" s="2">
        <v>40.909090909090899</v>
      </c>
      <c r="Q109">
        <v>2</v>
      </c>
      <c r="R109">
        <v>9</v>
      </c>
      <c r="S109" s="2">
        <v>22.2222222222222</v>
      </c>
      <c r="T109">
        <v>1</v>
      </c>
      <c r="U109">
        <v>4</v>
      </c>
      <c r="V109" s="2">
        <v>25</v>
      </c>
      <c r="W109">
        <v>0</v>
      </c>
      <c r="X109">
        <v>0</v>
      </c>
      <c r="Y109">
        <v>1</v>
      </c>
      <c r="Z109">
        <v>1</v>
      </c>
      <c r="AA109">
        <v>0</v>
      </c>
      <c r="AB109">
        <v>0</v>
      </c>
      <c r="AC109">
        <v>3</v>
      </c>
      <c r="AD109">
        <v>15</v>
      </c>
      <c r="AE109" s="2">
        <v>3.75</v>
      </c>
      <c r="AF109">
        <v>7</v>
      </c>
      <c r="AG109">
        <v>8</v>
      </c>
      <c r="AH109">
        <v>4</v>
      </c>
      <c r="AI109" s="2">
        <v>1</v>
      </c>
      <c r="AJ109" s="4">
        <v>146150</v>
      </c>
      <c r="AK109" s="4">
        <v>17</v>
      </c>
    </row>
    <row r="110" spans="1:37" ht="15.25" customHeight="1" x14ac:dyDescent="0.2">
      <c r="A110" t="s">
        <v>113</v>
      </c>
      <c r="B110" t="s">
        <v>318</v>
      </c>
      <c r="C110" t="s">
        <v>70</v>
      </c>
      <c r="D110">
        <v>4</v>
      </c>
      <c r="E110">
        <v>2</v>
      </c>
      <c r="F110" s="2">
        <v>0.5</v>
      </c>
      <c r="G110" s="2">
        <v>5</v>
      </c>
      <c r="H110" s="2">
        <v>1.2</v>
      </c>
      <c r="I110" s="2">
        <v>0.25</v>
      </c>
      <c r="J110" s="2">
        <v>0.5</v>
      </c>
      <c r="K110" s="2">
        <v>0.125</v>
      </c>
      <c r="L110">
        <v>0</v>
      </c>
      <c r="M110" s="2">
        <v>0</v>
      </c>
      <c r="N110">
        <v>1</v>
      </c>
      <c r="O110">
        <v>5</v>
      </c>
      <c r="P110" s="2">
        <v>20</v>
      </c>
      <c r="Q110">
        <v>0</v>
      </c>
      <c r="R110">
        <v>2</v>
      </c>
      <c r="S110" s="2">
        <v>0</v>
      </c>
      <c r="T110">
        <v>1</v>
      </c>
      <c r="U110">
        <v>1</v>
      </c>
      <c r="V110" s="2">
        <v>100</v>
      </c>
      <c r="W110">
        <v>0</v>
      </c>
      <c r="X110">
        <v>0</v>
      </c>
      <c r="Y110">
        <v>0</v>
      </c>
      <c r="Z110">
        <v>0</v>
      </c>
      <c r="AA110">
        <v>0</v>
      </c>
      <c r="AB110">
        <v>0</v>
      </c>
      <c r="AC110">
        <v>0</v>
      </c>
      <c r="AD110">
        <v>11</v>
      </c>
      <c r="AE110" s="2">
        <v>2.75</v>
      </c>
      <c r="AF110">
        <v>2</v>
      </c>
      <c r="AG110">
        <v>9</v>
      </c>
      <c r="AH110">
        <v>1</v>
      </c>
      <c r="AI110" s="2">
        <v>0.25</v>
      </c>
      <c r="AJ110" s="4">
        <v>140210</v>
      </c>
      <c r="AK110" s="4">
        <v>23</v>
      </c>
    </row>
    <row r="111" spans="1:37" ht="15.25" customHeight="1" x14ac:dyDescent="0.2">
      <c r="A111" t="s">
        <v>319</v>
      </c>
      <c r="B111" t="s">
        <v>320</v>
      </c>
      <c r="C111" t="s">
        <v>70</v>
      </c>
      <c r="D111">
        <v>4</v>
      </c>
      <c r="E111">
        <v>24</v>
      </c>
      <c r="F111" s="2">
        <v>6</v>
      </c>
      <c r="G111" s="2">
        <v>16.3</v>
      </c>
      <c r="H111" s="2">
        <v>4.0999999999999996</v>
      </c>
      <c r="I111" s="2">
        <v>0.45</v>
      </c>
      <c r="J111" s="2">
        <v>10.8</v>
      </c>
      <c r="K111" s="2">
        <v>2.7</v>
      </c>
      <c r="L111">
        <v>9</v>
      </c>
      <c r="M111" s="2">
        <v>2.25</v>
      </c>
      <c r="N111">
        <v>22</v>
      </c>
      <c r="O111">
        <v>48</v>
      </c>
      <c r="P111" s="2">
        <v>45.8333333333333</v>
      </c>
      <c r="Q111">
        <v>0</v>
      </c>
      <c r="R111">
        <v>2</v>
      </c>
      <c r="S111" s="2">
        <v>0</v>
      </c>
      <c r="T111">
        <v>2</v>
      </c>
      <c r="U111">
        <v>3</v>
      </c>
      <c r="V111" s="2">
        <v>66.6666666666667</v>
      </c>
      <c r="W111">
        <v>0</v>
      </c>
      <c r="X111">
        <v>0</v>
      </c>
      <c r="Y111">
        <v>1</v>
      </c>
      <c r="Z111">
        <v>1</v>
      </c>
      <c r="AA111">
        <v>0</v>
      </c>
      <c r="AB111">
        <v>0</v>
      </c>
      <c r="AC111">
        <v>8</v>
      </c>
      <c r="AD111">
        <v>15</v>
      </c>
      <c r="AE111" s="2">
        <v>3.75</v>
      </c>
      <c r="AF111">
        <v>3</v>
      </c>
      <c r="AG111">
        <v>12</v>
      </c>
      <c r="AH111">
        <v>3</v>
      </c>
      <c r="AI111" s="2">
        <v>0.75</v>
      </c>
      <c r="AJ111" s="4">
        <v>148850</v>
      </c>
      <c r="AK111" s="4">
        <v>16</v>
      </c>
    </row>
    <row r="112" spans="1:37" ht="15.25" customHeight="1" x14ac:dyDescent="0.2">
      <c r="A112" t="s">
        <v>321</v>
      </c>
      <c r="B112" t="s">
        <v>322</v>
      </c>
      <c r="C112" t="s">
        <v>70</v>
      </c>
      <c r="D112">
        <v>4</v>
      </c>
      <c r="E112">
        <v>13</v>
      </c>
      <c r="F112" s="2">
        <v>3.25</v>
      </c>
      <c r="G112" s="2">
        <v>14.2</v>
      </c>
      <c r="H112" s="2">
        <v>3.6</v>
      </c>
      <c r="I112" s="2">
        <v>0.36</v>
      </c>
      <c r="J112" s="2">
        <v>4.7</v>
      </c>
      <c r="K112" s="2">
        <v>1.175</v>
      </c>
      <c r="L112">
        <v>4</v>
      </c>
      <c r="M112" s="2">
        <v>1</v>
      </c>
      <c r="N112">
        <v>12</v>
      </c>
      <c r="O112">
        <v>20</v>
      </c>
      <c r="P112" s="2">
        <v>60</v>
      </c>
      <c r="Q112">
        <v>0</v>
      </c>
      <c r="R112">
        <v>15</v>
      </c>
      <c r="S112" s="2">
        <v>0</v>
      </c>
      <c r="T112">
        <v>1</v>
      </c>
      <c r="U112">
        <v>1</v>
      </c>
      <c r="V112" s="2">
        <v>100</v>
      </c>
      <c r="W112">
        <v>0</v>
      </c>
      <c r="X112">
        <v>1</v>
      </c>
      <c r="Y112">
        <v>0</v>
      </c>
      <c r="Z112">
        <v>1</v>
      </c>
      <c r="AA112">
        <v>0</v>
      </c>
      <c r="AB112">
        <v>2</v>
      </c>
      <c r="AC112">
        <v>1</v>
      </c>
      <c r="AD112">
        <v>19</v>
      </c>
      <c r="AE112" s="2">
        <v>4.75</v>
      </c>
      <c r="AF112">
        <v>7</v>
      </c>
      <c r="AG112">
        <v>12</v>
      </c>
      <c r="AH112">
        <v>3</v>
      </c>
      <c r="AI112" s="2">
        <v>0.75</v>
      </c>
      <c r="AJ112" s="4">
        <v>145880</v>
      </c>
      <c r="AK112" s="4">
        <v>19</v>
      </c>
    </row>
    <row r="113" spans="1:37" ht="15.25" customHeight="1" x14ac:dyDescent="0.2">
      <c r="A113" t="s">
        <v>323</v>
      </c>
      <c r="B113" t="s">
        <v>324</v>
      </c>
      <c r="C113" t="s">
        <v>71</v>
      </c>
      <c r="D113">
        <v>2</v>
      </c>
      <c r="E113">
        <v>1</v>
      </c>
      <c r="F113" s="2">
        <v>0.5</v>
      </c>
      <c r="G113" s="2">
        <v>-0.3</v>
      </c>
      <c r="H113" s="2">
        <v>-0.2</v>
      </c>
      <c r="I113" s="2">
        <v>0.25</v>
      </c>
      <c r="J113" s="2">
        <v>0.2</v>
      </c>
      <c r="K113" s="2">
        <v>0.1</v>
      </c>
      <c r="L113">
        <v>0</v>
      </c>
      <c r="M113" s="2">
        <v>0</v>
      </c>
      <c r="N113">
        <v>1</v>
      </c>
      <c r="O113">
        <v>2</v>
      </c>
      <c r="P113" s="2">
        <v>50</v>
      </c>
      <c r="Q113">
        <v>0</v>
      </c>
      <c r="R113">
        <v>2</v>
      </c>
      <c r="S113" s="2">
        <v>0</v>
      </c>
      <c r="T113">
        <v>0</v>
      </c>
      <c r="U113">
        <v>0</v>
      </c>
      <c r="W113">
        <v>0</v>
      </c>
      <c r="X113">
        <v>0</v>
      </c>
      <c r="Y113">
        <v>0</v>
      </c>
      <c r="Z113">
        <v>0</v>
      </c>
      <c r="AA113">
        <v>0</v>
      </c>
      <c r="AB113">
        <v>0</v>
      </c>
      <c r="AC113">
        <v>0</v>
      </c>
      <c r="AD113">
        <v>1</v>
      </c>
      <c r="AE113" s="2">
        <v>0.5</v>
      </c>
      <c r="AF113">
        <v>0</v>
      </c>
      <c r="AG113">
        <v>1</v>
      </c>
      <c r="AH113">
        <v>1</v>
      </c>
      <c r="AI113" s="2">
        <v>0.5</v>
      </c>
      <c r="AJ113" s="4">
        <v>14292</v>
      </c>
      <c r="AK113" s="4">
        <v>241</v>
      </c>
    </row>
    <row r="114" spans="1:37" ht="15.25" customHeight="1" x14ac:dyDescent="0.2">
      <c r="A114" t="s">
        <v>325</v>
      </c>
      <c r="B114" t="s">
        <v>326</v>
      </c>
      <c r="C114" t="s">
        <v>71</v>
      </c>
      <c r="D114">
        <v>2</v>
      </c>
      <c r="E114">
        <v>9</v>
      </c>
      <c r="F114" s="2">
        <v>4.5</v>
      </c>
      <c r="G114" s="2">
        <v>8.5</v>
      </c>
      <c r="H114" s="2">
        <v>4.2</v>
      </c>
      <c r="I114" s="2">
        <v>0.5</v>
      </c>
      <c r="J114" s="2">
        <v>4.5</v>
      </c>
      <c r="K114" s="2">
        <v>2.25</v>
      </c>
      <c r="L114">
        <v>5</v>
      </c>
      <c r="M114" s="2">
        <v>2.5</v>
      </c>
      <c r="N114">
        <v>2</v>
      </c>
      <c r="O114">
        <v>5</v>
      </c>
      <c r="P114" s="2">
        <v>40</v>
      </c>
      <c r="Q114">
        <v>2</v>
      </c>
      <c r="R114">
        <v>10</v>
      </c>
      <c r="S114" s="2">
        <v>20</v>
      </c>
      <c r="T114">
        <v>3</v>
      </c>
      <c r="U114">
        <v>3</v>
      </c>
      <c r="V114" s="2">
        <v>100</v>
      </c>
      <c r="W114">
        <v>0</v>
      </c>
      <c r="X114">
        <v>1</v>
      </c>
      <c r="Y114">
        <v>2</v>
      </c>
      <c r="Z114">
        <v>1</v>
      </c>
      <c r="AA114">
        <v>0</v>
      </c>
      <c r="AB114">
        <v>1</v>
      </c>
      <c r="AC114">
        <v>1</v>
      </c>
      <c r="AD114">
        <v>10</v>
      </c>
      <c r="AE114" s="2">
        <v>5</v>
      </c>
      <c r="AF114">
        <v>0</v>
      </c>
      <c r="AG114">
        <v>10</v>
      </c>
      <c r="AH114">
        <v>5</v>
      </c>
      <c r="AI114" s="2">
        <v>2.5</v>
      </c>
      <c r="AJ114" s="4">
        <v>16452</v>
      </c>
      <c r="AK114" s="4">
        <v>227</v>
      </c>
    </row>
    <row r="115" spans="1:37" ht="15.25" customHeight="1" x14ac:dyDescent="0.2">
      <c r="A115" t="s">
        <v>327</v>
      </c>
      <c r="B115" t="s">
        <v>328</v>
      </c>
      <c r="C115" t="s">
        <v>71</v>
      </c>
      <c r="D115">
        <v>2</v>
      </c>
      <c r="E115">
        <v>15</v>
      </c>
      <c r="F115" s="2">
        <v>7.5</v>
      </c>
      <c r="G115" s="2">
        <v>11.7</v>
      </c>
      <c r="H115" s="2">
        <v>5.8</v>
      </c>
      <c r="I115" s="2">
        <v>0.75</v>
      </c>
      <c r="J115" s="2">
        <v>11.2</v>
      </c>
      <c r="K115" s="2">
        <v>5.6</v>
      </c>
      <c r="L115">
        <v>2</v>
      </c>
      <c r="M115" s="2">
        <v>1</v>
      </c>
      <c r="N115">
        <v>2</v>
      </c>
      <c r="O115">
        <v>7</v>
      </c>
      <c r="P115" s="2">
        <v>28.571428571428601</v>
      </c>
      <c r="Q115">
        <v>5</v>
      </c>
      <c r="R115">
        <v>10</v>
      </c>
      <c r="S115" s="2">
        <v>50</v>
      </c>
      <c r="T115">
        <v>3</v>
      </c>
      <c r="U115">
        <v>3</v>
      </c>
      <c r="V115" s="2">
        <v>100</v>
      </c>
      <c r="W115">
        <v>0</v>
      </c>
      <c r="X115">
        <v>0</v>
      </c>
      <c r="Y115">
        <v>0</v>
      </c>
      <c r="Z115">
        <v>0</v>
      </c>
      <c r="AA115">
        <v>0</v>
      </c>
      <c r="AB115">
        <v>0</v>
      </c>
      <c r="AC115">
        <v>2</v>
      </c>
      <c r="AD115">
        <v>5</v>
      </c>
      <c r="AE115" s="2">
        <v>2.5</v>
      </c>
      <c r="AF115">
        <v>1</v>
      </c>
      <c r="AG115">
        <v>4</v>
      </c>
      <c r="AH115">
        <v>2</v>
      </c>
      <c r="AI115" s="2">
        <v>1</v>
      </c>
      <c r="AJ115" s="4">
        <v>18072</v>
      </c>
      <c r="AK115" s="4">
        <v>211</v>
      </c>
    </row>
    <row r="116" spans="1:37" ht="15.25" customHeight="1" x14ac:dyDescent="0.2">
      <c r="A116" t="s">
        <v>329</v>
      </c>
      <c r="B116" t="s">
        <v>330</v>
      </c>
      <c r="C116" t="s">
        <v>71</v>
      </c>
      <c r="D116">
        <v>2</v>
      </c>
      <c r="E116">
        <v>8</v>
      </c>
      <c r="F116" s="2">
        <v>4</v>
      </c>
      <c r="G116" s="2">
        <v>6.5</v>
      </c>
      <c r="H116" s="2">
        <v>3.2</v>
      </c>
      <c r="I116" s="2">
        <v>0.5</v>
      </c>
      <c r="J116" s="2">
        <v>4</v>
      </c>
      <c r="K116" s="2">
        <v>2</v>
      </c>
      <c r="L116">
        <v>0</v>
      </c>
      <c r="M116" s="2">
        <v>0</v>
      </c>
      <c r="N116">
        <v>6</v>
      </c>
      <c r="O116">
        <v>12</v>
      </c>
      <c r="P116" s="2">
        <v>50</v>
      </c>
      <c r="Q116">
        <v>0</v>
      </c>
      <c r="R116">
        <v>0</v>
      </c>
      <c r="T116">
        <v>2</v>
      </c>
      <c r="U116">
        <v>4</v>
      </c>
      <c r="V116" s="2">
        <v>50</v>
      </c>
      <c r="W116">
        <v>0</v>
      </c>
      <c r="X116">
        <v>0</v>
      </c>
      <c r="Y116">
        <v>0</v>
      </c>
      <c r="Z116">
        <v>1</v>
      </c>
      <c r="AA116">
        <v>0</v>
      </c>
      <c r="AB116">
        <v>0</v>
      </c>
      <c r="AC116">
        <v>0</v>
      </c>
      <c r="AD116">
        <v>11</v>
      </c>
      <c r="AE116" s="2">
        <v>5.5</v>
      </c>
      <c r="AF116">
        <v>4</v>
      </c>
      <c r="AG116">
        <v>7</v>
      </c>
      <c r="AH116">
        <v>3</v>
      </c>
      <c r="AI116" s="2">
        <v>1.5</v>
      </c>
      <c r="AJ116" s="4">
        <v>15262</v>
      </c>
      <c r="AK116" s="4">
        <v>234</v>
      </c>
    </row>
    <row r="117" spans="1:37" ht="15.25" customHeight="1" x14ac:dyDescent="0.2">
      <c r="A117" t="s">
        <v>331</v>
      </c>
      <c r="B117" t="s">
        <v>332</v>
      </c>
      <c r="C117" t="s">
        <v>72</v>
      </c>
      <c r="D117">
        <v>2</v>
      </c>
      <c r="E117">
        <v>3</v>
      </c>
      <c r="F117" s="2">
        <v>1.5</v>
      </c>
      <c r="G117" s="2">
        <v>3.3</v>
      </c>
      <c r="H117" s="2">
        <v>1.6</v>
      </c>
      <c r="I117" s="2">
        <v>0.25</v>
      </c>
      <c r="J117" s="2">
        <v>0.8</v>
      </c>
      <c r="K117" s="2">
        <v>0.4</v>
      </c>
      <c r="L117">
        <v>1</v>
      </c>
      <c r="M117" s="2">
        <v>0.5</v>
      </c>
      <c r="N117">
        <v>2</v>
      </c>
      <c r="O117">
        <v>5</v>
      </c>
      <c r="P117" s="2">
        <v>40</v>
      </c>
      <c r="Q117">
        <v>0</v>
      </c>
      <c r="R117">
        <v>3</v>
      </c>
      <c r="S117" s="2">
        <v>0</v>
      </c>
      <c r="T117">
        <v>1</v>
      </c>
      <c r="U117">
        <v>4</v>
      </c>
      <c r="V117" s="2">
        <v>25</v>
      </c>
      <c r="W117">
        <v>0</v>
      </c>
      <c r="X117">
        <v>0</v>
      </c>
      <c r="Y117">
        <v>1</v>
      </c>
      <c r="Z117">
        <v>0</v>
      </c>
      <c r="AA117">
        <v>0</v>
      </c>
      <c r="AB117">
        <v>0</v>
      </c>
      <c r="AC117">
        <v>0</v>
      </c>
      <c r="AD117">
        <v>7</v>
      </c>
      <c r="AE117" s="2">
        <v>3.5</v>
      </c>
      <c r="AF117">
        <v>0</v>
      </c>
      <c r="AG117">
        <v>7</v>
      </c>
      <c r="AH117">
        <v>2</v>
      </c>
      <c r="AI117" s="2">
        <v>1</v>
      </c>
      <c r="AJ117" s="4">
        <v>60480</v>
      </c>
      <c r="AK117" s="4">
        <v>106</v>
      </c>
    </row>
    <row r="118" spans="1:37" ht="15.25" customHeight="1" x14ac:dyDescent="0.2">
      <c r="A118" t="s">
        <v>333</v>
      </c>
      <c r="B118" t="s">
        <v>334</v>
      </c>
      <c r="C118" t="s">
        <v>72</v>
      </c>
      <c r="D118">
        <v>2</v>
      </c>
      <c r="E118">
        <v>7</v>
      </c>
      <c r="F118" s="2">
        <v>3.5</v>
      </c>
      <c r="G118" s="2">
        <v>6.2</v>
      </c>
      <c r="H118" s="2">
        <v>3.1</v>
      </c>
      <c r="I118" s="2">
        <v>0.32</v>
      </c>
      <c r="J118" s="2">
        <v>2.2000000000000002</v>
      </c>
      <c r="K118" s="2">
        <v>1.1000000000000001</v>
      </c>
      <c r="L118">
        <v>3</v>
      </c>
      <c r="M118" s="2">
        <v>1.5</v>
      </c>
      <c r="N118">
        <v>6</v>
      </c>
      <c r="O118">
        <v>16</v>
      </c>
      <c r="P118" s="2">
        <v>37.5</v>
      </c>
      <c r="Q118">
        <v>0</v>
      </c>
      <c r="R118">
        <v>4</v>
      </c>
      <c r="S118" s="2">
        <v>0</v>
      </c>
      <c r="T118">
        <v>1</v>
      </c>
      <c r="U118">
        <v>2</v>
      </c>
      <c r="V118" s="2">
        <v>50</v>
      </c>
      <c r="W118">
        <v>0</v>
      </c>
      <c r="X118">
        <v>0</v>
      </c>
      <c r="Y118">
        <v>3</v>
      </c>
      <c r="Z118">
        <v>0</v>
      </c>
      <c r="AA118">
        <v>0</v>
      </c>
      <c r="AB118">
        <v>0</v>
      </c>
      <c r="AC118">
        <v>0</v>
      </c>
      <c r="AD118">
        <v>10</v>
      </c>
      <c r="AE118" s="2">
        <v>5</v>
      </c>
      <c r="AF118">
        <v>6</v>
      </c>
      <c r="AG118">
        <v>4</v>
      </c>
      <c r="AH118">
        <v>4</v>
      </c>
      <c r="AI118" s="2">
        <v>2</v>
      </c>
      <c r="AJ118" s="4">
        <v>47670</v>
      </c>
      <c r="AK118" s="4">
        <v>123</v>
      </c>
    </row>
    <row r="119" spans="1:37" ht="15.25" customHeight="1" x14ac:dyDescent="0.2">
      <c r="A119" t="s">
        <v>335</v>
      </c>
      <c r="B119" t="s">
        <v>336</v>
      </c>
      <c r="C119" t="s">
        <v>72</v>
      </c>
      <c r="D119">
        <v>2</v>
      </c>
      <c r="E119">
        <v>3</v>
      </c>
      <c r="F119" s="2">
        <v>1.5</v>
      </c>
      <c r="G119" s="2">
        <v>2.8</v>
      </c>
      <c r="H119" s="2">
        <v>1.4</v>
      </c>
      <c r="I119" s="2">
        <v>0.43</v>
      </c>
      <c r="J119" s="2">
        <v>1.3</v>
      </c>
      <c r="K119" s="2">
        <v>0.65</v>
      </c>
      <c r="L119">
        <v>0</v>
      </c>
      <c r="M119" s="2">
        <v>0</v>
      </c>
      <c r="N119">
        <v>2</v>
      </c>
      <c r="O119">
        <v>4</v>
      </c>
      <c r="P119" s="2">
        <v>50</v>
      </c>
      <c r="Q119">
        <v>0</v>
      </c>
      <c r="R119">
        <v>2</v>
      </c>
      <c r="S119" s="2">
        <v>0</v>
      </c>
      <c r="T119">
        <v>1</v>
      </c>
      <c r="U119">
        <v>1</v>
      </c>
      <c r="V119" s="2">
        <v>100</v>
      </c>
      <c r="W119">
        <v>0</v>
      </c>
      <c r="X119">
        <v>0</v>
      </c>
      <c r="Y119">
        <v>0</v>
      </c>
      <c r="Z119">
        <v>0</v>
      </c>
      <c r="AA119">
        <v>0</v>
      </c>
      <c r="AB119">
        <v>0</v>
      </c>
      <c r="AC119">
        <v>0</v>
      </c>
      <c r="AD119">
        <v>7</v>
      </c>
      <c r="AE119" s="2">
        <v>3.5</v>
      </c>
      <c r="AF119">
        <v>1</v>
      </c>
      <c r="AG119">
        <v>6</v>
      </c>
      <c r="AH119">
        <v>2</v>
      </c>
      <c r="AI119" s="2">
        <v>1</v>
      </c>
      <c r="AJ119" s="4">
        <v>63330</v>
      </c>
      <c r="AK119" s="4">
        <v>97</v>
      </c>
    </row>
    <row r="120" spans="1:37" ht="15.25" customHeight="1" x14ac:dyDescent="0.2">
      <c r="A120" t="s">
        <v>337</v>
      </c>
      <c r="B120" t="s">
        <v>338</v>
      </c>
      <c r="C120" t="s">
        <v>72</v>
      </c>
      <c r="D120">
        <v>2</v>
      </c>
      <c r="E120">
        <v>9</v>
      </c>
      <c r="F120" s="2">
        <v>4.5</v>
      </c>
      <c r="G120" s="2">
        <v>6.9</v>
      </c>
      <c r="H120" s="2">
        <v>3.4</v>
      </c>
      <c r="I120" s="2">
        <v>0.38</v>
      </c>
      <c r="J120" s="2">
        <v>3.4</v>
      </c>
      <c r="K120" s="2">
        <v>1.7</v>
      </c>
      <c r="L120">
        <v>1</v>
      </c>
      <c r="M120" s="2">
        <v>0.5</v>
      </c>
      <c r="N120">
        <v>5</v>
      </c>
      <c r="O120">
        <v>7</v>
      </c>
      <c r="P120" s="2">
        <v>71.428571428571402</v>
      </c>
      <c r="Q120">
        <v>1</v>
      </c>
      <c r="R120">
        <v>15</v>
      </c>
      <c r="S120" s="2">
        <v>6.6666666666666696</v>
      </c>
      <c r="T120">
        <v>2</v>
      </c>
      <c r="U120">
        <v>2</v>
      </c>
      <c r="V120" s="2">
        <v>100</v>
      </c>
      <c r="W120">
        <v>0</v>
      </c>
      <c r="X120">
        <v>0</v>
      </c>
      <c r="Y120">
        <v>0</v>
      </c>
      <c r="Z120">
        <v>1</v>
      </c>
      <c r="AA120">
        <v>0</v>
      </c>
      <c r="AB120">
        <v>0</v>
      </c>
      <c r="AC120">
        <v>1</v>
      </c>
      <c r="AD120">
        <v>11</v>
      </c>
      <c r="AE120" s="2">
        <v>5.5</v>
      </c>
      <c r="AF120">
        <v>2</v>
      </c>
      <c r="AG120">
        <v>9</v>
      </c>
      <c r="AH120">
        <v>2</v>
      </c>
      <c r="AI120" s="2">
        <v>1</v>
      </c>
      <c r="AJ120" s="4">
        <v>67770</v>
      </c>
      <c r="AK120" s="4">
        <v>95</v>
      </c>
    </row>
    <row r="121" spans="1:37" ht="15.25" customHeight="1" x14ac:dyDescent="0.2">
      <c r="A121" t="s">
        <v>339</v>
      </c>
      <c r="B121" t="s">
        <v>340</v>
      </c>
      <c r="C121" t="s">
        <v>73</v>
      </c>
      <c r="D121">
        <v>2</v>
      </c>
      <c r="E121">
        <v>10</v>
      </c>
      <c r="F121" s="2">
        <v>5</v>
      </c>
      <c r="G121" s="2">
        <v>3.9</v>
      </c>
      <c r="H121" s="2">
        <v>2</v>
      </c>
      <c r="I121" s="2">
        <v>0.59</v>
      </c>
      <c r="J121" s="2">
        <v>5.9</v>
      </c>
      <c r="K121" s="2">
        <v>2.95</v>
      </c>
      <c r="L121">
        <v>2</v>
      </c>
      <c r="M121" s="2">
        <v>1</v>
      </c>
      <c r="N121">
        <v>5</v>
      </c>
      <c r="O121">
        <v>8</v>
      </c>
      <c r="P121" s="2">
        <v>62.5</v>
      </c>
      <c r="Q121">
        <v>2</v>
      </c>
      <c r="R121">
        <v>7</v>
      </c>
      <c r="S121" s="2">
        <v>28.571428571428601</v>
      </c>
      <c r="T121">
        <v>1</v>
      </c>
      <c r="U121">
        <v>2</v>
      </c>
      <c r="V121" s="2">
        <v>50</v>
      </c>
      <c r="W121">
        <v>0</v>
      </c>
      <c r="X121">
        <v>0</v>
      </c>
      <c r="Y121">
        <v>0</v>
      </c>
      <c r="Z121">
        <v>0</v>
      </c>
      <c r="AA121">
        <v>0</v>
      </c>
      <c r="AB121">
        <v>0</v>
      </c>
      <c r="AC121">
        <v>2</v>
      </c>
      <c r="AD121">
        <v>2</v>
      </c>
      <c r="AE121" s="2">
        <v>1</v>
      </c>
      <c r="AF121">
        <v>2</v>
      </c>
      <c r="AG121">
        <v>0</v>
      </c>
      <c r="AH121">
        <v>3</v>
      </c>
      <c r="AI121" s="2">
        <v>1.5</v>
      </c>
      <c r="AJ121" s="4">
        <v>24440</v>
      </c>
      <c r="AK121" s="4">
        <v>185</v>
      </c>
    </row>
    <row r="122" spans="1:37" ht="15.25" customHeight="1" x14ac:dyDescent="0.2">
      <c r="A122" t="s">
        <v>313</v>
      </c>
      <c r="B122" t="s">
        <v>341</v>
      </c>
      <c r="C122" t="s">
        <v>73</v>
      </c>
      <c r="D122">
        <v>2</v>
      </c>
      <c r="E122">
        <v>3</v>
      </c>
      <c r="F122" s="2">
        <v>1.5</v>
      </c>
      <c r="G122" s="2">
        <v>5.3</v>
      </c>
      <c r="H122" s="2">
        <v>2.6</v>
      </c>
      <c r="I122" s="2">
        <v>0.25</v>
      </c>
      <c r="J122" s="2">
        <v>0.8</v>
      </c>
      <c r="K122" s="2">
        <v>0.4</v>
      </c>
      <c r="L122">
        <v>0</v>
      </c>
      <c r="M122" s="2">
        <v>0</v>
      </c>
      <c r="N122">
        <v>3</v>
      </c>
      <c r="O122">
        <v>10</v>
      </c>
      <c r="P122" s="2">
        <v>30</v>
      </c>
      <c r="Q122">
        <v>0</v>
      </c>
      <c r="R122">
        <v>2</v>
      </c>
      <c r="S122" s="2">
        <v>0</v>
      </c>
      <c r="T122">
        <v>0</v>
      </c>
      <c r="U122">
        <v>0</v>
      </c>
      <c r="W122">
        <v>0</v>
      </c>
      <c r="X122">
        <v>0</v>
      </c>
      <c r="Y122">
        <v>0</v>
      </c>
      <c r="Z122">
        <v>0</v>
      </c>
      <c r="AA122">
        <v>0</v>
      </c>
      <c r="AB122">
        <v>0</v>
      </c>
      <c r="AC122">
        <v>0</v>
      </c>
      <c r="AD122">
        <v>13</v>
      </c>
      <c r="AE122" s="2">
        <v>6.5</v>
      </c>
      <c r="AF122">
        <v>5</v>
      </c>
      <c r="AG122">
        <v>8</v>
      </c>
      <c r="AH122">
        <v>2</v>
      </c>
      <c r="AI122" s="2">
        <v>1</v>
      </c>
      <c r="AJ122" s="4">
        <v>16790</v>
      </c>
      <c r="AK122" s="4">
        <v>221</v>
      </c>
    </row>
    <row r="123" spans="1:37" ht="15.25" customHeight="1" x14ac:dyDescent="0.2">
      <c r="A123" t="s">
        <v>342</v>
      </c>
      <c r="B123" t="s">
        <v>343</v>
      </c>
      <c r="C123" t="s">
        <v>73</v>
      </c>
      <c r="D123">
        <v>2</v>
      </c>
      <c r="E123">
        <v>4</v>
      </c>
      <c r="F123" s="2">
        <v>2</v>
      </c>
      <c r="G123" s="2">
        <v>4.2</v>
      </c>
      <c r="H123" s="2">
        <v>2.1</v>
      </c>
      <c r="I123" s="2">
        <v>0.28999999999999998</v>
      </c>
      <c r="J123" s="2">
        <v>1.2</v>
      </c>
      <c r="K123" s="2">
        <v>0.6</v>
      </c>
      <c r="L123">
        <v>3</v>
      </c>
      <c r="M123" s="2">
        <v>1.5</v>
      </c>
      <c r="N123">
        <v>2</v>
      </c>
      <c r="O123">
        <v>8</v>
      </c>
      <c r="P123" s="2">
        <v>25</v>
      </c>
      <c r="Q123">
        <v>0</v>
      </c>
      <c r="R123">
        <v>3</v>
      </c>
      <c r="S123" s="2">
        <v>0</v>
      </c>
      <c r="T123">
        <v>2</v>
      </c>
      <c r="U123">
        <v>3</v>
      </c>
      <c r="V123" s="2">
        <v>66.6666666666667</v>
      </c>
      <c r="W123">
        <v>0</v>
      </c>
      <c r="X123">
        <v>1</v>
      </c>
      <c r="Y123">
        <v>1</v>
      </c>
      <c r="Z123">
        <v>0</v>
      </c>
      <c r="AA123">
        <v>0</v>
      </c>
      <c r="AB123">
        <v>0</v>
      </c>
      <c r="AC123">
        <v>1</v>
      </c>
      <c r="AD123">
        <v>8</v>
      </c>
      <c r="AE123" s="2">
        <v>4</v>
      </c>
      <c r="AF123">
        <v>1</v>
      </c>
      <c r="AG123">
        <v>7</v>
      </c>
      <c r="AH123">
        <v>3</v>
      </c>
      <c r="AI123" s="2">
        <v>1.5</v>
      </c>
      <c r="AJ123" s="4">
        <v>21770</v>
      </c>
      <c r="AK123" s="4">
        <v>196</v>
      </c>
    </row>
    <row r="124" spans="1:37" ht="15.25" customHeight="1" x14ac:dyDescent="0.2">
      <c r="A124" t="s">
        <v>344</v>
      </c>
      <c r="B124" t="s">
        <v>345</v>
      </c>
      <c r="C124" t="s">
        <v>73</v>
      </c>
      <c r="D124">
        <v>2</v>
      </c>
      <c r="E124">
        <v>14</v>
      </c>
      <c r="F124" s="2">
        <v>7</v>
      </c>
      <c r="G124" s="2">
        <v>12.6</v>
      </c>
      <c r="H124" s="2">
        <v>6.3</v>
      </c>
      <c r="I124" s="2">
        <v>0.57999999999999996</v>
      </c>
      <c r="J124" s="2">
        <v>8.1</v>
      </c>
      <c r="K124" s="2">
        <v>4.05</v>
      </c>
      <c r="L124">
        <v>3</v>
      </c>
      <c r="M124" s="2">
        <v>1.5</v>
      </c>
      <c r="N124">
        <v>8</v>
      </c>
      <c r="O124">
        <v>12</v>
      </c>
      <c r="P124" s="2">
        <v>66.6666666666667</v>
      </c>
      <c r="Q124">
        <v>1</v>
      </c>
      <c r="R124">
        <v>5</v>
      </c>
      <c r="S124" s="2">
        <v>20</v>
      </c>
      <c r="T124">
        <v>4</v>
      </c>
      <c r="U124">
        <v>7</v>
      </c>
      <c r="V124" s="2">
        <v>57.142857142857103</v>
      </c>
      <c r="W124">
        <v>0</v>
      </c>
      <c r="X124">
        <v>0</v>
      </c>
      <c r="Y124">
        <v>1</v>
      </c>
      <c r="Z124">
        <v>1</v>
      </c>
      <c r="AA124">
        <v>0</v>
      </c>
      <c r="AB124">
        <v>0</v>
      </c>
      <c r="AC124">
        <v>2</v>
      </c>
      <c r="AD124">
        <v>9</v>
      </c>
      <c r="AE124" s="2">
        <v>4.5</v>
      </c>
      <c r="AF124">
        <v>5</v>
      </c>
      <c r="AG124">
        <v>4</v>
      </c>
      <c r="AH124">
        <v>1</v>
      </c>
      <c r="AI124" s="2">
        <v>0.5</v>
      </c>
      <c r="AJ124" s="4">
        <v>22140</v>
      </c>
      <c r="AK124" s="4">
        <v>193</v>
      </c>
    </row>
    <row r="125" spans="1:37" ht="15.25" customHeight="1" x14ac:dyDescent="0.2">
      <c r="A125" t="s">
        <v>346</v>
      </c>
      <c r="B125" t="s">
        <v>347</v>
      </c>
      <c r="C125" t="s">
        <v>74</v>
      </c>
      <c r="D125">
        <v>7</v>
      </c>
      <c r="E125">
        <v>52</v>
      </c>
      <c r="F125" s="2">
        <v>7.4285714285714297</v>
      </c>
      <c r="G125" s="2">
        <v>46.9</v>
      </c>
      <c r="H125" s="2">
        <v>6.7</v>
      </c>
      <c r="I125" s="2">
        <v>0.69</v>
      </c>
      <c r="J125" s="2">
        <v>35.9</v>
      </c>
      <c r="K125" s="2">
        <v>5.1285714285714299</v>
      </c>
      <c r="L125">
        <v>21</v>
      </c>
      <c r="M125" s="2">
        <v>3</v>
      </c>
      <c r="N125">
        <v>21</v>
      </c>
      <c r="O125">
        <v>40</v>
      </c>
      <c r="P125" s="2">
        <v>52.5</v>
      </c>
      <c r="Q125">
        <v>12</v>
      </c>
      <c r="R125">
        <v>27</v>
      </c>
      <c r="S125" s="2">
        <v>44.4444444444444</v>
      </c>
      <c r="T125">
        <v>7</v>
      </c>
      <c r="U125">
        <v>8</v>
      </c>
      <c r="V125" s="2">
        <v>87.5</v>
      </c>
      <c r="W125">
        <v>0</v>
      </c>
      <c r="X125">
        <v>1</v>
      </c>
      <c r="Y125">
        <v>10</v>
      </c>
      <c r="Z125">
        <v>1</v>
      </c>
      <c r="AA125">
        <v>0</v>
      </c>
      <c r="AB125">
        <v>0</v>
      </c>
      <c r="AC125">
        <v>10</v>
      </c>
      <c r="AD125">
        <v>18</v>
      </c>
      <c r="AE125" s="2">
        <v>2.5714285714285698</v>
      </c>
      <c r="AF125">
        <v>6</v>
      </c>
      <c r="AG125">
        <v>12</v>
      </c>
      <c r="AH125">
        <v>9</v>
      </c>
      <c r="AI125" s="2">
        <v>1.28571428571429</v>
      </c>
      <c r="AJ125" s="4">
        <v>128166</v>
      </c>
      <c r="AK125" s="4">
        <v>28</v>
      </c>
    </row>
    <row r="126" spans="1:37" ht="15.25" customHeight="1" x14ac:dyDescent="0.2">
      <c r="A126" t="s">
        <v>348</v>
      </c>
      <c r="B126" t="s">
        <v>349</v>
      </c>
      <c r="C126" t="s">
        <v>74</v>
      </c>
      <c r="D126">
        <v>7</v>
      </c>
      <c r="E126">
        <v>27</v>
      </c>
      <c r="F126" s="2">
        <v>3.8571428571428599</v>
      </c>
      <c r="G126" s="2">
        <v>37.799999999999997</v>
      </c>
      <c r="H126" s="2">
        <v>5.4</v>
      </c>
      <c r="I126" s="2">
        <v>0.42</v>
      </c>
      <c r="J126" s="2">
        <v>11.3</v>
      </c>
      <c r="K126" s="2">
        <v>1.6142857142857101</v>
      </c>
      <c r="L126">
        <v>21</v>
      </c>
      <c r="M126" s="2">
        <v>3</v>
      </c>
      <c r="N126">
        <v>15</v>
      </c>
      <c r="O126">
        <v>29</v>
      </c>
      <c r="P126" s="2">
        <v>51.724137931034498</v>
      </c>
      <c r="Q126">
        <v>4</v>
      </c>
      <c r="R126">
        <v>29</v>
      </c>
      <c r="S126" s="2">
        <v>13.7931034482759</v>
      </c>
      <c r="T126">
        <v>4</v>
      </c>
      <c r="U126">
        <v>6</v>
      </c>
      <c r="V126" s="2">
        <v>66.6666666666667</v>
      </c>
      <c r="W126">
        <v>2</v>
      </c>
      <c r="X126">
        <v>10</v>
      </c>
      <c r="Y126">
        <v>4</v>
      </c>
      <c r="Z126">
        <v>3</v>
      </c>
      <c r="AA126">
        <v>1</v>
      </c>
      <c r="AB126">
        <v>0</v>
      </c>
      <c r="AC126">
        <v>5</v>
      </c>
      <c r="AD126">
        <v>37</v>
      </c>
      <c r="AE126" s="2">
        <v>5.28571428571429</v>
      </c>
      <c r="AF126">
        <v>11</v>
      </c>
      <c r="AG126">
        <v>26</v>
      </c>
      <c r="AH126">
        <v>6</v>
      </c>
      <c r="AI126" s="2">
        <v>0.85714285714285698</v>
      </c>
      <c r="AJ126" s="4">
        <v>123036</v>
      </c>
      <c r="AK126" s="4">
        <v>35</v>
      </c>
    </row>
    <row r="127" spans="1:37" ht="15.25" customHeight="1" x14ac:dyDescent="0.2">
      <c r="A127" t="s">
        <v>350</v>
      </c>
      <c r="B127" t="s">
        <v>351</v>
      </c>
      <c r="C127" t="s">
        <v>74</v>
      </c>
      <c r="D127">
        <v>7</v>
      </c>
      <c r="E127">
        <v>6</v>
      </c>
      <c r="F127" s="2">
        <v>0.85714285714285698</v>
      </c>
      <c r="G127" s="2">
        <v>8.1</v>
      </c>
      <c r="H127" s="2">
        <v>1.2</v>
      </c>
      <c r="I127" s="2">
        <v>0.35</v>
      </c>
      <c r="J127" s="2">
        <v>2.1</v>
      </c>
      <c r="K127" s="2">
        <v>0.3</v>
      </c>
      <c r="L127">
        <v>3</v>
      </c>
      <c r="M127" s="2">
        <v>0.42857142857142899</v>
      </c>
      <c r="N127">
        <v>2</v>
      </c>
      <c r="O127">
        <v>3</v>
      </c>
      <c r="P127" s="2">
        <v>66.6666666666667</v>
      </c>
      <c r="Q127">
        <v>1</v>
      </c>
      <c r="R127">
        <v>12</v>
      </c>
      <c r="S127" s="2">
        <v>8.3333333333333304</v>
      </c>
      <c r="T127">
        <v>2</v>
      </c>
      <c r="U127">
        <v>2</v>
      </c>
      <c r="V127" s="2">
        <v>100</v>
      </c>
      <c r="W127">
        <v>0</v>
      </c>
      <c r="X127">
        <v>3</v>
      </c>
      <c r="Y127">
        <v>0</v>
      </c>
      <c r="Z127">
        <v>0</v>
      </c>
      <c r="AA127">
        <v>0</v>
      </c>
      <c r="AB127">
        <v>0</v>
      </c>
      <c r="AC127">
        <v>0</v>
      </c>
      <c r="AD127">
        <v>8</v>
      </c>
      <c r="AE127" s="2">
        <v>1.1428571428571399</v>
      </c>
      <c r="AF127">
        <v>3</v>
      </c>
      <c r="AG127">
        <v>5</v>
      </c>
      <c r="AH127">
        <v>1</v>
      </c>
      <c r="AI127" s="2">
        <v>0.14285714285714299</v>
      </c>
      <c r="AJ127" s="4">
        <v>82446</v>
      </c>
      <c r="AK127" s="4">
        <v>72</v>
      </c>
    </row>
    <row r="128" spans="1:37" ht="15.25" customHeight="1" x14ac:dyDescent="0.2">
      <c r="A128" t="s">
        <v>352</v>
      </c>
      <c r="B128" t="s">
        <v>353</v>
      </c>
      <c r="C128" t="s">
        <v>74</v>
      </c>
      <c r="D128">
        <v>7</v>
      </c>
      <c r="E128">
        <v>38</v>
      </c>
      <c r="F128" s="2">
        <v>5.4285714285714297</v>
      </c>
      <c r="G128" s="2">
        <v>36.700000000000003</v>
      </c>
      <c r="H128" s="2">
        <v>5.2</v>
      </c>
      <c r="I128" s="2">
        <v>0.61</v>
      </c>
      <c r="J128" s="2">
        <v>23.2</v>
      </c>
      <c r="K128" s="2">
        <v>3.3142857142857101</v>
      </c>
      <c r="L128">
        <v>3</v>
      </c>
      <c r="M128" s="2">
        <v>0.42857142857142899</v>
      </c>
      <c r="N128">
        <v>34</v>
      </c>
      <c r="O128">
        <v>55</v>
      </c>
      <c r="P128" s="2">
        <v>61.818181818181799</v>
      </c>
      <c r="Q128">
        <v>0</v>
      </c>
      <c r="R128">
        <v>1</v>
      </c>
      <c r="S128" s="2">
        <v>0</v>
      </c>
      <c r="T128">
        <v>4</v>
      </c>
      <c r="U128">
        <v>6</v>
      </c>
      <c r="V128" s="2">
        <v>66.6666666666667</v>
      </c>
      <c r="W128">
        <v>0</v>
      </c>
      <c r="X128">
        <v>1</v>
      </c>
      <c r="Y128">
        <v>2</v>
      </c>
      <c r="Z128">
        <v>4</v>
      </c>
      <c r="AA128">
        <v>0</v>
      </c>
      <c r="AB128">
        <v>0</v>
      </c>
      <c r="AC128">
        <v>0</v>
      </c>
      <c r="AD128">
        <v>39</v>
      </c>
      <c r="AE128" s="2">
        <v>5.5714285714285703</v>
      </c>
      <c r="AF128">
        <v>14</v>
      </c>
      <c r="AG128">
        <v>25</v>
      </c>
      <c r="AH128">
        <v>9</v>
      </c>
      <c r="AI128" s="2">
        <v>1.28571428571429</v>
      </c>
      <c r="AJ128" s="4">
        <v>126276</v>
      </c>
      <c r="AK128" s="4">
        <v>30</v>
      </c>
    </row>
    <row r="129" spans="1:37" ht="15.25" customHeight="1" x14ac:dyDescent="0.2">
      <c r="A129" t="s">
        <v>354</v>
      </c>
      <c r="B129" t="s">
        <v>355</v>
      </c>
      <c r="C129" t="s">
        <v>75</v>
      </c>
      <c r="D129">
        <v>3</v>
      </c>
      <c r="E129">
        <v>17</v>
      </c>
      <c r="F129" s="2">
        <v>5.6666666666666696</v>
      </c>
      <c r="G129" s="2">
        <v>13</v>
      </c>
      <c r="H129" s="2">
        <v>4.3</v>
      </c>
      <c r="I129" s="2">
        <v>0.53</v>
      </c>
      <c r="J129" s="2">
        <v>9</v>
      </c>
      <c r="K129" s="2">
        <v>3</v>
      </c>
      <c r="L129">
        <v>2</v>
      </c>
      <c r="M129" s="2">
        <v>0.66666666666666696</v>
      </c>
      <c r="N129">
        <v>4</v>
      </c>
      <c r="O129">
        <v>7</v>
      </c>
      <c r="P129" s="2">
        <v>57.142857142857103</v>
      </c>
      <c r="Q129">
        <v>6</v>
      </c>
      <c r="R129">
        <v>23</v>
      </c>
      <c r="S129" s="2">
        <v>26.086956521739101</v>
      </c>
      <c r="T129">
        <v>1</v>
      </c>
      <c r="U129">
        <v>2</v>
      </c>
      <c r="V129" s="2">
        <v>50</v>
      </c>
      <c r="W129">
        <v>0</v>
      </c>
      <c r="X129">
        <v>0</v>
      </c>
      <c r="Y129">
        <v>1</v>
      </c>
      <c r="Z129">
        <v>0</v>
      </c>
      <c r="AA129">
        <v>0</v>
      </c>
      <c r="AB129">
        <v>0</v>
      </c>
      <c r="AC129">
        <v>1</v>
      </c>
      <c r="AD129">
        <v>12</v>
      </c>
      <c r="AE129" s="2">
        <v>4</v>
      </c>
      <c r="AF129">
        <v>5</v>
      </c>
      <c r="AG129">
        <v>7</v>
      </c>
      <c r="AH129">
        <v>3</v>
      </c>
      <c r="AI129" s="2">
        <v>1</v>
      </c>
      <c r="AJ129" s="4">
        <v>68760</v>
      </c>
      <c r="AK129" s="4">
        <v>93</v>
      </c>
    </row>
    <row r="130" spans="1:37" ht="15.25" customHeight="1" x14ac:dyDescent="0.2">
      <c r="A130" t="s">
        <v>356</v>
      </c>
      <c r="B130" t="s">
        <v>357</v>
      </c>
      <c r="C130" t="s">
        <v>75</v>
      </c>
      <c r="D130">
        <v>3</v>
      </c>
      <c r="E130">
        <v>6</v>
      </c>
      <c r="F130" s="2">
        <v>2</v>
      </c>
      <c r="G130" s="2">
        <v>7.2</v>
      </c>
      <c r="H130" s="2">
        <v>2.4</v>
      </c>
      <c r="I130" s="2">
        <v>0.28999999999999998</v>
      </c>
      <c r="J130" s="2">
        <v>1.7</v>
      </c>
      <c r="K130" s="2">
        <v>0.56666666666666698</v>
      </c>
      <c r="L130">
        <v>5</v>
      </c>
      <c r="M130" s="2">
        <v>1.6666666666666701</v>
      </c>
      <c r="N130">
        <v>3</v>
      </c>
      <c r="O130">
        <v>7</v>
      </c>
      <c r="P130" s="2">
        <v>42.857142857142897</v>
      </c>
      <c r="Q130">
        <v>1</v>
      </c>
      <c r="R130">
        <v>13</v>
      </c>
      <c r="S130" s="2">
        <v>7.6923076923076898</v>
      </c>
      <c r="T130">
        <v>1</v>
      </c>
      <c r="U130">
        <v>1</v>
      </c>
      <c r="V130" s="2">
        <v>100</v>
      </c>
      <c r="W130">
        <v>0</v>
      </c>
      <c r="X130">
        <v>2</v>
      </c>
      <c r="Y130">
        <v>2</v>
      </c>
      <c r="Z130">
        <v>0</v>
      </c>
      <c r="AA130">
        <v>0</v>
      </c>
      <c r="AB130">
        <v>0</v>
      </c>
      <c r="AC130">
        <v>1</v>
      </c>
      <c r="AD130">
        <v>11</v>
      </c>
      <c r="AE130" s="2">
        <v>3.6666666666666701</v>
      </c>
      <c r="AF130">
        <v>5</v>
      </c>
      <c r="AG130">
        <v>6</v>
      </c>
      <c r="AH130">
        <v>4</v>
      </c>
      <c r="AI130" s="2">
        <v>1.3333333333333299</v>
      </c>
      <c r="AJ130" s="4">
        <v>127080</v>
      </c>
      <c r="AK130" s="4">
        <v>29</v>
      </c>
    </row>
    <row r="131" spans="1:37" ht="15.25" customHeight="1" x14ac:dyDescent="0.2">
      <c r="A131" t="s">
        <v>358</v>
      </c>
      <c r="B131" t="s">
        <v>359</v>
      </c>
      <c r="C131" t="s">
        <v>75</v>
      </c>
      <c r="D131">
        <v>3</v>
      </c>
      <c r="E131">
        <v>5</v>
      </c>
      <c r="F131" s="2">
        <v>1.6666666666666701</v>
      </c>
      <c r="G131" s="2">
        <v>5.6</v>
      </c>
      <c r="H131" s="2">
        <v>1.9</v>
      </c>
      <c r="I131" s="2">
        <v>0.83</v>
      </c>
      <c r="J131" s="2">
        <v>4.0999999999999996</v>
      </c>
      <c r="K131" s="2">
        <v>1.36666666666667</v>
      </c>
      <c r="L131">
        <v>0</v>
      </c>
      <c r="M131" s="2">
        <v>0</v>
      </c>
      <c r="N131">
        <v>4</v>
      </c>
      <c r="O131">
        <v>4</v>
      </c>
      <c r="P131" s="2">
        <v>100</v>
      </c>
      <c r="Q131">
        <v>0</v>
      </c>
      <c r="R131">
        <v>1</v>
      </c>
      <c r="S131" s="2">
        <v>0</v>
      </c>
      <c r="T131">
        <v>1</v>
      </c>
      <c r="U131">
        <v>1</v>
      </c>
      <c r="V131" s="2">
        <v>100</v>
      </c>
      <c r="W131">
        <v>0</v>
      </c>
      <c r="X131">
        <v>0</v>
      </c>
      <c r="Y131">
        <v>0</v>
      </c>
      <c r="Z131">
        <v>0</v>
      </c>
      <c r="AA131">
        <v>0</v>
      </c>
      <c r="AB131">
        <v>0</v>
      </c>
      <c r="AC131">
        <v>0</v>
      </c>
      <c r="AD131">
        <v>9</v>
      </c>
      <c r="AE131" s="2">
        <v>3</v>
      </c>
      <c r="AF131">
        <v>4</v>
      </c>
      <c r="AG131">
        <v>5</v>
      </c>
      <c r="AH131">
        <v>3</v>
      </c>
      <c r="AI131" s="2">
        <v>1</v>
      </c>
      <c r="AJ131" s="4">
        <v>94570</v>
      </c>
      <c r="AK131" s="4">
        <v>59</v>
      </c>
    </row>
    <row r="132" spans="1:37" ht="15.25" customHeight="1" x14ac:dyDescent="0.2">
      <c r="A132" t="s">
        <v>360</v>
      </c>
      <c r="B132" t="s">
        <v>361</v>
      </c>
      <c r="C132" t="s">
        <v>75</v>
      </c>
      <c r="D132">
        <v>3</v>
      </c>
      <c r="E132">
        <v>20</v>
      </c>
      <c r="F132" s="2">
        <v>6.6666666666666696</v>
      </c>
      <c r="G132" s="2">
        <v>13.7</v>
      </c>
      <c r="H132" s="2">
        <v>4.5999999999999996</v>
      </c>
      <c r="I132" s="2">
        <v>0.51</v>
      </c>
      <c r="J132" s="2">
        <v>10.199999999999999</v>
      </c>
      <c r="K132" s="2">
        <v>3.4</v>
      </c>
      <c r="L132">
        <v>11</v>
      </c>
      <c r="M132" s="2">
        <v>3.6666666666666701</v>
      </c>
      <c r="N132">
        <v>12</v>
      </c>
      <c r="O132">
        <v>22</v>
      </c>
      <c r="P132" s="2">
        <v>54.545454545454497</v>
      </c>
      <c r="Q132">
        <v>3</v>
      </c>
      <c r="R132">
        <v>15</v>
      </c>
      <c r="S132" s="2">
        <v>20</v>
      </c>
      <c r="T132">
        <v>2</v>
      </c>
      <c r="U132">
        <v>2</v>
      </c>
      <c r="V132" s="2">
        <v>100</v>
      </c>
      <c r="W132">
        <v>0</v>
      </c>
      <c r="X132">
        <v>3</v>
      </c>
      <c r="Y132">
        <v>0</v>
      </c>
      <c r="Z132">
        <v>1</v>
      </c>
      <c r="AA132">
        <v>0</v>
      </c>
      <c r="AB132">
        <v>0</v>
      </c>
      <c r="AC132">
        <v>8</v>
      </c>
      <c r="AD132">
        <v>11</v>
      </c>
      <c r="AE132" s="2">
        <v>3.6666666666666701</v>
      </c>
      <c r="AF132">
        <v>2</v>
      </c>
      <c r="AG132">
        <v>9</v>
      </c>
      <c r="AH132">
        <v>5</v>
      </c>
      <c r="AI132" s="2">
        <v>1.6666666666666701</v>
      </c>
      <c r="AJ132" s="4">
        <v>125070</v>
      </c>
      <c r="AK132" s="4">
        <v>31</v>
      </c>
    </row>
    <row r="133" spans="1:37" ht="15.25" customHeight="1" x14ac:dyDescent="0.2">
      <c r="A133" t="s">
        <v>362</v>
      </c>
      <c r="B133" t="s">
        <v>363</v>
      </c>
      <c r="C133" t="s">
        <v>76</v>
      </c>
      <c r="D133">
        <v>3</v>
      </c>
      <c r="E133">
        <v>17</v>
      </c>
      <c r="F133" s="2">
        <v>5.6666666666666696</v>
      </c>
      <c r="G133" s="2">
        <v>10.7</v>
      </c>
      <c r="H133" s="2">
        <v>3.6</v>
      </c>
      <c r="I133" s="2">
        <v>0.63</v>
      </c>
      <c r="J133" s="2">
        <v>10.7</v>
      </c>
      <c r="K133" s="2">
        <v>3.56666666666667</v>
      </c>
      <c r="L133">
        <v>6</v>
      </c>
      <c r="M133" s="2">
        <v>2</v>
      </c>
      <c r="N133">
        <v>8</v>
      </c>
      <c r="O133">
        <v>18</v>
      </c>
      <c r="P133" s="2">
        <v>44.4444444444444</v>
      </c>
      <c r="Q133">
        <v>3</v>
      </c>
      <c r="R133">
        <v>5</v>
      </c>
      <c r="S133" s="2">
        <v>60</v>
      </c>
      <c r="T133">
        <v>3</v>
      </c>
      <c r="U133">
        <v>4</v>
      </c>
      <c r="V133" s="2">
        <v>75</v>
      </c>
      <c r="W133">
        <v>0</v>
      </c>
      <c r="X133">
        <v>1</v>
      </c>
      <c r="Y133">
        <v>0</v>
      </c>
      <c r="Z133">
        <v>0</v>
      </c>
      <c r="AA133">
        <v>0</v>
      </c>
      <c r="AB133">
        <v>0</v>
      </c>
      <c r="AC133">
        <v>5</v>
      </c>
      <c r="AD133">
        <v>8</v>
      </c>
      <c r="AE133" s="2">
        <v>2.6666666666666701</v>
      </c>
      <c r="AF133">
        <v>1</v>
      </c>
      <c r="AG133">
        <v>7</v>
      </c>
      <c r="AH133">
        <v>5</v>
      </c>
      <c r="AI133" s="2">
        <v>1.6666666666666701</v>
      </c>
      <c r="AJ133" s="4">
        <v>87878</v>
      </c>
      <c r="AK133" s="4">
        <v>69</v>
      </c>
    </row>
    <row r="134" spans="1:37" ht="15.25" customHeight="1" x14ac:dyDescent="0.2">
      <c r="A134" t="s">
        <v>276</v>
      </c>
      <c r="B134" t="s">
        <v>364</v>
      </c>
      <c r="C134" t="s">
        <v>76</v>
      </c>
      <c r="D134">
        <v>3</v>
      </c>
      <c r="E134">
        <v>14</v>
      </c>
      <c r="F134" s="2">
        <v>4.6666666666666696</v>
      </c>
      <c r="G134" s="2">
        <v>17</v>
      </c>
      <c r="H134" s="2">
        <v>5.7</v>
      </c>
      <c r="I134" s="2">
        <v>0.82</v>
      </c>
      <c r="J134" s="2">
        <v>11.5</v>
      </c>
      <c r="K134" s="2">
        <v>3.8333333333333299</v>
      </c>
      <c r="L134">
        <v>3</v>
      </c>
      <c r="M134" s="2">
        <v>1</v>
      </c>
      <c r="N134">
        <v>4</v>
      </c>
      <c r="O134">
        <v>8</v>
      </c>
      <c r="P134" s="2">
        <v>50</v>
      </c>
      <c r="Q134">
        <v>5</v>
      </c>
      <c r="R134">
        <v>8</v>
      </c>
      <c r="S134" s="2">
        <v>62.5</v>
      </c>
      <c r="T134">
        <v>0</v>
      </c>
      <c r="U134">
        <v>1</v>
      </c>
      <c r="V134" s="2">
        <v>0</v>
      </c>
      <c r="W134">
        <v>0</v>
      </c>
      <c r="X134">
        <v>0</v>
      </c>
      <c r="Y134">
        <v>2</v>
      </c>
      <c r="Z134">
        <v>0</v>
      </c>
      <c r="AA134">
        <v>0</v>
      </c>
      <c r="AB134">
        <v>0</v>
      </c>
      <c r="AC134">
        <v>1</v>
      </c>
      <c r="AD134">
        <v>7</v>
      </c>
      <c r="AE134" s="2">
        <v>2.3333333333333299</v>
      </c>
      <c r="AF134">
        <v>2</v>
      </c>
      <c r="AG134">
        <v>5</v>
      </c>
      <c r="AH134">
        <v>0</v>
      </c>
      <c r="AI134" s="2">
        <v>0</v>
      </c>
      <c r="AJ134" s="4">
        <v>46798</v>
      </c>
      <c r="AK134" s="4">
        <v>125</v>
      </c>
    </row>
    <row r="135" spans="1:37" ht="15.25" customHeight="1" x14ac:dyDescent="0.2">
      <c r="A135" t="s">
        <v>365</v>
      </c>
      <c r="B135" t="s">
        <v>366</v>
      </c>
      <c r="C135" t="s">
        <v>76</v>
      </c>
      <c r="D135">
        <v>3</v>
      </c>
      <c r="E135">
        <v>14</v>
      </c>
      <c r="F135" s="2">
        <v>4.6666666666666696</v>
      </c>
      <c r="G135" s="2">
        <v>13.3</v>
      </c>
      <c r="H135" s="2">
        <v>4.4000000000000004</v>
      </c>
      <c r="I135" s="2">
        <v>0.56000000000000005</v>
      </c>
      <c r="J135" s="2">
        <v>7.8</v>
      </c>
      <c r="K135" s="2">
        <v>2.6</v>
      </c>
      <c r="L135">
        <v>3</v>
      </c>
      <c r="M135" s="2">
        <v>1</v>
      </c>
      <c r="N135">
        <v>3</v>
      </c>
      <c r="O135">
        <v>5</v>
      </c>
      <c r="P135" s="2">
        <v>60</v>
      </c>
      <c r="Q135">
        <v>5</v>
      </c>
      <c r="R135">
        <v>19</v>
      </c>
      <c r="S135" s="2">
        <v>26.315789473684202</v>
      </c>
      <c r="T135">
        <v>1</v>
      </c>
      <c r="U135">
        <v>1</v>
      </c>
      <c r="V135" s="2">
        <v>100</v>
      </c>
      <c r="W135">
        <v>0</v>
      </c>
      <c r="X135">
        <v>0</v>
      </c>
      <c r="Y135">
        <v>1</v>
      </c>
      <c r="Z135">
        <v>0</v>
      </c>
      <c r="AA135">
        <v>0</v>
      </c>
      <c r="AB135">
        <v>0</v>
      </c>
      <c r="AC135">
        <v>2</v>
      </c>
      <c r="AD135">
        <v>9</v>
      </c>
      <c r="AE135" s="2">
        <v>3</v>
      </c>
      <c r="AF135">
        <v>2</v>
      </c>
      <c r="AG135">
        <v>7</v>
      </c>
      <c r="AH135">
        <v>0</v>
      </c>
      <c r="AI135" s="2">
        <v>0</v>
      </c>
      <c r="AJ135" s="4">
        <v>91698</v>
      </c>
      <c r="AK135" s="4">
        <v>63</v>
      </c>
    </row>
    <row r="136" spans="1:37" ht="15.25" customHeight="1" x14ac:dyDescent="0.2">
      <c r="A136" t="s">
        <v>367</v>
      </c>
      <c r="B136" t="s">
        <v>368</v>
      </c>
      <c r="C136" t="s">
        <v>76</v>
      </c>
      <c r="D136">
        <v>3</v>
      </c>
      <c r="E136">
        <v>15</v>
      </c>
      <c r="F136" s="2">
        <v>5</v>
      </c>
      <c r="G136" s="2">
        <v>15.2</v>
      </c>
      <c r="H136" s="2">
        <v>5.0999999999999996</v>
      </c>
      <c r="I136" s="2">
        <v>0.57999999999999996</v>
      </c>
      <c r="J136" s="2">
        <v>8.6999999999999993</v>
      </c>
      <c r="K136" s="2">
        <v>2.9</v>
      </c>
      <c r="L136">
        <v>2</v>
      </c>
      <c r="M136" s="2">
        <v>0.66666666666666696</v>
      </c>
      <c r="N136">
        <v>9</v>
      </c>
      <c r="O136">
        <v>18</v>
      </c>
      <c r="P136" s="2">
        <v>50</v>
      </c>
      <c r="Q136">
        <v>1</v>
      </c>
      <c r="R136">
        <v>2</v>
      </c>
      <c r="S136" s="2">
        <v>50</v>
      </c>
      <c r="T136">
        <v>4</v>
      </c>
      <c r="U136">
        <v>6</v>
      </c>
      <c r="V136" s="2">
        <v>66.6666666666667</v>
      </c>
      <c r="W136">
        <v>0</v>
      </c>
      <c r="X136">
        <v>0</v>
      </c>
      <c r="Y136">
        <v>2</v>
      </c>
      <c r="Z136">
        <v>1</v>
      </c>
      <c r="AA136">
        <v>0</v>
      </c>
      <c r="AB136">
        <v>0</v>
      </c>
      <c r="AC136">
        <v>0</v>
      </c>
      <c r="AD136">
        <v>15</v>
      </c>
      <c r="AE136" s="2">
        <v>5</v>
      </c>
      <c r="AF136">
        <v>8</v>
      </c>
      <c r="AG136">
        <v>7</v>
      </c>
      <c r="AH136">
        <v>3</v>
      </c>
      <c r="AI136" s="2">
        <v>1</v>
      </c>
      <c r="AJ136" s="4">
        <v>77058</v>
      </c>
      <c r="AK136" s="4">
        <v>76</v>
      </c>
    </row>
    <row r="137" spans="1:37" ht="15.25" customHeight="1" x14ac:dyDescent="0.2">
      <c r="A137" t="s">
        <v>369</v>
      </c>
      <c r="B137" t="s">
        <v>370</v>
      </c>
      <c r="C137" t="s">
        <v>77</v>
      </c>
      <c r="D137">
        <v>2</v>
      </c>
      <c r="E137">
        <v>7</v>
      </c>
      <c r="F137" s="2">
        <v>3.5</v>
      </c>
      <c r="G137" s="2">
        <v>5.2</v>
      </c>
      <c r="H137" s="2">
        <v>2.6</v>
      </c>
      <c r="I137" s="2">
        <v>0.39</v>
      </c>
      <c r="J137" s="2">
        <v>2.7</v>
      </c>
      <c r="K137" s="2">
        <v>1.35</v>
      </c>
      <c r="L137">
        <v>2</v>
      </c>
      <c r="M137" s="2">
        <v>1</v>
      </c>
      <c r="N137">
        <v>2</v>
      </c>
      <c r="O137">
        <v>5</v>
      </c>
      <c r="P137" s="2">
        <v>40</v>
      </c>
      <c r="Q137">
        <v>2</v>
      </c>
      <c r="R137">
        <v>12</v>
      </c>
      <c r="S137" s="2">
        <v>16.6666666666667</v>
      </c>
      <c r="T137">
        <v>1</v>
      </c>
      <c r="U137">
        <v>1</v>
      </c>
      <c r="V137" s="2">
        <v>100</v>
      </c>
      <c r="W137">
        <v>0</v>
      </c>
      <c r="X137">
        <v>1</v>
      </c>
      <c r="Y137">
        <v>1</v>
      </c>
      <c r="Z137">
        <v>0</v>
      </c>
      <c r="AA137">
        <v>0</v>
      </c>
      <c r="AB137">
        <v>0</v>
      </c>
      <c r="AC137">
        <v>0</v>
      </c>
      <c r="AD137">
        <v>9</v>
      </c>
      <c r="AE137" s="2">
        <v>4.5</v>
      </c>
      <c r="AF137">
        <v>4</v>
      </c>
      <c r="AG137">
        <v>5</v>
      </c>
      <c r="AH137">
        <v>4</v>
      </c>
      <c r="AI137" s="2">
        <v>2</v>
      </c>
      <c r="AJ137" s="4">
        <v>31064</v>
      </c>
      <c r="AK137" s="4">
        <v>171</v>
      </c>
    </row>
    <row r="138" spans="1:37" ht="15.25" customHeight="1" x14ac:dyDescent="0.2">
      <c r="A138" t="s">
        <v>371</v>
      </c>
      <c r="B138" t="s">
        <v>372</v>
      </c>
      <c r="C138" t="s">
        <v>77</v>
      </c>
      <c r="D138">
        <v>2</v>
      </c>
      <c r="E138">
        <v>2</v>
      </c>
      <c r="F138" s="2">
        <v>1</v>
      </c>
      <c r="G138" s="2">
        <v>2.2000000000000002</v>
      </c>
      <c r="H138" s="2">
        <v>1.1000000000000001</v>
      </c>
      <c r="I138" s="2">
        <v>0.33</v>
      </c>
      <c r="J138" s="2">
        <v>0.7</v>
      </c>
      <c r="K138" s="2">
        <v>0.35</v>
      </c>
      <c r="L138">
        <v>0</v>
      </c>
      <c r="M138" s="2">
        <v>0</v>
      </c>
      <c r="N138">
        <v>2</v>
      </c>
      <c r="O138">
        <v>4</v>
      </c>
      <c r="P138" s="2">
        <v>50</v>
      </c>
      <c r="Q138">
        <v>0</v>
      </c>
      <c r="R138">
        <v>2</v>
      </c>
      <c r="S138" s="2">
        <v>0</v>
      </c>
      <c r="T138">
        <v>0</v>
      </c>
      <c r="U138">
        <v>0</v>
      </c>
      <c r="W138">
        <v>0</v>
      </c>
      <c r="X138">
        <v>0</v>
      </c>
      <c r="Y138">
        <v>0</v>
      </c>
      <c r="Z138">
        <v>0</v>
      </c>
      <c r="AA138">
        <v>0</v>
      </c>
      <c r="AB138">
        <v>0</v>
      </c>
      <c r="AC138">
        <v>0</v>
      </c>
      <c r="AD138">
        <v>5</v>
      </c>
      <c r="AE138" s="2">
        <v>2.5</v>
      </c>
      <c r="AF138">
        <v>4</v>
      </c>
      <c r="AG138">
        <v>1</v>
      </c>
      <c r="AH138">
        <v>1</v>
      </c>
      <c r="AI138" s="2">
        <v>0.5</v>
      </c>
      <c r="AJ138" s="4">
        <v>29350</v>
      </c>
      <c r="AK138" s="4">
        <v>174</v>
      </c>
    </row>
    <row r="139" spans="1:37" ht="15.25" customHeight="1" x14ac:dyDescent="0.2">
      <c r="A139" t="s">
        <v>373</v>
      </c>
      <c r="B139" t="s">
        <v>374</v>
      </c>
      <c r="C139" t="s">
        <v>77</v>
      </c>
      <c r="D139">
        <v>2</v>
      </c>
      <c r="E139">
        <v>9</v>
      </c>
      <c r="F139" s="2">
        <v>4.5</v>
      </c>
      <c r="G139" s="2">
        <v>4.2</v>
      </c>
      <c r="H139" s="2">
        <v>2.1</v>
      </c>
      <c r="I139" s="2">
        <v>0.36</v>
      </c>
      <c r="J139" s="2">
        <v>3.2</v>
      </c>
      <c r="K139" s="2">
        <v>1.6</v>
      </c>
      <c r="L139">
        <v>3</v>
      </c>
      <c r="M139" s="2">
        <v>1.5</v>
      </c>
      <c r="N139">
        <v>3</v>
      </c>
      <c r="O139">
        <v>7</v>
      </c>
      <c r="P139" s="2">
        <v>42.857142857142897</v>
      </c>
      <c r="Q139">
        <v>3</v>
      </c>
      <c r="R139">
        <v>18</v>
      </c>
      <c r="S139" s="2">
        <v>16.6666666666667</v>
      </c>
      <c r="T139">
        <v>0</v>
      </c>
      <c r="U139">
        <v>0</v>
      </c>
      <c r="W139">
        <v>0</v>
      </c>
      <c r="X139">
        <v>1</v>
      </c>
      <c r="Y139">
        <v>0</v>
      </c>
      <c r="Z139">
        <v>0</v>
      </c>
      <c r="AA139">
        <v>0</v>
      </c>
      <c r="AB139">
        <v>0</v>
      </c>
      <c r="AC139">
        <v>2</v>
      </c>
      <c r="AD139">
        <v>6</v>
      </c>
      <c r="AE139" s="2">
        <v>3</v>
      </c>
      <c r="AF139">
        <v>3</v>
      </c>
      <c r="AG139">
        <v>3</v>
      </c>
      <c r="AH139">
        <v>3</v>
      </c>
      <c r="AI139" s="2">
        <v>1.5</v>
      </c>
      <c r="AJ139" s="4">
        <v>34020</v>
      </c>
      <c r="AK139" s="4">
        <v>158</v>
      </c>
    </row>
    <row r="140" spans="1:37" ht="15.25" customHeight="1" x14ac:dyDescent="0.2">
      <c r="A140" t="s">
        <v>375</v>
      </c>
      <c r="B140" t="s">
        <v>376</v>
      </c>
      <c r="C140" t="s">
        <v>77</v>
      </c>
      <c r="D140">
        <v>2</v>
      </c>
      <c r="E140">
        <v>5</v>
      </c>
      <c r="F140" s="2">
        <v>2.5</v>
      </c>
      <c r="G140" s="2">
        <v>7.1</v>
      </c>
      <c r="H140" s="2">
        <v>3.6</v>
      </c>
      <c r="I140" s="2">
        <v>0.42</v>
      </c>
      <c r="J140" s="2">
        <v>2.1</v>
      </c>
      <c r="K140" s="2">
        <v>1.05</v>
      </c>
      <c r="L140">
        <v>2</v>
      </c>
      <c r="M140" s="2">
        <v>1</v>
      </c>
      <c r="N140">
        <v>4</v>
      </c>
      <c r="O140">
        <v>10</v>
      </c>
      <c r="P140" s="2">
        <v>40</v>
      </c>
      <c r="Q140">
        <v>0</v>
      </c>
      <c r="R140">
        <v>1</v>
      </c>
      <c r="S140" s="2">
        <v>0</v>
      </c>
      <c r="T140">
        <v>1</v>
      </c>
      <c r="U140">
        <v>1</v>
      </c>
      <c r="V140" s="2">
        <v>100</v>
      </c>
      <c r="W140">
        <v>0</v>
      </c>
      <c r="X140">
        <v>2</v>
      </c>
      <c r="Y140">
        <v>0</v>
      </c>
      <c r="Z140">
        <v>1</v>
      </c>
      <c r="AA140">
        <v>0</v>
      </c>
      <c r="AB140">
        <v>0</v>
      </c>
      <c r="AC140">
        <v>0</v>
      </c>
      <c r="AD140">
        <v>8</v>
      </c>
      <c r="AE140" s="2">
        <v>4</v>
      </c>
      <c r="AF140">
        <v>4</v>
      </c>
      <c r="AG140">
        <v>4</v>
      </c>
      <c r="AH140">
        <v>1</v>
      </c>
      <c r="AI140" s="2">
        <v>0.5</v>
      </c>
      <c r="AJ140" s="4">
        <v>28250</v>
      </c>
      <c r="AK140" s="4">
        <v>176</v>
      </c>
    </row>
    <row r="141" spans="1:37" ht="15.25" customHeight="1" x14ac:dyDescent="0.2">
      <c r="A141" t="s">
        <v>377</v>
      </c>
      <c r="B141" t="s">
        <v>378</v>
      </c>
      <c r="C141" t="s">
        <v>78</v>
      </c>
      <c r="D141">
        <v>4</v>
      </c>
      <c r="E141">
        <v>14</v>
      </c>
      <c r="F141" s="2">
        <v>3.5</v>
      </c>
      <c r="G141" s="2">
        <v>12</v>
      </c>
      <c r="H141" s="2">
        <v>3</v>
      </c>
      <c r="I141" s="2">
        <v>0.64</v>
      </c>
      <c r="J141" s="2">
        <v>9</v>
      </c>
      <c r="K141" s="2">
        <v>2.25</v>
      </c>
      <c r="L141">
        <v>1</v>
      </c>
      <c r="M141" s="2">
        <v>0.25</v>
      </c>
      <c r="N141">
        <v>4</v>
      </c>
      <c r="O141">
        <v>9</v>
      </c>
      <c r="P141" s="2">
        <v>44.4444444444444</v>
      </c>
      <c r="Q141">
        <v>5</v>
      </c>
      <c r="R141">
        <v>13</v>
      </c>
      <c r="S141" s="2">
        <v>38.461538461538503</v>
      </c>
      <c r="T141">
        <v>0</v>
      </c>
      <c r="U141">
        <v>0</v>
      </c>
      <c r="W141">
        <v>0</v>
      </c>
      <c r="X141">
        <v>0</v>
      </c>
      <c r="Y141">
        <v>0</v>
      </c>
      <c r="Z141">
        <v>0</v>
      </c>
      <c r="AA141">
        <v>0</v>
      </c>
      <c r="AB141">
        <v>0</v>
      </c>
      <c r="AC141">
        <v>1</v>
      </c>
      <c r="AD141">
        <v>14</v>
      </c>
      <c r="AE141" s="2">
        <v>3.5</v>
      </c>
      <c r="AF141">
        <v>7</v>
      </c>
      <c r="AG141">
        <v>7</v>
      </c>
      <c r="AH141">
        <v>4</v>
      </c>
      <c r="AI141" s="2">
        <v>1</v>
      </c>
      <c r="AJ141" s="4">
        <v>72806</v>
      </c>
      <c r="AK141" s="4">
        <v>79</v>
      </c>
    </row>
    <row r="142" spans="1:37" ht="15.25" customHeight="1" x14ac:dyDescent="0.2">
      <c r="A142" t="s">
        <v>379</v>
      </c>
      <c r="B142" t="s">
        <v>380</v>
      </c>
      <c r="C142" t="s">
        <v>78</v>
      </c>
      <c r="D142">
        <v>4</v>
      </c>
      <c r="E142">
        <v>5</v>
      </c>
      <c r="F142" s="2">
        <v>1.25</v>
      </c>
      <c r="G142" s="2">
        <v>11.6</v>
      </c>
      <c r="H142" s="2">
        <v>2.9</v>
      </c>
      <c r="I142" s="2">
        <v>0.22</v>
      </c>
      <c r="J142" s="2">
        <v>1.1000000000000001</v>
      </c>
      <c r="K142" s="2">
        <v>0.27500000000000002</v>
      </c>
      <c r="L142">
        <v>4</v>
      </c>
      <c r="M142" s="2">
        <v>1</v>
      </c>
      <c r="N142">
        <v>3</v>
      </c>
      <c r="O142">
        <v>16</v>
      </c>
      <c r="P142" s="2">
        <v>18.75</v>
      </c>
      <c r="Q142">
        <v>0</v>
      </c>
      <c r="R142">
        <v>2</v>
      </c>
      <c r="S142" s="2">
        <v>0</v>
      </c>
      <c r="T142">
        <v>2</v>
      </c>
      <c r="U142">
        <v>5</v>
      </c>
      <c r="V142" s="2">
        <v>40</v>
      </c>
      <c r="W142">
        <v>0</v>
      </c>
      <c r="X142">
        <v>4</v>
      </c>
      <c r="Y142">
        <v>0</v>
      </c>
      <c r="Z142">
        <v>0</v>
      </c>
      <c r="AA142">
        <v>0</v>
      </c>
      <c r="AB142">
        <v>0</v>
      </c>
      <c r="AC142">
        <v>0</v>
      </c>
      <c r="AD142">
        <v>25</v>
      </c>
      <c r="AE142" s="2">
        <v>6.25</v>
      </c>
      <c r="AF142">
        <v>11</v>
      </c>
      <c r="AG142">
        <v>14</v>
      </c>
      <c r="AH142">
        <v>6</v>
      </c>
      <c r="AI142" s="2">
        <v>1.5</v>
      </c>
      <c r="AJ142" s="4">
        <v>70646</v>
      </c>
      <c r="AK142" s="4">
        <v>88</v>
      </c>
    </row>
    <row r="143" spans="1:37" ht="15.25" customHeight="1" x14ac:dyDescent="0.2">
      <c r="A143" t="s">
        <v>381</v>
      </c>
      <c r="B143" t="s">
        <v>382</v>
      </c>
      <c r="C143" t="s">
        <v>78</v>
      </c>
      <c r="D143">
        <v>3</v>
      </c>
      <c r="E143">
        <v>4</v>
      </c>
      <c r="F143" s="2">
        <v>1.3333333333333299</v>
      </c>
      <c r="G143" s="2">
        <v>5.7</v>
      </c>
      <c r="H143" s="2">
        <v>1.9</v>
      </c>
      <c r="I143" s="2">
        <v>0.67</v>
      </c>
      <c r="J143" s="2">
        <v>2.7</v>
      </c>
      <c r="K143" s="2">
        <v>0.9</v>
      </c>
      <c r="L143">
        <v>1</v>
      </c>
      <c r="M143" s="2">
        <v>0.33333333333333298</v>
      </c>
      <c r="N143">
        <v>2</v>
      </c>
      <c r="O143">
        <v>2</v>
      </c>
      <c r="P143" s="2">
        <v>100</v>
      </c>
      <c r="Q143">
        <v>1</v>
      </c>
      <c r="R143">
        <v>4</v>
      </c>
      <c r="S143" s="2">
        <v>25</v>
      </c>
      <c r="T143">
        <v>0</v>
      </c>
      <c r="U143">
        <v>0</v>
      </c>
      <c r="W143">
        <v>0</v>
      </c>
      <c r="X143">
        <v>1</v>
      </c>
      <c r="Y143">
        <v>0</v>
      </c>
      <c r="Z143">
        <v>0</v>
      </c>
      <c r="AA143">
        <v>0</v>
      </c>
      <c r="AB143">
        <v>0</v>
      </c>
      <c r="AC143">
        <v>0</v>
      </c>
      <c r="AD143">
        <v>6</v>
      </c>
      <c r="AE143" s="2">
        <v>2</v>
      </c>
      <c r="AF143">
        <v>1</v>
      </c>
      <c r="AG143">
        <v>5</v>
      </c>
      <c r="AH143">
        <v>1</v>
      </c>
      <c r="AI143" s="2">
        <v>0.33333333333333298</v>
      </c>
      <c r="AJ143" s="4">
        <v>67946</v>
      </c>
      <c r="AK143" s="4">
        <v>94</v>
      </c>
    </row>
    <row r="144" spans="1:37" ht="15.25" customHeight="1" x14ac:dyDescent="0.2">
      <c r="A144" t="s">
        <v>383</v>
      </c>
      <c r="B144" t="s">
        <v>384</v>
      </c>
      <c r="C144" t="s">
        <v>78</v>
      </c>
      <c r="D144">
        <v>4</v>
      </c>
      <c r="E144">
        <v>55</v>
      </c>
      <c r="F144" s="2">
        <v>13.75</v>
      </c>
      <c r="G144" s="2">
        <v>47.7</v>
      </c>
      <c r="H144" s="2">
        <v>11.9</v>
      </c>
      <c r="I144" s="2">
        <v>0.73</v>
      </c>
      <c r="J144" s="2">
        <v>40.200000000000003</v>
      </c>
      <c r="K144" s="2">
        <v>10.050000000000001</v>
      </c>
      <c r="L144">
        <v>4</v>
      </c>
      <c r="M144" s="2">
        <v>1</v>
      </c>
      <c r="N144">
        <v>11</v>
      </c>
      <c r="O144">
        <v>18</v>
      </c>
      <c r="P144" s="2">
        <v>61.1111111111111</v>
      </c>
      <c r="Q144">
        <v>17</v>
      </c>
      <c r="R144">
        <v>47</v>
      </c>
      <c r="S144" s="2">
        <v>36.170212765957501</v>
      </c>
      <c r="T144">
        <v>10</v>
      </c>
      <c r="U144">
        <v>10</v>
      </c>
      <c r="V144" s="2">
        <v>100</v>
      </c>
      <c r="W144">
        <v>0</v>
      </c>
      <c r="X144">
        <v>1</v>
      </c>
      <c r="Y144">
        <v>2</v>
      </c>
      <c r="Z144">
        <v>2</v>
      </c>
      <c r="AA144">
        <v>0</v>
      </c>
      <c r="AB144">
        <v>0</v>
      </c>
      <c r="AC144">
        <v>1</v>
      </c>
      <c r="AD144">
        <v>17</v>
      </c>
      <c r="AE144" s="2">
        <v>4.25</v>
      </c>
      <c r="AF144">
        <v>5</v>
      </c>
      <c r="AG144">
        <v>12</v>
      </c>
      <c r="AH144">
        <v>4</v>
      </c>
      <c r="AI144" s="2">
        <v>1</v>
      </c>
      <c r="AJ144" s="4">
        <v>71696</v>
      </c>
      <c r="AK144" s="4">
        <v>83</v>
      </c>
    </row>
    <row r="145" spans="1:37" ht="15.25" customHeight="1" x14ac:dyDescent="0.2">
      <c r="A145" t="s">
        <v>385</v>
      </c>
      <c r="B145" t="s">
        <v>386</v>
      </c>
      <c r="C145" t="s">
        <v>79</v>
      </c>
      <c r="D145">
        <v>2</v>
      </c>
      <c r="E145">
        <v>9</v>
      </c>
      <c r="F145" s="2">
        <v>4.5</v>
      </c>
      <c r="G145" s="2">
        <v>8</v>
      </c>
      <c r="H145" s="2">
        <v>4</v>
      </c>
      <c r="I145" s="2">
        <v>0.5</v>
      </c>
      <c r="J145" s="2">
        <v>4.5</v>
      </c>
      <c r="K145" s="2">
        <v>2.25</v>
      </c>
      <c r="L145">
        <v>3</v>
      </c>
      <c r="M145" s="2">
        <v>1.5</v>
      </c>
      <c r="N145">
        <v>7</v>
      </c>
      <c r="O145">
        <v>13</v>
      </c>
      <c r="P145" s="2">
        <v>53.846153846153797</v>
      </c>
      <c r="Q145">
        <v>1</v>
      </c>
      <c r="R145">
        <v>5</v>
      </c>
      <c r="S145" s="2">
        <v>20</v>
      </c>
      <c r="T145">
        <v>0</v>
      </c>
      <c r="U145">
        <v>0</v>
      </c>
      <c r="W145">
        <v>0</v>
      </c>
      <c r="X145">
        <v>1</v>
      </c>
      <c r="Y145">
        <v>2</v>
      </c>
      <c r="Z145">
        <v>0</v>
      </c>
      <c r="AA145">
        <v>0</v>
      </c>
      <c r="AB145">
        <v>0</v>
      </c>
      <c r="AC145">
        <v>0</v>
      </c>
      <c r="AD145">
        <v>9</v>
      </c>
      <c r="AE145" s="2">
        <v>4.5</v>
      </c>
      <c r="AF145">
        <v>3</v>
      </c>
      <c r="AG145">
        <v>6</v>
      </c>
      <c r="AH145">
        <v>4</v>
      </c>
      <c r="AI145" s="2">
        <v>2</v>
      </c>
      <c r="AJ145" s="4">
        <v>34084</v>
      </c>
      <c r="AK145" s="4">
        <v>157</v>
      </c>
    </row>
    <row r="146" spans="1:37" ht="15.25" customHeight="1" x14ac:dyDescent="0.2">
      <c r="A146" t="s">
        <v>387</v>
      </c>
      <c r="B146" t="s">
        <v>388</v>
      </c>
      <c r="C146" t="s">
        <v>79</v>
      </c>
      <c r="D146">
        <v>2</v>
      </c>
      <c r="E146">
        <v>10</v>
      </c>
      <c r="F146" s="2">
        <v>5</v>
      </c>
      <c r="G146" s="2">
        <v>4.2</v>
      </c>
      <c r="H146" s="2">
        <v>2.1</v>
      </c>
      <c r="I146" s="2">
        <v>0.37</v>
      </c>
      <c r="J146" s="2">
        <v>3.7</v>
      </c>
      <c r="K146" s="2">
        <v>1.85</v>
      </c>
      <c r="L146">
        <v>3</v>
      </c>
      <c r="M146" s="2">
        <v>1.5</v>
      </c>
      <c r="N146">
        <v>5</v>
      </c>
      <c r="O146">
        <v>11</v>
      </c>
      <c r="P146" s="2">
        <v>45.454545454545503</v>
      </c>
      <c r="Q146">
        <v>2</v>
      </c>
      <c r="R146">
        <v>14</v>
      </c>
      <c r="S146" s="2">
        <v>14.285714285714301</v>
      </c>
      <c r="T146">
        <v>1</v>
      </c>
      <c r="U146">
        <v>2</v>
      </c>
      <c r="V146" s="2">
        <v>50</v>
      </c>
      <c r="W146">
        <v>0</v>
      </c>
      <c r="X146">
        <v>0</v>
      </c>
      <c r="Y146">
        <v>1</v>
      </c>
      <c r="Z146">
        <v>0</v>
      </c>
      <c r="AA146">
        <v>0</v>
      </c>
      <c r="AB146">
        <v>0</v>
      </c>
      <c r="AC146">
        <v>2</v>
      </c>
      <c r="AD146">
        <v>3</v>
      </c>
      <c r="AE146" s="2">
        <v>1.5</v>
      </c>
      <c r="AF146">
        <v>0</v>
      </c>
      <c r="AG146">
        <v>3</v>
      </c>
      <c r="AH146">
        <v>2</v>
      </c>
      <c r="AI146" s="2">
        <v>1</v>
      </c>
      <c r="AJ146" s="4">
        <v>38730</v>
      </c>
      <c r="AK146" s="4">
        <v>150</v>
      </c>
    </row>
    <row r="147" spans="1:37" ht="15.25" customHeight="1" x14ac:dyDescent="0.2">
      <c r="A147" t="s">
        <v>389</v>
      </c>
      <c r="B147" t="s">
        <v>390</v>
      </c>
      <c r="C147" t="s">
        <v>79</v>
      </c>
      <c r="D147">
        <v>2</v>
      </c>
      <c r="E147">
        <v>3</v>
      </c>
      <c r="F147" s="2">
        <v>1.5</v>
      </c>
      <c r="G147" s="2">
        <v>10.3</v>
      </c>
      <c r="H147" s="2">
        <v>5.2</v>
      </c>
      <c r="I147" s="2">
        <v>0.43</v>
      </c>
      <c r="J147" s="2">
        <v>1.3</v>
      </c>
      <c r="K147" s="2">
        <v>0.65</v>
      </c>
      <c r="L147">
        <v>6</v>
      </c>
      <c r="M147" s="2">
        <v>3</v>
      </c>
      <c r="N147">
        <v>3</v>
      </c>
      <c r="O147">
        <v>7</v>
      </c>
      <c r="P147" s="2">
        <v>42.857142857142897</v>
      </c>
      <c r="Q147">
        <v>0</v>
      </c>
      <c r="R147">
        <v>0</v>
      </c>
      <c r="T147">
        <v>0</v>
      </c>
      <c r="U147">
        <v>0</v>
      </c>
      <c r="W147">
        <v>0</v>
      </c>
      <c r="X147">
        <v>1</v>
      </c>
      <c r="Y147">
        <v>4</v>
      </c>
      <c r="Z147">
        <v>0</v>
      </c>
      <c r="AA147">
        <v>0</v>
      </c>
      <c r="AB147">
        <v>0</v>
      </c>
      <c r="AC147">
        <v>1</v>
      </c>
      <c r="AD147">
        <v>10</v>
      </c>
      <c r="AE147" s="2">
        <v>5</v>
      </c>
      <c r="AF147">
        <v>3</v>
      </c>
      <c r="AG147">
        <v>7</v>
      </c>
      <c r="AH147">
        <v>1</v>
      </c>
      <c r="AI147" s="2">
        <v>0.5</v>
      </c>
      <c r="AJ147" s="4">
        <v>35670</v>
      </c>
      <c r="AK147" s="4">
        <v>154</v>
      </c>
    </row>
    <row r="148" spans="1:37" ht="15.25" customHeight="1" x14ac:dyDescent="0.2">
      <c r="A148" t="s">
        <v>391</v>
      </c>
      <c r="B148" t="s">
        <v>392</v>
      </c>
      <c r="C148" t="s">
        <v>79</v>
      </c>
      <c r="D148">
        <v>2</v>
      </c>
      <c r="E148">
        <v>3</v>
      </c>
      <c r="F148" s="2">
        <v>1.5</v>
      </c>
      <c r="G148" s="2">
        <v>4.0999999999999996</v>
      </c>
      <c r="H148" s="2">
        <v>2</v>
      </c>
      <c r="I148" s="2">
        <v>0.38</v>
      </c>
      <c r="J148" s="2">
        <v>1.1000000000000001</v>
      </c>
      <c r="K148" s="2">
        <v>0.55000000000000004</v>
      </c>
      <c r="L148">
        <v>0</v>
      </c>
      <c r="M148" s="2">
        <v>0</v>
      </c>
      <c r="N148">
        <v>2</v>
      </c>
      <c r="O148">
        <v>6</v>
      </c>
      <c r="P148" s="2">
        <v>33.3333333333333</v>
      </c>
      <c r="Q148">
        <v>0</v>
      </c>
      <c r="R148">
        <v>0</v>
      </c>
      <c r="T148">
        <v>1</v>
      </c>
      <c r="U148">
        <v>2</v>
      </c>
      <c r="V148" s="2">
        <v>50</v>
      </c>
      <c r="W148">
        <v>0</v>
      </c>
      <c r="X148">
        <v>0</v>
      </c>
      <c r="Y148">
        <v>0</v>
      </c>
      <c r="Z148">
        <v>0</v>
      </c>
      <c r="AA148">
        <v>0</v>
      </c>
      <c r="AB148">
        <v>0</v>
      </c>
      <c r="AC148">
        <v>0</v>
      </c>
      <c r="AD148">
        <v>6</v>
      </c>
      <c r="AE148" s="2">
        <v>3</v>
      </c>
      <c r="AF148">
        <v>4</v>
      </c>
      <c r="AG148">
        <v>2</v>
      </c>
      <c r="AH148">
        <v>0</v>
      </c>
      <c r="AI148" s="2">
        <v>0</v>
      </c>
      <c r="AJ148" s="4">
        <v>19680</v>
      </c>
      <c r="AK148" s="4">
        <v>200</v>
      </c>
    </row>
    <row r="149" spans="1:37" ht="15.25" customHeight="1" x14ac:dyDescent="0.2">
      <c r="A149" t="s">
        <v>393</v>
      </c>
      <c r="B149" t="s">
        <v>394</v>
      </c>
      <c r="C149" t="s">
        <v>80</v>
      </c>
      <c r="D149">
        <v>3</v>
      </c>
      <c r="E149">
        <v>3</v>
      </c>
      <c r="F149" s="2">
        <v>1</v>
      </c>
      <c r="G149" s="2">
        <v>9.1</v>
      </c>
      <c r="H149" s="2">
        <v>3</v>
      </c>
      <c r="I149" s="2">
        <v>0.19</v>
      </c>
      <c r="J149" s="2">
        <v>0.6</v>
      </c>
      <c r="K149" s="2">
        <v>0.2</v>
      </c>
      <c r="L149">
        <v>1</v>
      </c>
      <c r="M149" s="2">
        <v>0.33333333333333298</v>
      </c>
      <c r="N149">
        <v>1</v>
      </c>
      <c r="O149">
        <v>5</v>
      </c>
      <c r="P149" s="2">
        <v>20</v>
      </c>
      <c r="Q149">
        <v>1</v>
      </c>
      <c r="R149">
        <v>11</v>
      </c>
      <c r="S149" s="2">
        <v>9.0909090909090899</v>
      </c>
      <c r="T149">
        <v>0</v>
      </c>
      <c r="U149">
        <v>0</v>
      </c>
      <c r="W149">
        <v>0</v>
      </c>
      <c r="X149">
        <v>1</v>
      </c>
      <c r="Y149">
        <v>0</v>
      </c>
      <c r="Z149">
        <v>0</v>
      </c>
      <c r="AA149">
        <v>0</v>
      </c>
      <c r="AB149">
        <v>0</v>
      </c>
      <c r="AC149">
        <v>0</v>
      </c>
      <c r="AD149">
        <v>17</v>
      </c>
      <c r="AE149" s="2">
        <v>5.6666666666666696</v>
      </c>
      <c r="AF149">
        <v>2</v>
      </c>
      <c r="AG149">
        <v>15</v>
      </c>
      <c r="AH149">
        <v>1</v>
      </c>
      <c r="AI149" s="2">
        <v>0.33333333333333298</v>
      </c>
      <c r="AJ149" s="4">
        <v>33420</v>
      </c>
      <c r="AK149" s="4">
        <v>160</v>
      </c>
    </row>
    <row r="150" spans="1:37" ht="15.25" customHeight="1" x14ac:dyDescent="0.2">
      <c r="A150" t="s">
        <v>395</v>
      </c>
      <c r="B150" t="s">
        <v>396</v>
      </c>
      <c r="C150" t="s">
        <v>80</v>
      </c>
      <c r="D150">
        <v>3</v>
      </c>
      <c r="E150">
        <v>23</v>
      </c>
      <c r="F150" s="2">
        <v>7.6666666666666696</v>
      </c>
      <c r="G150" s="2">
        <v>29.2</v>
      </c>
      <c r="H150" s="2">
        <v>9.6999999999999993</v>
      </c>
      <c r="I150" s="2">
        <v>0.77</v>
      </c>
      <c r="J150" s="2">
        <v>17.7</v>
      </c>
      <c r="K150" s="2">
        <v>5.9</v>
      </c>
      <c r="L150">
        <v>7</v>
      </c>
      <c r="M150" s="2">
        <v>2.3333333333333299</v>
      </c>
      <c r="N150">
        <v>6</v>
      </c>
      <c r="O150">
        <v>14</v>
      </c>
      <c r="P150" s="2">
        <v>42.857142857142897</v>
      </c>
      <c r="Q150">
        <v>4</v>
      </c>
      <c r="R150">
        <v>7</v>
      </c>
      <c r="S150" s="2">
        <v>57.142857142857103</v>
      </c>
      <c r="T150">
        <v>9</v>
      </c>
      <c r="U150">
        <v>9</v>
      </c>
      <c r="V150" s="2">
        <v>100</v>
      </c>
      <c r="W150">
        <v>0</v>
      </c>
      <c r="X150">
        <v>4</v>
      </c>
      <c r="Y150">
        <v>2</v>
      </c>
      <c r="Z150">
        <v>1</v>
      </c>
      <c r="AA150">
        <v>0</v>
      </c>
      <c r="AB150">
        <v>1</v>
      </c>
      <c r="AC150">
        <v>0</v>
      </c>
      <c r="AD150">
        <v>11</v>
      </c>
      <c r="AE150" s="2">
        <v>3.6666666666666701</v>
      </c>
      <c r="AF150">
        <v>6</v>
      </c>
      <c r="AG150">
        <v>5</v>
      </c>
      <c r="AH150">
        <v>1</v>
      </c>
      <c r="AI150" s="2">
        <v>0.33333333333333298</v>
      </c>
      <c r="AJ150" s="4">
        <v>40030</v>
      </c>
      <c r="AK150" s="4">
        <v>145</v>
      </c>
    </row>
    <row r="151" spans="1:37" ht="15.25" customHeight="1" x14ac:dyDescent="0.2">
      <c r="A151" t="s">
        <v>397</v>
      </c>
      <c r="B151" t="s">
        <v>398</v>
      </c>
      <c r="C151" t="s">
        <v>80</v>
      </c>
      <c r="D151">
        <v>3</v>
      </c>
      <c r="E151">
        <v>14</v>
      </c>
      <c r="F151" s="2">
        <v>4.6666666666666696</v>
      </c>
      <c r="G151" s="2">
        <v>9.1999999999999993</v>
      </c>
      <c r="H151" s="2">
        <v>3.1</v>
      </c>
      <c r="I151" s="2">
        <v>0.48</v>
      </c>
      <c r="J151" s="2">
        <v>6.7</v>
      </c>
      <c r="K151" s="2">
        <v>2.2333333333333298</v>
      </c>
      <c r="L151">
        <v>12</v>
      </c>
      <c r="M151" s="2">
        <v>4</v>
      </c>
      <c r="N151">
        <v>8</v>
      </c>
      <c r="O151">
        <v>19</v>
      </c>
      <c r="P151" s="2">
        <v>42.105263157894697</v>
      </c>
      <c r="Q151">
        <v>3</v>
      </c>
      <c r="R151">
        <v>9</v>
      </c>
      <c r="S151" s="2">
        <v>33.3333333333333</v>
      </c>
      <c r="T151">
        <v>0</v>
      </c>
      <c r="U151">
        <v>1</v>
      </c>
      <c r="V151" s="2">
        <v>0</v>
      </c>
      <c r="W151">
        <v>0</v>
      </c>
      <c r="X151">
        <v>1</v>
      </c>
      <c r="Y151">
        <v>4</v>
      </c>
      <c r="Z151">
        <v>0</v>
      </c>
      <c r="AA151">
        <v>0</v>
      </c>
      <c r="AB151">
        <v>0</v>
      </c>
      <c r="AC151">
        <v>7</v>
      </c>
      <c r="AD151">
        <v>7</v>
      </c>
      <c r="AE151" s="2">
        <v>2.3333333333333299</v>
      </c>
      <c r="AF151">
        <v>5</v>
      </c>
      <c r="AG151">
        <v>2</v>
      </c>
      <c r="AH151">
        <v>6</v>
      </c>
      <c r="AI151" s="2">
        <v>2</v>
      </c>
      <c r="AJ151" s="4">
        <v>74280</v>
      </c>
      <c r="AK151" s="4">
        <v>78</v>
      </c>
    </row>
    <row r="152" spans="1:37" ht="15.25" customHeight="1" x14ac:dyDescent="0.2">
      <c r="A152" t="s">
        <v>399</v>
      </c>
      <c r="B152" t="s">
        <v>400</v>
      </c>
      <c r="C152" t="s">
        <v>80</v>
      </c>
      <c r="D152">
        <v>3</v>
      </c>
      <c r="E152">
        <v>8</v>
      </c>
      <c r="F152" s="2">
        <v>2.6666666666666701</v>
      </c>
      <c r="G152" s="2">
        <v>11.5</v>
      </c>
      <c r="H152" s="2">
        <v>3.8</v>
      </c>
      <c r="I152" s="2">
        <v>0.38</v>
      </c>
      <c r="J152" s="2">
        <v>3</v>
      </c>
      <c r="K152" s="2">
        <v>1</v>
      </c>
      <c r="L152">
        <v>4</v>
      </c>
      <c r="M152" s="2">
        <v>1.3333333333333299</v>
      </c>
      <c r="N152">
        <v>5</v>
      </c>
      <c r="O152">
        <v>11</v>
      </c>
      <c r="P152" s="2">
        <v>45.454545454545503</v>
      </c>
      <c r="Q152">
        <v>1</v>
      </c>
      <c r="R152">
        <v>9</v>
      </c>
      <c r="S152" s="2">
        <v>11.1111111111111</v>
      </c>
      <c r="T152">
        <v>1</v>
      </c>
      <c r="U152">
        <v>1</v>
      </c>
      <c r="V152" s="2">
        <v>100</v>
      </c>
      <c r="W152">
        <v>0</v>
      </c>
      <c r="X152">
        <v>1</v>
      </c>
      <c r="Y152">
        <v>1</v>
      </c>
      <c r="Z152">
        <v>0</v>
      </c>
      <c r="AA152">
        <v>0</v>
      </c>
      <c r="AB152">
        <v>0</v>
      </c>
      <c r="AC152">
        <v>2</v>
      </c>
      <c r="AD152">
        <v>15</v>
      </c>
      <c r="AE152" s="2">
        <v>5</v>
      </c>
      <c r="AF152">
        <v>6</v>
      </c>
      <c r="AG152">
        <v>9</v>
      </c>
      <c r="AH152">
        <v>1</v>
      </c>
      <c r="AI152" s="2">
        <v>0.33333333333333298</v>
      </c>
      <c r="AJ152" s="4">
        <v>33000</v>
      </c>
      <c r="AK152" s="4">
        <v>165</v>
      </c>
    </row>
    <row r="153" spans="1:37" ht="15.25" customHeight="1" x14ac:dyDescent="0.2">
      <c r="A153" t="s">
        <v>401</v>
      </c>
      <c r="B153" t="s">
        <v>402</v>
      </c>
      <c r="C153" t="s">
        <v>81</v>
      </c>
      <c r="D153">
        <v>9</v>
      </c>
      <c r="E153">
        <v>59</v>
      </c>
      <c r="F153" s="2">
        <v>6.5555555555555598</v>
      </c>
      <c r="G153" s="2">
        <v>50.4</v>
      </c>
      <c r="H153" s="2">
        <v>5.6</v>
      </c>
      <c r="I153" s="2">
        <v>0.54</v>
      </c>
      <c r="J153" s="2">
        <v>31.9</v>
      </c>
      <c r="K153" s="2">
        <v>3.5444444444444398</v>
      </c>
      <c r="L153">
        <v>23</v>
      </c>
      <c r="M153" s="2">
        <v>2.5555555555555598</v>
      </c>
      <c r="N153">
        <v>28</v>
      </c>
      <c r="O153">
        <v>57</v>
      </c>
      <c r="P153" s="2">
        <v>49.122807017543899</v>
      </c>
      <c r="Q153">
        <v>12</v>
      </c>
      <c r="R153">
        <v>41</v>
      </c>
      <c r="S153" s="2">
        <v>29.268292682926798</v>
      </c>
      <c r="T153">
        <v>7</v>
      </c>
      <c r="U153">
        <v>11</v>
      </c>
      <c r="V153" s="2">
        <v>63.636363636363598</v>
      </c>
      <c r="W153">
        <v>0</v>
      </c>
      <c r="X153">
        <v>1</v>
      </c>
      <c r="Y153">
        <v>13</v>
      </c>
      <c r="Z153">
        <v>2</v>
      </c>
      <c r="AA153">
        <v>0</v>
      </c>
      <c r="AB153">
        <v>0</v>
      </c>
      <c r="AC153">
        <v>9</v>
      </c>
      <c r="AD153">
        <v>25</v>
      </c>
      <c r="AE153" s="2">
        <v>2.7777777777777799</v>
      </c>
      <c r="AF153">
        <v>11</v>
      </c>
      <c r="AG153">
        <v>14</v>
      </c>
      <c r="AH153">
        <v>8</v>
      </c>
      <c r="AI153" s="2">
        <v>0.88888888888888895</v>
      </c>
      <c r="AJ153" s="4">
        <v>116130</v>
      </c>
      <c r="AK153" s="4">
        <v>45</v>
      </c>
    </row>
    <row r="154" spans="1:37" ht="15.25" customHeight="1" x14ac:dyDescent="0.2">
      <c r="A154" t="s">
        <v>403</v>
      </c>
      <c r="B154" t="s">
        <v>404</v>
      </c>
      <c r="C154" t="s">
        <v>81</v>
      </c>
      <c r="D154">
        <v>9</v>
      </c>
      <c r="E154">
        <v>50</v>
      </c>
      <c r="F154" s="2">
        <v>5.5555555555555598</v>
      </c>
      <c r="G154" s="2">
        <v>65.5</v>
      </c>
      <c r="H154" s="2">
        <v>7.3</v>
      </c>
      <c r="I154" s="2">
        <v>0.65</v>
      </c>
      <c r="J154" s="2">
        <v>32.5</v>
      </c>
      <c r="K154" s="2">
        <v>3.6111111111111098</v>
      </c>
      <c r="L154">
        <v>6</v>
      </c>
      <c r="M154" s="2">
        <v>0.66666666666666696</v>
      </c>
      <c r="N154">
        <v>41</v>
      </c>
      <c r="O154">
        <v>62</v>
      </c>
      <c r="P154" s="2">
        <v>66.129032258064498</v>
      </c>
      <c r="Q154">
        <v>1</v>
      </c>
      <c r="R154">
        <v>5</v>
      </c>
      <c r="S154" s="2">
        <v>20</v>
      </c>
      <c r="T154">
        <v>7</v>
      </c>
      <c r="U154">
        <v>10</v>
      </c>
      <c r="V154" s="2">
        <v>70</v>
      </c>
      <c r="W154">
        <v>0</v>
      </c>
      <c r="X154">
        <v>4</v>
      </c>
      <c r="Y154">
        <v>1</v>
      </c>
      <c r="Z154">
        <v>5</v>
      </c>
      <c r="AA154">
        <v>0</v>
      </c>
      <c r="AB154">
        <v>1</v>
      </c>
      <c r="AC154">
        <v>0</v>
      </c>
      <c r="AD154">
        <v>64</v>
      </c>
      <c r="AE154" s="2">
        <v>7.1111111111111098</v>
      </c>
      <c r="AF154">
        <v>24</v>
      </c>
      <c r="AG154">
        <v>40</v>
      </c>
      <c r="AH154">
        <v>5</v>
      </c>
      <c r="AI154" s="2">
        <v>0.55555555555555602</v>
      </c>
      <c r="AJ154" s="4">
        <v>113160</v>
      </c>
      <c r="AK154" s="4">
        <v>47</v>
      </c>
    </row>
    <row r="155" spans="1:37" ht="15.25" customHeight="1" x14ac:dyDescent="0.2">
      <c r="A155" t="s">
        <v>405</v>
      </c>
      <c r="B155" t="s">
        <v>406</v>
      </c>
      <c r="C155" t="s">
        <v>81</v>
      </c>
      <c r="D155">
        <v>9</v>
      </c>
      <c r="E155">
        <v>19</v>
      </c>
      <c r="F155" s="2">
        <v>2.1111111111111098</v>
      </c>
      <c r="G155" s="2">
        <v>21.2</v>
      </c>
      <c r="H155" s="2">
        <v>2.4</v>
      </c>
      <c r="I155" s="2">
        <v>0.46</v>
      </c>
      <c r="J155" s="2">
        <v>8.6999999999999993</v>
      </c>
      <c r="K155" s="2">
        <v>0.96666666666666701</v>
      </c>
      <c r="L155">
        <v>11</v>
      </c>
      <c r="M155" s="2">
        <v>1.2222222222222201</v>
      </c>
      <c r="N155">
        <v>13</v>
      </c>
      <c r="O155">
        <v>25</v>
      </c>
      <c r="P155" s="2">
        <v>52</v>
      </c>
      <c r="Q155">
        <v>2</v>
      </c>
      <c r="R155">
        <v>12</v>
      </c>
      <c r="S155" s="2">
        <v>16.6666666666667</v>
      </c>
      <c r="T155">
        <v>2</v>
      </c>
      <c r="U155">
        <v>4</v>
      </c>
      <c r="V155" s="2">
        <v>50</v>
      </c>
      <c r="W155">
        <v>0</v>
      </c>
      <c r="X155">
        <v>0</v>
      </c>
      <c r="Y155">
        <v>7</v>
      </c>
      <c r="Z155">
        <v>1</v>
      </c>
      <c r="AA155">
        <v>0</v>
      </c>
      <c r="AB155">
        <v>0</v>
      </c>
      <c r="AC155">
        <v>4</v>
      </c>
      <c r="AD155">
        <v>23</v>
      </c>
      <c r="AE155" s="2">
        <v>2.5555555555555598</v>
      </c>
      <c r="AF155">
        <v>9</v>
      </c>
      <c r="AG155">
        <v>14</v>
      </c>
      <c r="AH155">
        <v>6</v>
      </c>
      <c r="AI155" s="2">
        <v>0.66666666666666696</v>
      </c>
      <c r="AJ155" s="4">
        <v>105870</v>
      </c>
      <c r="AK155" s="4">
        <v>52</v>
      </c>
    </row>
    <row r="156" spans="1:37" ht="15.25" customHeight="1" x14ac:dyDescent="0.2">
      <c r="A156" t="s">
        <v>308</v>
      </c>
      <c r="B156" t="s">
        <v>407</v>
      </c>
      <c r="C156" t="s">
        <v>81</v>
      </c>
      <c r="D156">
        <v>9</v>
      </c>
      <c r="E156">
        <v>44</v>
      </c>
      <c r="F156" s="2">
        <v>4.8888888888888902</v>
      </c>
      <c r="G156" s="2">
        <v>28.5</v>
      </c>
      <c r="H156" s="2">
        <v>3.2</v>
      </c>
      <c r="I156" s="2">
        <v>0.5</v>
      </c>
      <c r="J156" s="2">
        <v>22</v>
      </c>
      <c r="K156" s="2">
        <v>2.4444444444444402</v>
      </c>
      <c r="L156">
        <v>12</v>
      </c>
      <c r="M156" s="2">
        <v>1.3333333333333299</v>
      </c>
      <c r="N156">
        <v>20</v>
      </c>
      <c r="O156">
        <v>52</v>
      </c>
      <c r="P156" s="2">
        <v>38.461538461538503</v>
      </c>
      <c r="Q156">
        <v>10</v>
      </c>
      <c r="R156">
        <v>29</v>
      </c>
      <c r="S156" s="2">
        <v>34.482758620689701</v>
      </c>
      <c r="T156">
        <v>4</v>
      </c>
      <c r="U156">
        <v>7</v>
      </c>
      <c r="V156" s="2">
        <v>57.142857142857103</v>
      </c>
      <c r="W156">
        <v>0</v>
      </c>
      <c r="X156">
        <v>1</v>
      </c>
      <c r="Y156">
        <v>3</v>
      </c>
      <c r="Z156">
        <v>2</v>
      </c>
      <c r="AA156">
        <v>0</v>
      </c>
      <c r="AB156">
        <v>1</v>
      </c>
      <c r="AC156">
        <v>7</v>
      </c>
      <c r="AD156">
        <v>37</v>
      </c>
      <c r="AE156" s="2">
        <v>4.1111111111111098</v>
      </c>
      <c r="AF156">
        <v>12</v>
      </c>
      <c r="AG156">
        <v>25</v>
      </c>
      <c r="AH156">
        <v>17</v>
      </c>
      <c r="AI156" s="2">
        <v>1.8888888888888899</v>
      </c>
      <c r="AJ156" s="4">
        <v>140400</v>
      </c>
      <c r="AK156" s="4">
        <v>22</v>
      </c>
    </row>
    <row r="157" spans="1:37" ht="15.25" customHeight="1" x14ac:dyDescent="0.2">
      <c r="A157" t="s">
        <v>408</v>
      </c>
      <c r="B157" t="s">
        <v>409</v>
      </c>
      <c r="C157" t="s">
        <v>82</v>
      </c>
      <c r="D157">
        <v>7</v>
      </c>
      <c r="E157">
        <v>24</v>
      </c>
      <c r="F157" s="2">
        <v>3.4285714285714302</v>
      </c>
      <c r="G157" s="2">
        <v>19.100000000000001</v>
      </c>
      <c r="H157" s="2">
        <v>2.7</v>
      </c>
      <c r="I157" s="2">
        <v>0.42</v>
      </c>
      <c r="J157" s="2">
        <v>10.1</v>
      </c>
      <c r="K157" s="2">
        <v>1.44285714285714</v>
      </c>
      <c r="L157">
        <v>8</v>
      </c>
      <c r="M157" s="2">
        <v>1.1428571428571399</v>
      </c>
      <c r="N157">
        <v>15</v>
      </c>
      <c r="O157">
        <v>40</v>
      </c>
      <c r="P157" s="2">
        <v>37.5</v>
      </c>
      <c r="Q157">
        <v>2</v>
      </c>
      <c r="R157">
        <v>10</v>
      </c>
      <c r="S157" s="2">
        <v>20</v>
      </c>
      <c r="T157">
        <v>5</v>
      </c>
      <c r="U157">
        <v>7</v>
      </c>
      <c r="V157" s="2">
        <v>71.428571428571402</v>
      </c>
      <c r="W157">
        <v>0</v>
      </c>
      <c r="X157">
        <v>2</v>
      </c>
      <c r="Y157">
        <v>5</v>
      </c>
      <c r="Z157">
        <v>1</v>
      </c>
      <c r="AA157">
        <v>0</v>
      </c>
      <c r="AB157">
        <v>0</v>
      </c>
      <c r="AC157">
        <v>1</v>
      </c>
      <c r="AD157">
        <v>20</v>
      </c>
      <c r="AE157" s="2">
        <v>2.8571428571428599</v>
      </c>
      <c r="AF157">
        <v>5</v>
      </c>
      <c r="AG157">
        <v>15</v>
      </c>
      <c r="AH157">
        <v>8</v>
      </c>
      <c r="AI157" s="2">
        <v>1.1428571428571399</v>
      </c>
      <c r="AJ157" s="4">
        <v>103360</v>
      </c>
      <c r="AK157" s="4">
        <v>54</v>
      </c>
    </row>
    <row r="158" spans="1:37" ht="15.25" customHeight="1" x14ac:dyDescent="0.2">
      <c r="A158" t="s">
        <v>410</v>
      </c>
      <c r="B158" t="s">
        <v>411</v>
      </c>
      <c r="C158" t="s">
        <v>82</v>
      </c>
      <c r="D158">
        <v>7</v>
      </c>
      <c r="E158">
        <v>20</v>
      </c>
      <c r="F158" s="2">
        <v>2.8571428571428599</v>
      </c>
      <c r="G158" s="2">
        <v>9.9</v>
      </c>
      <c r="H158" s="2">
        <v>1.4</v>
      </c>
      <c r="I158" s="2">
        <v>0.47</v>
      </c>
      <c r="J158" s="2">
        <v>9.4</v>
      </c>
      <c r="K158" s="2">
        <v>1.3428571428571401</v>
      </c>
      <c r="L158">
        <v>7</v>
      </c>
      <c r="M158" s="2">
        <v>1</v>
      </c>
      <c r="N158">
        <v>8</v>
      </c>
      <c r="O158">
        <v>18</v>
      </c>
      <c r="P158" s="2">
        <v>44.4444444444444</v>
      </c>
      <c r="Q158">
        <v>5</v>
      </c>
      <c r="R158">
        <v>19</v>
      </c>
      <c r="S158" s="2">
        <v>26.315789473684202</v>
      </c>
      <c r="T158">
        <v>2</v>
      </c>
      <c r="U158">
        <v>6</v>
      </c>
      <c r="V158" s="2">
        <v>33.3333333333333</v>
      </c>
      <c r="W158">
        <v>0</v>
      </c>
      <c r="X158">
        <v>0</v>
      </c>
      <c r="Y158">
        <v>4</v>
      </c>
      <c r="Z158">
        <v>0</v>
      </c>
      <c r="AA158">
        <v>0</v>
      </c>
      <c r="AB158">
        <v>0</v>
      </c>
      <c r="AC158">
        <v>3</v>
      </c>
      <c r="AD158">
        <v>13</v>
      </c>
      <c r="AE158" s="2">
        <v>1.8571428571428601</v>
      </c>
      <c r="AF158">
        <v>7</v>
      </c>
      <c r="AG158">
        <v>6</v>
      </c>
      <c r="AH158">
        <v>10</v>
      </c>
      <c r="AI158" s="2">
        <v>1.4285714285714299</v>
      </c>
      <c r="AJ158" s="4">
        <v>109920</v>
      </c>
      <c r="AK158" s="4">
        <v>50</v>
      </c>
    </row>
    <row r="159" spans="1:37" ht="15.25" customHeight="1" x14ac:dyDescent="0.2">
      <c r="A159" t="s">
        <v>412</v>
      </c>
      <c r="B159" t="s">
        <v>413</v>
      </c>
      <c r="C159" t="s">
        <v>82</v>
      </c>
      <c r="D159">
        <v>7</v>
      </c>
      <c r="E159">
        <v>28</v>
      </c>
      <c r="F159" s="2">
        <v>4</v>
      </c>
      <c r="G159" s="2">
        <v>24.2</v>
      </c>
      <c r="H159" s="2">
        <v>3.5</v>
      </c>
      <c r="I159" s="2">
        <v>0.47</v>
      </c>
      <c r="J159" s="2">
        <v>13.2</v>
      </c>
      <c r="K159" s="2">
        <v>1.8857142857142899</v>
      </c>
      <c r="L159">
        <v>11</v>
      </c>
      <c r="M159" s="2">
        <v>1.5714285714285701</v>
      </c>
      <c r="N159">
        <v>11</v>
      </c>
      <c r="O159">
        <v>24</v>
      </c>
      <c r="P159" s="2">
        <v>45.8333333333333</v>
      </c>
      <c r="Q159">
        <v>6</v>
      </c>
      <c r="R159">
        <v>26</v>
      </c>
      <c r="S159" s="2">
        <v>23.076923076923102</v>
      </c>
      <c r="T159">
        <v>5</v>
      </c>
      <c r="U159">
        <v>9</v>
      </c>
      <c r="V159" s="2">
        <v>55.5555555555556</v>
      </c>
      <c r="W159">
        <v>0</v>
      </c>
      <c r="X159">
        <v>0</v>
      </c>
      <c r="Y159">
        <v>8</v>
      </c>
      <c r="Z159">
        <v>1</v>
      </c>
      <c r="AA159">
        <v>0</v>
      </c>
      <c r="AB159">
        <v>2</v>
      </c>
      <c r="AC159">
        <v>1</v>
      </c>
      <c r="AD159">
        <v>20</v>
      </c>
      <c r="AE159" s="2">
        <v>2.8571428571428599</v>
      </c>
      <c r="AF159">
        <v>3</v>
      </c>
      <c r="AG159">
        <v>17</v>
      </c>
      <c r="AH159">
        <v>9</v>
      </c>
      <c r="AI159" s="2">
        <v>1.28571428571429</v>
      </c>
      <c r="AJ159" s="4">
        <v>93330</v>
      </c>
      <c r="AK159" s="4">
        <v>60</v>
      </c>
    </row>
    <row r="160" spans="1:37" ht="15.25" customHeight="1" x14ac:dyDescent="0.2">
      <c r="A160" t="s">
        <v>414</v>
      </c>
      <c r="B160" t="s">
        <v>415</v>
      </c>
      <c r="C160" t="s">
        <v>82</v>
      </c>
      <c r="D160">
        <v>7</v>
      </c>
      <c r="E160">
        <v>42</v>
      </c>
      <c r="F160" s="2">
        <v>6</v>
      </c>
      <c r="G160" s="2">
        <v>44.9</v>
      </c>
      <c r="H160" s="2">
        <v>6.4</v>
      </c>
      <c r="I160" s="2">
        <v>0.56999999999999995</v>
      </c>
      <c r="J160" s="2">
        <v>23.9</v>
      </c>
      <c r="K160" s="2">
        <v>3.4142857142857101</v>
      </c>
      <c r="L160">
        <v>2</v>
      </c>
      <c r="M160" s="2">
        <v>0.28571428571428598</v>
      </c>
      <c r="N160">
        <v>33</v>
      </c>
      <c r="O160">
        <v>58</v>
      </c>
      <c r="P160" s="2">
        <v>56.8965517241379</v>
      </c>
      <c r="Q160">
        <v>0</v>
      </c>
      <c r="R160">
        <v>0</v>
      </c>
      <c r="T160">
        <v>9</v>
      </c>
      <c r="U160">
        <v>16</v>
      </c>
      <c r="V160" s="2">
        <v>56.25</v>
      </c>
      <c r="W160">
        <v>0</v>
      </c>
      <c r="X160">
        <v>2</v>
      </c>
      <c r="Y160">
        <v>0</v>
      </c>
      <c r="Z160">
        <v>6</v>
      </c>
      <c r="AA160">
        <v>0</v>
      </c>
      <c r="AB160">
        <v>0</v>
      </c>
      <c r="AC160">
        <v>0</v>
      </c>
      <c r="AD160">
        <v>54</v>
      </c>
      <c r="AE160" s="2">
        <v>7.71428571428571</v>
      </c>
      <c r="AF160">
        <v>24</v>
      </c>
      <c r="AG160">
        <v>30</v>
      </c>
      <c r="AH160">
        <v>8</v>
      </c>
      <c r="AI160" s="2">
        <v>1.1428571428571399</v>
      </c>
      <c r="AJ160" s="4">
        <v>88720</v>
      </c>
      <c r="AK160" s="4">
        <v>67</v>
      </c>
    </row>
    <row r="161" spans="1:37" ht="15.25" customHeight="1" x14ac:dyDescent="0.2">
      <c r="A161" t="s">
        <v>416</v>
      </c>
      <c r="B161" t="s">
        <v>417</v>
      </c>
      <c r="C161" t="s">
        <v>83</v>
      </c>
      <c r="D161">
        <v>7</v>
      </c>
      <c r="E161">
        <v>22</v>
      </c>
      <c r="F161" s="2">
        <v>3.1428571428571401</v>
      </c>
      <c r="G161" s="2">
        <v>18.100000000000001</v>
      </c>
      <c r="H161" s="2">
        <v>2.6</v>
      </c>
      <c r="I161" s="2">
        <v>0.48</v>
      </c>
      <c r="J161" s="2">
        <v>10.6</v>
      </c>
      <c r="K161" s="2">
        <v>1.51428571428571</v>
      </c>
      <c r="L161">
        <v>2</v>
      </c>
      <c r="M161" s="2">
        <v>0.28571428571428598</v>
      </c>
      <c r="N161">
        <v>20</v>
      </c>
      <c r="O161">
        <v>36</v>
      </c>
      <c r="P161" s="2">
        <v>55.5555555555556</v>
      </c>
      <c r="Q161">
        <v>0</v>
      </c>
      <c r="R161">
        <v>1</v>
      </c>
      <c r="S161" s="2">
        <v>0</v>
      </c>
      <c r="T161">
        <v>2</v>
      </c>
      <c r="U161">
        <v>9</v>
      </c>
      <c r="V161" s="2">
        <v>22.2222222222222</v>
      </c>
      <c r="W161">
        <v>0</v>
      </c>
      <c r="X161">
        <v>0</v>
      </c>
      <c r="Y161">
        <v>2</v>
      </c>
      <c r="Z161">
        <v>0</v>
      </c>
      <c r="AA161">
        <v>0</v>
      </c>
      <c r="AB161">
        <v>0</v>
      </c>
      <c r="AC161">
        <v>0</v>
      </c>
      <c r="AD161">
        <v>43</v>
      </c>
      <c r="AE161" s="2">
        <v>6.1428571428571397</v>
      </c>
      <c r="AF161">
        <v>17</v>
      </c>
      <c r="AG161">
        <v>26</v>
      </c>
      <c r="AH161">
        <v>16</v>
      </c>
      <c r="AI161" s="2">
        <v>2.28571428571429</v>
      </c>
      <c r="AJ161" s="4">
        <v>92760</v>
      </c>
      <c r="AK161" s="4">
        <v>61</v>
      </c>
    </row>
    <row r="162" spans="1:37" ht="15.25" customHeight="1" x14ac:dyDescent="0.2">
      <c r="A162" t="s">
        <v>418</v>
      </c>
      <c r="B162" t="s">
        <v>419</v>
      </c>
      <c r="C162" t="s">
        <v>83</v>
      </c>
      <c r="D162">
        <v>7</v>
      </c>
      <c r="E162">
        <v>35</v>
      </c>
      <c r="F162" s="2">
        <v>5</v>
      </c>
      <c r="G162" s="2">
        <v>26.7</v>
      </c>
      <c r="H162" s="2">
        <v>3.8</v>
      </c>
      <c r="I162" s="2">
        <v>0.42</v>
      </c>
      <c r="J162" s="2">
        <v>14.7</v>
      </c>
      <c r="K162" s="2">
        <v>2.1</v>
      </c>
      <c r="L162">
        <v>16</v>
      </c>
      <c r="M162" s="2">
        <v>2.28571428571429</v>
      </c>
      <c r="N162">
        <v>12</v>
      </c>
      <c r="O162">
        <v>28</v>
      </c>
      <c r="P162" s="2">
        <v>42.857142857142897</v>
      </c>
      <c r="Q162">
        <v>9</v>
      </c>
      <c r="R162">
        <v>47</v>
      </c>
      <c r="S162" s="2">
        <v>19.148936170212799</v>
      </c>
      <c r="T162">
        <v>5</v>
      </c>
      <c r="U162">
        <v>8</v>
      </c>
      <c r="V162" s="2">
        <v>62.5</v>
      </c>
      <c r="W162">
        <v>0</v>
      </c>
      <c r="X162">
        <v>3</v>
      </c>
      <c r="Y162">
        <v>6</v>
      </c>
      <c r="Z162">
        <v>1</v>
      </c>
      <c r="AA162">
        <v>0</v>
      </c>
      <c r="AB162">
        <v>0</v>
      </c>
      <c r="AC162">
        <v>7</v>
      </c>
      <c r="AD162">
        <v>42</v>
      </c>
      <c r="AE162" s="2">
        <v>6</v>
      </c>
      <c r="AF162">
        <v>13</v>
      </c>
      <c r="AG162">
        <v>29</v>
      </c>
      <c r="AH162">
        <v>18</v>
      </c>
      <c r="AI162" s="2">
        <v>2.5714285714285698</v>
      </c>
      <c r="AJ162" s="4">
        <v>91830</v>
      </c>
      <c r="AK162" s="4">
        <v>62</v>
      </c>
    </row>
    <row r="163" spans="1:37" ht="15.25" customHeight="1" x14ac:dyDescent="0.2">
      <c r="A163" t="s">
        <v>420</v>
      </c>
      <c r="B163" t="s">
        <v>83</v>
      </c>
      <c r="C163" t="s">
        <v>83</v>
      </c>
      <c r="D163">
        <v>7</v>
      </c>
      <c r="E163">
        <v>10</v>
      </c>
      <c r="F163" s="2">
        <v>1.4285714285714299</v>
      </c>
      <c r="G163" s="2">
        <v>12.6</v>
      </c>
      <c r="H163" s="2">
        <v>1.8</v>
      </c>
      <c r="I163" s="2">
        <v>0.26</v>
      </c>
      <c r="J163" s="2">
        <v>2.6</v>
      </c>
      <c r="K163" s="2">
        <v>0.371428571428571</v>
      </c>
      <c r="L163">
        <v>2</v>
      </c>
      <c r="M163" s="2">
        <v>0.28571428571428598</v>
      </c>
      <c r="N163">
        <v>9</v>
      </c>
      <c r="O163">
        <v>17</v>
      </c>
      <c r="P163" s="2">
        <v>52.941176470588204</v>
      </c>
      <c r="Q163">
        <v>0</v>
      </c>
      <c r="R163">
        <v>10</v>
      </c>
      <c r="S163" s="2">
        <v>0</v>
      </c>
      <c r="T163">
        <v>1</v>
      </c>
      <c r="U163">
        <v>12</v>
      </c>
      <c r="V163" s="2">
        <v>8.3333333333333304</v>
      </c>
      <c r="W163">
        <v>0</v>
      </c>
      <c r="X163">
        <v>0</v>
      </c>
      <c r="Y163">
        <v>1</v>
      </c>
      <c r="Z163">
        <v>0</v>
      </c>
      <c r="AA163">
        <v>0</v>
      </c>
      <c r="AB163">
        <v>0</v>
      </c>
      <c r="AC163">
        <v>1</v>
      </c>
      <c r="AD163">
        <v>26</v>
      </c>
      <c r="AE163" s="2">
        <v>3.71428571428571</v>
      </c>
      <c r="AF163">
        <v>10</v>
      </c>
      <c r="AG163">
        <v>16</v>
      </c>
      <c r="AH163">
        <v>4</v>
      </c>
      <c r="AI163" s="2">
        <v>0.57142857142857095</v>
      </c>
      <c r="AJ163" s="4">
        <v>80460</v>
      </c>
      <c r="AK163" s="4">
        <v>73</v>
      </c>
    </row>
    <row r="164" spans="1:37" ht="15.25" customHeight="1" x14ac:dyDescent="0.2">
      <c r="A164" t="s">
        <v>421</v>
      </c>
      <c r="B164" t="s">
        <v>422</v>
      </c>
      <c r="C164" t="s">
        <v>83</v>
      </c>
      <c r="D164">
        <v>7</v>
      </c>
      <c r="E164">
        <v>20</v>
      </c>
      <c r="F164" s="2">
        <v>2.8571428571428599</v>
      </c>
      <c r="G164" s="2">
        <v>19.7</v>
      </c>
      <c r="H164" s="2">
        <v>2.8</v>
      </c>
      <c r="I164" s="2">
        <v>0.36</v>
      </c>
      <c r="J164" s="2">
        <v>7.2</v>
      </c>
      <c r="K164" s="2">
        <v>1.02857142857143</v>
      </c>
      <c r="L164">
        <v>11</v>
      </c>
      <c r="M164" s="2">
        <v>1.5714285714285701</v>
      </c>
      <c r="N164">
        <v>8</v>
      </c>
      <c r="O164">
        <v>21</v>
      </c>
      <c r="P164" s="2">
        <v>38.095238095238102</v>
      </c>
      <c r="Q164">
        <v>5</v>
      </c>
      <c r="R164">
        <v>31</v>
      </c>
      <c r="S164" s="2">
        <v>16.129032258064498</v>
      </c>
      <c r="T164">
        <v>2</v>
      </c>
      <c r="U164">
        <v>3</v>
      </c>
      <c r="V164" s="2">
        <v>66.6666666666667</v>
      </c>
      <c r="W164">
        <v>0</v>
      </c>
      <c r="X164">
        <v>0</v>
      </c>
      <c r="Y164">
        <v>7</v>
      </c>
      <c r="Z164">
        <v>1</v>
      </c>
      <c r="AA164">
        <v>0</v>
      </c>
      <c r="AB164">
        <v>0</v>
      </c>
      <c r="AC164">
        <v>4</v>
      </c>
      <c r="AD164">
        <v>25</v>
      </c>
      <c r="AE164" s="2">
        <v>3.5714285714285698</v>
      </c>
      <c r="AF164">
        <v>10</v>
      </c>
      <c r="AG164">
        <v>15</v>
      </c>
      <c r="AH164">
        <v>7</v>
      </c>
      <c r="AI164" s="2">
        <v>1</v>
      </c>
      <c r="AJ164" s="4">
        <v>90180</v>
      </c>
      <c r="AK164" s="4">
        <v>64</v>
      </c>
    </row>
    <row r="165" spans="1:37" ht="15.25" customHeight="1" x14ac:dyDescent="0.2">
      <c r="A165" t="s">
        <v>423</v>
      </c>
      <c r="B165" t="s">
        <v>424</v>
      </c>
      <c r="C165" t="s">
        <v>84</v>
      </c>
      <c r="D165">
        <v>8</v>
      </c>
      <c r="E165">
        <v>16</v>
      </c>
      <c r="F165" s="2">
        <v>2</v>
      </c>
      <c r="G165" s="2">
        <v>30.6</v>
      </c>
      <c r="H165" s="2">
        <v>3.8</v>
      </c>
      <c r="I165" s="2">
        <v>0.35</v>
      </c>
      <c r="J165" s="2">
        <v>5.6</v>
      </c>
      <c r="K165" s="2">
        <v>0.7</v>
      </c>
      <c r="L165">
        <v>15</v>
      </c>
      <c r="M165" s="2">
        <v>1.875</v>
      </c>
      <c r="N165">
        <v>11</v>
      </c>
      <c r="O165">
        <v>20</v>
      </c>
      <c r="P165" s="2">
        <v>55</v>
      </c>
      <c r="Q165">
        <v>1</v>
      </c>
      <c r="R165">
        <v>17</v>
      </c>
      <c r="S165" s="2">
        <v>5.8823529411764701</v>
      </c>
      <c r="T165">
        <v>3</v>
      </c>
      <c r="U165">
        <v>9</v>
      </c>
      <c r="V165" s="2">
        <v>33.3333333333333</v>
      </c>
      <c r="W165">
        <v>2</v>
      </c>
      <c r="X165">
        <v>11</v>
      </c>
      <c r="Y165">
        <v>2</v>
      </c>
      <c r="Z165">
        <v>0</v>
      </c>
      <c r="AA165">
        <v>0</v>
      </c>
      <c r="AB165">
        <v>0</v>
      </c>
      <c r="AC165">
        <v>0</v>
      </c>
      <c r="AD165">
        <v>32</v>
      </c>
      <c r="AE165" s="2">
        <v>4</v>
      </c>
      <c r="AF165">
        <v>15</v>
      </c>
      <c r="AG165">
        <v>17</v>
      </c>
      <c r="AH165">
        <v>4</v>
      </c>
      <c r="AI165" s="2">
        <v>0.5</v>
      </c>
      <c r="AJ165" s="4">
        <v>97050</v>
      </c>
      <c r="AK165" s="4">
        <v>57</v>
      </c>
    </row>
    <row r="166" spans="1:37" ht="15.25" customHeight="1" x14ac:dyDescent="0.2">
      <c r="A166" t="s">
        <v>425</v>
      </c>
      <c r="B166" t="s">
        <v>426</v>
      </c>
      <c r="C166" t="s">
        <v>84</v>
      </c>
      <c r="D166">
        <v>8</v>
      </c>
      <c r="E166">
        <v>49</v>
      </c>
      <c r="F166" s="2">
        <v>6.125</v>
      </c>
      <c r="G166" s="2">
        <v>39</v>
      </c>
      <c r="H166" s="2">
        <v>4.9000000000000004</v>
      </c>
      <c r="I166" s="2">
        <v>0.54</v>
      </c>
      <c r="J166" s="2">
        <v>26.5</v>
      </c>
      <c r="K166" s="2">
        <v>3.3125</v>
      </c>
      <c r="L166">
        <v>11</v>
      </c>
      <c r="M166" s="2">
        <v>1.375</v>
      </c>
      <c r="N166">
        <v>11</v>
      </c>
      <c r="O166">
        <v>18</v>
      </c>
      <c r="P166" s="2">
        <v>61.1111111111111</v>
      </c>
      <c r="Q166">
        <v>16</v>
      </c>
      <c r="R166">
        <v>61</v>
      </c>
      <c r="S166" s="2">
        <v>26.229508196721302</v>
      </c>
      <c r="T166">
        <v>6</v>
      </c>
      <c r="U166">
        <v>11</v>
      </c>
      <c r="V166" s="2">
        <v>54.545454545454497</v>
      </c>
      <c r="W166">
        <v>0</v>
      </c>
      <c r="X166">
        <v>0</v>
      </c>
      <c r="Y166">
        <v>5</v>
      </c>
      <c r="Z166">
        <v>1</v>
      </c>
      <c r="AA166">
        <v>0</v>
      </c>
      <c r="AB166">
        <v>0</v>
      </c>
      <c r="AC166">
        <v>6</v>
      </c>
      <c r="AD166">
        <v>27</v>
      </c>
      <c r="AE166" s="2">
        <v>3.375</v>
      </c>
      <c r="AF166">
        <v>7</v>
      </c>
      <c r="AG166">
        <v>20</v>
      </c>
      <c r="AH166">
        <v>6</v>
      </c>
      <c r="AI166" s="2">
        <v>0.75</v>
      </c>
      <c r="AJ166" s="4">
        <v>108030</v>
      </c>
      <c r="AK166" s="4">
        <v>51</v>
      </c>
    </row>
    <row r="167" spans="1:37" ht="15.25" customHeight="1" x14ac:dyDescent="0.2">
      <c r="A167" t="s">
        <v>427</v>
      </c>
      <c r="B167" t="s">
        <v>428</v>
      </c>
      <c r="C167" t="s">
        <v>84</v>
      </c>
      <c r="D167">
        <v>3</v>
      </c>
      <c r="E167">
        <v>9</v>
      </c>
      <c r="F167" s="2">
        <v>3</v>
      </c>
      <c r="G167" s="2">
        <v>6.9</v>
      </c>
      <c r="H167" s="2">
        <v>2.2999999999999998</v>
      </c>
      <c r="I167" s="2">
        <v>0.27</v>
      </c>
      <c r="J167" s="2">
        <v>2.4</v>
      </c>
      <c r="K167" s="2">
        <v>0.8</v>
      </c>
      <c r="L167">
        <v>6</v>
      </c>
      <c r="M167" s="2">
        <v>2</v>
      </c>
      <c r="N167">
        <v>5</v>
      </c>
      <c r="O167">
        <v>13</v>
      </c>
      <c r="P167" s="2">
        <v>38.461538461538503</v>
      </c>
      <c r="Q167">
        <v>2</v>
      </c>
      <c r="R167">
        <v>18</v>
      </c>
      <c r="S167" s="2">
        <v>11.1111111111111</v>
      </c>
      <c r="T167">
        <v>0</v>
      </c>
      <c r="U167">
        <v>2</v>
      </c>
      <c r="V167" s="2">
        <v>0</v>
      </c>
      <c r="W167">
        <v>0</v>
      </c>
      <c r="X167">
        <v>1</v>
      </c>
      <c r="Y167">
        <v>0</v>
      </c>
      <c r="Z167">
        <v>0</v>
      </c>
      <c r="AA167">
        <v>0</v>
      </c>
      <c r="AB167">
        <v>0</v>
      </c>
      <c r="AC167">
        <v>5</v>
      </c>
      <c r="AD167">
        <v>11</v>
      </c>
      <c r="AE167" s="2">
        <v>3.6666666666666701</v>
      </c>
      <c r="AF167">
        <v>6</v>
      </c>
      <c r="AG167">
        <v>5</v>
      </c>
      <c r="AH167">
        <v>2</v>
      </c>
      <c r="AI167" s="2">
        <v>0.66666666666666696</v>
      </c>
      <c r="AJ167" s="4">
        <v>33240</v>
      </c>
      <c r="AK167" s="4">
        <v>161</v>
      </c>
    </row>
    <row r="168" spans="1:37" ht="15.25" customHeight="1" x14ac:dyDescent="0.2">
      <c r="A168" t="s">
        <v>68</v>
      </c>
      <c r="B168" t="s">
        <v>429</v>
      </c>
      <c r="C168" t="s">
        <v>84</v>
      </c>
      <c r="D168">
        <v>8</v>
      </c>
      <c r="E168">
        <v>45</v>
      </c>
      <c r="F168" s="2">
        <v>5.625</v>
      </c>
      <c r="G168" s="2">
        <v>46.7</v>
      </c>
      <c r="H168" s="2">
        <v>5.8</v>
      </c>
      <c r="I168" s="2">
        <v>0.47</v>
      </c>
      <c r="J168" s="2">
        <v>21.2</v>
      </c>
      <c r="K168" s="2">
        <v>2.65</v>
      </c>
      <c r="L168">
        <v>25</v>
      </c>
      <c r="M168" s="2">
        <v>3.125</v>
      </c>
      <c r="N168">
        <v>27</v>
      </c>
      <c r="O168">
        <v>52</v>
      </c>
      <c r="P168" s="2">
        <v>51.923076923076898</v>
      </c>
      <c r="Q168">
        <v>6</v>
      </c>
      <c r="R168">
        <v>29</v>
      </c>
      <c r="S168" s="2">
        <v>20.689655172413801</v>
      </c>
      <c r="T168">
        <v>6</v>
      </c>
      <c r="U168">
        <v>14</v>
      </c>
      <c r="V168" s="2">
        <v>42.857142857142897</v>
      </c>
      <c r="W168">
        <v>0</v>
      </c>
      <c r="X168">
        <v>4</v>
      </c>
      <c r="Y168">
        <v>3</v>
      </c>
      <c r="Z168">
        <v>3</v>
      </c>
      <c r="AA168">
        <v>1</v>
      </c>
      <c r="AB168">
        <v>2</v>
      </c>
      <c r="AC168">
        <v>16</v>
      </c>
      <c r="AD168">
        <v>39</v>
      </c>
      <c r="AE168" s="2">
        <v>4.875</v>
      </c>
      <c r="AF168">
        <v>17</v>
      </c>
      <c r="AG168">
        <v>22</v>
      </c>
      <c r="AH168">
        <v>3</v>
      </c>
      <c r="AI168" s="2">
        <v>0.375</v>
      </c>
      <c r="AJ168" s="4">
        <v>101460</v>
      </c>
      <c r="AK168" s="4">
        <v>55</v>
      </c>
    </row>
    <row r="169" spans="1:37" ht="15.25" customHeight="1" x14ac:dyDescent="0.2">
      <c r="A169" t="s">
        <v>430</v>
      </c>
      <c r="B169" t="s">
        <v>431</v>
      </c>
      <c r="C169" t="s">
        <v>85</v>
      </c>
      <c r="D169">
        <v>4</v>
      </c>
      <c r="E169">
        <v>12</v>
      </c>
      <c r="F169" s="2">
        <v>3</v>
      </c>
      <c r="G169" s="2">
        <v>22.2</v>
      </c>
      <c r="H169" s="2">
        <v>5.6</v>
      </c>
      <c r="I169" s="2">
        <v>0.35</v>
      </c>
      <c r="J169" s="2">
        <v>4.2</v>
      </c>
      <c r="K169" s="2">
        <v>1.05</v>
      </c>
      <c r="L169">
        <v>12</v>
      </c>
      <c r="M169" s="2">
        <v>3</v>
      </c>
      <c r="N169">
        <v>3</v>
      </c>
      <c r="O169">
        <v>7</v>
      </c>
      <c r="P169" s="2">
        <v>42.857142857142897</v>
      </c>
      <c r="Q169">
        <v>3</v>
      </c>
      <c r="R169">
        <v>24</v>
      </c>
      <c r="S169" s="2">
        <v>12.5</v>
      </c>
      <c r="T169">
        <v>3</v>
      </c>
      <c r="U169">
        <v>3</v>
      </c>
      <c r="V169" s="2">
        <v>100</v>
      </c>
      <c r="W169">
        <v>0</v>
      </c>
      <c r="X169">
        <v>5</v>
      </c>
      <c r="Y169">
        <v>5</v>
      </c>
      <c r="Z169">
        <v>1</v>
      </c>
      <c r="AA169">
        <v>0</v>
      </c>
      <c r="AB169">
        <v>0</v>
      </c>
      <c r="AC169">
        <v>2</v>
      </c>
      <c r="AD169">
        <v>22</v>
      </c>
      <c r="AE169" s="2">
        <v>5.5</v>
      </c>
      <c r="AF169">
        <v>6</v>
      </c>
      <c r="AG169">
        <v>16</v>
      </c>
      <c r="AH169">
        <v>3</v>
      </c>
      <c r="AI169" s="2">
        <v>0.75</v>
      </c>
      <c r="AJ169" s="4">
        <v>120084</v>
      </c>
      <c r="AK169" s="4">
        <v>40</v>
      </c>
    </row>
    <row r="170" spans="1:37" ht="15.25" customHeight="1" x14ac:dyDescent="0.2">
      <c r="A170" t="s">
        <v>432</v>
      </c>
      <c r="B170" t="s">
        <v>433</v>
      </c>
      <c r="C170" t="s">
        <v>85</v>
      </c>
      <c r="D170">
        <v>4</v>
      </c>
      <c r="E170">
        <v>34</v>
      </c>
      <c r="F170" s="2">
        <v>8.5</v>
      </c>
      <c r="G170" s="2">
        <v>29.8</v>
      </c>
      <c r="H170" s="2">
        <v>7.4</v>
      </c>
      <c r="I170" s="2">
        <v>0.67</v>
      </c>
      <c r="J170" s="2">
        <v>22.8</v>
      </c>
      <c r="K170" s="2">
        <v>5.7</v>
      </c>
      <c r="L170">
        <v>2</v>
      </c>
      <c r="M170" s="2">
        <v>0.5</v>
      </c>
      <c r="N170">
        <v>11</v>
      </c>
      <c r="O170">
        <v>16</v>
      </c>
      <c r="P170" s="2">
        <v>68.75</v>
      </c>
      <c r="Q170">
        <v>10</v>
      </c>
      <c r="R170">
        <v>30</v>
      </c>
      <c r="S170" s="2">
        <v>33.3333333333333</v>
      </c>
      <c r="T170">
        <v>3</v>
      </c>
      <c r="U170">
        <v>5</v>
      </c>
      <c r="V170" s="2">
        <v>60</v>
      </c>
      <c r="W170">
        <v>0</v>
      </c>
      <c r="X170">
        <v>1</v>
      </c>
      <c r="Y170">
        <v>1</v>
      </c>
      <c r="Z170">
        <v>2</v>
      </c>
      <c r="AA170">
        <v>0</v>
      </c>
      <c r="AB170">
        <v>0</v>
      </c>
      <c r="AC170">
        <v>0</v>
      </c>
      <c r="AD170">
        <v>24</v>
      </c>
      <c r="AE170" s="2">
        <v>6</v>
      </c>
      <c r="AF170">
        <v>8</v>
      </c>
      <c r="AG170">
        <v>16</v>
      </c>
      <c r="AH170">
        <v>7</v>
      </c>
      <c r="AI170" s="2">
        <v>1.75</v>
      </c>
      <c r="AJ170" s="4">
        <v>121731</v>
      </c>
      <c r="AK170" s="4">
        <v>37</v>
      </c>
    </row>
    <row r="171" spans="1:37" ht="15.25" customHeight="1" x14ac:dyDescent="0.2">
      <c r="A171" t="s">
        <v>383</v>
      </c>
      <c r="B171" t="s">
        <v>434</v>
      </c>
      <c r="C171" t="s">
        <v>85</v>
      </c>
      <c r="D171">
        <v>4</v>
      </c>
      <c r="E171">
        <v>16</v>
      </c>
      <c r="F171" s="2">
        <v>4</v>
      </c>
      <c r="G171" s="2">
        <v>16</v>
      </c>
      <c r="H171" s="2">
        <v>4</v>
      </c>
      <c r="I171" s="2">
        <v>0.5</v>
      </c>
      <c r="J171" s="2">
        <v>8</v>
      </c>
      <c r="K171" s="2">
        <v>2</v>
      </c>
      <c r="L171">
        <v>9</v>
      </c>
      <c r="M171" s="2">
        <v>2.25</v>
      </c>
      <c r="N171">
        <v>3</v>
      </c>
      <c r="O171">
        <v>6</v>
      </c>
      <c r="P171" s="2">
        <v>50</v>
      </c>
      <c r="Q171">
        <v>5</v>
      </c>
      <c r="R171">
        <v>23</v>
      </c>
      <c r="S171" s="2">
        <v>21.739130434782599</v>
      </c>
      <c r="T171">
        <v>3</v>
      </c>
      <c r="U171">
        <v>3</v>
      </c>
      <c r="V171" s="2">
        <v>100</v>
      </c>
      <c r="W171">
        <v>0</v>
      </c>
      <c r="X171">
        <v>3</v>
      </c>
      <c r="Y171">
        <v>6</v>
      </c>
      <c r="Z171">
        <v>1</v>
      </c>
      <c r="AA171">
        <v>0</v>
      </c>
      <c r="AB171">
        <v>0</v>
      </c>
      <c r="AC171">
        <v>0</v>
      </c>
      <c r="AD171">
        <v>14</v>
      </c>
      <c r="AE171" s="2">
        <v>3.5</v>
      </c>
      <c r="AF171">
        <v>7</v>
      </c>
      <c r="AG171">
        <v>7</v>
      </c>
      <c r="AH171">
        <v>8</v>
      </c>
      <c r="AI171" s="2">
        <v>2</v>
      </c>
      <c r="AJ171" s="4">
        <v>129447</v>
      </c>
      <c r="AK171" s="4">
        <v>27</v>
      </c>
    </row>
    <row r="172" spans="1:37" ht="15.25" customHeight="1" x14ac:dyDescent="0.2">
      <c r="A172" t="s">
        <v>383</v>
      </c>
      <c r="B172" t="s">
        <v>435</v>
      </c>
      <c r="C172" t="s">
        <v>85</v>
      </c>
      <c r="D172">
        <v>4</v>
      </c>
      <c r="E172">
        <v>18</v>
      </c>
      <c r="F172" s="2">
        <v>4.5</v>
      </c>
      <c r="G172" s="2">
        <v>18.600000000000001</v>
      </c>
      <c r="H172" s="2">
        <v>4.5999999999999996</v>
      </c>
      <c r="I172" s="2">
        <v>0.56000000000000005</v>
      </c>
      <c r="J172" s="2">
        <v>10.1</v>
      </c>
      <c r="K172" s="2">
        <v>2.5249999999999999</v>
      </c>
      <c r="L172">
        <v>10</v>
      </c>
      <c r="M172" s="2">
        <v>2.5</v>
      </c>
      <c r="N172">
        <v>15</v>
      </c>
      <c r="O172">
        <v>27</v>
      </c>
      <c r="P172" s="2">
        <v>55.5555555555556</v>
      </c>
      <c r="Q172">
        <v>0</v>
      </c>
      <c r="R172">
        <v>0</v>
      </c>
      <c r="T172">
        <v>3</v>
      </c>
      <c r="U172">
        <v>5</v>
      </c>
      <c r="V172" s="2">
        <v>60</v>
      </c>
      <c r="W172">
        <v>6</v>
      </c>
      <c r="X172">
        <v>2</v>
      </c>
      <c r="Y172">
        <v>1</v>
      </c>
      <c r="Z172">
        <v>0</v>
      </c>
      <c r="AA172">
        <v>0</v>
      </c>
      <c r="AB172">
        <v>0</v>
      </c>
      <c r="AC172">
        <v>1</v>
      </c>
      <c r="AD172">
        <v>17</v>
      </c>
      <c r="AE172" s="2">
        <v>4.25</v>
      </c>
      <c r="AF172">
        <v>9</v>
      </c>
      <c r="AG172">
        <v>8</v>
      </c>
      <c r="AH172">
        <v>3</v>
      </c>
      <c r="AI172" s="2">
        <v>0.75</v>
      </c>
      <c r="AJ172" s="4">
        <v>121434</v>
      </c>
      <c r="AK172" s="4">
        <v>38</v>
      </c>
    </row>
    <row r="173" spans="1:37" ht="15.25" customHeight="1" x14ac:dyDescent="0.2">
      <c r="A173" t="s">
        <v>436</v>
      </c>
      <c r="B173" t="s">
        <v>437</v>
      </c>
      <c r="C173" t="s">
        <v>86</v>
      </c>
      <c r="D173">
        <v>4</v>
      </c>
      <c r="E173">
        <v>19</v>
      </c>
      <c r="F173" s="2">
        <v>4.75</v>
      </c>
      <c r="G173" s="2">
        <v>9.1</v>
      </c>
      <c r="H173" s="2">
        <v>2.2999999999999998</v>
      </c>
      <c r="I173" s="2">
        <v>0.53</v>
      </c>
      <c r="J173" s="2">
        <v>10.1</v>
      </c>
      <c r="K173" s="2">
        <v>2.5249999999999999</v>
      </c>
      <c r="L173">
        <v>6</v>
      </c>
      <c r="M173" s="2">
        <v>1.5</v>
      </c>
      <c r="N173">
        <v>7</v>
      </c>
      <c r="O173">
        <v>14</v>
      </c>
      <c r="P173" s="2">
        <v>50</v>
      </c>
      <c r="Q173">
        <v>6</v>
      </c>
      <c r="R173">
        <v>22</v>
      </c>
      <c r="S173" s="2">
        <v>27.272727272727298</v>
      </c>
      <c r="T173">
        <v>0</v>
      </c>
      <c r="U173">
        <v>0</v>
      </c>
      <c r="W173">
        <v>0</v>
      </c>
      <c r="X173">
        <v>2</v>
      </c>
      <c r="Y173">
        <v>2</v>
      </c>
      <c r="Z173">
        <v>1</v>
      </c>
      <c r="AA173">
        <v>0</v>
      </c>
      <c r="AB173">
        <v>0</v>
      </c>
      <c r="AC173">
        <v>2</v>
      </c>
      <c r="AD173">
        <v>10</v>
      </c>
      <c r="AE173" s="2">
        <v>2.5</v>
      </c>
      <c r="AF173">
        <v>3</v>
      </c>
      <c r="AG173">
        <v>7</v>
      </c>
      <c r="AH173">
        <v>10</v>
      </c>
      <c r="AI173" s="2">
        <v>2.5</v>
      </c>
      <c r="AJ173" s="4">
        <v>70290</v>
      </c>
      <c r="AK173" s="4">
        <v>89</v>
      </c>
    </row>
    <row r="174" spans="1:37" ht="15.25" customHeight="1" x14ac:dyDescent="0.2">
      <c r="A174" t="s">
        <v>438</v>
      </c>
      <c r="B174" t="s">
        <v>439</v>
      </c>
      <c r="C174" t="s">
        <v>86</v>
      </c>
      <c r="D174">
        <v>4</v>
      </c>
      <c r="E174">
        <v>27</v>
      </c>
      <c r="F174" s="2">
        <v>6.75</v>
      </c>
      <c r="G174" s="2">
        <v>26.8</v>
      </c>
      <c r="H174" s="2">
        <v>6.7</v>
      </c>
      <c r="I174" s="2">
        <v>0.64</v>
      </c>
      <c r="J174" s="2">
        <v>17.3</v>
      </c>
      <c r="K174" s="2">
        <v>4.3250000000000002</v>
      </c>
      <c r="L174">
        <v>5</v>
      </c>
      <c r="M174" s="2">
        <v>1.25</v>
      </c>
      <c r="N174">
        <v>4</v>
      </c>
      <c r="O174">
        <v>10</v>
      </c>
      <c r="P174" s="2">
        <v>40</v>
      </c>
      <c r="Q174">
        <v>11</v>
      </c>
      <c r="R174">
        <v>29</v>
      </c>
      <c r="S174" s="2">
        <v>37.931034482758598</v>
      </c>
      <c r="T174">
        <v>1</v>
      </c>
      <c r="U174">
        <v>3</v>
      </c>
      <c r="V174" s="2">
        <v>33.3333333333333</v>
      </c>
      <c r="W174">
        <v>0</v>
      </c>
      <c r="X174">
        <v>2</v>
      </c>
      <c r="Y174">
        <v>3</v>
      </c>
      <c r="Z174">
        <v>1</v>
      </c>
      <c r="AA174">
        <v>0</v>
      </c>
      <c r="AB174">
        <v>0</v>
      </c>
      <c r="AC174">
        <v>0</v>
      </c>
      <c r="AD174">
        <v>11</v>
      </c>
      <c r="AE174" s="2">
        <v>2.75</v>
      </c>
      <c r="AF174">
        <v>6</v>
      </c>
      <c r="AG174">
        <v>5</v>
      </c>
      <c r="AH174">
        <v>1</v>
      </c>
      <c r="AI174" s="2">
        <v>0.25</v>
      </c>
      <c r="AJ174" s="4">
        <v>72180</v>
      </c>
      <c r="AK174" s="4">
        <v>80</v>
      </c>
    </row>
    <row r="175" spans="1:37" ht="15.25" customHeight="1" x14ac:dyDescent="0.2">
      <c r="A175" t="s">
        <v>440</v>
      </c>
      <c r="B175" t="s">
        <v>441</v>
      </c>
      <c r="C175" t="s">
        <v>86</v>
      </c>
      <c r="D175">
        <v>4</v>
      </c>
      <c r="E175">
        <v>16</v>
      </c>
      <c r="F175" s="2">
        <v>4</v>
      </c>
      <c r="G175" s="2">
        <v>18</v>
      </c>
      <c r="H175" s="2">
        <v>4.5</v>
      </c>
      <c r="I175" s="2">
        <v>0.5</v>
      </c>
      <c r="J175" s="2">
        <v>8</v>
      </c>
      <c r="K175" s="2">
        <v>2</v>
      </c>
      <c r="L175">
        <v>5</v>
      </c>
      <c r="M175" s="2">
        <v>1.25</v>
      </c>
      <c r="N175">
        <v>7</v>
      </c>
      <c r="O175">
        <v>19</v>
      </c>
      <c r="P175" s="2">
        <v>36.842105263157897</v>
      </c>
      <c r="Q175">
        <v>0</v>
      </c>
      <c r="R175">
        <v>1</v>
      </c>
      <c r="S175" s="2">
        <v>0</v>
      </c>
      <c r="T175">
        <v>9</v>
      </c>
      <c r="U175">
        <v>12</v>
      </c>
      <c r="V175" s="2">
        <v>75</v>
      </c>
      <c r="W175">
        <v>0</v>
      </c>
      <c r="X175">
        <v>2</v>
      </c>
      <c r="Y175">
        <v>3</v>
      </c>
      <c r="Z175">
        <v>1</v>
      </c>
      <c r="AA175">
        <v>0</v>
      </c>
      <c r="AB175">
        <v>0</v>
      </c>
      <c r="AC175">
        <v>0</v>
      </c>
      <c r="AD175">
        <v>24</v>
      </c>
      <c r="AE175" s="2">
        <v>6</v>
      </c>
      <c r="AF175">
        <v>5</v>
      </c>
      <c r="AG175">
        <v>19</v>
      </c>
      <c r="AH175">
        <v>7</v>
      </c>
      <c r="AI175" s="2">
        <v>1.75</v>
      </c>
      <c r="AJ175" s="4">
        <v>69750</v>
      </c>
      <c r="AK175" s="4">
        <v>91</v>
      </c>
    </row>
    <row r="176" spans="1:37" ht="15.25" customHeight="1" x14ac:dyDescent="0.2">
      <c r="A176" t="s">
        <v>224</v>
      </c>
      <c r="B176" t="s">
        <v>442</v>
      </c>
      <c r="C176" t="s">
        <v>86</v>
      </c>
      <c r="D176">
        <v>4</v>
      </c>
      <c r="E176">
        <v>11</v>
      </c>
      <c r="F176" s="2">
        <v>2.75</v>
      </c>
      <c r="G176" s="2">
        <v>8.6</v>
      </c>
      <c r="H176" s="2">
        <v>2.2000000000000002</v>
      </c>
      <c r="I176" s="2">
        <v>0.46</v>
      </c>
      <c r="J176" s="2">
        <v>5.0999999999999996</v>
      </c>
      <c r="K176" s="2">
        <v>1.2749999999999999</v>
      </c>
      <c r="L176">
        <v>0</v>
      </c>
      <c r="M176" s="2">
        <v>0</v>
      </c>
      <c r="N176">
        <v>2</v>
      </c>
      <c r="O176">
        <v>7</v>
      </c>
      <c r="P176" s="2">
        <v>28.571428571428601</v>
      </c>
      <c r="Q176">
        <v>4</v>
      </c>
      <c r="R176">
        <v>12</v>
      </c>
      <c r="S176" s="2">
        <v>33.3333333333333</v>
      </c>
      <c r="T176">
        <v>1</v>
      </c>
      <c r="U176">
        <v>5</v>
      </c>
      <c r="V176" s="2">
        <v>20</v>
      </c>
      <c r="W176">
        <v>0</v>
      </c>
      <c r="X176">
        <v>0</v>
      </c>
      <c r="Y176">
        <v>0</v>
      </c>
      <c r="Z176">
        <v>0</v>
      </c>
      <c r="AA176">
        <v>0</v>
      </c>
      <c r="AB176">
        <v>0</v>
      </c>
      <c r="AC176">
        <v>0</v>
      </c>
      <c r="AD176">
        <v>11</v>
      </c>
      <c r="AE176" s="2">
        <v>2.75</v>
      </c>
      <c r="AF176">
        <v>7</v>
      </c>
      <c r="AG176">
        <v>4</v>
      </c>
      <c r="AH176">
        <v>2</v>
      </c>
      <c r="AI176" s="2">
        <v>0.5</v>
      </c>
      <c r="AJ176" s="4">
        <v>69480</v>
      </c>
      <c r="AK176" s="4">
        <v>92</v>
      </c>
    </row>
    <row r="177" spans="1:37" ht="15.25" customHeight="1" x14ac:dyDescent="0.2">
      <c r="A177" t="s">
        <v>443</v>
      </c>
      <c r="B177" t="s">
        <v>444</v>
      </c>
      <c r="C177" t="s">
        <v>87</v>
      </c>
      <c r="D177">
        <v>3</v>
      </c>
      <c r="E177">
        <v>11</v>
      </c>
      <c r="F177" s="2">
        <v>3.6666666666666701</v>
      </c>
      <c r="G177" s="2">
        <v>12.5</v>
      </c>
      <c r="H177" s="2">
        <v>4.2</v>
      </c>
      <c r="I177" s="2">
        <v>0.73</v>
      </c>
      <c r="J177" s="2">
        <v>8</v>
      </c>
      <c r="K177" s="2">
        <v>2.6666666666666701</v>
      </c>
      <c r="L177">
        <v>2</v>
      </c>
      <c r="M177" s="2">
        <v>0.66666666666666696</v>
      </c>
      <c r="N177">
        <v>3</v>
      </c>
      <c r="O177">
        <v>6</v>
      </c>
      <c r="P177" s="2">
        <v>50</v>
      </c>
      <c r="Q177">
        <v>4</v>
      </c>
      <c r="R177">
        <v>8</v>
      </c>
      <c r="S177" s="2">
        <v>50</v>
      </c>
      <c r="T177">
        <v>0</v>
      </c>
      <c r="U177">
        <v>1</v>
      </c>
      <c r="V177" s="2">
        <v>0</v>
      </c>
      <c r="W177">
        <v>0</v>
      </c>
      <c r="X177">
        <v>1</v>
      </c>
      <c r="Y177">
        <v>1</v>
      </c>
      <c r="Z177">
        <v>0</v>
      </c>
      <c r="AA177">
        <v>0</v>
      </c>
      <c r="AB177">
        <v>0</v>
      </c>
      <c r="AC177">
        <v>0</v>
      </c>
      <c r="AD177">
        <v>11</v>
      </c>
      <c r="AE177" s="2">
        <v>3.6666666666666701</v>
      </c>
      <c r="AF177">
        <v>2</v>
      </c>
      <c r="AG177">
        <v>9</v>
      </c>
      <c r="AH177">
        <v>3</v>
      </c>
      <c r="AI177" s="2">
        <v>1</v>
      </c>
      <c r="AJ177" s="4">
        <v>71425</v>
      </c>
      <c r="AK177" s="4">
        <v>85</v>
      </c>
    </row>
    <row r="178" spans="1:37" ht="15.25" customHeight="1" x14ac:dyDescent="0.2">
      <c r="A178" t="s">
        <v>445</v>
      </c>
      <c r="B178" t="s">
        <v>446</v>
      </c>
      <c r="C178" t="s">
        <v>87</v>
      </c>
      <c r="D178">
        <v>3</v>
      </c>
      <c r="E178">
        <v>8</v>
      </c>
      <c r="F178" s="2">
        <v>2.6666666666666701</v>
      </c>
      <c r="G178" s="2">
        <v>2.4</v>
      </c>
      <c r="H178" s="2">
        <v>0.8</v>
      </c>
      <c r="I178" s="2">
        <v>0.42</v>
      </c>
      <c r="J178" s="2">
        <v>3.4</v>
      </c>
      <c r="K178" s="2">
        <v>1.13333333333333</v>
      </c>
      <c r="L178">
        <v>3</v>
      </c>
      <c r="M178" s="2">
        <v>1</v>
      </c>
      <c r="N178">
        <v>3</v>
      </c>
      <c r="O178">
        <v>4</v>
      </c>
      <c r="P178" s="2">
        <v>75</v>
      </c>
      <c r="Q178">
        <v>2</v>
      </c>
      <c r="R178">
        <v>12</v>
      </c>
      <c r="S178" s="2">
        <v>16.6666666666667</v>
      </c>
      <c r="T178">
        <v>1</v>
      </c>
      <c r="U178">
        <v>3</v>
      </c>
      <c r="V178" s="2">
        <v>33.3333333333333</v>
      </c>
      <c r="W178">
        <v>0</v>
      </c>
      <c r="X178">
        <v>0</v>
      </c>
      <c r="Y178">
        <v>0</v>
      </c>
      <c r="Z178">
        <v>0</v>
      </c>
      <c r="AA178">
        <v>0</v>
      </c>
      <c r="AB178">
        <v>0</v>
      </c>
      <c r="AC178">
        <v>3</v>
      </c>
      <c r="AD178">
        <v>4</v>
      </c>
      <c r="AE178" s="2">
        <v>1.3333333333333299</v>
      </c>
      <c r="AF178">
        <v>1</v>
      </c>
      <c r="AG178">
        <v>3</v>
      </c>
      <c r="AH178">
        <v>3</v>
      </c>
      <c r="AI178" s="2">
        <v>1</v>
      </c>
      <c r="AJ178" s="4">
        <v>71425</v>
      </c>
      <c r="AK178" s="4">
        <v>86</v>
      </c>
    </row>
    <row r="179" spans="1:37" ht="15.25" customHeight="1" x14ac:dyDescent="0.2">
      <c r="A179" t="s">
        <v>383</v>
      </c>
      <c r="B179" t="s">
        <v>447</v>
      </c>
      <c r="C179" t="s">
        <v>87</v>
      </c>
      <c r="D179">
        <v>3</v>
      </c>
      <c r="E179">
        <v>14</v>
      </c>
      <c r="F179" s="2">
        <v>4.6666666666666696</v>
      </c>
      <c r="G179" s="2">
        <v>14.2</v>
      </c>
      <c r="H179" s="2">
        <v>4.7</v>
      </c>
      <c r="I179" s="2">
        <v>0.48</v>
      </c>
      <c r="J179" s="2">
        <v>6.7</v>
      </c>
      <c r="K179" s="2">
        <v>2.2333333333333298</v>
      </c>
      <c r="L179">
        <v>1</v>
      </c>
      <c r="M179" s="2">
        <v>0.33333333333333298</v>
      </c>
      <c r="N179">
        <v>5</v>
      </c>
      <c r="O179">
        <v>11</v>
      </c>
      <c r="P179" s="2">
        <v>45.454545454545503</v>
      </c>
      <c r="Q179">
        <v>4</v>
      </c>
      <c r="R179">
        <v>14</v>
      </c>
      <c r="S179" s="2">
        <v>28.571428571428601</v>
      </c>
      <c r="T179">
        <v>1</v>
      </c>
      <c r="U179">
        <v>4</v>
      </c>
      <c r="V179" s="2">
        <v>25</v>
      </c>
      <c r="W179">
        <v>0</v>
      </c>
      <c r="X179">
        <v>0</v>
      </c>
      <c r="Y179">
        <v>1</v>
      </c>
      <c r="Z179">
        <v>2</v>
      </c>
      <c r="AA179">
        <v>0</v>
      </c>
      <c r="AB179">
        <v>0</v>
      </c>
      <c r="AC179">
        <v>0</v>
      </c>
      <c r="AD179">
        <v>21</v>
      </c>
      <c r="AE179" s="2">
        <v>7</v>
      </c>
      <c r="AF179">
        <v>6</v>
      </c>
      <c r="AG179">
        <v>15</v>
      </c>
      <c r="AH179">
        <v>4</v>
      </c>
      <c r="AI179" s="2">
        <v>1.3333333333333299</v>
      </c>
      <c r="AJ179" s="4">
        <v>71965</v>
      </c>
      <c r="AK179" s="4">
        <v>81</v>
      </c>
    </row>
    <row r="180" spans="1:37" ht="15.25" customHeight="1" x14ac:dyDescent="0.2">
      <c r="A180" t="s">
        <v>448</v>
      </c>
      <c r="B180" t="s">
        <v>449</v>
      </c>
      <c r="C180" t="s">
        <v>87</v>
      </c>
      <c r="D180">
        <v>3</v>
      </c>
      <c r="E180">
        <v>17</v>
      </c>
      <c r="F180" s="2">
        <v>5.6666666666666696</v>
      </c>
      <c r="G180" s="2">
        <v>15.4</v>
      </c>
      <c r="H180" s="2">
        <v>5.0999999999999996</v>
      </c>
      <c r="I180" s="2">
        <v>0.61</v>
      </c>
      <c r="J180" s="2">
        <v>10.4</v>
      </c>
      <c r="K180" s="2">
        <v>3.4666666666666699</v>
      </c>
      <c r="L180">
        <v>7</v>
      </c>
      <c r="M180" s="2">
        <v>2.3333333333333299</v>
      </c>
      <c r="N180">
        <v>12</v>
      </c>
      <c r="O180">
        <v>17</v>
      </c>
      <c r="P180" s="2">
        <v>70.588235294117695</v>
      </c>
      <c r="Q180">
        <v>0</v>
      </c>
      <c r="R180">
        <v>3</v>
      </c>
      <c r="S180" s="2">
        <v>0</v>
      </c>
      <c r="T180">
        <v>5</v>
      </c>
      <c r="U180">
        <v>8</v>
      </c>
      <c r="V180" s="2">
        <v>62.5</v>
      </c>
      <c r="W180">
        <v>0</v>
      </c>
      <c r="X180">
        <v>3</v>
      </c>
      <c r="Y180">
        <v>1</v>
      </c>
      <c r="Z180">
        <v>0</v>
      </c>
      <c r="AA180">
        <v>0</v>
      </c>
      <c r="AB180">
        <v>0</v>
      </c>
      <c r="AC180">
        <v>3</v>
      </c>
      <c r="AD180">
        <v>8</v>
      </c>
      <c r="AE180" s="2">
        <v>2.6666666666666701</v>
      </c>
      <c r="AF180">
        <v>3</v>
      </c>
      <c r="AG180">
        <v>5</v>
      </c>
      <c r="AH180">
        <v>3</v>
      </c>
      <c r="AI180" s="2">
        <v>1</v>
      </c>
      <c r="AJ180" s="4">
        <v>71695</v>
      </c>
      <c r="AK180" s="4">
        <v>84</v>
      </c>
    </row>
    <row r="181" spans="1:37" ht="15.25" customHeight="1" x14ac:dyDescent="0.2">
      <c r="A181" t="s">
        <v>450</v>
      </c>
      <c r="B181" t="s">
        <v>451</v>
      </c>
      <c r="C181" t="s">
        <v>88</v>
      </c>
      <c r="D181">
        <v>3</v>
      </c>
      <c r="E181">
        <v>8</v>
      </c>
      <c r="F181" s="2">
        <v>2.6666666666666701</v>
      </c>
      <c r="G181" s="2">
        <v>3.2</v>
      </c>
      <c r="H181" s="2">
        <v>1.1000000000000001</v>
      </c>
      <c r="I181" s="2">
        <v>0.4</v>
      </c>
      <c r="J181" s="2">
        <v>3.2</v>
      </c>
      <c r="K181" s="2">
        <v>1.06666666666667</v>
      </c>
      <c r="L181">
        <v>0</v>
      </c>
      <c r="M181" s="2">
        <v>0</v>
      </c>
      <c r="N181">
        <v>1</v>
      </c>
      <c r="O181">
        <v>4</v>
      </c>
      <c r="P181" s="2">
        <v>25</v>
      </c>
      <c r="Q181">
        <v>3</v>
      </c>
      <c r="R181">
        <v>15</v>
      </c>
      <c r="S181" s="2">
        <v>20</v>
      </c>
      <c r="T181">
        <v>1</v>
      </c>
      <c r="U181">
        <v>1</v>
      </c>
      <c r="V181" s="2">
        <v>100</v>
      </c>
      <c r="W181">
        <v>0</v>
      </c>
      <c r="X181">
        <v>0</v>
      </c>
      <c r="Y181">
        <v>0</v>
      </c>
      <c r="Z181">
        <v>0</v>
      </c>
      <c r="AA181">
        <v>0</v>
      </c>
      <c r="AB181">
        <v>0</v>
      </c>
      <c r="AC181">
        <v>0</v>
      </c>
      <c r="AD181">
        <v>6</v>
      </c>
      <c r="AE181" s="2">
        <v>2</v>
      </c>
      <c r="AF181">
        <v>2</v>
      </c>
      <c r="AG181">
        <v>4</v>
      </c>
      <c r="AH181">
        <v>3</v>
      </c>
      <c r="AI181" s="2">
        <v>1</v>
      </c>
      <c r="AJ181" s="4">
        <v>49440</v>
      </c>
      <c r="AK181" s="4">
        <v>118</v>
      </c>
    </row>
    <row r="182" spans="1:37" ht="15.25" customHeight="1" x14ac:dyDescent="0.2">
      <c r="A182" t="s">
        <v>452</v>
      </c>
      <c r="B182" t="s">
        <v>453</v>
      </c>
      <c r="C182" t="s">
        <v>88</v>
      </c>
      <c r="D182">
        <v>3</v>
      </c>
      <c r="E182">
        <v>20</v>
      </c>
      <c r="F182" s="2">
        <v>6.6666666666666696</v>
      </c>
      <c r="G182" s="2">
        <v>11.8</v>
      </c>
      <c r="H182" s="2">
        <v>3.9</v>
      </c>
      <c r="I182" s="2">
        <v>0.49</v>
      </c>
      <c r="J182" s="2">
        <v>9.8000000000000007</v>
      </c>
      <c r="K182" s="2">
        <v>3.2666666666666702</v>
      </c>
      <c r="L182">
        <v>9</v>
      </c>
      <c r="M182" s="2">
        <v>3</v>
      </c>
      <c r="N182">
        <v>10</v>
      </c>
      <c r="O182">
        <v>15</v>
      </c>
      <c r="P182" s="2">
        <v>66.6666666666667</v>
      </c>
      <c r="Q182">
        <v>4</v>
      </c>
      <c r="R182">
        <v>20</v>
      </c>
      <c r="S182" s="2">
        <v>20</v>
      </c>
      <c r="T182">
        <v>2</v>
      </c>
      <c r="U182">
        <v>6</v>
      </c>
      <c r="V182" s="2">
        <v>33.3333333333333</v>
      </c>
      <c r="W182">
        <v>0</v>
      </c>
      <c r="X182">
        <v>0</v>
      </c>
      <c r="Y182">
        <v>1</v>
      </c>
      <c r="Z182">
        <v>0</v>
      </c>
      <c r="AA182">
        <v>0</v>
      </c>
      <c r="AB182">
        <v>2</v>
      </c>
      <c r="AC182">
        <v>6</v>
      </c>
      <c r="AD182">
        <v>8</v>
      </c>
      <c r="AE182" s="2">
        <v>2.6666666666666701</v>
      </c>
      <c r="AF182">
        <v>0</v>
      </c>
      <c r="AG182">
        <v>8</v>
      </c>
      <c r="AH182">
        <v>5</v>
      </c>
      <c r="AI182" s="2">
        <v>1.6666666666666701</v>
      </c>
      <c r="AJ182" s="4">
        <v>62010</v>
      </c>
      <c r="AK182" s="4">
        <v>101</v>
      </c>
    </row>
    <row r="183" spans="1:37" ht="15.25" customHeight="1" x14ac:dyDescent="0.2">
      <c r="A183" t="s">
        <v>454</v>
      </c>
      <c r="B183" t="s">
        <v>455</v>
      </c>
      <c r="C183" t="s">
        <v>88</v>
      </c>
      <c r="D183">
        <v>3</v>
      </c>
      <c r="E183">
        <v>9</v>
      </c>
      <c r="F183" s="2">
        <v>3</v>
      </c>
      <c r="G183" s="2">
        <v>7.3</v>
      </c>
      <c r="H183" s="2">
        <v>2.4</v>
      </c>
      <c r="I183" s="2">
        <v>0.64</v>
      </c>
      <c r="J183" s="2">
        <v>5.8</v>
      </c>
      <c r="K183" s="2">
        <v>1.93333333333333</v>
      </c>
      <c r="L183">
        <v>3</v>
      </c>
      <c r="M183" s="2">
        <v>1</v>
      </c>
      <c r="N183">
        <v>5</v>
      </c>
      <c r="O183">
        <v>9</v>
      </c>
      <c r="P183" s="2">
        <v>55.5555555555556</v>
      </c>
      <c r="Q183">
        <v>1</v>
      </c>
      <c r="R183">
        <v>2</v>
      </c>
      <c r="S183" s="2">
        <v>50</v>
      </c>
      <c r="T183">
        <v>2</v>
      </c>
      <c r="U183">
        <v>3</v>
      </c>
      <c r="V183" s="2">
        <v>66.6666666666667</v>
      </c>
      <c r="W183">
        <v>1</v>
      </c>
      <c r="X183">
        <v>0</v>
      </c>
      <c r="Y183">
        <v>0</v>
      </c>
      <c r="Z183">
        <v>1</v>
      </c>
      <c r="AA183">
        <v>0</v>
      </c>
      <c r="AB183">
        <v>0</v>
      </c>
      <c r="AC183">
        <v>2</v>
      </c>
      <c r="AD183">
        <v>11</v>
      </c>
      <c r="AE183" s="2">
        <v>3.6666666666666701</v>
      </c>
      <c r="AF183">
        <v>3</v>
      </c>
      <c r="AG183">
        <v>8</v>
      </c>
      <c r="AH183">
        <v>4</v>
      </c>
      <c r="AI183" s="2">
        <v>1.3333333333333299</v>
      </c>
      <c r="AJ183" s="4">
        <v>62280</v>
      </c>
      <c r="AK183" s="4">
        <v>100</v>
      </c>
    </row>
    <row r="184" spans="1:37" ht="15.25" customHeight="1" x14ac:dyDescent="0.2">
      <c r="A184" t="s">
        <v>456</v>
      </c>
      <c r="B184" t="s">
        <v>457</v>
      </c>
      <c r="C184" t="s">
        <v>88</v>
      </c>
      <c r="D184">
        <v>3</v>
      </c>
      <c r="E184">
        <v>9</v>
      </c>
      <c r="F184" s="2">
        <v>3</v>
      </c>
      <c r="G184" s="2">
        <v>6.9</v>
      </c>
      <c r="H184" s="2">
        <v>2.2999999999999998</v>
      </c>
      <c r="I184" s="2">
        <v>0.43</v>
      </c>
      <c r="J184" s="2">
        <v>3.9</v>
      </c>
      <c r="K184" s="2">
        <v>1.3</v>
      </c>
      <c r="L184">
        <v>0</v>
      </c>
      <c r="M184" s="2">
        <v>0</v>
      </c>
      <c r="N184">
        <v>8</v>
      </c>
      <c r="O184">
        <v>17</v>
      </c>
      <c r="P184" s="2">
        <v>47.058823529411796</v>
      </c>
      <c r="Q184">
        <v>0</v>
      </c>
      <c r="R184">
        <v>0</v>
      </c>
      <c r="T184">
        <v>1</v>
      </c>
      <c r="U184">
        <v>4</v>
      </c>
      <c r="V184" s="2">
        <v>25</v>
      </c>
      <c r="W184">
        <v>0</v>
      </c>
      <c r="X184">
        <v>0</v>
      </c>
      <c r="Y184">
        <v>0</v>
      </c>
      <c r="Z184">
        <v>0</v>
      </c>
      <c r="AA184">
        <v>0</v>
      </c>
      <c r="AB184">
        <v>0</v>
      </c>
      <c r="AC184">
        <v>0</v>
      </c>
      <c r="AD184">
        <v>12</v>
      </c>
      <c r="AE184" s="2">
        <v>4</v>
      </c>
      <c r="AF184">
        <v>5</v>
      </c>
      <c r="AG184">
        <v>7</v>
      </c>
      <c r="AH184">
        <v>3</v>
      </c>
      <c r="AI184" s="2">
        <v>1</v>
      </c>
      <c r="AJ184" s="4">
        <v>61740</v>
      </c>
      <c r="AK184" s="4">
        <v>102</v>
      </c>
    </row>
    <row r="185" spans="1:37" ht="15.25" customHeight="1" x14ac:dyDescent="0.2">
      <c r="A185" t="s">
        <v>458</v>
      </c>
      <c r="B185" t="s">
        <v>459</v>
      </c>
      <c r="C185" t="s">
        <v>84</v>
      </c>
      <c r="D185">
        <v>5</v>
      </c>
      <c r="E185">
        <v>12</v>
      </c>
      <c r="F185" s="2">
        <v>2.4</v>
      </c>
      <c r="G185" s="2">
        <v>17.100000000000001</v>
      </c>
      <c r="H185" s="2">
        <v>3.4</v>
      </c>
      <c r="I185" s="2">
        <v>0.63</v>
      </c>
      <c r="J185" s="2">
        <v>7.6</v>
      </c>
      <c r="K185" s="2">
        <v>1.52</v>
      </c>
      <c r="L185">
        <v>2</v>
      </c>
      <c r="M185" s="2">
        <v>0.4</v>
      </c>
      <c r="N185">
        <v>9</v>
      </c>
      <c r="O185">
        <v>12</v>
      </c>
      <c r="P185" s="2">
        <v>75</v>
      </c>
      <c r="Q185">
        <v>1</v>
      </c>
      <c r="R185">
        <v>5</v>
      </c>
      <c r="S185" s="2">
        <v>20</v>
      </c>
      <c r="T185">
        <v>1</v>
      </c>
      <c r="U185">
        <v>2</v>
      </c>
      <c r="V185" s="2">
        <v>50</v>
      </c>
      <c r="W185">
        <v>1</v>
      </c>
      <c r="X185">
        <v>1</v>
      </c>
      <c r="Y185">
        <v>0</v>
      </c>
      <c r="Z185">
        <v>1</v>
      </c>
      <c r="AA185">
        <v>0</v>
      </c>
      <c r="AB185">
        <v>0</v>
      </c>
      <c r="AC185">
        <v>0</v>
      </c>
      <c r="AD185">
        <v>23</v>
      </c>
      <c r="AE185" s="2">
        <v>4.5999999999999996</v>
      </c>
      <c r="AF185">
        <v>9</v>
      </c>
      <c r="AG185">
        <v>14</v>
      </c>
      <c r="AH185">
        <v>3</v>
      </c>
      <c r="AI185" s="2">
        <v>0.6</v>
      </c>
      <c r="AJ185" s="4">
        <v>70050</v>
      </c>
      <c r="AK185" s="4">
        <v>90</v>
      </c>
    </row>
    <row r="186" spans="1:37" ht="15.25" customHeight="1" x14ac:dyDescent="0.2">
      <c r="A186" t="s">
        <v>460</v>
      </c>
      <c r="B186" t="s">
        <v>461</v>
      </c>
      <c r="C186" t="s">
        <v>89</v>
      </c>
      <c r="D186">
        <v>3</v>
      </c>
      <c r="E186">
        <v>2</v>
      </c>
      <c r="F186" s="2">
        <v>0.66666666666666696</v>
      </c>
      <c r="G186" s="2">
        <v>6.6</v>
      </c>
      <c r="H186" s="2">
        <v>2.2000000000000002</v>
      </c>
      <c r="I186" s="2">
        <v>0.28999999999999998</v>
      </c>
      <c r="J186" s="2">
        <v>0.6</v>
      </c>
      <c r="K186" s="2">
        <v>0.2</v>
      </c>
      <c r="L186">
        <v>3</v>
      </c>
      <c r="M186" s="2">
        <v>1</v>
      </c>
      <c r="N186">
        <v>2</v>
      </c>
      <c r="O186">
        <v>6</v>
      </c>
      <c r="P186" s="2">
        <v>33.3333333333333</v>
      </c>
      <c r="Q186">
        <v>0</v>
      </c>
      <c r="R186">
        <v>0</v>
      </c>
      <c r="T186">
        <v>0</v>
      </c>
      <c r="U186">
        <v>1</v>
      </c>
      <c r="V186" s="2">
        <v>0</v>
      </c>
      <c r="W186">
        <v>0</v>
      </c>
      <c r="X186">
        <v>3</v>
      </c>
      <c r="Y186">
        <v>0</v>
      </c>
      <c r="Z186">
        <v>0</v>
      </c>
      <c r="AA186">
        <v>0</v>
      </c>
      <c r="AB186">
        <v>0</v>
      </c>
      <c r="AC186">
        <v>0</v>
      </c>
      <c r="AD186">
        <v>8</v>
      </c>
      <c r="AE186" s="2">
        <v>2.6666666666666701</v>
      </c>
      <c r="AF186">
        <v>6</v>
      </c>
      <c r="AG186">
        <v>2</v>
      </c>
      <c r="AH186">
        <v>1</v>
      </c>
      <c r="AI186" s="2">
        <v>0.33333333333333298</v>
      </c>
      <c r="AJ186" s="4">
        <v>25740</v>
      </c>
      <c r="AK186" s="4">
        <v>182</v>
      </c>
    </row>
    <row r="187" spans="1:37" ht="15.25" customHeight="1" x14ac:dyDescent="0.2">
      <c r="A187" t="s">
        <v>460</v>
      </c>
      <c r="B187" t="s">
        <v>462</v>
      </c>
      <c r="C187" t="s">
        <v>89</v>
      </c>
      <c r="D187">
        <v>3</v>
      </c>
      <c r="E187">
        <v>24</v>
      </c>
      <c r="F187" s="2">
        <v>8</v>
      </c>
      <c r="G187" s="2">
        <v>18.8</v>
      </c>
      <c r="H187" s="2">
        <v>6.3</v>
      </c>
      <c r="I187" s="2">
        <v>0.45</v>
      </c>
      <c r="J187" s="2">
        <v>10.8</v>
      </c>
      <c r="K187" s="2">
        <v>3.6</v>
      </c>
      <c r="L187">
        <v>8</v>
      </c>
      <c r="M187" s="2">
        <v>2.6666666666666701</v>
      </c>
      <c r="N187">
        <v>13</v>
      </c>
      <c r="O187">
        <v>25</v>
      </c>
      <c r="P187" s="2">
        <v>52</v>
      </c>
      <c r="Q187">
        <v>2</v>
      </c>
      <c r="R187">
        <v>16</v>
      </c>
      <c r="S187" s="2">
        <v>12.5</v>
      </c>
      <c r="T187">
        <v>7</v>
      </c>
      <c r="U187">
        <v>12</v>
      </c>
      <c r="V187" s="2">
        <v>58.3333333333333</v>
      </c>
      <c r="W187">
        <v>0</v>
      </c>
      <c r="X187">
        <v>0</v>
      </c>
      <c r="Y187">
        <v>2</v>
      </c>
      <c r="Z187">
        <v>2</v>
      </c>
      <c r="AA187">
        <v>1</v>
      </c>
      <c r="AB187">
        <v>1</v>
      </c>
      <c r="AC187">
        <v>5</v>
      </c>
      <c r="AD187">
        <v>28</v>
      </c>
      <c r="AE187" s="2">
        <v>9.3333333333333304</v>
      </c>
      <c r="AF187">
        <v>9</v>
      </c>
      <c r="AG187">
        <v>19</v>
      </c>
      <c r="AH187">
        <v>9</v>
      </c>
      <c r="AI187" s="2">
        <v>3</v>
      </c>
      <c r="AJ187" s="4">
        <v>31680</v>
      </c>
      <c r="AK187" s="4">
        <v>168</v>
      </c>
    </row>
    <row r="188" spans="1:37" ht="15.25" customHeight="1" x14ac:dyDescent="0.2">
      <c r="A188" t="s">
        <v>463</v>
      </c>
      <c r="B188" t="s">
        <v>464</v>
      </c>
      <c r="C188" t="s">
        <v>89</v>
      </c>
      <c r="D188">
        <v>3</v>
      </c>
      <c r="E188">
        <v>14</v>
      </c>
      <c r="F188" s="2">
        <v>4.6666666666666696</v>
      </c>
      <c r="G188" s="2">
        <v>5.6</v>
      </c>
      <c r="H188" s="2">
        <v>1.9</v>
      </c>
      <c r="I188" s="2">
        <v>0.28999999999999998</v>
      </c>
      <c r="J188" s="2">
        <v>4.0999999999999996</v>
      </c>
      <c r="K188" s="2">
        <v>1.36666666666667</v>
      </c>
      <c r="L188">
        <v>3</v>
      </c>
      <c r="M188" s="2">
        <v>1</v>
      </c>
      <c r="N188">
        <v>9</v>
      </c>
      <c r="O188">
        <v>30</v>
      </c>
      <c r="P188" s="2">
        <v>30</v>
      </c>
      <c r="Q188">
        <v>1</v>
      </c>
      <c r="R188">
        <v>13</v>
      </c>
      <c r="S188" s="2">
        <v>7.6923076923076898</v>
      </c>
      <c r="T188">
        <v>3</v>
      </c>
      <c r="U188">
        <v>5</v>
      </c>
      <c r="V188" s="2">
        <v>60</v>
      </c>
      <c r="W188">
        <v>0</v>
      </c>
      <c r="X188">
        <v>0</v>
      </c>
      <c r="Y188">
        <v>1</v>
      </c>
      <c r="Z188">
        <v>1</v>
      </c>
      <c r="AA188">
        <v>0</v>
      </c>
      <c r="AB188">
        <v>0</v>
      </c>
      <c r="AC188">
        <v>2</v>
      </c>
      <c r="AD188">
        <v>19</v>
      </c>
      <c r="AE188" s="2">
        <v>6.3333333333333304</v>
      </c>
      <c r="AF188">
        <v>7</v>
      </c>
      <c r="AG188">
        <v>12</v>
      </c>
      <c r="AH188">
        <v>9</v>
      </c>
      <c r="AI188" s="2">
        <v>3</v>
      </c>
      <c r="AJ188" s="4">
        <v>28140</v>
      </c>
      <c r="AK188" s="4">
        <v>177</v>
      </c>
    </row>
    <row r="189" spans="1:37" ht="15.25" customHeight="1" x14ac:dyDescent="0.2">
      <c r="A189" t="s">
        <v>465</v>
      </c>
      <c r="B189" t="s">
        <v>466</v>
      </c>
      <c r="C189" t="s">
        <v>89</v>
      </c>
      <c r="D189">
        <v>3</v>
      </c>
      <c r="E189">
        <v>3</v>
      </c>
      <c r="F189" s="2">
        <v>1</v>
      </c>
      <c r="G189" s="2">
        <v>4.2</v>
      </c>
      <c r="H189" s="2">
        <v>1.4</v>
      </c>
      <c r="I189" s="2">
        <v>0.23</v>
      </c>
      <c r="J189" s="2">
        <v>0.7</v>
      </c>
      <c r="K189" s="2">
        <v>0.233333333333333</v>
      </c>
      <c r="L189">
        <v>0</v>
      </c>
      <c r="M189" s="2">
        <v>0</v>
      </c>
      <c r="N189">
        <v>3</v>
      </c>
      <c r="O189">
        <v>6</v>
      </c>
      <c r="P189" s="2">
        <v>50</v>
      </c>
      <c r="Q189">
        <v>0</v>
      </c>
      <c r="R189">
        <v>6</v>
      </c>
      <c r="S189" s="2">
        <v>0</v>
      </c>
      <c r="T189">
        <v>0</v>
      </c>
      <c r="U189">
        <v>1</v>
      </c>
      <c r="V189" s="2">
        <v>0</v>
      </c>
      <c r="W189">
        <v>0</v>
      </c>
      <c r="X189">
        <v>0</v>
      </c>
      <c r="Y189">
        <v>0</v>
      </c>
      <c r="Z189">
        <v>0</v>
      </c>
      <c r="AA189">
        <v>0</v>
      </c>
      <c r="AB189">
        <v>0</v>
      </c>
      <c r="AC189">
        <v>0</v>
      </c>
      <c r="AD189">
        <v>11</v>
      </c>
      <c r="AE189" s="2">
        <v>3.6666666666666701</v>
      </c>
      <c r="AF189">
        <v>4</v>
      </c>
      <c r="AG189">
        <v>7</v>
      </c>
      <c r="AH189">
        <v>2</v>
      </c>
      <c r="AI189" s="2">
        <v>0.66666666666666696</v>
      </c>
      <c r="AJ189" s="4">
        <v>24370</v>
      </c>
      <c r="AK189" s="4">
        <v>186</v>
      </c>
    </row>
    <row r="190" spans="1:37" ht="15.25" customHeight="1" x14ac:dyDescent="0.2">
      <c r="A190" t="s">
        <v>467</v>
      </c>
      <c r="B190" t="s">
        <v>468</v>
      </c>
      <c r="C190" t="s">
        <v>90</v>
      </c>
      <c r="D190">
        <v>3</v>
      </c>
      <c r="E190">
        <v>2</v>
      </c>
      <c r="F190" s="2">
        <v>0.66666666666666696</v>
      </c>
      <c r="G190" s="2">
        <v>6.5</v>
      </c>
      <c r="H190" s="2">
        <v>2.2000000000000002</v>
      </c>
      <c r="I190" s="2">
        <v>0.25</v>
      </c>
      <c r="J190" s="2">
        <v>0.5</v>
      </c>
      <c r="K190" s="2">
        <v>0.16666666666666699</v>
      </c>
      <c r="L190">
        <v>5</v>
      </c>
      <c r="M190" s="2">
        <v>1.6666666666666701</v>
      </c>
      <c r="N190">
        <v>1</v>
      </c>
      <c r="O190">
        <v>5</v>
      </c>
      <c r="P190" s="2">
        <v>20</v>
      </c>
      <c r="Q190">
        <v>0</v>
      </c>
      <c r="R190">
        <v>0</v>
      </c>
      <c r="T190">
        <v>1</v>
      </c>
      <c r="U190">
        <v>3</v>
      </c>
      <c r="V190" s="2">
        <v>33.3333333333333</v>
      </c>
      <c r="W190">
        <v>1</v>
      </c>
      <c r="X190">
        <v>3</v>
      </c>
      <c r="Y190">
        <v>1</v>
      </c>
      <c r="Z190">
        <v>0</v>
      </c>
      <c r="AA190">
        <v>0</v>
      </c>
      <c r="AB190">
        <v>0</v>
      </c>
      <c r="AC190">
        <v>0</v>
      </c>
      <c r="AD190">
        <v>8</v>
      </c>
      <c r="AE190" s="2">
        <v>2.6666666666666701</v>
      </c>
      <c r="AF190">
        <v>5</v>
      </c>
      <c r="AG190">
        <v>3</v>
      </c>
      <c r="AH190">
        <v>2</v>
      </c>
      <c r="AI190" s="2">
        <v>0.66666666666666696</v>
      </c>
      <c r="AJ190" s="4">
        <v>71410</v>
      </c>
      <c r="AK190" s="4">
        <v>87</v>
      </c>
    </row>
    <row r="191" spans="1:37" ht="15.25" customHeight="1" x14ac:dyDescent="0.2">
      <c r="A191" t="s">
        <v>469</v>
      </c>
      <c r="B191" t="s">
        <v>470</v>
      </c>
      <c r="C191" t="s">
        <v>90</v>
      </c>
      <c r="D191">
        <v>6</v>
      </c>
      <c r="E191">
        <v>20</v>
      </c>
      <c r="F191" s="2">
        <v>3.3333333333333299</v>
      </c>
      <c r="G191" s="2">
        <v>18.2</v>
      </c>
      <c r="H191" s="2">
        <v>3</v>
      </c>
      <c r="I191" s="2">
        <v>0.61</v>
      </c>
      <c r="J191" s="2">
        <v>12.2</v>
      </c>
      <c r="K191" s="2">
        <v>2.0333333333333301</v>
      </c>
      <c r="L191">
        <v>2</v>
      </c>
      <c r="M191" s="2">
        <v>0.33333333333333298</v>
      </c>
      <c r="N191">
        <v>3</v>
      </c>
      <c r="O191">
        <v>5</v>
      </c>
      <c r="P191" s="2">
        <v>60</v>
      </c>
      <c r="Q191">
        <v>8</v>
      </c>
      <c r="R191">
        <v>27</v>
      </c>
      <c r="S191" s="2">
        <v>29.629629629629601</v>
      </c>
      <c r="T191">
        <v>1</v>
      </c>
      <c r="U191">
        <v>1</v>
      </c>
      <c r="V191" s="2">
        <v>100</v>
      </c>
      <c r="W191">
        <v>0</v>
      </c>
      <c r="X191">
        <v>1</v>
      </c>
      <c r="Y191">
        <v>0</v>
      </c>
      <c r="Z191">
        <v>0</v>
      </c>
      <c r="AA191">
        <v>0</v>
      </c>
      <c r="AB191">
        <v>0</v>
      </c>
      <c r="AC191">
        <v>1</v>
      </c>
      <c r="AD191">
        <v>16</v>
      </c>
      <c r="AE191" s="2">
        <v>2.6666666666666701</v>
      </c>
      <c r="AF191">
        <v>5</v>
      </c>
      <c r="AG191">
        <v>11</v>
      </c>
      <c r="AH191">
        <v>3</v>
      </c>
      <c r="AI191" s="2">
        <v>0.5</v>
      </c>
      <c r="AJ191" s="4">
        <v>117966</v>
      </c>
      <c r="AK191" s="4">
        <v>44</v>
      </c>
    </row>
    <row r="192" spans="1:37" ht="15.25" customHeight="1" x14ac:dyDescent="0.2">
      <c r="A192" t="s">
        <v>471</v>
      </c>
      <c r="B192" t="s">
        <v>472</v>
      </c>
      <c r="C192" t="s">
        <v>90</v>
      </c>
      <c r="D192">
        <v>6</v>
      </c>
      <c r="E192">
        <v>36</v>
      </c>
      <c r="F192" s="2">
        <v>6</v>
      </c>
      <c r="G192" s="2">
        <v>30.4</v>
      </c>
      <c r="H192" s="2">
        <v>5.0999999999999996</v>
      </c>
      <c r="I192" s="2">
        <v>0.57999999999999996</v>
      </c>
      <c r="J192" s="2">
        <v>20.9</v>
      </c>
      <c r="K192" s="2">
        <v>3.4833333333333298</v>
      </c>
      <c r="L192">
        <v>10</v>
      </c>
      <c r="M192" s="2">
        <v>1.6666666666666701</v>
      </c>
      <c r="N192">
        <v>10</v>
      </c>
      <c r="O192">
        <v>18</v>
      </c>
      <c r="P192" s="2">
        <v>55.5555555555556</v>
      </c>
      <c r="Q192">
        <v>12</v>
      </c>
      <c r="R192">
        <v>40</v>
      </c>
      <c r="S192" s="2">
        <v>30</v>
      </c>
      <c r="T192">
        <v>2</v>
      </c>
      <c r="U192">
        <v>4</v>
      </c>
      <c r="V192" s="2">
        <v>50</v>
      </c>
      <c r="W192">
        <v>0</v>
      </c>
      <c r="X192">
        <v>0</v>
      </c>
      <c r="Y192">
        <v>6</v>
      </c>
      <c r="Z192">
        <v>1</v>
      </c>
      <c r="AA192">
        <v>0</v>
      </c>
      <c r="AB192">
        <v>0</v>
      </c>
      <c r="AC192">
        <v>4</v>
      </c>
      <c r="AD192">
        <v>23</v>
      </c>
      <c r="AE192" s="2">
        <v>3.8333333333333299</v>
      </c>
      <c r="AF192">
        <v>13</v>
      </c>
      <c r="AG192">
        <v>10</v>
      </c>
      <c r="AH192">
        <v>8</v>
      </c>
      <c r="AI192" s="2">
        <v>1.3333333333333299</v>
      </c>
      <c r="AJ192" s="4">
        <v>123186</v>
      </c>
      <c r="AK192" s="4">
        <v>34</v>
      </c>
    </row>
    <row r="193" spans="1:37" ht="15.25" customHeight="1" x14ac:dyDescent="0.2">
      <c r="A193" t="s">
        <v>473</v>
      </c>
      <c r="B193" t="s">
        <v>474</v>
      </c>
      <c r="C193" t="s">
        <v>90</v>
      </c>
      <c r="D193">
        <v>6</v>
      </c>
      <c r="E193">
        <v>29</v>
      </c>
      <c r="F193" s="2">
        <v>4.8333333333333304</v>
      </c>
      <c r="G193" s="2">
        <v>29.5</v>
      </c>
      <c r="H193" s="2">
        <v>4.9000000000000004</v>
      </c>
      <c r="I193" s="2">
        <v>0.56999999999999995</v>
      </c>
      <c r="J193" s="2">
        <v>16.5</v>
      </c>
      <c r="K193" s="2">
        <v>2.75</v>
      </c>
      <c r="L193">
        <v>6</v>
      </c>
      <c r="M193" s="2">
        <v>1</v>
      </c>
      <c r="N193">
        <v>15</v>
      </c>
      <c r="O193">
        <v>25</v>
      </c>
      <c r="P193" s="2">
        <v>60</v>
      </c>
      <c r="Q193">
        <v>7</v>
      </c>
      <c r="R193">
        <v>25</v>
      </c>
      <c r="S193" s="2">
        <v>28</v>
      </c>
      <c r="T193">
        <v>0</v>
      </c>
      <c r="U193">
        <v>1</v>
      </c>
      <c r="V193" s="2">
        <v>0</v>
      </c>
      <c r="W193">
        <v>0</v>
      </c>
      <c r="X193">
        <v>1</v>
      </c>
      <c r="Y193">
        <v>3</v>
      </c>
      <c r="Z193">
        <v>2</v>
      </c>
      <c r="AA193">
        <v>0</v>
      </c>
      <c r="AB193">
        <v>0</v>
      </c>
      <c r="AC193">
        <v>2</v>
      </c>
      <c r="AD193">
        <v>32</v>
      </c>
      <c r="AE193" s="2">
        <v>5.3333333333333304</v>
      </c>
      <c r="AF193">
        <v>4</v>
      </c>
      <c r="AG193">
        <v>28</v>
      </c>
      <c r="AH193">
        <v>7</v>
      </c>
      <c r="AI193" s="2">
        <v>1.1666666666666701</v>
      </c>
      <c r="AJ193" s="4">
        <v>98946</v>
      </c>
      <c r="AK193" s="4">
        <v>56</v>
      </c>
    </row>
    <row r="194" spans="1:37" ht="15.25" customHeight="1" x14ac:dyDescent="0.2">
      <c r="A194" t="s">
        <v>475</v>
      </c>
      <c r="B194" t="s">
        <v>476</v>
      </c>
      <c r="C194" t="s">
        <v>91</v>
      </c>
      <c r="D194">
        <v>4</v>
      </c>
      <c r="E194">
        <v>21</v>
      </c>
      <c r="F194" s="2">
        <v>5.25</v>
      </c>
      <c r="G194" s="2">
        <v>16.7</v>
      </c>
      <c r="H194" s="2">
        <v>4.2</v>
      </c>
      <c r="I194" s="2">
        <v>0.44</v>
      </c>
      <c r="J194" s="2">
        <v>9.1999999999999993</v>
      </c>
      <c r="K194" s="2">
        <v>2.2999999999999998</v>
      </c>
      <c r="L194">
        <v>7</v>
      </c>
      <c r="M194" s="2">
        <v>1.75</v>
      </c>
      <c r="N194">
        <v>14</v>
      </c>
      <c r="O194">
        <v>25</v>
      </c>
      <c r="P194" s="2">
        <v>56</v>
      </c>
      <c r="Q194">
        <v>1</v>
      </c>
      <c r="R194">
        <v>10</v>
      </c>
      <c r="S194" s="2">
        <v>10</v>
      </c>
      <c r="T194">
        <v>5</v>
      </c>
      <c r="U194">
        <v>13</v>
      </c>
      <c r="V194" s="2">
        <v>38.461538461538503</v>
      </c>
      <c r="W194">
        <v>0</v>
      </c>
      <c r="X194">
        <v>2</v>
      </c>
      <c r="Y194">
        <v>4</v>
      </c>
      <c r="Z194">
        <v>0</v>
      </c>
      <c r="AA194">
        <v>0</v>
      </c>
      <c r="AB194">
        <v>0</v>
      </c>
      <c r="AC194">
        <v>1</v>
      </c>
      <c r="AD194">
        <v>15</v>
      </c>
      <c r="AE194" s="2">
        <v>3.75</v>
      </c>
      <c r="AF194">
        <v>5</v>
      </c>
      <c r="AG194">
        <v>10</v>
      </c>
      <c r="AH194">
        <v>6</v>
      </c>
      <c r="AI194" s="2">
        <v>1.5</v>
      </c>
      <c r="AJ194" s="4">
        <v>40260</v>
      </c>
      <c r="AK194" s="4">
        <v>144</v>
      </c>
    </row>
    <row r="195" spans="1:37" ht="15.25" customHeight="1" x14ac:dyDescent="0.2">
      <c r="A195" t="s">
        <v>477</v>
      </c>
      <c r="B195" t="s">
        <v>478</v>
      </c>
      <c r="C195" t="s">
        <v>91</v>
      </c>
      <c r="D195">
        <v>4</v>
      </c>
      <c r="E195">
        <v>27</v>
      </c>
      <c r="F195" s="2">
        <v>6.75</v>
      </c>
      <c r="G195" s="2">
        <v>20.7</v>
      </c>
      <c r="H195" s="2">
        <v>5.2</v>
      </c>
      <c r="I195" s="2">
        <v>0.6</v>
      </c>
      <c r="J195" s="2">
        <v>16.2</v>
      </c>
      <c r="K195" s="2">
        <v>4.05</v>
      </c>
      <c r="L195">
        <v>11</v>
      </c>
      <c r="M195" s="2">
        <v>2.75</v>
      </c>
      <c r="N195">
        <v>15</v>
      </c>
      <c r="O195">
        <v>27</v>
      </c>
      <c r="P195" s="2">
        <v>55.5555555555556</v>
      </c>
      <c r="Q195">
        <v>2</v>
      </c>
      <c r="R195">
        <v>8</v>
      </c>
      <c r="S195" s="2">
        <v>25</v>
      </c>
      <c r="T195">
        <v>8</v>
      </c>
      <c r="U195">
        <v>10</v>
      </c>
      <c r="V195" s="2">
        <v>80</v>
      </c>
      <c r="W195">
        <v>0</v>
      </c>
      <c r="X195">
        <v>1</v>
      </c>
      <c r="Y195">
        <v>4</v>
      </c>
      <c r="Z195">
        <v>0</v>
      </c>
      <c r="AA195">
        <v>0</v>
      </c>
      <c r="AB195">
        <v>0</v>
      </c>
      <c r="AC195">
        <v>6</v>
      </c>
      <c r="AD195">
        <v>11</v>
      </c>
      <c r="AE195" s="2">
        <v>2.75</v>
      </c>
      <c r="AF195">
        <v>2</v>
      </c>
      <c r="AG195">
        <v>9</v>
      </c>
      <c r="AH195">
        <v>6</v>
      </c>
      <c r="AI195" s="2">
        <v>1.5</v>
      </c>
      <c r="AJ195" s="4">
        <v>43500</v>
      </c>
      <c r="AK195" s="4">
        <v>131</v>
      </c>
    </row>
    <row r="196" spans="1:37" ht="15.25" customHeight="1" x14ac:dyDescent="0.2">
      <c r="A196" t="s">
        <v>479</v>
      </c>
      <c r="B196" t="s">
        <v>480</v>
      </c>
      <c r="C196" t="s">
        <v>91</v>
      </c>
      <c r="D196">
        <v>4</v>
      </c>
      <c r="E196">
        <v>14</v>
      </c>
      <c r="F196" s="2">
        <v>3.5</v>
      </c>
      <c r="G196" s="2">
        <v>13</v>
      </c>
      <c r="H196" s="2">
        <v>3.2</v>
      </c>
      <c r="I196" s="2">
        <v>0.64</v>
      </c>
      <c r="J196" s="2">
        <v>9</v>
      </c>
      <c r="K196" s="2">
        <v>2.25</v>
      </c>
      <c r="L196">
        <v>7</v>
      </c>
      <c r="M196" s="2">
        <v>1.75</v>
      </c>
      <c r="N196">
        <v>8</v>
      </c>
      <c r="O196">
        <v>13</v>
      </c>
      <c r="P196" s="2">
        <v>61.538461538461497</v>
      </c>
      <c r="Q196">
        <v>1</v>
      </c>
      <c r="R196">
        <v>4</v>
      </c>
      <c r="S196" s="2">
        <v>25</v>
      </c>
      <c r="T196">
        <v>4</v>
      </c>
      <c r="U196">
        <v>5</v>
      </c>
      <c r="V196" s="2">
        <v>80</v>
      </c>
      <c r="W196">
        <v>0</v>
      </c>
      <c r="X196">
        <v>1</v>
      </c>
      <c r="Y196">
        <v>1</v>
      </c>
      <c r="Z196">
        <v>0</v>
      </c>
      <c r="AA196">
        <v>0</v>
      </c>
      <c r="AB196">
        <v>0</v>
      </c>
      <c r="AC196">
        <v>5</v>
      </c>
      <c r="AD196">
        <v>10</v>
      </c>
      <c r="AE196" s="2">
        <v>2.5</v>
      </c>
      <c r="AF196">
        <v>2</v>
      </c>
      <c r="AG196">
        <v>8</v>
      </c>
      <c r="AH196">
        <v>3</v>
      </c>
      <c r="AI196" s="2">
        <v>0.75</v>
      </c>
      <c r="AJ196" s="4">
        <v>41070</v>
      </c>
      <c r="AK196" s="4">
        <v>142</v>
      </c>
    </row>
    <row r="197" spans="1:37" ht="15.25" customHeight="1" x14ac:dyDescent="0.2">
      <c r="A197" t="s">
        <v>481</v>
      </c>
      <c r="B197" t="s">
        <v>482</v>
      </c>
      <c r="C197" t="s">
        <v>91</v>
      </c>
      <c r="D197">
        <v>4</v>
      </c>
      <c r="E197">
        <v>8</v>
      </c>
      <c r="F197" s="2">
        <v>2</v>
      </c>
      <c r="G197" s="2">
        <v>5.8</v>
      </c>
      <c r="H197" s="2">
        <v>1.4</v>
      </c>
      <c r="I197" s="2">
        <v>0.47</v>
      </c>
      <c r="J197" s="2">
        <v>3.8</v>
      </c>
      <c r="K197" s="2">
        <v>0.95</v>
      </c>
      <c r="L197">
        <v>1</v>
      </c>
      <c r="M197" s="2">
        <v>0.25</v>
      </c>
      <c r="N197">
        <v>8</v>
      </c>
      <c r="O197">
        <v>15</v>
      </c>
      <c r="P197" s="2">
        <v>53.3333333333333</v>
      </c>
      <c r="Q197">
        <v>0</v>
      </c>
      <c r="R197">
        <v>1</v>
      </c>
      <c r="S197" s="2">
        <v>0</v>
      </c>
      <c r="T197">
        <v>0</v>
      </c>
      <c r="U197">
        <v>1</v>
      </c>
      <c r="V197" s="2">
        <v>0</v>
      </c>
      <c r="W197">
        <v>0</v>
      </c>
      <c r="X197">
        <v>0</v>
      </c>
      <c r="Y197">
        <v>1</v>
      </c>
      <c r="Z197">
        <v>0</v>
      </c>
      <c r="AA197">
        <v>0</v>
      </c>
      <c r="AB197">
        <v>0</v>
      </c>
      <c r="AC197">
        <v>0</v>
      </c>
      <c r="AD197">
        <v>14</v>
      </c>
      <c r="AE197" s="2">
        <v>3.5</v>
      </c>
      <c r="AF197">
        <v>3</v>
      </c>
      <c r="AG197">
        <v>11</v>
      </c>
      <c r="AH197">
        <v>6</v>
      </c>
      <c r="AI197" s="2">
        <v>1.5</v>
      </c>
      <c r="AJ197" s="4">
        <v>43350</v>
      </c>
      <c r="AK197" s="4">
        <v>132</v>
      </c>
    </row>
    <row r="198" spans="1:37" ht="15.25" customHeight="1" x14ac:dyDescent="0.2">
      <c r="A198" t="s">
        <v>483</v>
      </c>
      <c r="B198" t="s">
        <v>484</v>
      </c>
      <c r="C198" t="s">
        <v>92</v>
      </c>
      <c r="D198">
        <v>2</v>
      </c>
      <c r="E198">
        <v>6</v>
      </c>
      <c r="F198" s="2">
        <v>3</v>
      </c>
      <c r="G198" s="2">
        <v>2.2999999999999998</v>
      </c>
      <c r="H198" s="2">
        <v>1.2</v>
      </c>
      <c r="I198" s="2">
        <v>0.55000000000000004</v>
      </c>
      <c r="J198" s="2">
        <v>3.3</v>
      </c>
      <c r="K198" s="2">
        <v>1.65</v>
      </c>
      <c r="L198">
        <v>2</v>
      </c>
      <c r="M198" s="2">
        <v>1</v>
      </c>
      <c r="N198">
        <v>2</v>
      </c>
      <c r="O198">
        <v>4</v>
      </c>
      <c r="P198" s="2">
        <v>50</v>
      </c>
      <c r="Q198">
        <v>2</v>
      </c>
      <c r="R198">
        <v>7</v>
      </c>
      <c r="S198" s="2">
        <v>28.571428571428601</v>
      </c>
      <c r="T198">
        <v>0</v>
      </c>
      <c r="U198">
        <v>0</v>
      </c>
      <c r="W198">
        <v>0</v>
      </c>
      <c r="X198">
        <v>0</v>
      </c>
      <c r="Y198">
        <v>1</v>
      </c>
      <c r="Z198">
        <v>0</v>
      </c>
      <c r="AA198">
        <v>0</v>
      </c>
      <c r="AB198">
        <v>0</v>
      </c>
      <c r="AC198">
        <v>1</v>
      </c>
      <c r="AD198">
        <v>2</v>
      </c>
      <c r="AE198" s="2">
        <v>1</v>
      </c>
      <c r="AF198">
        <v>1</v>
      </c>
      <c r="AG198">
        <v>1</v>
      </c>
      <c r="AH198">
        <v>3</v>
      </c>
      <c r="AI198" s="2">
        <v>1.5</v>
      </c>
      <c r="AJ198" s="4">
        <v>18360</v>
      </c>
      <c r="AK198" s="4">
        <v>209</v>
      </c>
    </row>
    <row r="199" spans="1:37" ht="15.25" customHeight="1" x14ac:dyDescent="0.2">
      <c r="A199" t="s">
        <v>485</v>
      </c>
      <c r="B199" t="s">
        <v>486</v>
      </c>
      <c r="C199" t="s">
        <v>92</v>
      </c>
      <c r="D199">
        <v>2</v>
      </c>
      <c r="E199">
        <v>7</v>
      </c>
      <c r="F199" s="2">
        <v>3.5</v>
      </c>
      <c r="G199" s="2">
        <v>4.5999999999999996</v>
      </c>
      <c r="H199" s="2">
        <v>2.2999999999999998</v>
      </c>
      <c r="I199" s="2">
        <v>0.44</v>
      </c>
      <c r="J199" s="2">
        <v>3.1</v>
      </c>
      <c r="K199" s="2">
        <v>1.55</v>
      </c>
      <c r="L199">
        <v>3</v>
      </c>
      <c r="M199" s="2">
        <v>1.5</v>
      </c>
      <c r="N199">
        <v>6</v>
      </c>
      <c r="O199">
        <v>12</v>
      </c>
      <c r="P199" s="2">
        <v>50</v>
      </c>
      <c r="Q199">
        <v>0</v>
      </c>
      <c r="R199">
        <v>1</v>
      </c>
      <c r="S199" s="2">
        <v>0</v>
      </c>
      <c r="T199">
        <v>1</v>
      </c>
      <c r="U199">
        <v>3</v>
      </c>
      <c r="V199" s="2">
        <v>33.3333333333333</v>
      </c>
      <c r="W199">
        <v>0</v>
      </c>
      <c r="X199">
        <v>0</v>
      </c>
      <c r="Y199">
        <v>2</v>
      </c>
      <c r="Z199">
        <v>0</v>
      </c>
      <c r="AA199">
        <v>0</v>
      </c>
      <c r="AB199">
        <v>0</v>
      </c>
      <c r="AC199">
        <v>1</v>
      </c>
      <c r="AD199">
        <v>5</v>
      </c>
      <c r="AE199" s="2">
        <v>2.5</v>
      </c>
      <c r="AF199">
        <v>3</v>
      </c>
      <c r="AG199">
        <v>2</v>
      </c>
      <c r="AH199">
        <v>3</v>
      </c>
      <c r="AI199" s="2">
        <v>1.5</v>
      </c>
      <c r="AJ199" s="4">
        <v>18630</v>
      </c>
      <c r="AK199" s="4">
        <v>206</v>
      </c>
    </row>
    <row r="200" spans="1:37" ht="15.25" customHeight="1" x14ac:dyDescent="0.2">
      <c r="A200" t="s">
        <v>487</v>
      </c>
      <c r="B200" t="s">
        <v>488</v>
      </c>
      <c r="C200" t="s">
        <v>92</v>
      </c>
      <c r="D200">
        <v>2</v>
      </c>
      <c r="E200">
        <v>0</v>
      </c>
      <c r="F200" s="2">
        <v>0</v>
      </c>
      <c r="G200" s="2">
        <v>-1.5</v>
      </c>
      <c r="H200" s="2">
        <v>-0.8</v>
      </c>
      <c r="I200" s="2">
        <v>0</v>
      </c>
      <c r="J200" s="2">
        <v>0</v>
      </c>
      <c r="K200" s="2">
        <v>0</v>
      </c>
      <c r="L200">
        <v>1</v>
      </c>
      <c r="M200" s="2">
        <v>0.5</v>
      </c>
      <c r="N200">
        <v>0</v>
      </c>
      <c r="O200">
        <v>4</v>
      </c>
      <c r="P200" s="2">
        <v>0</v>
      </c>
      <c r="Q200">
        <v>0</v>
      </c>
      <c r="R200">
        <v>2</v>
      </c>
      <c r="S200" s="2">
        <v>0</v>
      </c>
      <c r="T200">
        <v>0</v>
      </c>
      <c r="U200">
        <v>0</v>
      </c>
      <c r="W200">
        <v>0</v>
      </c>
      <c r="X200">
        <v>0</v>
      </c>
      <c r="Y200">
        <v>1</v>
      </c>
      <c r="Z200">
        <v>0</v>
      </c>
      <c r="AA200">
        <v>0</v>
      </c>
      <c r="AB200">
        <v>0</v>
      </c>
      <c r="AC200">
        <v>0</v>
      </c>
      <c r="AD200">
        <v>3</v>
      </c>
      <c r="AE200" s="2">
        <v>1.5</v>
      </c>
      <c r="AF200">
        <v>0</v>
      </c>
      <c r="AG200">
        <v>3</v>
      </c>
      <c r="AH200">
        <v>4</v>
      </c>
      <c r="AI200" s="2">
        <v>2</v>
      </c>
      <c r="AJ200" s="4">
        <v>16740</v>
      </c>
      <c r="AK200" s="4">
        <v>222</v>
      </c>
    </row>
    <row r="201" spans="1:37" ht="15.25" customHeight="1" x14ac:dyDescent="0.2">
      <c r="A201" t="s">
        <v>489</v>
      </c>
      <c r="B201" t="s">
        <v>490</v>
      </c>
      <c r="C201" t="s">
        <v>92</v>
      </c>
      <c r="D201">
        <v>2</v>
      </c>
      <c r="E201">
        <v>10</v>
      </c>
      <c r="F201" s="2">
        <v>5</v>
      </c>
      <c r="G201" s="2">
        <v>8.6</v>
      </c>
      <c r="H201" s="2">
        <v>4.3</v>
      </c>
      <c r="I201" s="2">
        <v>0.56000000000000005</v>
      </c>
      <c r="J201" s="2">
        <v>5.6</v>
      </c>
      <c r="K201" s="2">
        <v>2.8</v>
      </c>
      <c r="L201">
        <v>2</v>
      </c>
      <c r="M201" s="2">
        <v>1</v>
      </c>
      <c r="N201">
        <v>9</v>
      </c>
      <c r="O201">
        <v>14</v>
      </c>
      <c r="P201" s="2">
        <v>64.285714285714306</v>
      </c>
      <c r="Q201">
        <v>0</v>
      </c>
      <c r="R201">
        <v>2</v>
      </c>
      <c r="S201" s="2">
        <v>0</v>
      </c>
      <c r="T201">
        <v>1</v>
      </c>
      <c r="U201">
        <v>2</v>
      </c>
      <c r="V201" s="2">
        <v>50</v>
      </c>
      <c r="W201">
        <v>0</v>
      </c>
      <c r="X201">
        <v>1</v>
      </c>
      <c r="Y201">
        <v>1</v>
      </c>
      <c r="Z201">
        <v>1</v>
      </c>
      <c r="AA201">
        <v>0</v>
      </c>
      <c r="AB201">
        <v>0</v>
      </c>
      <c r="AC201">
        <v>0</v>
      </c>
      <c r="AD201">
        <v>12</v>
      </c>
      <c r="AE201" s="2">
        <v>6</v>
      </c>
      <c r="AF201">
        <v>5</v>
      </c>
      <c r="AG201">
        <v>7</v>
      </c>
      <c r="AH201">
        <v>5</v>
      </c>
      <c r="AI201" s="2">
        <v>2.5</v>
      </c>
      <c r="AJ201" s="4">
        <v>18360</v>
      </c>
      <c r="AK201" s="4">
        <v>208</v>
      </c>
    </row>
    <row r="202" spans="1:37" ht="15.25" customHeight="1" x14ac:dyDescent="0.2">
      <c r="A202" t="s">
        <v>491</v>
      </c>
      <c r="B202" t="s">
        <v>492</v>
      </c>
      <c r="C202" t="s">
        <v>90</v>
      </c>
      <c r="D202">
        <v>3</v>
      </c>
      <c r="E202">
        <v>12</v>
      </c>
      <c r="F202" s="2">
        <v>4</v>
      </c>
      <c r="G202" s="2">
        <v>16.5</v>
      </c>
      <c r="H202" s="2">
        <v>5.5</v>
      </c>
      <c r="I202" s="2">
        <v>0.67</v>
      </c>
      <c r="J202" s="2">
        <v>8</v>
      </c>
      <c r="K202" s="2">
        <v>2.6666666666666701</v>
      </c>
      <c r="L202">
        <v>3</v>
      </c>
      <c r="M202" s="2">
        <v>1</v>
      </c>
      <c r="N202">
        <v>6</v>
      </c>
      <c r="O202">
        <v>8</v>
      </c>
      <c r="P202" s="2">
        <v>75</v>
      </c>
      <c r="Q202">
        <v>1</v>
      </c>
      <c r="R202">
        <v>3</v>
      </c>
      <c r="S202" s="2">
        <v>33.3333333333333</v>
      </c>
      <c r="T202">
        <v>4</v>
      </c>
      <c r="U202">
        <v>7</v>
      </c>
      <c r="V202" s="2">
        <v>57.142857142857103</v>
      </c>
      <c r="W202">
        <v>0</v>
      </c>
      <c r="X202">
        <v>3</v>
      </c>
      <c r="Y202">
        <v>0</v>
      </c>
      <c r="Z202">
        <v>1</v>
      </c>
      <c r="AA202">
        <v>0</v>
      </c>
      <c r="AB202">
        <v>0</v>
      </c>
      <c r="AC202">
        <v>0</v>
      </c>
      <c r="AD202">
        <v>13</v>
      </c>
      <c r="AE202" s="2">
        <v>4.3333333333333304</v>
      </c>
      <c r="AF202">
        <v>5</v>
      </c>
      <c r="AG202">
        <v>8</v>
      </c>
      <c r="AH202">
        <v>1</v>
      </c>
      <c r="AI202" s="2">
        <v>0.33333333333333298</v>
      </c>
      <c r="AJ202" s="4">
        <v>38736</v>
      </c>
      <c r="AK202" s="4">
        <v>149</v>
      </c>
    </row>
    <row r="203" spans="1:37" ht="15.25" customHeight="1" x14ac:dyDescent="0.2">
      <c r="A203" t="s">
        <v>493</v>
      </c>
      <c r="B203" t="s">
        <v>494</v>
      </c>
      <c r="C203" t="s">
        <v>93</v>
      </c>
      <c r="D203">
        <v>2</v>
      </c>
      <c r="E203">
        <v>6</v>
      </c>
      <c r="F203" s="2">
        <v>3</v>
      </c>
      <c r="G203" s="2">
        <v>3.8</v>
      </c>
      <c r="H203" s="2">
        <v>1.9</v>
      </c>
      <c r="I203" s="2">
        <v>0.22</v>
      </c>
      <c r="J203" s="2">
        <v>1.3</v>
      </c>
      <c r="K203" s="2">
        <v>0.65</v>
      </c>
      <c r="L203">
        <v>2</v>
      </c>
      <c r="M203" s="2">
        <v>1</v>
      </c>
      <c r="N203">
        <v>2</v>
      </c>
      <c r="O203">
        <v>10</v>
      </c>
      <c r="P203" s="2">
        <v>20</v>
      </c>
      <c r="Q203">
        <v>1</v>
      </c>
      <c r="R203">
        <v>12</v>
      </c>
      <c r="S203" s="2">
        <v>8.3333333333333304</v>
      </c>
      <c r="T203">
        <v>2</v>
      </c>
      <c r="U203">
        <v>5</v>
      </c>
      <c r="V203" s="2">
        <v>40</v>
      </c>
      <c r="W203">
        <v>0</v>
      </c>
      <c r="X203">
        <v>0</v>
      </c>
      <c r="Y203">
        <v>2</v>
      </c>
      <c r="Z203">
        <v>1</v>
      </c>
      <c r="AA203">
        <v>0</v>
      </c>
      <c r="AB203">
        <v>0</v>
      </c>
      <c r="AC203">
        <v>0</v>
      </c>
      <c r="AD203">
        <v>9</v>
      </c>
      <c r="AE203" s="2">
        <v>4.5</v>
      </c>
      <c r="AF203">
        <v>2</v>
      </c>
      <c r="AG203">
        <v>7</v>
      </c>
      <c r="AH203">
        <v>4</v>
      </c>
      <c r="AI203" s="2">
        <v>2</v>
      </c>
      <c r="AJ203" s="4">
        <v>43830</v>
      </c>
      <c r="AK203" s="4">
        <v>129</v>
      </c>
    </row>
    <row r="204" spans="1:37" ht="15.25" customHeight="1" x14ac:dyDescent="0.2">
      <c r="A204" t="s">
        <v>495</v>
      </c>
      <c r="B204" t="s">
        <v>496</v>
      </c>
      <c r="C204" t="s">
        <v>93</v>
      </c>
      <c r="D204">
        <v>2</v>
      </c>
      <c r="E204">
        <v>8</v>
      </c>
      <c r="F204" s="2">
        <v>4</v>
      </c>
      <c r="G204" s="2">
        <v>6.5</v>
      </c>
      <c r="H204" s="2">
        <v>3.2</v>
      </c>
      <c r="I204" s="2">
        <v>0.5</v>
      </c>
      <c r="J204" s="2">
        <v>4</v>
      </c>
      <c r="K204" s="2">
        <v>2</v>
      </c>
      <c r="L204">
        <v>3</v>
      </c>
      <c r="M204" s="2">
        <v>1.5</v>
      </c>
      <c r="N204">
        <v>6</v>
      </c>
      <c r="O204">
        <v>10</v>
      </c>
      <c r="P204" s="2">
        <v>60</v>
      </c>
      <c r="Q204">
        <v>1</v>
      </c>
      <c r="R204">
        <v>6</v>
      </c>
      <c r="S204" s="2">
        <v>16.6666666666667</v>
      </c>
      <c r="T204">
        <v>0</v>
      </c>
      <c r="U204">
        <v>0</v>
      </c>
      <c r="W204">
        <v>0</v>
      </c>
      <c r="X204">
        <v>0</v>
      </c>
      <c r="Y204">
        <v>1</v>
      </c>
      <c r="Z204">
        <v>0</v>
      </c>
      <c r="AA204">
        <v>0</v>
      </c>
      <c r="AB204">
        <v>0</v>
      </c>
      <c r="AC204">
        <v>2</v>
      </c>
      <c r="AD204">
        <v>11</v>
      </c>
      <c r="AE204" s="2">
        <v>5.5</v>
      </c>
      <c r="AF204">
        <v>6</v>
      </c>
      <c r="AG204">
        <v>5</v>
      </c>
      <c r="AH204">
        <v>4</v>
      </c>
      <c r="AI204" s="2">
        <v>2</v>
      </c>
      <c r="AJ204" s="4">
        <v>44910</v>
      </c>
      <c r="AK204" s="4">
        <v>128</v>
      </c>
    </row>
    <row r="205" spans="1:37" ht="15.25" customHeight="1" x14ac:dyDescent="0.2">
      <c r="A205" t="s">
        <v>497</v>
      </c>
      <c r="B205" t="s">
        <v>498</v>
      </c>
      <c r="C205" t="s">
        <v>93</v>
      </c>
      <c r="D205">
        <v>2</v>
      </c>
      <c r="E205">
        <v>7</v>
      </c>
      <c r="F205" s="2">
        <v>3.5</v>
      </c>
      <c r="G205" s="2">
        <v>3.1</v>
      </c>
      <c r="H205" s="2">
        <v>1.6</v>
      </c>
      <c r="I205" s="2">
        <v>0.44</v>
      </c>
      <c r="J205" s="2">
        <v>3.1</v>
      </c>
      <c r="K205" s="2">
        <v>1.55</v>
      </c>
      <c r="L205">
        <v>3</v>
      </c>
      <c r="M205" s="2">
        <v>1.5</v>
      </c>
      <c r="N205">
        <v>4</v>
      </c>
      <c r="O205">
        <v>10</v>
      </c>
      <c r="P205" s="2">
        <v>40</v>
      </c>
      <c r="Q205">
        <v>0</v>
      </c>
      <c r="R205">
        <v>1</v>
      </c>
      <c r="S205" s="2">
        <v>0</v>
      </c>
      <c r="T205">
        <v>3</v>
      </c>
      <c r="U205">
        <v>5</v>
      </c>
      <c r="V205" s="2">
        <v>60</v>
      </c>
      <c r="W205">
        <v>0</v>
      </c>
      <c r="X205">
        <v>0</v>
      </c>
      <c r="Y205">
        <v>1</v>
      </c>
      <c r="Z205">
        <v>0</v>
      </c>
      <c r="AA205">
        <v>0</v>
      </c>
      <c r="AB205">
        <v>0</v>
      </c>
      <c r="AC205">
        <v>2</v>
      </c>
      <c r="AD205">
        <v>8</v>
      </c>
      <c r="AE205" s="2">
        <v>4</v>
      </c>
      <c r="AF205">
        <v>1</v>
      </c>
      <c r="AG205">
        <v>7</v>
      </c>
      <c r="AH205">
        <v>5</v>
      </c>
      <c r="AI205" s="2">
        <v>2.5</v>
      </c>
      <c r="AJ205" s="4">
        <v>45180</v>
      </c>
      <c r="AK205" s="4">
        <v>127</v>
      </c>
    </row>
    <row r="206" spans="1:37" ht="15.25" customHeight="1" x14ac:dyDescent="0.2">
      <c r="A206" t="s">
        <v>499</v>
      </c>
      <c r="B206" t="s">
        <v>500</v>
      </c>
      <c r="C206" t="s">
        <v>93</v>
      </c>
      <c r="D206">
        <v>2</v>
      </c>
      <c r="E206">
        <v>1</v>
      </c>
      <c r="F206" s="2">
        <v>0.5</v>
      </c>
      <c r="G206" s="2">
        <v>1.6</v>
      </c>
      <c r="H206" s="2">
        <v>0.8</v>
      </c>
      <c r="I206" s="2">
        <v>0.11</v>
      </c>
      <c r="J206" s="2">
        <v>0.1</v>
      </c>
      <c r="K206" s="2">
        <v>0.05</v>
      </c>
      <c r="L206">
        <v>0</v>
      </c>
      <c r="M206" s="2">
        <v>0</v>
      </c>
      <c r="N206">
        <v>1</v>
      </c>
      <c r="O206">
        <v>9</v>
      </c>
      <c r="P206" s="2">
        <v>11.1111111111111</v>
      </c>
      <c r="Q206">
        <v>0</v>
      </c>
      <c r="R206">
        <v>0</v>
      </c>
      <c r="T206">
        <v>0</v>
      </c>
      <c r="U206">
        <v>0</v>
      </c>
      <c r="W206">
        <v>0</v>
      </c>
      <c r="X206">
        <v>0</v>
      </c>
      <c r="Y206">
        <v>0</v>
      </c>
      <c r="Z206">
        <v>0</v>
      </c>
      <c r="AA206">
        <v>0</v>
      </c>
      <c r="AB206">
        <v>0</v>
      </c>
      <c r="AC206">
        <v>0</v>
      </c>
      <c r="AD206">
        <v>13</v>
      </c>
      <c r="AE206" s="2">
        <v>6.5</v>
      </c>
      <c r="AF206">
        <v>2</v>
      </c>
      <c r="AG206">
        <v>11</v>
      </c>
      <c r="AH206">
        <v>5</v>
      </c>
      <c r="AI206" s="2">
        <v>2.5</v>
      </c>
      <c r="AJ206" s="4">
        <v>43560</v>
      </c>
      <c r="AK206" s="4">
        <v>130</v>
      </c>
    </row>
    <row r="207" spans="1:37" ht="15.25" customHeight="1" x14ac:dyDescent="0.2">
      <c r="A207" t="s">
        <v>501</v>
      </c>
      <c r="B207" t="s">
        <v>502</v>
      </c>
      <c r="C207" t="s">
        <v>94</v>
      </c>
      <c r="D207">
        <v>3</v>
      </c>
      <c r="E207">
        <v>10</v>
      </c>
      <c r="F207" s="2">
        <v>3.3333333333333299</v>
      </c>
      <c r="G207" s="2">
        <v>6.5</v>
      </c>
      <c r="H207" s="2">
        <v>2.2000000000000002</v>
      </c>
      <c r="I207" s="2">
        <v>0.45</v>
      </c>
      <c r="J207" s="2">
        <v>4.5</v>
      </c>
      <c r="K207" s="2">
        <v>1.5</v>
      </c>
      <c r="L207">
        <v>3</v>
      </c>
      <c r="M207" s="2">
        <v>1</v>
      </c>
      <c r="N207">
        <v>4</v>
      </c>
      <c r="O207">
        <v>11</v>
      </c>
      <c r="P207" s="2">
        <v>36.363636363636402</v>
      </c>
      <c r="Q207">
        <v>3</v>
      </c>
      <c r="R207">
        <v>10</v>
      </c>
      <c r="S207" s="2">
        <v>30</v>
      </c>
      <c r="T207">
        <v>0</v>
      </c>
      <c r="U207">
        <v>1</v>
      </c>
      <c r="V207" s="2">
        <v>0</v>
      </c>
      <c r="W207">
        <v>0</v>
      </c>
      <c r="X207">
        <v>0</v>
      </c>
      <c r="Y207">
        <v>1</v>
      </c>
      <c r="Z207">
        <v>0</v>
      </c>
      <c r="AA207">
        <v>0</v>
      </c>
      <c r="AB207">
        <v>0</v>
      </c>
      <c r="AC207">
        <v>2</v>
      </c>
      <c r="AD207">
        <v>12</v>
      </c>
      <c r="AE207" s="2">
        <v>4</v>
      </c>
      <c r="AF207">
        <v>3</v>
      </c>
      <c r="AG207">
        <v>9</v>
      </c>
      <c r="AH207">
        <v>5</v>
      </c>
      <c r="AI207" s="2">
        <v>1.6666666666666701</v>
      </c>
      <c r="AJ207" s="4">
        <v>33030</v>
      </c>
      <c r="AK207" s="4">
        <v>164</v>
      </c>
    </row>
    <row r="208" spans="1:37" ht="15.25" customHeight="1" x14ac:dyDescent="0.2">
      <c r="A208" t="s">
        <v>503</v>
      </c>
      <c r="B208" t="s">
        <v>444</v>
      </c>
      <c r="C208" t="s">
        <v>94</v>
      </c>
      <c r="D208">
        <v>3</v>
      </c>
      <c r="E208">
        <v>16</v>
      </c>
      <c r="F208" s="2">
        <v>5.3333333333333304</v>
      </c>
      <c r="G208" s="2">
        <v>13.8</v>
      </c>
      <c r="H208" s="2">
        <v>4.5999999999999996</v>
      </c>
      <c r="I208" s="2">
        <v>0.52</v>
      </c>
      <c r="J208" s="2">
        <v>8.3000000000000007</v>
      </c>
      <c r="K208" s="2">
        <v>2.7666666666666702</v>
      </c>
      <c r="L208">
        <v>3</v>
      </c>
      <c r="M208" s="2">
        <v>1</v>
      </c>
      <c r="N208">
        <v>5</v>
      </c>
      <c r="O208">
        <v>9</v>
      </c>
      <c r="P208" s="2">
        <v>55.5555555555556</v>
      </c>
      <c r="Q208">
        <v>5</v>
      </c>
      <c r="R208">
        <v>19</v>
      </c>
      <c r="S208" s="2">
        <v>26.315789473684202</v>
      </c>
      <c r="T208">
        <v>1</v>
      </c>
      <c r="U208">
        <v>3</v>
      </c>
      <c r="V208" s="2">
        <v>33.3333333333333</v>
      </c>
      <c r="W208">
        <v>0</v>
      </c>
      <c r="X208">
        <v>0</v>
      </c>
      <c r="Y208">
        <v>1</v>
      </c>
      <c r="Z208">
        <v>2</v>
      </c>
      <c r="AA208">
        <v>0</v>
      </c>
      <c r="AB208">
        <v>0</v>
      </c>
      <c r="AC208">
        <v>2</v>
      </c>
      <c r="AD208">
        <v>15</v>
      </c>
      <c r="AE208" s="2">
        <v>5</v>
      </c>
      <c r="AF208">
        <v>4</v>
      </c>
      <c r="AG208">
        <v>11</v>
      </c>
      <c r="AH208">
        <v>3</v>
      </c>
      <c r="AI208" s="2">
        <v>1</v>
      </c>
      <c r="AJ208" s="4">
        <v>31680</v>
      </c>
      <c r="AK208" s="4">
        <v>169</v>
      </c>
    </row>
    <row r="209" spans="1:37" ht="15.25" customHeight="1" x14ac:dyDescent="0.2">
      <c r="A209" t="s">
        <v>504</v>
      </c>
      <c r="B209" t="s">
        <v>505</v>
      </c>
      <c r="C209" t="s">
        <v>94</v>
      </c>
      <c r="D209">
        <v>3</v>
      </c>
      <c r="E209">
        <v>2</v>
      </c>
      <c r="F209" s="2">
        <v>0.66666666666666696</v>
      </c>
      <c r="G209" s="2">
        <v>0.4</v>
      </c>
      <c r="H209" s="2">
        <v>0.1</v>
      </c>
      <c r="I209" s="2">
        <v>0.18</v>
      </c>
      <c r="J209" s="2">
        <v>0.4</v>
      </c>
      <c r="K209" s="2">
        <v>0.133333333333333</v>
      </c>
      <c r="L209">
        <v>1</v>
      </c>
      <c r="M209" s="2">
        <v>0.33333333333333298</v>
      </c>
      <c r="N209">
        <v>2</v>
      </c>
      <c r="O209">
        <v>5</v>
      </c>
      <c r="P209" s="2">
        <v>40</v>
      </c>
      <c r="Q209">
        <v>0</v>
      </c>
      <c r="R209">
        <v>3</v>
      </c>
      <c r="S209" s="2">
        <v>0</v>
      </c>
      <c r="T209">
        <v>0</v>
      </c>
      <c r="U209">
        <v>3</v>
      </c>
      <c r="V209" s="2">
        <v>0</v>
      </c>
      <c r="W209">
        <v>0</v>
      </c>
      <c r="X209">
        <v>0</v>
      </c>
      <c r="Y209">
        <v>1</v>
      </c>
      <c r="Z209">
        <v>0</v>
      </c>
      <c r="AA209">
        <v>0</v>
      </c>
      <c r="AB209">
        <v>0</v>
      </c>
      <c r="AC209">
        <v>0</v>
      </c>
      <c r="AD209">
        <v>8</v>
      </c>
      <c r="AE209" s="2">
        <v>2.6666666666666701</v>
      </c>
      <c r="AF209">
        <v>2</v>
      </c>
      <c r="AG209">
        <v>6</v>
      </c>
      <c r="AH209">
        <v>5</v>
      </c>
      <c r="AI209" s="2">
        <v>1.6666666666666701</v>
      </c>
      <c r="AJ209" s="4">
        <v>33040</v>
      </c>
      <c r="AK209" s="4">
        <v>163</v>
      </c>
    </row>
    <row r="210" spans="1:37" ht="15.25" customHeight="1" x14ac:dyDescent="0.2">
      <c r="A210" t="s">
        <v>506</v>
      </c>
      <c r="B210" t="s">
        <v>507</v>
      </c>
      <c r="C210" t="s">
        <v>94</v>
      </c>
      <c r="D210">
        <v>3</v>
      </c>
      <c r="E210">
        <v>11</v>
      </c>
      <c r="F210" s="2">
        <v>3.6666666666666701</v>
      </c>
      <c r="G210" s="2">
        <v>12.6</v>
      </c>
      <c r="H210" s="2">
        <v>4.2</v>
      </c>
      <c r="I210" s="2">
        <v>0.37</v>
      </c>
      <c r="J210" s="2">
        <v>4.0999999999999996</v>
      </c>
      <c r="K210" s="2">
        <v>1.36666666666667</v>
      </c>
      <c r="L210">
        <v>4</v>
      </c>
      <c r="M210" s="2">
        <v>1.3333333333333299</v>
      </c>
      <c r="N210">
        <v>8</v>
      </c>
      <c r="O210">
        <v>20</v>
      </c>
      <c r="P210" s="2">
        <v>40</v>
      </c>
      <c r="Q210">
        <v>0</v>
      </c>
      <c r="R210">
        <v>5</v>
      </c>
      <c r="S210" s="2">
        <v>0</v>
      </c>
      <c r="T210">
        <v>3</v>
      </c>
      <c r="U210">
        <v>5</v>
      </c>
      <c r="V210" s="2">
        <v>60</v>
      </c>
      <c r="W210">
        <v>1</v>
      </c>
      <c r="X210">
        <v>2</v>
      </c>
      <c r="Y210">
        <v>1</v>
      </c>
      <c r="Z210">
        <v>0</v>
      </c>
      <c r="AA210">
        <v>0</v>
      </c>
      <c r="AB210">
        <v>0</v>
      </c>
      <c r="AC210">
        <v>0</v>
      </c>
      <c r="AD210">
        <v>17</v>
      </c>
      <c r="AE210" s="2">
        <v>5.6666666666666696</v>
      </c>
      <c r="AF210">
        <v>6</v>
      </c>
      <c r="AG210">
        <v>11</v>
      </c>
      <c r="AH210">
        <v>3</v>
      </c>
      <c r="AI210" s="2">
        <v>1</v>
      </c>
      <c r="AJ210" s="4">
        <v>31170</v>
      </c>
      <c r="AK210" s="4">
        <v>170</v>
      </c>
    </row>
    <row r="211" spans="1:37" ht="15.25" customHeight="1" x14ac:dyDescent="0.2">
      <c r="A211" t="s">
        <v>508</v>
      </c>
      <c r="B211" t="s">
        <v>509</v>
      </c>
      <c r="C211" t="s">
        <v>95</v>
      </c>
      <c r="D211">
        <v>3</v>
      </c>
      <c r="E211">
        <v>11</v>
      </c>
      <c r="F211" s="2">
        <v>3.6666666666666701</v>
      </c>
      <c r="G211" s="2">
        <v>8.5</v>
      </c>
      <c r="H211" s="2">
        <v>2.8</v>
      </c>
      <c r="I211" s="2">
        <v>0.5</v>
      </c>
      <c r="J211" s="2">
        <v>5.5</v>
      </c>
      <c r="K211" s="2">
        <v>1.8333333333333299</v>
      </c>
      <c r="L211">
        <v>1</v>
      </c>
      <c r="M211" s="2">
        <v>0.33333333333333298</v>
      </c>
      <c r="N211">
        <v>9</v>
      </c>
      <c r="O211">
        <v>18</v>
      </c>
      <c r="P211" s="2">
        <v>50</v>
      </c>
      <c r="Q211">
        <v>0</v>
      </c>
      <c r="R211">
        <v>0</v>
      </c>
      <c r="T211">
        <v>2</v>
      </c>
      <c r="U211">
        <v>4</v>
      </c>
      <c r="V211" s="2">
        <v>50</v>
      </c>
      <c r="W211">
        <v>0</v>
      </c>
      <c r="X211">
        <v>1</v>
      </c>
      <c r="Y211">
        <v>0</v>
      </c>
      <c r="Z211">
        <v>1</v>
      </c>
      <c r="AA211">
        <v>0</v>
      </c>
      <c r="AB211">
        <v>0</v>
      </c>
      <c r="AC211">
        <v>0</v>
      </c>
      <c r="AD211">
        <v>16</v>
      </c>
      <c r="AE211" s="2">
        <v>5.3333333333333304</v>
      </c>
      <c r="AF211">
        <v>8</v>
      </c>
      <c r="AG211">
        <v>8</v>
      </c>
      <c r="AH211">
        <v>6</v>
      </c>
      <c r="AI211" s="2">
        <v>2</v>
      </c>
      <c r="AJ211" s="4">
        <v>76830</v>
      </c>
      <c r="AK211" s="4">
        <v>77</v>
      </c>
    </row>
    <row r="212" spans="1:37" ht="15.25" customHeight="1" x14ac:dyDescent="0.2">
      <c r="A212" t="s">
        <v>510</v>
      </c>
      <c r="B212" t="s">
        <v>444</v>
      </c>
      <c r="C212" t="s">
        <v>95</v>
      </c>
      <c r="D212">
        <v>3</v>
      </c>
      <c r="E212">
        <v>6</v>
      </c>
      <c r="F212" s="2">
        <v>2</v>
      </c>
      <c r="G212" s="2">
        <v>3.1</v>
      </c>
      <c r="H212" s="2">
        <v>1</v>
      </c>
      <c r="I212" s="2">
        <v>0.26</v>
      </c>
      <c r="J212" s="2">
        <v>1.6</v>
      </c>
      <c r="K212" s="2">
        <v>0.53333333333333299</v>
      </c>
      <c r="L212">
        <v>3</v>
      </c>
      <c r="M212" s="2">
        <v>1</v>
      </c>
      <c r="N212">
        <v>4</v>
      </c>
      <c r="O212">
        <v>11</v>
      </c>
      <c r="P212" s="2">
        <v>36.363636363636402</v>
      </c>
      <c r="Q212">
        <v>1</v>
      </c>
      <c r="R212">
        <v>12</v>
      </c>
      <c r="S212" s="2">
        <v>8.3333333333333304</v>
      </c>
      <c r="T212">
        <v>0</v>
      </c>
      <c r="U212">
        <v>0</v>
      </c>
      <c r="W212">
        <v>0</v>
      </c>
      <c r="X212">
        <v>0</v>
      </c>
      <c r="Y212">
        <v>2</v>
      </c>
      <c r="Z212">
        <v>0</v>
      </c>
      <c r="AA212">
        <v>0</v>
      </c>
      <c r="AB212">
        <v>0</v>
      </c>
      <c r="AC212">
        <v>1</v>
      </c>
      <c r="AD212">
        <v>7</v>
      </c>
      <c r="AE212" s="2">
        <v>2.3333333333333299</v>
      </c>
      <c r="AF212">
        <v>2</v>
      </c>
      <c r="AG212">
        <v>5</v>
      </c>
      <c r="AH212">
        <v>4</v>
      </c>
      <c r="AI212" s="2">
        <v>1.3333333333333299</v>
      </c>
      <c r="AJ212" s="4">
        <v>39464</v>
      </c>
      <c r="AK212" s="4">
        <v>147</v>
      </c>
    </row>
    <row r="213" spans="1:37" ht="15.25" customHeight="1" x14ac:dyDescent="0.2">
      <c r="A213" t="s">
        <v>511</v>
      </c>
      <c r="B213" t="s">
        <v>468</v>
      </c>
      <c r="C213" t="s">
        <v>95</v>
      </c>
      <c r="D213">
        <v>3</v>
      </c>
      <c r="E213">
        <v>13</v>
      </c>
      <c r="F213" s="2">
        <v>4.3333333333333304</v>
      </c>
      <c r="G213" s="2">
        <v>6.6</v>
      </c>
      <c r="H213" s="2">
        <v>2.2000000000000002</v>
      </c>
      <c r="I213" s="2">
        <v>0.43</v>
      </c>
      <c r="J213" s="2">
        <v>5.6</v>
      </c>
      <c r="K213" s="2">
        <v>1.86666666666667</v>
      </c>
      <c r="L213">
        <v>0</v>
      </c>
      <c r="M213" s="2">
        <v>0</v>
      </c>
      <c r="N213">
        <v>2</v>
      </c>
      <c r="O213">
        <v>5</v>
      </c>
      <c r="P213" s="2">
        <v>40</v>
      </c>
      <c r="Q213">
        <v>3</v>
      </c>
      <c r="R213">
        <v>15</v>
      </c>
      <c r="S213" s="2">
        <v>20</v>
      </c>
      <c r="T213">
        <v>5</v>
      </c>
      <c r="U213">
        <v>10</v>
      </c>
      <c r="V213" s="2">
        <v>50</v>
      </c>
      <c r="W213">
        <v>0</v>
      </c>
      <c r="X213">
        <v>0</v>
      </c>
      <c r="Y213">
        <v>0</v>
      </c>
      <c r="Z213">
        <v>0</v>
      </c>
      <c r="AA213">
        <v>0</v>
      </c>
      <c r="AB213">
        <v>0</v>
      </c>
      <c r="AC213">
        <v>0</v>
      </c>
      <c r="AD213">
        <v>10</v>
      </c>
      <c r="AE213" s="2">
        <v>3.3333333333333299</v>
      </c>
      <c r="AF213">
        <v>5</v>
      </c>
      <c r="AG213">
        <v>5</v>
      </c>
      <c r="AH213">
        <v>4</v>
      </c>
      <c r="AI213" s="2">
        <v>1.3333333333333299</v>
      </c>
      <c r="AJ213" s="4">
        <v>39990</v>
      </c>
      <c r="AK213" s="4">
        <v>146</v>
      </c>
    </row>
    <row r="214" spans="1:37" ht="15.25" customHeight="1" x14ac:dyDescent="0.2">
      <c r="A214" t="s">
        <v>512</v>
      </c>
      <c r="B214" t="s">
        <v>513</v>
      </c>
      <c r="C214" t="s">
        <v>95</v>
      </c>
      <c r="D214">
        <v>3</v>
      </c>
      <c r="E214">
        <v>14</v>
      </c>
      <c r="F214" s="2">
        <v>4.6666666666666696</v>
      </c>
      <c r="G214" s="2">
        <v>11.6</v>
      </c>
      <c r="H214" s="2">
        <v>3.9</v>
      </c>
      <c r="I214" s="2">
        <v>0.54</v>
      </c>
      <c r="J214" s="2">
        <v>7.6</v>
      </c>
      <c r="K214" s="2">
        <v>2.5333333333333301</v>
      </c>
      <c r="L214">
        <v>2</v>
      </c>
      <c r="M214" s="2">
        <v>0.66666666666666696</v>
      </c>
      <c r="N214">
        <v>2</v>
      </c>
      <c r="O214">
        <v>7</v>
      </c>
      <c r="P214" s="2">
        <v>28.571428571428601</v>
      </c>
      <c r="Q214">
        <v>2</v>
      </c>
      <c r="R214">
        <v>11</v>
      </c>
      <c r="S214" s="2">
        <v>18.181818181818201</v>
      </c>
      <c r="T214">
        <v>8</v>
      </c>
      <c r="U214">
        <v>8</v>
      </c>
      <c r="V214" s="2">
        <v>100</v>
      </c>
      <c r="W214">
        <v>0</v>
      </c>
      <c r="X214">
        <v>0</v>
      </c>
      <c r="Y214">
        <v>2</v>
      </c>
      <c r="Z214">
        <v>1</v>
      </c>
      <c r="AA214">
        <v>0</v>
      </c>
      <c r="AB214">
        <v>0</v>
      </c>
      <c r="AC214">
        <v>0</v>
      </c>
      <c r="AD214">
        <v>12</v>
      </c>
      <c r="AE214" s="2">
        <v>4</v>
      </c>
      <c r="AF214">
        <v>5</v>
      </c>
      <c r="AG214">
        <v>7</v>
      </c>
      <c r="AH214">
        <v>4</v>
      </c>
      <c r="AI214" s="2">
        <v>1.3333333333333299</v>
      </c>
      <c r="AJ214" s="4">
        <v>41670</v>
      </c>
      <c r="AK214" s="4">
        <v>139</v>
      </c>
    </row>
    <row r="215" spans="1:37" ht="15.25" customHeight="1" x14ac:dyDescent="0.2">
      <c r="A215" t="s">
        <v>514</v>
      </c>
      <c r="B215" t="s">
        <v>515</v>
      </c>
      <c r="C215" t="s">
        <v>96</v>
      </c>
      <c r="D215">
        <v>2</v>
      </c>
      <c r="E215">
        <v>7</v>
      </c>
      <c r="F215" s="2">
        <v>3.5</v>
      </c>
      <c r="G215" s="2">
        <v>8.4</v>
      </c>
      <c r="H215" s="2">
        <v>4.2</v>
      </c>
      <c r="I215" s="2">
        <v>0.41</v>
      </c>
      <c r="J215" s="2">
        <v>2.9</v>
      </c>
      <c r="K215" s="2">
        <v>1.45</v>
      </c>
      <c r="L215">
        <v>3</v>
      </c>
      <c r="M215" s="2">
        <v>1.5</v>
      </c>
      <c r="N215">
        <v>3</v>
      </c>
      <c r="O215">
        <v>7</v>
      </c>
      <c r="P215" s="2">
        <v>42.857142857142897</v>
      </c>
      <c r="Q215">
        <v>2</v>
      </c>
      <c r="R215">
        <v>10</v>
      </c>
      <c r="S215" s="2">
        <v>20</v>
      </c>
      <c r="T215">
        <v>0</v>
      </c>
      <c r="U215">
        <v>0</v>
      </c>
      <c r="W215">
        <v>0</v>
      </c>
      <c r="X215">
        <v>1</v>
      </c>
      <c r="Y215">
        <v>1</v>
      </c>
      <c r="Z215">
        <v>0</v>
      </c>
      <c r="AA215">
        <v>0</v>
      </c>
      <c r="AB215">
        <v>0</v>
      </c>
      <c r="AC215">
        <v>1</v>
      </c>
      <c r="AD215">
        <v>9</v>
      </c>
      <c r="AE215" s="2">
        <v>4.5</v>
      </c>
      <c r="AF215">
        <v>3</v>
      </c>
      <c r="AG215">
        <v>6</v>
      </c>
      <c r="AH215">
        <v>1</v>
      </c>
      <c r="AI215" s="2">
        <v>0.5</v>
      </c>
      <c r="AJ215" s="4">
        <v>11300</v>
      </c>
      <c r="AK215" s="4">
        <v>250</v>
      </c>
    </row>
    <row r="216" spans="1:37" ht="15.25" customHeight="1" x14ac:dyDescent="0.2">
      <c r="A216" t="s">
        <v>516</v>
      </c>
      <c r="B216" t="s">
        <v>517</v>
      </c>
      <c r="C216" t="s">
        <v>96</v>
      </c>
      <c r="D216">
        <v>2</v>
      </c>
      <c r="E216">
        <v>10</v>
      </c>
      <c r="F216" s="2">
        <v>5</v>
      </c>
      <c r="G216" s="2">
        <v>9</v>
      </c>
      <c r="H216" s="2">
        <v>4.5</v>
      </c>
      <c r="I216" s="2">
        <v>0.4</v>
      </c>
      <c r="J216" s="2">
        <v>4</v>
      </c>
      <c r="K216" s="2">
        <v>2</v>
      </c>
      <c r="L216">
        <v>2</v>
      </c>
      <c r="M216" s="2">
        <v>1</v>
      </c>
      <c r="N216">
        <v>3</v>
      </c>
      <c r="O216">
        <v>14</v>
      </c>
      <c r="P216" s="2">
        <v>21.428571428571399</v>
      </c>
      <c r="Q216">
        <v>3</v>
      </c>
      <c r="R216">
        <v>9</v>
      </c>
      <c r="S216" s="2">
        <v>33.3333333333333</v>
      </c>
      <c r="T216">
        <v>1</v>
      </c>
      <c r="U216">
        <v>2</v>
      </c>
      <c r="V216" s="2">
        <v>50</v>
      </c>
      <c r="W216">
        <v>0</v>
      </c>
      <c r="X216">
        <v>2</v>
      </c>
      <c r="Y216">
        <v>0</v>
      </c>
      <c r="Z216">
        <v>1</v>
      </c>
      <c r="AA216">
        <v>0</v>
      </c>
      <c r="AB216">
        <v>0</v>
      </c>
      <c r="AC216">
        <v>0</v>
      </c>
      <c r="AD216">
        <v>12</v>
      </c>
      <c r="AE216" s="2">
        <v>6</v>
      </c>
      <c r="AF216">
        <v>6</v>
      </c>
      <c r="AG216">
        <v>6</v>
      </c>
      <c r="AH216">
        <v>3</v>
      </c>
      <c r="AI216" s="2">
        <v>1.5</v>
      </c>
      <c r="AJ216" s="4">
        <v>17310</v>
      </c>
      <c r="AK216" s="4">
        <v>216</v>
      </c>
    </row>
    <row r="217" spans="1:37" ht="15.25" customHeight="1" x14ac:dyDescent="0.2">
      <c r="A217" t="s">
        <v>518</v>
      </c>
      <c r="B217" t="s">
        <v>519</v>
      </c>
      <c r="C217" t="s">
        <v>96</v>
      </c>
      <c r="D217">
        <v>2</v>
      </c>
      <c r="E217">
        <v>9</v>
      </c>
      <c r="F217" s="2">
        <v>4.5</v>
      </c>
      <c r="G217" s="2">
        <v>7.2</v>
      </c>
      <c r="H217" s="2">
        <v>3.6</v>
      </c>
      <c r="I217" s="2">
        <v>0.36</v>
      </c>
      <c r="J217" s="2">
        <v>3.2</v>
      </c>
      <c r="K217" s="2">
        <v>1.6</v>
      </c>
      <c r="L217">
        <v>2</v>
      </c>
      <c r="M217" s="2">
        <v>1</v>
      </c>
      <c r="N217">
        <v>1</v>
      </c>
      <c r="O217">
        <v>6</v>
      </c>
      <c r="P217" s="2">
        <v>16.6666666666667</v>
      </c>
      <c r="Q217">
        <v>3</v>
      </c>
      <c r="R217">
        <v>17</v>
      </c>
      <c r="S217" s="2">
        <v>17.647058823529399</v>
      </c>
      <c r="T217">
        <v>2</v>
      </c>
      <c r="U217">
        <v>2</v>
      </c>
      <c r="V217" s="2">
        <v>100</v>
      </c>
      <c r="W217">
        <v>0</v>
      </c>
      <c r="X217">
        <v>0</v>
      </c>
      <c r="Y217">
        <v>1</v>
      </c>
      <c r="Z217">
        <v>0</v>
      </c>
      <c r="AA217">
        <v>0</v>
      </c>
      <c r="AB217">
        <v>0</v>
      </c>
      <c r="AC217">
        <v>1</v>
      </c>
      <c r="AD217">
        <v>10</v>
      </c>
      <c r="AE217" s="2">
        <v>5</v>
      </c>
      <c r="AF217">
        <v>5</v>
      </c>
      <c r="AG217">
        <v>5</v>
      </c>
      <c r="AH217">
        <v>2</v>
      </c>
      <c r="AI217" s="2">
        <v>1</v>
      </c>
      <c r="AJ217" s="4">
        <v>18870</v>
      </c>
      <c r="AK217" s="4">
        <v>204</v>
      </c>
    </row>
    <row r="218" spans="1:37" ht="15.25" customHeight="1" x14ac:dyDescent="0.2">
      <c r="A218" t="s">
        <v>520</v>
      </c>
      <c r="B218" t="s">
        <v>521</v>
      </c>
      <c r="C218" t="s">
        <v>96</v>
      </c>
      <c r="D218">
        <v>2</v>
      </c>
      <c r="E218">
        <v>6</v>
      </c>
      <c r="F218" s="2">
        <v>3</v>
      </c>
      <c r="G218" s="2">
        <v>5.8</v>
      </c>
      <c r="H218" s="2">
        <v>2.9</v>
      </c>
      <c r="I218" s="2">
        <v>0.46</v>
      </c>
      <c r="J218" s="2">
        <v>2.8</v>
      </c>
      <c r="K218" s="2">
        <v>1.4</v>
      </c>
      <c r="L218">
        <v>3</v>
      </c>
      <c r="M218" s="2">
        <v>1.5</v>
      </c>
      <c r="N218">
        <v>4</v>
      </c>
      <c r="O218">
        <v>7</v>
      </c>
      <c r="P218" s="2">
        <v>57.142857142857103</v>
      </c>
      <c r="Q218">
        <v>0</v>
      </c>
      <c r="R218">
        <v>4</v>
      </c>
      <c r="S218" s="2">
        <v>0</v>
      </c>
      <c r="T218">
        <v>2</v>
      </c>
      <c r="U218">
        <v>2</v>
      </c>
      <c r="V218" s="2">
        <v>100</v>
      </c>
      <c r="W218">
        <v>0</v>
      </c>
      <c r="X218">
        <v>0</v>
      </c>
      <c r="Y218">
        <v>1</v>
      </c>
      <c r="Z218">
        <v>0</v>
      </c>
      <c r="AA218">
        <v>0</v>
      </c>
      <c r="AB218">
        <v>0</v>
      </c>
      <c r="AC218">
        <v>2</v>
      </c>
      <c r="AD218">
        <v>8</v>
      </c>
      <c r="AE218" s="2">
        <v>4</v>
      </c>
      <c r="AF218">
        <v>4</v>
      </c>
      <c r="AG218">
        <v>4</v>
      </c>
      <c r="AH218">
        <v>2</v>
      </c>
      <c r="AI218" s="2">
        <v>1</v>
      </c>
      <c r="AJ218" s="4">
        <v>18330</v>
      </c>
      <c r="AK218" s="4">
        <v>210</v>
      </c>
    </row>
    <row r="219" spans="1:37" ht="15.25" customHeight="1" x14ac:dyDescent="0.2">
      <c r="A219" t="s">
        <v>522</v>
      </c>
      <c r="B219" t="s">
        <v>523</v>
      </c>
      <c r="C219" t="s">
        <v>97</v>
      </c>
      <c r="D219">
        <v>3</v>
      </c>
      <c r="E219">
        <v>23</v>
      </c>
      <c r="F219" s="2">
        <v>7.6666666666666696</v>
      </c>
      <c r="G219" s="2">
        <v>18.899999999999999</v>
      </c>
      <c r="H219" s="2">
        <v>6.3</v>
      </c>
      <c r="I219" s="2">
        <v>0.43</v>
      </c>
      <c r="J219" s="2">
        <v>9.9</v>
      </c>
      <c r="K219" s="2">
        <v>3.3</v>
      </c>
      <c r="L219">
        <v>12</v>
      </c>
      <c r="M219" s="2">
        <v>4</v>
      </c>
      <c r="N219">
        <v>14</v>
      </c>
      <c r="O219">
        <v>29</v>
      </c>
      <c r="P219" s="2">
        <v>48.275862068965502</v>
      </c>
      <c r="Q219">
        <v>3</v>
      </c>
      <c r="R219">
        <v>18</v>
      </c>
      <c r="S219" s="2">
        <v>16.6666666666667</v>
      </c>
      <c r="T219">
        <v>3</v>
      </c>
      <c r="U219">
        <v>6</v>
      </c>
      <c r="V219" s="2">
        <v>50</v>
      </c>
      <c r="W219">
        <v>0</v>
      </c>
      <c r="X219">
        <v>1</v>
      </c>
      <c r="Y219">
        <v>3</v>
      </c>
      <c r="Z219">
        <v>3</v>
      </c>
      <c r="AA219">
        <v>1</v>
      </c>
      <c r="AB219">
        <v>0</v>
      </c>
      <c r="AC219">
        <v>8</v>
      </c>
      <c r="AD219">
        <v>22</v>
      </c>
      <c r="AE219" s="2">
        <v>7.3333333333333304</v>
      </c>
      <c r="AF219">
        <v>5</v>
      </c>
      <c r="AG219">
        <v>17</v>
      </c>
      <c r="AH219">
        <v>6</v>
      </c>
      <c r="AI219" s="2">
        <v>2</v>
      </c>
      <c r="AJ219" s="4">
        <v>38340</v>
      </c>
      <c r="AK219" s="4">
        <v>152</v>
      </c>
    </row>
    <row r="220" spans="1:37" ht="15.25" customHeight="1" x14ac:dyDescent="0.2">
      <c r="A220" t="s">
        <v>524</v>
      </c>
      <c r="B220" t="s">
        <v>525</v>
      </c>
      <c r="C220" t="s">
        <v>97</v>
      </c>
      <c r="D220">
        <v>3</v>
      </c>
      <c r="E220">
        <v>6</v>
      </c>
      <c r="F220" s="2">
        <v>2</v>
      </c>
      <c r="G220" s="2">
        <v>7.3</v>
      </c>
      <c r="H220" s="2">
        <v>2.4</v>
      </c>
      <c r="I220" s="2">
        <v>0.38</v>
      </c>
      <c r="J220" s="2">
        <v>2.2999999999999998</v>
      </c>
      <c r="K220" s="2">
        <v>0.76666666666666705</v>
      </c>
      <c r="L220">
        <v>1</v>
      </c>
      <c r="M220" s="2">
        <v>0.33333333333333298</v>
      </c>
      <c r="N220">
        <v>1</v>
      </c>
      <c r="O220">
        <v>6</v>
      </c>
      <c r="P220" s="2">
        <v>16.6666666666667</v>
      </c>
      <c r="Q220">
        <v>2</v>
      </c>
      <c r="R220">
        <v>8</v>
      </c>
      <c r="S220" s="2">
        <v>25</v>
      </c>
      <c r="T220">
        <v>1</v>
      </c>
      <c r="U220">
        <v>2</v>
      </c>
      <c r="V220" s="2">
        <v>50</v>
      </c>
      <c r="W220">
        <v>0</v>
      </c>
      <c r="X220">
        <v>0</v>
      </c>
      <c r="Y220">
        <v>1</v>
      </c>
      <c r="Z220">
        <v>0</v>
      </c>
      <c r="AA220">
        <v>0</v>
      </c>
      <c r="AB220">
        <v>0</v>
      </c>
      <c r="AC220">
        <v>0</v>
      </c>
      <c r="AD220">
        <v>10</v>
      </c>
      <c r="AE220" s="2">
        <v>3.3333333333333299</v>
      </c>
      <c r="AF220">
        <v>4</v>
      </c>
      <c r="AG220">
        <v>6</v>
      </c>
      <c r="AH220">
        <v>1</v>
      </c>
      <c r="AI220" s="2">
        <v>0.33333333333333298</v>
      </c>
      <c r="AJ220" s="4">
        <v>53220</v>
      </c>
      <c r="AK220" s="4">
        <v>112</v>
      </c>
    </row>
    <row r="221" spans="1:37" ht="15.25" customHeight="1" x14ac:dyDescent="0.2">
      <c r="A221" t="s">
        <v>526</v>
      </c>
      <c r="B221" t="s">
        <v>527</v>
      </c>
      <c r="C221" t="s">
        <v>97</v>
      </c>
      <c r="D221">
        <v>3</v>
      </c>
      <c r="E221">
        <v>15</v>
      </c>
      <c r="F221" s="2">
        <v>5</v>
      </c>
      <c r="G221" s="2">
        <v>13.7</v>
      </c>
      <c r="H221" s="2">
        <v>4.5999999999999996</v>
      </c>
      <c r="I221" s="2">
        <v>0.57999999999999996</v>
      </c>
      <c r="J221" s="2">
        <v>8.6999999999999993</v>
      </c>
      <c r="K221" s="2">
        <v>2.9</v>
      </c>
      <c r="L221">
        <v>8</v>
      </c>
      <c r="M221" s="2">
        <v>2.6666666666666701</v>
      </c>
      <c r="N221">
        <v>10</v>
      </c>
      <c r="O221">
        <v>16</v>
      </c>
      <c r="P221" s="2">
        <v>62.5</v>
      </c>
      <c r="Q221">
        <v>2</v>
      </c>
      <c r="R221">
        <v>6</v>
      </c>
      <c r="S221" s="2">
        <v>33.3333333333333</v>
      </c>
      <c r="T221">
        <v>1</v>
      </c>
      <c r="U221">
        <v>4</v>
      </c>
      <c r="V221" s="2">
        <v>25</v>
      </c>
      <c r="W221">
        <v>0</v>
      </c>
      <c r="X221">
        <v>2</v>
      </c>
      <c r="Y221">
        <v>1</v>
      </c>
      <c r="Z221">
        <v>1</v>
      </c>
      <c r="AA221">
        <v>0</v>
      </c>
      <c r="AB221">
        <v>0</v>
      </c>
      <c r="AC221">
        <v>5</v>
      </c>
      <c r="AD221">
        <v>14</v>
      </c>
      <c r="AE221" s="2">
        <v>4.6666666666666696</v>
      </c>
      <c r="AF221">
        <v>3</v>
      </c>
      <c r="AG221">
        <v>11</v>
      </c>
      <c r="AH221">
        <v>5</v>
      </c>
      <c r="AI221" s="2">
        <v>1.6666666666666701</v>
      </c>
      <c r="AJ221" s="4">
        <v>38520</v>
      </c>
      <c r="AK221" s="4">
        <v>151</v>
      </c>
    </row>
    <row r="222" spans="1:37" ht="15.25" customHeight="1" x14ac:dyDescent="0.2">
      <c r="A222" t="s">
        <v>528</v>
      </c>
      <c r="B222" t="s">
        <v>529</v>
      </c>
      <c r="C222" t="s">
        <v>97</v>
      </c>
      <c r="D222">
        <v>3</v>
      </c>
      <c r="E222">
        <v>2</v>
      </c>
      <c r="F222" s="2">
        <v>0.66666666666666696</v>
      </c>
      <c r="G222" s="2">
        <v>3.1</v>
      </c>
      <c r="H222" s="2">
        <v>1</v>
      </c>
      <c r="I222" s="2">
        <v>0.28999999999999998</v>
      </c>
      <c r="J222" s="2">
        <v>0.6</v>
      </c>
      <c r="K222" s="2">
        <v>0.2</v>
      </c>
      <c r="L222">
        <v>1</v>
      </c>
      <c r="M222" s="2">
        <v>0.33333333333333298</v>
      </c>
      <c r="N222">
        <v>2</v>
      </c>
      <c r="O222">
        <v>5</v>
      </c>
      <c r="P222" s="2">
        <v>40</v>
      </c>
      <c r="Q222">
        <v>0</v>
      </c>
      <c r="R222">
        <v>1</v>
      </c>
      <c r="S222" s="2">
        <v>0</v>
      </c>
      <c r="T222">
        <v>0</v>
      </c>
      <c r="U222">
        <v>1</v>
      </c>
      <c r="V222" s="2">
        <v>0</v>
      </c>
      <c r="W222">
        <v>0</v>
      </c>
      <c r="X222">
        <v>0</v>
      </c>
      <c r="Y222">
        <v>1</v>
      </c>
      <c r="Z222">
        <v>0</v>
      </c>
      <c r="AA222">
        <v>0</v>
      </c>
      <c r="AB222">
        <v>0</v>
      </c>
      <c r="AC222">
        <v>0</v>
      </c>
      <c r="AD222">
        <v>3</v>
      </c>
      <c r="AE222" s="2">
        <v>1</v>
      </c>
      <c r="AF222">
        <v>1</v>
      </c>
      <c r="AG222">
        <v>2</v>
      </c>
      <c r="AH222">
        <v>0</v>
      </c>
      <c r="AI222" s="2">
        <v>0</v>
      </c>
      <c r="AJ222" s="4">
        <v>50010</v>
      </c>
      <c r="AK222" s="4">
        <v>117</v>
      </c>
    </row>
    <row r="223" spans="1:37" ht="15.25" customHeight="1" x14ac:dyDescent="0.2">
      <c r="A223" t="s">
        <v>530</v>
      </c>
      <c r="B223" t="s">
        <v>531</v>
      </c>
      <c r="C223" t="s">
        <v>98</v>
      </c>
      <c r="D223">
        <v>2</v>
      </c>
      <c r="E223">
        <v>7</v>
      </c>
      <c r="F223" s="2">
        <v>3.5</v>
      </c>
      <c r="G223" s="2">
        <v>10.4</v>
      </c>
      <c r="H223" s="2">
        <v>5.2</v>
      </c>
      <c r="I223" s="2">
        <v>0.41</v>
      </c>
      <c r="J223" s="2">
        <v>2.9</v>
      </c>
      <c r="K223" s="2">
        <v>1.45</v>
      </c>
      <c r="L223">
        <v>5</v>
      </c>
      <c r="M223" s="2">
        <v>2.5</v>
      </c>
      <c r="N223">
        <v>6</v>
      </c>
      <c r="O223">
        <v>15</v>
      </c>
      <c r="P223" s="2">
        <v>40</v>
      </c>
      <c r="Q223">
        <v>0</v>
      </c>
      <c r="R223">
        <v>1</v>
      </c>
      <c r="S223" s="2">
        <v>0</v>
      </c>
      <c r="T223">
        <v>1</v>
      </c>
      <c r="U223">
        <v>1</v>
      </c>
      <c r="V223" s="2">
        <v>100</v>
      </c>
      <c r="W223">
        <v>0</v>
      </c>
      <c r="X223">
        <v>2</v>
      </c>
      <c r="Y223">
        <v>0</v>
      </c>
      <c r="Z223">
        <v>1</v>
      </c>
      <c r="AA223">
        <v>0</v>
      </c>
      <c r="AB223">
        <v>0</v>
      </c>
      <c r="AC223">
        <v>3</v>
      </c>
      <c r="AD223">
        <v>13</v>
      </c>
      <c r="AE223" s="2">
        <v>6.5</v>
      </c>
      <c r="AF223">
        <v>4</v>
      </c>
      <c r="AG223">
        <v>9</v>
      </c>
      <c r="AH223">
        <v>1</v>
      </c>
      <c r="AI223" s="2">
        <v>0.5</v>
      </c>
      <c r="AJ223" s="4">
        <v>20970</v>
      </c>
      <c r="AK223" s="4">
        <v>197</v>
      </c>
    </row>
    <row r="224" spans="1:37" ht="15.25" customHeight="1" x14ac:dyDescent="0.2">
      <c r="A224" t="s">
        <v>532</v>
      </c>
      <c r="B224" t="s">
        <v>533</v>
      </c>
      <c r="C224" t="s">
        <v>98</v>
      </c>
      <c r="D224">
        <v>1</v>
      </c>
      <c r="E224">
        <v>0</v>
      </c>
      <c r="F224" s="2">
        <v>0</v>
      </c>
      <c r="G224" s="2">
        <v>-1</v>
      </c>
      <c r="H224" s="2">
        <v>-1</v>
      </c>
      <c r="K224" s="2">
        <v>0</v>
      </c>
      <c r="L224">
        <v>0</v>
      </c>
      <c r="M224" s="2">
        <v>0</v>
      </c>
      <c r="N224">
        <v>0</v>
      </c>
      <c r="O224">
        <v>0</v>
      </c>
      <c r="Q224">
        <v>0</v>
      </c>
      <c r="R224">
        <v>0</v>
      </c>
      <c r="T224">
        <v>0</v>
      </c>
      <c r="U224">
        <v>0</v>
      </c>
      <c r="W224">
        <v>0</v>
      </c>
      <c r="X224">
        <v>0</v>
      </c>
      <c r="Y224">
        <v>0</v>
      </c>
      <c r="Z224">
        <v>0</v>
      </c>
      <c r="AA224">
        <v>0</v>
      </c>
      <c r="AB224">
        <v>0</v>
      </c>
      <c r="AC224">
        <v>0</v>
      </c>
      <c r="AD224">
        <v>0</v>
      </c>
      <c r="AE224" s="2">
        <v>0</v>
      </c>
      <c r="AF224">
        <v>0</v>
      </c>
      <c r="AG224">
        <v>0</v>
      </c>
      <c r="AH224">
        <v>1</v>
      </c>
      <c r="AI224" s="2">
        <v>1</v>
      </c>
      <c r="AJ224" s="4">
        <v>19080</v>
      </c>
      <c r="AK224" s="4">
        <v>202</v>
      </c>
    </row>
    <row r="225" spans="1:37" ht="15.25" customHeight="1" x14ac:dyDescent="0.2">
      <c r="A225" t="s">
        <v>534</v>
      </c>
      <c r="B225" t="s">
        <v>535</v>
      </c>
      <c r="C225" t="s">
        <v>98</v>
      </c>
      <c r="D225">
        <v>2</v>
      </c>
      <c r="E225">
        <v>11</v>
      </c>
      <c r="F225" s="2">
        <v>5.5</v>
      </c>
      <c r="G225" s="2">
        <v>2.5</v>
      </c>
      <c r="H225" s="2">
        <v>1.2</v>
      </c>
      <c r="I225" s="2">
        <v>0.41</v>
      </c>
      <c r="J225" s="2">
        <v>4.5</v>
      </c>
      <c r="K225" s="2">
        <v>2.25</v>
      </c>
      <c r="L225">
        <v>3</v>
      </c>
      <c r="M225" s="2">
        <v>1.5</v>
      </c>
      <c r="N225">
        <v>4</v>
      </c>
      <c r="O225">
        <v>12</v>
      </c>
      <c r="P225" s="2">
        <v>33.3333333333333</v>
      </c>
      <c r="Q225">
        <v>2</v>
      </c>
      <c r="R225">
        <v>11</v>
      </c>
      <c r="S225" s="2">
        <v>18.181818181818201</v>
      </c>
      <c r="T225">
        <v>3</v>
      </c>
      <c r="U225">
        <v>4</v>
      </c>
      <c r="V225" s="2">
        <v>75</v>
      </c>
      <c r="W225">
        <v>0</v>
      </c>
      <c r="X225">
        <v>0</v>
      </c>
      <c r="Y225">
        <v>1</v>
      </c>
      <c r="Z225">
        <v>0</v>
      </c>
      <c r="AA225">
        <v>0</v>
      </c>
      <c r="AB225">
        <v>0</v>
      </c>
      <c r="AC225">
        <v>2</v>
      </c>
      <c r="AD225">
        <v>8</v>
      </c>
      <c r="AE225" s="2">
        <v>4</v>
      </c>
      <c r="AF225">
        <v>1</v>
      </c>
      <c r="AG225">
        <v>7</v>
      </c>
      <c r="AH225">
        <v>7</v>
      </c>
      <c r="AI225" s="2">
        <v>3.5</v>
      </c>
      <c r="AJ225" s="4">
        <v>13920</v>
      </c>
      <c r="AK225" s="4">
        <v>243</v>
      </c>
    </row>
    <row r="226" spans="1:37" ht="15.25" customHeight="1" x14ac:dyDescent="0.2">
      <c r="A226" t="s">
        <v>536</v>
      </c>
      <c r="B226" t="s">
        <v>537</v>
      </c>
      <c r="C226" t="s">
        <v>98</v>
      </c>
      <c r="D226">
        <v>2</v>
      </c>
      <c r="E226">
        <v>2</v>
      </c>
      <c r="F226" s="2">
        <v>1</v>
      </c>
      <c r="G226" s="2">
        <v>4.7</v>
      </c>
      <c r="H226" s="2">
        <v>2.4</v>
      </c>
      <c r="I226" s="2">
        <v>0.12</v>
      </c>
      <c r="J226" s="2">
        <v>0.2</v>
      </c>
      <c r="K226" s="2">
        <v>0.1</v>
      </c>
      <c r="L226">
        <v>0</v>
      </c>
      <c r="M226" s="2">
        <v>0</v>
      </c>
      <c r="N226">
        <v>0</v>
      </c>
      <c r="O226">
        <v>5</v>
      </c>
      <c r="P226" s="2">
        <v>0</v>
      </c>
      <c r="Q226">
        <v>1</v>
      </c>
      <c r="R226">
        <v>12</v>
      </c>
      <c r="S226" s="2">
        <v>8.3333333333333304</v>
      </c>
      <c r="T226">
        <v>0</v>
      </c>
      <c r="U226">
        <v>0</v>
      </c>
      <c r="W226">
        <v>0</v>
      </c>
      <c r="X226">
        <v>0</v>
      </c>
      <c r="Y226">
        <v>0</v>
      </c>
      <c r="Z226">
        <v>0</v>
      </c>
      <c r="AA226">
        <v>0</v>
      </c>
      <c r="AB226">
        <v>0</v>
      </c>
      <c r="AC226">
        <v>0</v>
      </c>
      <c r="AD226">
        <v>17</v>
      </c>
      <c r="AE226" s="2">
        <v>8.5</v>
      </c>
      <c r="AF226">
        <v>2</v>
      </c>
      <c r="AG226">
        <v>15</v>
      </c>
      <c r="AH226">
        <v>4</v>
      </c>
      <c r="AI226" s="2">
        <v>2</v>
      </c>
      <c r="AJ226" s="4">
        <v>19620</v>
      </c>
      <c r="AK226" s="4">
        <v>201</v>
      </c>
    </row>
    <row r="227" spans="1:37" ht="15.25" customHeight="1" x14ac:dyDescent="0.2">
      <c r="A227" t="s">
        <v>538</v>
      </c>
      <c r="B227" t="s">
        <v>539</v>
      </c>
      <c r="C227" t="s">
        <v>99</v>
      </c>
      <c r="D227">
        <v>2</v>
      </c>
      <c r="E227">
        <v>7</v>
      </c>
      <c r="F227" s="2">
        <v>3.5</v>
      </c>
      <c r="G227" s="2">
        <v>4</v>
      </c>
      <c r="H227" s="2">
        <v>2</v>
      </c>
      <c r="I227" s="2">
        <v>0.5</v>
      </c>
      <c r="J227" s="2">
        <v>3.5</v>
      </c>
      <c r="K227" s="2">
        <v>1.75</v>
      </c>
      <c r="L227">
        <v>2</v>
      </c>
      <c r="M227" s="2">
        <v>1</v>
      </c>
      <c r="N227">
        <v>3</v>
      </c>
      <c r="O227">
        <v>10</v>
      </c>
      <c r="P227" s="2">
        <v>30</v>
      </c>
      <c r="Q227">
        <v>2</v>
      </c>
      <c r="R227">
        <v>4</v>
      </c>
      <c r="S227" s="2">
        <v>50</v>
      </c>
      <c r="T227">
        <v>0</v>
      </c>
      <c r="U227">
        <v>0</v>
      </c>
      <c r="W227">
        <v>0</v>
      </c>
      <c r="X227">
        <v>0</v>
      </c>
      <c r="Y227">
        <v>2</v>
      </c>
      <c r="Z227">
        <v>0</v>
      </c>
      <c r="AA227">
        <v>0</v>
      </c>
      <c r="AB227">
        <v>0</v>
      </c>
      <c r="AC227">
        <v>0</v>
      </c>
      <c r="AD227">
        <v>5</v>
      </c>
      <c r="AE227" s="2">
        <v>2.5</v>
      </c>
      <c r="AF227">
        <v>4</v>
      </c>
      <c r="AG227">
        <v>1</v>
      </c>
      <c r="AH227">
        <v>4</v>
      </c>
      <c r="AI227" s="2">
        <v>2</v>
      </c>
      <c r="AJ227" s="4">
        <v>48510</v>
      </c>
      <c r="AK227" s="4">
        <v>120</v>
      </c>
    </row>
    <row r="228" spans="1:37" ht="15.25" customHeight="1" x14ac:dyDescent="0.2">
      <c r="A228" t="s">
        <v>540</v>
      </c>
      <c r="B228" t="s">
        <v>541</v>
      </c>
      <c r="C228" t="s">
        <v>99</v>
      </c>
      <c r="D228">
        <v>2</v>
      </c>
      <c r="E228">
        <v>2</v>
      </c>
      <c r="F228" s="2">
        <v>1</v>
      </c>
      <c r="G228" s="2">
        <v>0.8</v>
      </c>
      <c r="H228" s="2">
        <v>0.4</v>
      </c>
      <c r="I228" s="2">
        <v>0.4</v>
      </c>
      <c r="J228" s="2">
        <v>0.8</v>
      </c>
      <c r="K228" s="2">
        <v>0.4</v>
      </c>
      <c r="L228">
        <v>1</v>
      </c>
      <c r="M228" s="2">
        <v>0.5</v>
      </c>
      <c r="N228">
        <v>0</v>
      </c>
      <c r="O228">
        <v>1</v>
      </c>
      <c r="P228" s="2">
        <v>0</v>
      </c>
      <c r="Q228">
        <v>1</v>
      </c>
      <c r="R228">
        <v>4</v>
      </c>
      <c r="S228" s="2">
        <v>25</v>
      </c>
      <c r="T228">
        <v>0</v>
      </c>
      <c r="U228">
        <v>0</v>
      </c>
      <c r="W228">
        <v>0</v>
      </c>
      <c r="X228">
        <v>0</v>
      </c>
      <c r="Y228">
        <v>1</v>
      </c>
      <c r="Z228">
        <v>0</v>
      </c>
      <c r="AA228">
        <v>0</v>
      </c>
      <c r="AB228">
        <v>0</v>
      </c>
      <c r="AC228">
        <v>0</v>
      </c>
      <c r="AD228">
        <v>4</v>
      </c>
      <c r="AE228" s="2">
        <v>2</v>
      </c>
      <c r="AF228">
        <v>0</v>
      </c>
      <c r="AG228">
        <v>4</v>
      </c>
      <c r="AH228">
        <v>3</v>
      </c>
      <c r="AI228" s="2">
        <v>1.5</v>
      </c>
      <c r="AJ228" s="4">
        <v>47160</v>
      </c>
      <c r="AK228" s="4">
        <v>124</v>
      </c>
    </row>
    <row r="229" spans="1:37" ht="15.25" customHeight="1" x14ac:dyDescent="0.2">
      <c r="A229" t="s">
        <v>542</v>
      </c>
      <c r="B229" t="s">
        <v>543</v>
      </c>
      <c r="C229" t="s">
        <v>99</v>
      </c>
      <c r="D229">
        <v>2</v>
      </c>
      <c r="E229">
        <v>6</v>
      </c>
      <c r="F229" s="2">
        <v>3</v>
      </c>
      <c r="G229" s="2">
        <v>-1.4</v>
      </c>
      <c r="H229" s="2">
        <v>-0.7</v>
      </c>
      <c r="I229" s="2">
        <v>0.43</v>
      </c>
      <c r="J229" s="2">
        <v>2.6</v>
      </c>
      <c r="K229" s="2">
        <v>1.3</v>
      </c>
      <c r="L229">
        <v>4</v>
      </c>
      <c r="M229" s="2">
        <v>2</v>
      </c>
      <c r="N229">
        <v>2</v>
      </c>
      <c r="O229">
        <v>7</v>
      </c>
      <c r="P229" s="2">
        <v>28.571428571428601</v>
      </c>
      <c r="Q229">
        <v>2</v>
      </c>
      <c r="R229">
        <v>7</v>
      </c>
      <c r="S229" s="2">
        <v>28.571428571428601</v>
      </c>
      <c r="T229">
        <v>0</v>
      </c>
      <c r="U229">
        <v>0</v>
      </c>
      <c r="W229">
        <v>0</v>
      </c>
      <c r="X229">
        <v>0</v>
      </c>
      <c r="Y229">
        <v>2</v>
      </c>
      <c r="Z229">
        <v>0</v>
      </c>
      <c r="AA229">
        <v>0</v>
      </c>
      <c r="AB229">
        <v>0</v>
      </c>
      <c r="AC229">
        <v>2</v>
      </c>
      <c r="AD229">
        <v>4</v>
      </c>
      <c r="AE229" s="2">
        <v>2</v>
      </c>
      <c r="AF229">
        <v>1</v>
      </c>
      <c r="AG229">
        <v>3</v>
      </c>
      <c r="AH229">
        <v>8</v>
      </c>
      <c r="AI229" s="2">
        <v>4</v>
      </c>
      <c r="AJ229" s="4">
        <v>48240</v>
      </c>
      <c r="AK229" s="4">
        <v>121</v>
      </c>
    </row>
    <row r="230" spans="1:37" ht="15.25" customHeight="1" x14ac:dyDescent="0.2">
      <c r="A230" t="s">
        <v>544</v>
      </c>
      <c r="B230" t="s">
        <v>545</v>
      </c>
      <c r="C230" t="s">
        <v>99</v>
      </c>
      <c r="D230">
        <v>2</v>
      </c>
      <c r="E230">
        <v>16</v>
      </c>
      <c r="F230" s="2">
        <v>8</v>
      </c>
      <c r="G230" s="2">
        <v>19.7</v>
      </c>
      <c r="H230" s="2">
        <v>9.8000000000000007</v>
      </c>
      <c r="I230" s="2">
        <v>0.7</v>
      </c>
      <c r="J230" s="2">
        <v>11.2</v>
      </c>
      <c r="K230" s="2">
        <v>5.6</v>
      </c>
      <c r="L230">
        <v>4</v>
      </c>
      <c r="M230" s="2">
        <v>2</v>
      </c>
      <c r="N230">
        <v>10</v>
      </c>
      <c r="O230">
        <v>19</v>
      </c>
      <c r="P230" s="2">
        <v>52.631578947368403</v>
      </c>
      <c r="Q230">
        <v>2</v>
      </c>
      <c r="R230">
        <v>2</v>
      </c>
      <c r="S230" s="2">
        <v>100</v>
      </c>
      <c r="T230">
        <v>2</v>
      </c>
      <c r="U230">
        <v>2</v>
      </c>
      <c r="V230" s="2">
        <v>100</v>
      </c>
      <c r="W230">
        <v>1</v>
      </c>
      <c r="X230">
        <v>3</v>
      </c>
      <c r="Y230">
        <v>0</v>
      </c>
      <c r="Z230">
        <v>2</v>
      </c>
      <c r="AA230">
        <v>0</v>
      </c>
      <c r="AB230">
        <v>0</v>
      </c>
      <c r="AC230">
        <v>0</v>
      </c>
      <c r="AD230">
        <v>13</v>
      </c>
      <c r="AE230" s="2">
        <v>6.5</v>
      </c>
      <c r="AF230">
        <v>3</v>
      </c>
      <c r="AG230">
        <v>10</v>
      </c>
      <c r="AH230">
        <v>1</v>
      </c>
      <c r="AI230" s="2">
        <v>0.5</v>
      </c>
      <c r="AJ230" s="4">
        <v>50940</v>
      </c>
      <c r="AK230" s="4">
        <v>115</v>
      </c>
    </row>
    <row r="231" spans="1:37" ht="15.25" customHeight="1" x14ac:dyDescent="0.2">
      <c r="A231" t="s">
        <v>546</v>
      </c>
      <c r="B231" t="s">
        <v>547</v>
      </c>
      <c r="C231" t="s">
        <v>100</v>
      </c>
      <c r="D231">
        <v>2</v>
      </c>
      <c r="E231">
        <v>7</v>
      </c>
      <c r="F231" s="2">
        <v>3.5</v>
      </c>
      <c r="G231" s="2">
        <v>5.8</v>
      </c>
      <c r="H231" s="2">
        <v>2.9</v>
      </c>
      <c r="I231" s="2">
        <v>0.54</v>
      </c>
      <c r="J231" s="2">
        <v>3.8</v>
      </c>
      <c r="K231" s="2">
        <v>1.9</v>
      </c>
      <c r="L231">
        <v>2</v>
      </c>
      <c r="M231" s="2">
        <v>1</v>
      </c>
      <c r="N231">
        <v>3</v>
      </c>
      <c r="O231">
        <v>9</v>
      </c>
      <c r="P231" s="2">
        <v>33.3333333333333</v>
      </c>
      <c r="Q231">
        <v>2</v>
      </c>
      <c r="R231">
        <v>4</v>
      </c>
      <c r="S231" s="2">
        <v>50</v>
      </c>
      <c r="T231">
        <v>0</v>
      </c>
      <c r="U231">
        <v>0</v>
      </c>
      <c r="W231">
        <v>0</v>
      </c>
      <c r="X231">
        <v>0</v>
      </c>
      <c r="Y231">
        <v>0</v>
      </c>
      <c r="Z231">
        <v>1</v>
      </c>
      <c r="AA231">
        <v>0</v>
      </c>
      <c r="AB231">
        <v>0</v>
      </c>
      <c r="AC231">
        <v>2</v>
      </c>
      <c r="AD231">
        <v>6</v>
      </c>
      <c r="AE231" s="2">
        <v>3</v>
      </c>
      <c r="AF231">
        <v>1</v>
      </c>
      <c r="AG231">
        <v>5</v>
      </c>
      <c r="AH231">
        <v>1</v>
      </c>
      <c r="AI231" s="2">
        <v>0.5</v>
      </c>
      <c r="AJ231" s="4">
        <v>17430</v>
      </c>
      <c r="AK231" s="4">
        <v>215</v>
      </c>
    </row>
    <row r="232" spans="1:37" ht="15.25" customHeight="1" x14ac:dyDescent="0.2">
      <c r="A232" t="s">
        <v>548</v>
      </c>
      <c r="B232" t="s">
        <v>549</v>
      </c>
      <c r="C232" t="s">
        <v>100</v>
      </c>
      <c r="D232">
        <v>2</v>
      </c>
      <c r="E232">
        <v>6</v>
      </c>
      <c r="F232" s="2">
        <v>3</v>
      </c>
      <c r="G232" s="2">
        <v>4.5</v>
      </c>
      <c r="H232" s="2">
        <v>2.2000000000000002</v>
      </c>
      <c r="I232" s="2">
        <v>0.5</v>
      </c>
      <c r="J232" s="2">
        <v>3</v>
      </c>
      <c r="K232" s="2">
        <v>1.5</v>
      </c>
      <c r="L232">
        <v>4</v>
      </c>
      <c r="M232" s="2">
        <v>2</v>
      </c>
      <c r="N232">
        <v>4</v>
      </c>
      <c r="O232">
        <v>8</v>
      </c>
      <c r="P232" s="2">
        <v>50</v>
      </c>
      <c r="Q232">
        <v>1</v>
      </c>
      <c r="R232">
        <v>4</v>
      </c>
      <c r="S232" s="2">
        <v>25</v>
      </c>
      <c r="T232">
        <v>0</v>
      </c>
      <c r="U232">
        <v>0</v>
      </c>
      <c r="W232">
        <v>0</v>
      </c>
      <c r="X232">
        <v>0</v>
      </c>
      <c r="Y232">
        <v>1</v>
      </c>
      <c r="Z232">
        <v>0</v>
      </c>
      <c r="AA232">
        <v>0</v>
      </c>
      <c r="AB232">
        <v>0</v>
      </c>
      <c r="AC232">
        <v>3</v>
      </c>
      <c r="AD232">
        <v>7</v>
      </c>
      <c r="AE232" s="2">
        <v>3.5</v>
      </c>
      <c r="AF232">
        <v>0</v>
      </c>
      <c r="AG232">
        <v>7</v>
      </c>
      <c r="AH232">
        <v>3</v>
      </c>
      <c r="AI232" s="2">
        <v>1.5</v>
      </c>
      <c r="AJ232" s="4">
        <v>16290</v>
      </c>
      <c r="AK232" s="4">
        <v>229</v>
      </c>
    </row>
    <row r="233" spans="1:37" ht="15.25" customHeight="1" x14ac:dyDescent="0.2">
      <c r="A233" t="s">
        <v>550</v>
      </c>
      <c r="B233" t="s">
        <v>551</v>
      </c>
      <c r="C233" t="s">
        <v>100</v>
      </c>
      <c r="D233">
        <v>2</v>
      </c>
      <c r="E233">
        <v>6</v>
      </c>
      <c r="F233" s="2">
        <v>3</v>
      </c>
      <c r="G233" s="2">
        <v>6</v>
      </c>
      <c r="H233" s="2">
        <v>3</v>
      </c>
      <c r="I233" s="2">
        <v>0.5</v>
      </c>
      <c r="J233" s="2">
        <v>3</v>
      </c>
      <c r="K233" s="2">
        <v>1.5</v>
      </c>
      <c r="L233">
        <v>1</v>
      </c>
      <c r="M233" s="2">
        <v>0.5</v>
      </c>
      <c r="N233">
        <v>5</v>
      </c>
      <c r="O233">
        <v>9</v>
      </c>
      <c r="P233" s="2">
        <v>55.5555555555556</v>
      </c>
      <c r="Q233">
        <v>0</v>
      </c>
      <c r="R233">
        <v>2</v>
      </c>
      <c r="S233" s="2">
        <v>0</v>
      </c>
      <c r="T233">
        <v>1</v>
      </c>
      <c r="U233">
        <v>1</v>
      </c>
      <c r="V233" s="2">
        <v>100</v>
      </c>
      <c r="W233">
        <v>1</v>
      </c>
      <c r="X233">
        <v>0</v>
      </c>
      <c r="Y233">
        <v>0</v>
      </c>
      <c r="Z233">
        <v>0</v>
      </c>
      <c r="AA233">
        <v>0</v>
      </c>
      <c r="AB233">
        <v>0</v>
      </c>
      <c r="AC233">
        <v>0</v>
      </c>
      <c r="AD233">
        <v>10</v>
      </c>
      <c r="AE233" s="2">
        <v>5</v>
      </c>
      <c r="AF233">
        <v>4</v>
      </c>
      <c r="AG233">
        <v>6</v>
      </c>
      <c r="AH233">
        <v>2</v>
      </c>
      <c r="AI233" s="2">
        <v>1</v>
      </c>
      <c r="AJ233" s="4">
        <v>16560</v>
      </c>
      <c r="AK233" s="4">
        <v>223</v>
      </c>
    </row>
    <row r="234" spans="1:37" ht="15.25" customHeight="1" x14ac:dyDescent="0.2">
      <c r="A234" t="s">
        <v>552</v>
      </c>
      <c r="B234" t="s">
        <v>553</v>
      </c>
      <c r="C234" t="s">
        <v>100</v>
      </c>
      <c r="D234">
        <v>2</v>
      </c>
      <c r="E234">
        <v>10</v>
      </c>
      <c r="F234" s="2">
        <v>5</v>
      </c>
      <c r="G234" s="2">
        <v>7.8</v>
      </c>
      <c r="H234" s="2">
        <v>3.9</v>
      </c>
      <c r="I234" s="2">
        <v>0.43</v>
      </c>
      <c r="J234" s="2">
        <v>4.3</v>
      </c>
      <c r="K234" s="2">
        <v>2.15</v>
      </c>
      <c r="L234">
        <v>4</v>
      </c>
      <c r="M234" s="2">
        <v>2</v>
      </c>
      <c r="N234">
        <v>5</v>
      </c>
      <c r="O234">
        <v>14</v>
      </c>
      <c r="P234" s="2">
        <v>35.714285714285701</v>
      </c>
      <c r="Q234">
        <v>2</v>
      </c>
      <c r="R234">
        <v>7</v>
      </c>
      <c r="S234" s="2">
        <v>28.571428571428601</v>
      </c>
      <c r="T234">
        <v>1</v>
      </c>
      <c r="U234">
        <v>2</v>
      </c>
      <c r="V234" s="2">
        <v>50</v>
      </c>
      <c r="W234">
        <v>0</v>
      </c>
      <c r="X234">
        <v>0</v>
      </c>
      <c r="Y234">
        <v>2</v>
      </c>
      <c r="Z234">
        <v>1</v>
      </c>
      <c r="AA234">
        <v>0</v>
      </c>
      <c r="AB234">
        <v>0</v>
      </c>
      <c r="AC234">
        <v>2</v>
      </c>
      <c r="AD234">
        <v>9</v>
      </c>
      <c r="AE234" s="2">
        <v>4.5</v>
      </c>
      <c r="AF234">
        <v>3</v>
      </c>
      <c r="AG234">
        <v>6</v>
      </c>
      <c r="AH234">
        <v>3</v>
      </c>
      <c r="AI234" s="2">
        <v>1.5</v>
      </c>
      <c r="AJ234" s="4">
        <v>17100</v>
      </c>
      <c r="AK234" s="4">
        <v>218</v>
      </c>
    </row>
    <row r="235" spans="1:37" ht="15.25" customHeight="1" x14ac:dyDescent="0.2">
      <c r="A235" t="s">
        <v>554</v>
      </c>
      <c r="B235" t="s">
        <v>555</v>
      </c>
      <c r="C235" t="s">
        <v>101</v>
      </c>
      <c r="D235">
        <v>2</v>
      </c>
      <c r="E235">
        <v>6</v>
      </c>
      <c r="F235" s="2">
        <v>3</v>
      </c>
      <c r="G235" s="2">
        <v>5.9</v>
      </c>
      <c r="H235" s="2">
        <v>3</v>
      </c>
      <c r="I235" s="2">
        <v>0.32</v>
      </c>
      <c r="J235" s="2">
        <v>1.9</v>
      </c>
      <c r="K235" s="2">
        <v>0.95</v>
      </c>
      <c r="L235">
        <v>2</v>
      </c>
      <c r="M235" s="2">
        <v>1</v>
      </c>
      <c r="N235">
        <v>2</v>
      </c>
      <c r="O235">
        <v>6</v>
      </c>
      <c r="P235" s="2">
        <v>33.3333333333333</v>
      </c>
      <c r="Q235">
        <v>2</v>
      </c>
      <c r="R235">
        <v>12</v>
      </c>
      <c r="S235" s="2">
        <v>16.6666666666667</v>
      </c>
      <c r="T235">
        <v>0</v>
      </c>
      <c r="U235">
        <v>1</v>
      </c>
      <c r="V235" s="2">
        <v>0</v>
      </c>
      <c r="W235">
        <v>0</v>
      </c>
      <c r="X235">
        <v>1</v>
      </c>
      <c r="Y235">
        <v>1</v>
      </c>
      <c r="Z235">
        <v>0</v>
      </c>
      <c r="AA235">
        <v>0</v>
      </c>
      <c r="AB235">
        <v>0</v>
      </c>
      <c r="AC235">
        <v>0</v>
      </c>
      <c r="AD235">
        <v>8</v>
      </c>
      <c r="AE235" s="2">
        <v>4</v>
      </c>
      <c r="AF235">
        <v>0</v>
      </c>
      <c r="AG235">
        <v>8</v>
      </c>
      <c r="AH235">
        <v>2</v>
      </c>
      <c r="AI235" s="2">
        <v>1</v>
      </c>
      <c r="AJ235" s="4">
        <v>15750</v>
      </c>
      <c r="AK235" s="4">
        <v>232</v>
      </c>
    </row>
    <row r="236" spans="1:37" ht="15.25" customHeight="1" x14ac:dyDescent="0.2">
      <c r="A236" t="s">
        <v>556</v>
      </c>
      <c r="B236" t="s">
        <v>557</v>
      </c>
      <c r="C236" t="s">
        <v>101</v>
      </c>
      <c r="D236">
        <v>2</v>
      </c>
      <c r="E236">
        <v>10</v>
      </c>
      <c r="F236" s="2">
        <v>5</v>
      </c>
      <c r="G236" s="2">
        <v>4.5999999999999996</v>
      </c>
      <c r="H236" s="2">
        <v>2.2999999999999998</v>
      </c>
      <c r="I236" s="2">
        <v>0.56000000000000005</v>
      </c>
      <c r="J236" s="2">
        <v>5.6</v>
      </c>
      <c r="K236" s="2">
        <v>2.8</v>
      </c>
      <c r="L236">
        <v>4</v>
      </c>
      <c r="M236" s="2">
        <v>2</v>
      </c>
      <c r="N236">
        <v>6</v>
      </c>
      <c r="O236">
        <v>11</v>
      </c>
      <c r="P236" s="2">
        <v>54.545454545454497</v>
      </c>
      <c r="Q236">
        <v>1</v>
      </c>
      <c r="R236">
        <v>5</v>
      </c>
      <c r="S236" s="2">
        <v>20</v>
      </c>
      <c r="T236">
        <v>2</v>
      </c>
      <c r="U236">
        <v>2</v>
      </c>
      <c r="V236" s="2">
        <v>100</v>
      </c>
      <c r="W236">
        <v>0</v>
      </c>
      <c r="X236">
        <v>0</v>
      </c>
      <c r="Y236">
        <v>1</v>
      </c>
      <c r="Z236">
        <v>0</v>
      </c>
      <c r="AA236">
        <v>0</v>
      </c>
      <c r="AB236">
        <v>0</v>
      </c>
      <c r="AC236">
        <v>3</v>
      </c>
      <c r="AD236">
        <v>6</v>
      </c>
      <c r="AE236" s="2">
        <v>3</v>
      </c>
      <c r="AF236">
        <v>2</v>
      </c>
      <c r="AG236">
        <v>4</v>
      </c>
      <c r="AH236">
        <v>5</v>
      </c>
      <c r="AI236" s="2">
        <v>2.5</v>
      </c>
      <c r="AJ236" s="4">
        <v>19040</v>
      </c>
      <c r="AK236" s="4">
        <v>203</v>
      </c>
    </row>
    <row r="237" spans="1:37" ht="15.25" customHeight="1" x14ac:dyDescent="0.2">
      <c r="A237" t="s">
        <v>558</v>
      </c>
      <c r="B237" t="s">
        <v>559</v>
      </c>
      <c r="C237" t="s">
        <v>101</v>
      </c>
      <c r="D237">
        <v>2</v>
      </c>
      <c r="E237">
        <v>5</v>
      </c>
      <c r="F237" s="2">
        <v>2.5</v>
      </c>
      <c r="G237" s="2">
        <v>5.2</v>
      </c>
      <c r="H237" s="2">
        <v>2.6</v>
      </c>
      <c r="I237" s="2">
        <v>0.45</v>
      </c>
      <c r="J237" s="2">
        <v>2.2000000000000002</v>
      </c>
      <c r="K237" s="2">
        <v>1.1000000000000001</v>
      </c>
      <c r="L237">
        <v>4</v>
      </c>
      <c r="M237" s="2">
        <v>2</v>
      </c>
      <c r="N237">
        <v>5</v>
      </c>
      <c r="O237">
        <v>9</v>
      </c>
      <c r="P237" s="2">
        <v>55.5555555555556</v>
      </c>
      <c r="Q237">
        <v>0</v>
      </c>
      <c r="R237">
        <v>1</v>
      </c>
      <c r="S237" s="2">
        <v>0</v>
      </c>
      <c r="T237">
        <v>0</v>
      </c>
      <c r="U237">
        <v>1</v>
      </c>
      <c r="V237" s="2">
        <v>0</v>
      </c>
      <c r="W237">
        <v>0</v>
      </c>
      <c r="X237">
        <v>2</v>
      </c>
      <c r="Y237">
        <v>0</v>
      </c>
      <c r="Z237">
        <v>0</v>
      </c>
      <c r="AA237">
        <v>0</v>
      </c>
      <c r="AB237">
        <v>0</v>
      </c>
      <c r="AC237">
        <v>2</v>
      </c>
      <c r="AD237">
        <v>6</v>
      </c>
      <c r="AE237" s="2">
        <v>3</v>
      </c>
      <c r="AF237">
        <v>6</v>
      </c>
      <c r="AG237">
        <v>0</v>
      </c>
      <c r="AH237">
        <v>2</v>
      </c>
      <c r="AI237" s="2">
        <v>1</v>
      </c>
      <c r="AJ237" s="4">
        <v>11068</v>
      </c>
      <c r="AK237" s="4">
        <v>251</v>
      </c>
    </row>
    <row r="238" spans="1:37" ht="15.25" customHeight="1" x14ac:dyDescent="0.2">
      <c r="A238" t="s">
        <v>560</v>
      </c>
      <c r="B238" t="s">
        <v>561</v>
      </c>
      <c r="C238" t="s">
        <v>101</v>
      </c>
      <c r="D238">
        <v>2</v>
      </c>
      <c r="E238">
        <v>1</v>
      </c>
      <c r="F238" s="2">
        <v>0.5</v>
      </c>
      <c r="G238" s="2">
        <v>2.2000000000000002</v>
      </c>
      <c r="H238" s="2">
        <v>1.1000000000000001</v>
      </c>
      <c r="I238" s="2">
        <v>0.25</v>
      </c>
      <c r="J238" s="2">
        <v>0.2</v>
      </c>
      <c r="K238" s="2">
        <v>0.1</v>
      </c>
      <c r="L238">
        <v>0</v>
      </c>
      <c r="M238" s="2">
        <v>0</v>
      </c>
      <c r="N238">
        <v>1</v>
      </c>
      <c r="O238">
        <v>3</v>
      </c>
      <c r="P238" s="2">
        <v>33.3333333333333</v>
      </c>
      <c r="Q238">
        <v>0</v>
      </c>
      <c r="R238">
        <v>1</v>
      </c>
      <c r="S238" s="2">
        <v>0</v>
      </c>
      <c r="T238">
        <v>0</v>
      </c>
      <c r="U238">
        <v>0</v>
      </c>
      <c r="W238">
        <v>0</v>
      </c>
      <c r="X238">
        <v>0</v>
      </c>
      <c r="Y238">
        <v>0</v>
      </c>
      <c r="Z238">
        <v>0</v>
      </c>
      <c r="AA238">
        <v>0</v>
      </c>
      <c r="AB238">
        <v>0</v>
      </c>
      <c r="AC238">
        <v>0</v>
      </c>
      <c r="AD238">
        <v>6</v>
      </c>
      <c r="AE238" s="2">
        <v>3</v>
      </c>
      <c r="AF238">
        <v>1</v>
      </c>
      <c r="AG238">
        <v>5</v>
      </c>
      <c r="AH238">
        <v>1</v>
      </c>
      <c r="AI238" s="2">
        <v>0.5</v>
      </c>
      <c r="AJ238" s="4">
        <v>14400</v>
      </c>
      <c r="AK238" s="4">
        <v>240</v>
      </c>
    </row>
    <row r="239" spans="1:37" ht="15.25" customHeight="1" x14ac:dyDescent="0.2">
      <c r="A239" t="s">
        <v>562</v>
      </c>
      <c r="B239" t="s">
        <v>563</v>
      </c>
      <c r="C239" t="s">
        <v>102</v>
      </c>
      <c r="D239">
        <v>3</v>
      </c>
      <c r="E239">
        <v>11</v>
      </c>
      <c r="F239" s="2">
        <v>3.6666666666666701</v>
      </c>
      <c r="G239" s="2">
        <v>6.7</v>
      </c>
      <c r="H239" s="2">
        <v>2.2000000000000002</v>
      </c>
      <c r="I239" s="2">
        <v>0.34</v>
      </c>
      <c r="J239" s="2">
        <v>3.7</v>
      </c>
      <c r="K239" s="2">
        <v>1.2333333333333301</v>
      </c>
      <c r="L239">
        <v>2</v>
      </c>
      <c r="M239" s="2">
        <v>0.66666666666666696</v>
      </c>
      <c r="N239">
        <v>7</v>
      </c>
      <c r="O239">
        <v>19</v>
      </c>
      <c r="P239" s="2">
        <v>36.842105263157897</v>
      </c>
      <c r="Q239">
        <v>1</v>
      </c>
      <c r="R239">
        <v>10</v>
      </c>
      <c r="S239" s="2">
        <v>10</v>
      </c>
      <c r="T239">
        <v>2</v>
      </c>
      <c r="U239">
        <v>3</v>
      </c>
      <c r="V239" s="2">
        <v>66.6666666666667</v>
      </c>
      <c r="W239">
        <v>0</v>
      </c>
      <c r="X239">
        <v>0</v>
      </c>
      <c r="Y239">
        <v>0</v>
      </c>
      <c r="Z239">
        <v>0</v>
      </c>
      <c r="AA239">
        <v>0</v>
      </c>
      <c r="AB239">
        <v>0</v>
      </c>
      <c r="AC239">
        <v>2</v>
      </c>
      <c r="AD239">
        <v>12</v>
      </c>
      <c r="AE239" s="2">
        <v>4</v>
      </c>
      <c r="AF239">
        <v>8</v>
      </c>
      <c r="AG239">
        <v>4</v>
      </c>
      <c r="AH239">
        <v>3</v>
      </c>
      <c r="AI239" s="2">
        <v>1</v>
      </c>
      <c r="AJ239" s="4">
        <v>85170</v>
      </c>
      <c r="AK239" s="4">
        <v>71</v>
      </c>
    </row>
    <row r="240" spans="1:37" ht="15.25" customHeight="1" x14ac:dyDescent="0.2">
      <c r="A240" t="s">
        <v>564</v>
      </c>
      <c r="B240" t="s">
        <v>565</v>
      </c>
      <c r="C240" t="s">
        <v>102</v>
      </c>
      <c r="D240">
        <v>3</v>
      </c>
      <c r="E240">
        <v>17</v>
      </c>
      <c r="F240" s="2">
        <v>5.6666666666666696</v>
      </c>
      <c r="G240" s="2">
        <v>14</v>
      </c>
      <c r="H240" s="2">
        <v>4.7</v>
      </c>
      <c r="I240" s="2">
        <v>0.59</v>
      </c>
      <c r="J240" s="2">
        <v>10</v>
      </c>
      <c r="K240" s="2">
        <v>3.3333333333333299</v>
      </c>
      <c r="L240">
        <v>1</v>
      </c>
      <c r="M240" s="2">
        <v>0.33333333333333298</v>
      </c>
      <c r="N240">
        <v>3</v>
      </c>
      <c r="O240">
        <v>4</v>
      </c>
      <c r="P240" s="2">
        <v>75</v>
      </c>
      <c r="Q240">
        <v>7</v>
      </c>
      <c r="R240">
        <v>25</v>
      </c>
      <c r="S240" s="2">
        <v>28</v>
      </c>
      <c r="T240">
        <v>0</v>
      </c>
      <c r="U240">
        <v>0</v>
      </c>
      <c r="W240">
        <v>0</v>
      </c>
      <c r="X240">
        <v>0</v>
      </c>
      <c r="Y240">
        <v>0</v>
      </c>
      <c r="Z240">
        <v>1</v>
      </c>
      <c r="AA240">
        <v>0</v>
      </c>
      <c r="AB240">
        <v>0</v>
      </c>
      <c r="AC240">
        <v>1</v>
      </c>
      <c r="AD240">
        <v>10</v>
      </c>
      <c r="AE240" s="2">
        <v>3.3333333333333299</v>
      </c>
      <c r="AF240">
        <v>2</v>
      </c>
      <c r="AG240">
        <v>8</v>
      </c>
      <c r="AH240">
        <v>1</v>
      </c>
      <c r="AI240" s="2">
        <v>0.33333333333333298</v>
      </c>
      <c r="AJ240" s="4">
        <v>89700</v>
      </c>
      <c r="AK240" s="4">
        <v>65</v>
      </c>
    </row>
    <row r="241" spans="1:37" ht="15.25" customHeight="1" x14ac:dyDescent="0.2">
      <c r="A241" t="s">
        <v>566</v>
      </c>
      <c r="B241" t="s">
        <v>567</v>
      </c>
      <c r="C241" t="s">
        <v>102</v>
      </c>
      <c r="D241">
        <v>3</v>
      </c>
      <c r="E241">
        <v>9</v>
      </c>
      <c r="F241" s="2">
        <v>3</v>
      </c>
      <c r="G241" s="2">
        <v>10.5</v>
      </c>
      <c r="H241" s="2">
        <v>3.5</v>
      </c>
      <c r="I241" s="2">
        <v>0.45</v>
      </c>
      <c r="J241" s="2">
        <v>4</v>
      </c>
      <c r="K241" s="2">
        <v>1.3333333333333299</v>
      </c>
      <c r="L241">
        <v>6</v>
      </c>
      <c r="M241" s="2">
        <v>2</v>
      </c>
      <c r="N241">
        <v>9</v>
      </c>
      <c r="O241">
        <v>19</v>
      </c>
      <c r="P241" s="2">
        <v>47.368421052631597</v>
      </c>
      <c r="Q241">
        <v>0</v>
      </c>
      <c r="R241">
        <v>0</v>
      </c>
      <c r="T241">
        <v>0</v>
      </c>
      <c r="U241">
        <v>1</v>
      </c>
      <c r="V241" s="2">
        <v>0</v>
      </c>
      <c r="W241">
        <v>0</v>
      </c>
      <c r="X241">
        <v>0</v>
      </c>
      <c r="Y241">
        <v>6</v>
      </c>
      <c r="Z241">
        <v>0</v>
      </c>
      <c r="AA241">
        <v>0</v>
      </c>
      <c r="AB241">
        <v>0</v>
      </c>
      <c r="AC241">
        <v>0</v>
      </c>
      <c r="AD241">
        <v>15</v>
      </c>
      <c r="AE241" s="2">
        <v>5</v>
      </c>
      <c r="AF241">
        <v>3</v>
      </c>
      <c r="AG241">
        <v>12</v>
      </c>
      <c r="AH241">
        <v>7</v>
      </c>
      <c r="AI241" s="2">
        <v>2.3333333333333299</v>
      </c>
      <c r="AJ241" s="4">
        <v>78420</v>
      </c>
      <c r="AK241" s="4">
        <v>75</v>
      </c>
    </row>
    <row r="242" spans="1:37" ht="15.25" customHeight="1" x14ac:dyDescent="0.2">
      <c r="A242" t="s">
        <v>568</v>
      </c>
      <c r="B242" t="s">
        <v>569</v>
      </c>
      <c r="C242" t="s">
        <v>102</v>
      </c>
      <c r="D242">
        <v>3</v>
      </c>
      <c r="E242">
        <v>11</v>
      </c>
      <c r="F242" s="2">
        <v>3.6666666666666701</v>
      </c>
      <c r="G242" s="2">
        <v>15.5</v>
      </c>
      <c r="H242" s="2">
        <v>5.2</v>
      </c>
      <c r="I242" s="2">
        <v>0.73</v>
      </c>
      <c r="J242" s="2">
        <v>8</v>
      </c>
      <c r="K242" s="2">
        <v>2.6666666666666701</v>
      </c>
      <c r="L242">
        <v>5</v>
      </c>
      <c r="M242" s="2">
        <v>1.6666666666666701</v>
      </c>
      <c r="N242">
        <v>9</v>
      </c>
      <c r="O242">
        <v>11</v>
      </c>
      <c r="P242" s="2">
        <v>81.818181818181799</v>
      </c>
      <c r="Q242">
        <v>1</v>
      </c>
      <c r="R242">
        <v>4</v>
      </c>
      <c r="S242" s="2">
        <v>25</v>
      </c>
      <c r="T242">
        <v>0</v>
      </c>
      <c r="U242">
        <v>0</v>
      </c>
      <c r="W242">
        <v>0</v>
      </c>
      <c r="X242">
        <v>0</v>
      </c>
      <c r="Y242">
        <v>2</v>
      </c>
      <c r="Z242">
        <v>1</v>
      </c>
      <c r="AA242">
        <v>0</v>
      </c>
      <c r="AB242">
        <v>0</v>
      </c>
      <c r="AC242">
        <v>3</v>
      </c>
      <c r="AD242">
        <v>13</v>
      </c>
      <c r="AE242" s="2">
        <v>4.3333333333333304</v>
      </c>
      <c r="AF242">
        <v>4</v>
      </c>
      <c r="AG242">
        <v>9</v>
      </c>
      <c r="AH242">
        <v>1</v>
      </c>
      <c r="AI242" s="2">
        <v>0.33333333333333298</v>
      </c>
      <c r="AJ242" s="4">
        <v>79860</v>
      </c>
      <c r="AK242" s="4">
        <v>74</v>
      </c>
    </row>
    <row r="243" spans="1:37" ht="15.25" customHeight="1" x14ac:dyDescent="0.2">
      <c r="A243" t="s">
        <v>508</v>
      </c>
      <c r="B243" t="s">
        <v>570</v>
      </c>
      <c r="C243" t="s">
        <v>103</v>
      </c>
      <c r="D243">
        <v>2</v>
      </c>
      <c r="E243">
        <v>8</v>
      </c>
      <c r="F243" s="2">
        <v>4</v>
      </c>
      <c r="G243" s="2">
        <v>3</v>
      </c>
      <c r="H243" s="2">
        <v>1.5</v>
      </c>
      <c r="I243" s="2">
        <v>0.38</v>
      </c>
      <c r="J243" s="2">
        <v>3</v>
      </c>
      <c r="K243" s="2">
        <v>1.5</v>
      </c>
      <c r="L243">
        <v>5</v>
      </c>
      <c r="M243" s="2">
        <v>2.5</v>
      </c>
      <c r="N243">
        <v>4</v>
      </c>
      <c r="O243">
        <v>9</v>
      </c>
      <c r="P243" s="2">
        <v>44.4444444444444</v>
      </c>
      <c r="Q243">
        <v>2</v>
      </c>
      <c r="R243">
        <v>12</v>
      </c>
      <c r="S243" s="2">
        <v>16.6666666666667</v>
      </c>
      <c r="T243">
        <v>0</v>
      </c>
      <c r="U243">
        <v>0</v>
      </c>
      <c r="W243">
        <v>0</v>
      </c>
      <c r="X243">
        <v>0</v>
      </c>
      <c r="Y243">
        <v>2</v>
      </c>
      <c r="Z243">
        <v>0</v>
      </c>
      <c r="AA243">
        <v>0</v>
      </c>
      <c r="AB243">
        <v>0</v>
      </c>
      <c r="AC243">
        <v>3</v>
      </c>
      <c r="AD243">
        <v>4</v>
      </c>
      <c r="AE243" s="2">
        <v>2</v>
      </c>
      <c r="AF243">
        <v>3</v>
      </c>
      <c r="AG243">
        <v>1</v>
      </c>
      <c r="AH243">
        <v>4</v>
      </c>
      <c r="AI243" s="2">
        <v>2</v>
      </c>
      <c r="AJ243" s="4">
        <v>12220</v>
      </c>
      <c r="AK243" s="4">
        <v>246</v>
      </c>
    </row>
    <row r="244" spans="1:37" ht="15.25" customHeight="1" x14ac:dyDescent="0.2">
      <c r="A244" t="s">
        <v>571</v>
      </c>
      <c r="B244" t="s">
        <v>572</v>
      </c>
      <c r="C244" t="s">
        <v>103</v>
      </c>
      <c r="D244">
        <v>2</v>
      </c>
      <c r="E244">
        <v>5</v>
      </c>
      <c r="F244" s="2">
        <v>2.5</v>
      </c>
      <c r="G244" s="2">
        <v>2</v>
      </c>
      <c r="H244" s="2">
        <v>1</v>
      </c>
      <c r="I244" s="2">
        <v>0.5</v>
      </c>
      <c r="J244" s="2">
        <v>2.5</v>
      </c>
      <c r="K244" s="2">
        <v>1.25</v>
      </c>
      <c r="L244">
        <v>1</v>
      </c>
      <c r="M244" s="2">
        <v>0.5</v>
      </c>
      <c r="N244">
        <v>3</v>
      </c>
      <c r="O244">
        <v>3</v>
      </c>
      <c r="P244" s="2">
        <v>100</v>
      </c>
      <c r="Q244">
        <v>0</v>
      </c>
      <c r="R244">
        <v>4</v>
      </c>
      <c r="S244" s="2">
        <v>0</v>
      </c>
      <c r="T244">
        <v>2</v>
      </c>
      <c r="U244">
        <v>3</v>
      </c>
      <c r="V244" s="2">
        <v>66.6666666666667</v>
      </c>
      <c r="W244">
        <v>0</v>
      </c>
      <c r="X244">
        <v>0</v>
      </c>
      <c r="Y244">
        <v>0</v>
      </c>
      <c r="Z244">
        <v>0</v>
      </c>
      <c r="AA244">
        <v>0</v>
      </c>
      <c r="AB244">
        <v>0</v>
      </c>
      <c r="AC244">
        <v>1</v>
      </c>
      <c r="AD244">
        <v>9</v>
      </c>
      <c r="AE244" s="2">
        <v>4.5</v>
      </c>
      <c r="AF244">
        <v>3</v>
      </c>
      <c r="AG244">
        <v>6</v>
      </c>
      <c r="AH244">
        <v>5</v>
      </c>
      <c r="AI244" s="2">
        <v>2.5</v>
      </c>
      <c r="AJ244" s="4">
        <v>11950</v>
      </c>
      <c r="AK244" s="4">
        <v>248</v>
      </c>
    </row>
    <row r="245" spans="1:37" ht="15.25" customHeight="1" x14ac:dyDescent="0.2">
      <c r="A245" t="s">
        <v>573</v>
      </c>
      <c r="B245" t="s">
        <v>574</v>
      </c>
      <c r="C245" t="s">
        <v>103</v>
      </c>
      <c r="D245">
        <v>2</v>
      </c>
      <c r="E245">
        <v>8</v>
      </c>
      <c r="F245" s="2">
        <v>4</v>
      </c>
      <c r="G245" s="2">
        <v>6.5</v>
      </c>
      <c r="H245" s="2">
        <v>3.2</v>
      </c>
      <c r="I245" s="2">
        <v>0.31</v>
      </c>
      <c r="J245" s="2">
        <v>2.5</v>
      </c>
      <c r="K245" s="2">
        <v>1.25</v>
      </c>
      <c r="L245">
        <v>1</v>
      </c>
      <c r="M245" s="2">
        <v>0.5</v>
      </c>
      <c r="N245">
        <v>4</v>
      </c>
      <c r="O245">
        <v>14</v>
      </c>
      <c r="P245" s="2">
        <v>28.571428571428601</v>
      </c>
      <c r="Q245">
        <v>0</v>
      </c>
      <c r="R245">
        <v>0</v>
      </c>
      <c r="T245">
        <v>4</v>
      </c>
      <c r="U245">
        <v>12</v>
      </c>
      <c r="V245" s="2">
        <v>33.3333333333333</v>
      </c>
      <c r="W245">
        <v>0</v>
      </c>
      <c r="X245">
        <v>0</v>
      </c>
      <c r="Y245">
        <v>1</v>
      </c>
      <c r="Z245">
        <v>0</v>
      </c>
      <c r="AA245">
        <v>0</v>
      </c>
      <c r="AB245">
        <v>0</v>
      </c>
      <c r="AC245">
        <v>0</v>
      </c>
      <c r="AD245">
        <v>16</v>
      </c>
      <c r="AE245" s="2">
        <v>8</v>
      </c>
      <c r="AF245">
        <v>4</v>
      </c>
      <c r="AG245">
        <v>12</v>
      </c>
      <c r="AH245">
        <v>5</v>
      </c>
      <c r="AI245" s="2">
        <v>2.5</v>
      </c>
      <c r="AJ245" s="4">
        <v>14460</v>
      </c>
      <c r="AK245" s="4">
        <v>239</v>
      </c>
    </row>
    <row r="246" spans="1:37" ht="15.25" customHeight="1" x14ac:dyDescent="0.2">
      <c r="A246" t="s">
        <v>575</v>
      </c>
      <c r="B246" t="s">
        <v>576</v>
      </c>
      <c r="C246" t="s">
        <v>103</v>
      </c>
      <c r="D246">
        <v>2</v>
      </c>
      <c r="E246">
        <v>5</v>
      </c>
      <c r="F246" s="2">
        <v>2.5</v>
      </c>
      <c r="G246" s="2">
        <v>6.7</v>
      </c>
      <c r="H246" s="2">
        <v>3.4</v>
      </c>
      <c r="I246" s="2">
        <v>0.45</v>
      </c>
      <c r="J246" s="2">
        <v>2.2000000000000002</v>
      </c>
      <c r="K246" s="2">
        <v>1.1000000000000001</v>
      </c>
      <c r="L246">
        <v>4</v>
      </c>
      <c r="M246" s="2">
        <v>2</v>
      </c>
      <c r="N246">
        <v>3</v>
      </c>
      <c r="O246">
        <v>8</v>
      </c>
      <c r="P246" s="2">
        <v>37.5</v>
      </c>
      <c r="Q246">
        <v>0</v>
      </c>
      <c r="R246">
        <v>0</v>
      </c>
      <c r="T246">
        <v>2</v>
      </c>
      <c r="U246">
        <v>3</v>
      </c>
      <c r="V246" s="2">
        <v>66.6666666666667</v>
      </c>
      <c r="W246">
        <v>0</v>
      </c>
      <c r="X246">
        <v>1</v>
      </c>
      <c r="Y246">
        <v>2</v>
      </c>
      <c r="Z246">
        <v>0</v>
      </c>
      <c r="AA246">
        <v>0</v>
      </c>
      <c r="AB246">
        <v>0</v>
      </c>
      <c r="AC246">
        <v>1</v>
      </c>
      <c r="AD246">
        <v>7</v>
      </c>
      <c r="AE246" s="2">
        <v>3.5</v>
      </c>
      <c r="AF246">
        <v>3</v>
      </c>
      <c r="AG246">
        <v>4</v>
      </c>
      <c r="AH246">
        <v>2</v>
      </c>
      <c r="AI246" s="2">
        <v>1</v>
      </c>
      <c r="AJ246" s="4">
        <v>11950</v>
      </c>
      <c r="AK246" s="4">
        <v>247</v>
      </c>
    </row>
    <row r="247" spans="1:37" ht="15.25" customHeight="1" x14ac:dyDescent="0.2">
      <c r="A247" t="s">
        <v>577</v>
      </c>
      <c r="B247" t="s">
        <v>578</v>
      </c>
      <c r="C247" t="s">
        <v>104</v>
      </c>
      <c r="D247">
        <v>2</v>
      </c>
      <c r="E247">
        <v>1</v>
      </c>
      <c r="F247" s="2">
        <v>0.5</v>
      </c>
      <c r="G247" s="2">
        <v>-0.8</v>
      </c>
      <c r="H247" s="2">
        <v>-0.4</v>
      </c>
      <c r="I247" s="2">
        <v>0.2</v>
      </c>
      <c r="J247" s="2">
        <v>0.2</v>
      </c>
      <c r="K247" s="2">
        <v>0.1</v>
      </c>
      <c r="L247">
        <v>0</v>
      </c>
      <c r="M247" s="2">
        <v>0</v>
      </c>
      <c r="N247">
        <v>1</v>
      </c>
      <c r="O247">
        <v>5</v>
      </c>
      <c r="P247" s="2">
        <v>20</v>
      </c>
      <c r="Q247">
        <v>0</v>
      </c>
      <c r="R247">
        <v>0</v>
      </c>
      <c r="T247">
        <v>0</v>
      </c>
      <c r="U247">
        <v>0</v>
      </c>
      <c r="W247">
        <v>0</v>
      </c>
      <c r="X247">
        <v>0</v>
      </c>
      <c r="Y247">
        <v>0</v>
      </c>
      <c r="Z247">
        <v>0</v>
      </c>
      <c r="AA247">
        <v>0</v>
      </c>
      <c r="AB247">
        <v>0</v>
      </c>
      <c r="AC247">
        <v>0</v>
      </c>
      <c r="AD247">
        <v>6</v>
      </c>
      <c r="AE247" s="2">
        <v>3</v>
      </c>
      <c r="AF247">
        <v>3</v>
      </c>
      <c r="AG247">
        <v>3</v>
      </c>
      <c r="AH247">
        <v>4</v>
      </c>
      <c r="AI247" s="2">
        <v>2</v>
      </c>
      <c r="AJ247" s="4">
        <v>13110</v>
      </c>
      <c r="AK247" s="4">
        <v>244</v>
      </c>
    </row>
    <row r="248" spans="1:37" ht="15.25" customHeight="1" x14ac:dyDescent="0.2">
      <c r="A248" t="s">
        <v>579</v>
      </c>
      <c r="B248" t="s">
        <v>580</v>
      </c>
      <c r="C248" t="s">
        <v>104</v>
      </c>
      <c r="D248">
        <v>2</v>
      </c>
      <c r="E248">
        <v>9</v>
      </c>
      <c r="F248" s="2">
        <v>4.5</v>
      </c>
      <c r="G248" s="2">
        <v>7.4</v>
      </c>
      <c r="H248" s="2">
        <v>3.7</v>
      </c>
      <c r="I248" s="2">
        <v>0.6</v>
      </c>
      <c r="J248" s="2">
        <v>5.4</v>
      </c>
      <c r="K248" s="2">
        <v>2.7</v>
      </c>
      <c r="L248">
        <v>7</v>
      </c>
      <c r="M248" s="2">
        <v>3.5</v>
      </c>
      <c r="N248">
        <v>7</v>
      </c>
      <c r="O248">
        <v>12</v>
      </c>
      <c r="P248" s="2">
        <v>58.3333333333333</v>
      </c>
      <c r="Q248">
        <v>1</v>
      </c>
      <c r="R248">
        <v>3</v>
      </c>
      <c r="S248" s="2">
        <v>33.3333333333333</v>
      </c>
      <c r="T248">
        <v>0</v>
      </c>
      <c r="U248">
        <v>0</v>
      </c>
      <c r="W248">
        <v>0</v>
      </c>
      <c r="X248">
        <v>0</v>
      </c>
      <c r="Y248">
        <v>1</v>
      </c>
      <c r="Z248">
        <v>1</v>
      </c>
      <c r="AA248">
        <v>0</v>
      </c>
      <c r="AB248">
        <v>0</v>
      </c>
      <c r="AC248">
        <v>6</v>
      </c>
      <c r="AD248">
        <v>8</v>
      </c>
      <c r="AE248" s="2">
        <v>4</v>
      </c>
      <c r="AF248">
        <v>4</v>
      </c>
      <c r="AG248">
        <v>4</v>
      </c>
      <c r="AH248">
        <v>3</v>
      </c>
      <c r="AI248" s="2">
        <v>1.5</v>
      </c>
      <c r="AJ248" s="4">
        <v>15270</v>
      </c>
      <c r="AK248" s="4">
        <v>233</v>
      </c>
    </row>
    <row r="249" spans="1:37" ht="15.25" customHeight="1" x14ac:dyDescent="0.2">
      <c r="A249" t="s">
        <v>581</v>
      </c>
      <c r="B249" t="s">
        <v>582</v>
      </c>
      <c r="C249" t="s">
        <v>104</v>
      </c>
      <c r="D249">
        <v>2</v>
      </c>
      <c r="E249">
        <v>6</v>
      </c>
      <c r="F249" s="2">
        <v>3</v>
      </c>
      <c r="G249" s="2">
        <v>1.8</v>
      </c>
      <c r="H249" s="2">
        <v>0.9</v>
      </c>
      <c r="I249" s="2">
        <v>0.3</v>
      </c>
      <c r="J249" s="2">
        <v>1.8</v>
      </c>
      <c r="K249" s="2">
        <v>0.9</v>
      </c>
      <c r="L249">
        <v>2</v>
      </c>
      <c r="M249" s="2">
        <v>1</v>
      </c>
      <c r="N249">
        <v>2</v>
      </c>
      <c r="O249">
        <v>6</v>
      </c>
      <c r="P249" s="2">
        <v>33.3333333333333</v>
      </c>
      <c r="Q249">
        <v>2</v>
      </c>
      <c r="R249">
        <v>13</v>
      </c>
      <c r="S249" s="2">
        <v>15.384615384615399</v>
      </c>
      <c r="T249">
        <v>0</v>
      </c>
      <c r="U249">
        <v>1</v>
      </c>
      <c r="V249" s="2">
        <v>0</v>
      </c>
      <c r="W249">
        <v>0</v>
      </c>
      <c r="X249">
        <v>0</v>
      </c>
      <c r="Y249">
        <v>0</v>
      </c>
      <c r="Z249">
        <v>0</v>
      </c>
      <c r="AA249">
        <v>0</v>
      </c>
      <c r="AB249">
        <v>0</v>
      </c>
      <c r="AC249">
        <v>2</v>
      </c>
      <c r="AD249">
        <v>4</v>
      </c>
      <c r="AE249" s="2">
        <v>2</v>
      </c>
      <c r="AF249">
        <v>1</v>
      </c>
      <c r="AG249">
        <v>3</v>
      </c>
      <c r="AH249">
        <v>2</v>
      </c>
      <c r="AI249" s="2">
        <v>1</v>
      </c>
      <c r="AJ249" s="4">
        <v>14460</v>
      </c>
      <c r="AK249" s="4">
        <v>238</v>
      </c>
    </row>
    <row r="250" spans="1:37" ht="15.25" customHeight="1" x14ac:dyDescent="0.2">
      <c r="A250" t="s">
        <v>583</v>
      </c>
      <c r="B250" t="s">
        <v>584</v>
      </c>
      <c r="C250" t="s">
        <v>104</v>
      </c>
      <c r="D250">
        <v>2</v>
      </c>
      <c r="E250">
        <v>13</v>
      </c>
      <c r="F250" s="2">
        <v>6.5</v>
      </c>
      <c r="G250" s="2">
        <v>9.6999999999999993</v>
      </c>
      <c r="H250" s="2">
        <v>4.8</v>
      </c>
      <c r="I250" s="2">
        <v>0.59</v>
      </c>
      <c r="J250" s="2">
        <v>7.7</v>
      </c>
      <c r="K250" s="2">
        <v>3.85</v>
      </c>
      <c r="L250">
        <v>2</v>
      </c>
      <c r="M250" s="2">
        <v>1</v>
      </c>
      <c r="N250">
        <v>3</v>
      </c>
      <c r="O250">
        <v>7</v>
      </c>
      <c r="P250" s="2">
        <v>42.857142857142897</v>
      </c>
      <c r="Q250">
        <v>2</v>
      </c>
      <c r="R250">
        <v>8</v>
      </c>
      <c r="S250" s="2">
        <v>25</v>
      </c>
      <c r="T250">
        <v>6</v>
      </c>
      <c r="U250">
        <v>7</v>
      </c>
      <c r="V250" s="2">
        <v>85.714285714285694</v>
      </c>
      <c r="W250">
        <v>0</v>
      </c>
      <c r="X250">
        <v>1</v>
      </c>
      <c r="Y250">
        <v>1</v>
      </c>
      <c r="Z250">
        <v>0</v>
      </c>
      <c r="AA250">
        <v>0</v>
      </c>
      <c r="AB250">
        <v>0</v>
      </c>
      <c r="AC250">
        <v>0</v>
      </c>
      <c r="AD250">
        <v>6</v>
      </c>
      <c r="AE250" s="2">
        <v>3</v>
      </c>
      <c r="AF250">
        <v>0</v>
      </c>
      <c r="AG250">
        <v>6</v>
      </c>
      <c r="AH250">
        <v>3</v>
      </c>
      <c r="AI250" s="2">
        <v>1.5</v>
      </c>
      <c r="AJ250" s="4">
        <v>17070</v>
      </c>
      <c r="AK250" s="4">
        <v>219</v>
      </c>
    </row>
    <row r="251" spans="1:37" ht="15.25" customHeight="1" x14ac:dyDescent="0.2">
      <c r="A251" t="s">
        <v>585</v>
      </c>
      <c r="B251" t="s">
        <v>586</v>
      </c>
      <c r="C251" t="s">
        <v>105</v>
      </c>
      <c r="D251">
        <v>2</v>
      </c>
      <c r="E251">
        <v>3</v>
      </c>
      <c r="F251" s="2">
        <v>1.5</v>
      </c>
      <c r="G251" s="2">
        <v>3.5</v>
      </c>
      <c r="H251" s="2">
        <v>1.8</v>
      </c>
      <c r="I251" s="2">
        <v>0.33</v>
      </c>
      <c r="J251" s="2">
        <v>1</v>
      </c>
      <c r="K251" s="2">
        <v>0.5</v>
      </c>
      <c r="L251">
        <v>1</v>
      </c>
      <c r="M251" s="2">
        <v>0.5</v>
      </c>
      <c r="N251">
        <v>1</v>
      </c>
      <c r="O251">
        <v>3</v>
      </c>
      <c r="P251" s="2">
        <v>33.3333333333333</v>
      </c>
      <c r="Q251">
        <v>1</v>
      </c>
      <c r="R251">
        <v>6</v>
      </c>
      <c r="S251" s="2">
        <v>16.6666666666667</v>
      </c>
      <c r="T251">
        <v>0</v>
      </c>
      <c r="U251">
        <v>0</v>
      </c>
      <c r="W251">
        <v>0</v>
      </c>
      <c r="X251">
        <v>0</v>
      </c>
      <c r="Y251">
        <v>0</v>
      </c>
      <c r="Z251">
        <v>0</v>
      </c>
      <c r="AA251">
        <v>0</v>
      </c>
      <c r="AB251">
        <v>0</v>
      </c>
      <c r="AC251">
        <v>1</v>
      </c>
      <c r="AD251">
        <v>5</v>
      </c>
      <c r="AE251" s="2">
        <v>2.5</v>
      </c>
      <c r="AF251">
        <v>1</v>
      </c>
      <c r="AG251">
        <v>4</v>
      </c>
      <c r="AH251">
        <v>0</v>
      </c>
      <c r="AI251" s="2">
        <v>0</v>
      </c>
      <c r="AJ251" s="4">
        <v>9444</v>
      </c>
      <c r="AK251" s="4">
        <v>253</v>
      </c>
    </row>
    <row r="252" spans="1:37" ht="15.25" customHeight="1" x14ac:dyDescent="0.2">
      <c r="A252" t="s">
        <v>587</v>
      </c>
      <c r="B252" t="s">
        <v>588</v>
      </c>
      <c r="C252" t="s">
        <v>105</v>
      </c>
      <c r="D252">
        <v>2</v>
      </c>
      <c r="E252">
        <v>2</v>
      </c>
      <c r="F252" s="2">
        <v>1</v>
      </c>
      <c r="G252" s="2">
        <v>-1.1000000000000001</v>
      </c>
      <c r="H252" s="2">
        <v>-0.6</v>
      </c>
      <c r="I252" s="2">
        <v>0.2</v>
      </c>
      <c r="J252" s="2">
        <v>0.4</v>
      </c>
      <c r="K252" s="2">
        <v>0.2</v>
      </c>
      <c r="L252">
        <v>2</v>
      </c>
      <c r="M252" s="2">
        <v>1</v>
      </c>
      <c r="N252">
        <v>2</v>
      </c>
      <c r="O252">
        <v>6</v>
      </c>
      <c r="P252" s="2">
        <v>33.3333333333333</v>
      </c>
      <c r="Q252">
        <v>0</v>
      </c>
      <c r="R252">
        <v>2</v>
      </c>
      <c r="S252" s="2">
        <v>0</v>
      </c>
      <c r="T252">
        <v>0</v>
      </c>
      <c r="U252">
        <v>2</v>
      </c>
      <c r="V252" s="2">
        <v>0</v>
      </c>
      <c r="W252">
        <v>0</v>
      </c>
      <c r="X252">
        <v>0</v>
      </c>
      <c r="Y252">
        <v>1</v>
      </c>
      <c r="Z252">
        <v>0</v>
      </c>
      <c r="AA252">
        <v>0</v>
      </c>
      <c r="AB252">
        <v>0</v>
      </c>
      <c r="AC252">
        <v>1</v>
      </c>
      <c r="AD252">
        <v>5</v>
      </c>
      <c r="AE252" s="2">
        <v>2.5</v>
      </c>
      <c r="AF252">
        <v>1</v>
      </c>
      <c r="AG252">
        <v>4</v>
      </c>
      <c r="AH252">
        <v>5</v>
      </c>
      <c r="AI252" s="2">
        <v>2.5</v>
      </c>
      <c r="AJ252" s="4">
        <v>8914</v>
      </c>
      <c r="AK252" s="4">
        <v>254</v>
      </c>
    </row>
    <row r="253" spans="1:37" ht="15.25" customHeight="1" x14ac:dyDescent="0.2">
      <c r="A253" t="s">
        <v>589</v>
      </c>
      <c r="B253" t="s">
        <v>590</v>
      </c>
      <c r="C253" t="s">
        <v>105</v>
      </c>
      <c r="D253">
        <v>2</v>
      </c>
      <c r="E253">
        <v>14</v>
      </c>
      <c r="F253" s="2">
        <v>7</v>
      </c>
      <c r="G253" s="2">
        <v>11</v>
      </c>
      <c r="H253" s="2">
        <v>5.5</v>
      </c>
      <c r="I253" s="2">
        <v>0.61</v>
      </c>
      <c r="J253" s="2">
        <v>8.5</v>
      </c>
      <c r="K253" s="2">
        <v>4.25</v>
      </c>
      <c r="L253">
        <v>6</v>
      </c>
      <c r="M253" s="2">
        <v>3</v>
      </c>
      <c r="N253">
        <v>8</v>
      </c>
      <c r="O253">
        <v>10</v>
      </c>
      <c r="P253" s="2">
        <v>80</v>
      </c>
      <c r="Q253">
        <v>1</v>
      </c>
      <c r="R253">
        <v>8</v>
      </c>
      <c r="S253" s="2">
        <v>12.5</v>
      </c>
      <c r="T253">
        <v>4</v>
      </c>
      <c r="U253">
        <v>5</v>
      </c>
      <c r="V253" s="2">
        <v>80</v>
      </c>
      <c r="W253">
        <v>0</v>
      </c>
      <c r="X253">
        <v>2</v>
      </c>
      <c r="Y253">
        <v>1</v>
      </c>
      <c r="Z253">
        <v>1</v>
      </c>
      <c r="AA253">
        <v>0</v>
      </c>
      <c r="AB253">
        <v>0</v>
      </c>
      <c r="AC253">
        <v>3</v>
      </c>
      <c r="AD253">
        <v>5</v>
      </c>
      <c r="AE253" s="2">
        <v>2.5</v>
      </c>
      <c r="AF253">
        <v>2</v>
      </c>
      <c r="AG253">
        <v>3</v>
      </c>
      <c r="AH253">
        <v>3</v>
      </c>
      <c r="AI253" s="2">
        <v>1.5</v>
      </c>
      <c r="AJ253" s="4">
        <v>12479</v>
      </c>
      <c r="AK253" s="4">
        <v>245</v>
      </c>
    </row>
    <row r="254" spans="1:37" ht="15.25" customHeight="1" x14ac:dyDescent="0.2">
      <c r="A254" t="s">
        <v>591</v>
      </c>
      <c r="B254" t="s">
        <v>592</v>
      </c>
      <c r="C254" t="s">
        <v>105</v>
      </c>
      <c r="D254">
        <v>2</v>
      </c>
      <c r="E254">
        <v>1</v>
      </c>
      <c r="F254" s="2">
        <v>0.5</v>
      </c>
      <c r="G254" s="2">
        <v>0.1</v>
      </c>
      <c r="H254" s="2">
        <v>0</v>
      </c>
      <c r="I254" s="2">
        <v>0.12</v>
      </c>
      <c r="J254" s="2">
        <v>0.1</v>
      </c>
      <c r="K254" s="2">
        <v>0.05</v>
      </c>
      <c r="L254">
        <v>2</v>
      </c>
      <c r="M254" s="2">
        <v>1</v>
      </c>
      <c r="N254">
        <v>1</v>
      </c>
      <c r="O254">
        <v>3</v>
      </c>
      <c r="P254" s="2">
        <v>33.3333333333333</v>
      </c>
      <c r="Q254">
        <v>0</v>
      </c>
      <c r="R254">
        <v>5</v>
      </c>
      <c r="S254" s="2">
        <v>0</v>
      </c>
      <c r="T254">
        <v>0</v>
      </c>
      <c r="U254">
        <v>0</v>
      </c>
      <c r="W254">
        <v>0</v>
      </c>
      <c r="X254">
        <v>1</v>
      </c>
      <c r="Y254">
        <v>1</v>
      </c>
      <c r="Z254">
        <v>0</v>
      </c>
      <c r="AA254">
        <v>0</v>
      </c>
      <c r="AB254">
        <v>0</v>
      </c>
      <c r="AC254">
        <v>0</v>
      </c>
      <c r="AD254">
        <v>4</v>
      </c>
      <c r="AE254" s="2">
        <v>2</v>
      </c>
      <c r="AF254">
        <v>1</v>
      </c>
      <c r="AG254">
        <v>3</v>
      </c>
      <c r="AH254">
        <v>4</v>
      </c>
      <c r="AI254" s="2">
        <v>2</v>
      </c>
      <c r="AJ254" s="4">
        <v>8547</v>
      </c>
      <c r="AK254" s="4">
        <v>255</v>
      </c>
    </row>
    <row r="255" spans="1:37" ht="15.25" customHeight="1" x14ac:dyDescent="0.2">
      <c r="A255" t="s">
        <v>593</v>
      </c>
      <c r="B255" t="s">
        <v>594</v>
      </c>
      <c r="C255" t="s">
        <v>106</v>
      </c>
      <c r="D255">
        <v>2</v>
      </c>
      <c r="E255">
        <v>5</v>
      </c>
      <c r="F255" s="2">
        <v>2.5</v>
      </c>
      <c r="G255" s="2">
        <v>-0.4</v>
      </c>
      <c r="H255" s="2">
        <v>-0.2</v>
      </c>
      <c r="I255" s="2">
        <v>0.31</v>
      </c>
      <c r="J255" s="2">
        <v>1.6</v>
      </c>
      <c r="K255" s="2">
        <v>0.8</v>
      </c>
      <c r="L255">
        <v>1</v>
      </c>
      <c r="M255" s="2">
        <v>0.5</v>
      </c>
      <c r="N255">
        <v>1</v>
      </c>
      <c r="O255">
        <v>4</v>
      </c>
      <c r="P255" s="2">
        <v>25</v>
      </c>
      <c r="Q255">
        <v>2</v>
      </c>
      <c r="R255">
        <v>12</v>
      </c>
      <c r="S255" s="2">
        <v>16.6666666666667</v>
      </c>
      <c r="T255">
        <v>0</v>
      </c>
      <c r="U255">
        <v>0</v>
      </c>
      <c r="W255">
        <v>0</v>
      </c>
      <c r="X255">
        <v>0</v>
      </c>
      <c r="Y255">
        <v>0</v>
      </c>
      <c r="Z255">
        <v>0</v>
      </c>
      <c r="AA255">
        <v>0</v>
      </c>
      <c r="AB255">
        <v>0</v>
      </c>
      <c r="AC255">
        <v>1</v>
      </c>
      <c r="AD255">
        <v>4</v>
      </c>
      <c r="AE255" s="2">
        <v>2</v>
      </c>
      <c r="AF255">
        <v>1</v>
      </c>
      <c r="AG255">
        <v>3</v>
      </c>
      <c r="AH255">
        <v>4</v>
      </c>
      <c r="AI255" s="2">
        <v>2</v>
      </c>
      <c r="AJ255" s="4">
        <v>15240</v>
      </c>
      <c r="AK255" s="4">
        <v>235</v>
      </c>
    </row>
    <row r="256" spans="1:37" ht="15.25" customHeight="1" x14ac:dyDescent="0.2">
      <c r="A256" t="s">
        <v>595</v>
      </c>
      <c r="B256" t="s">
        <v>596</v>
      </c>
      <c r="C256" t="s">
        <v>106</v>
      </c>
      <c r="D256">
        <v>2</v>
      </c>
      <c r="E256">
        <v>5</v>
      </c>
      <c r="F256" s="2">
        <v>2.5</v>
      </c>
      <c r="G256" s="2">
        <v>2.4</v>
      </c>
      <c r="H256" s="2">
        <v>1.2</v>
      </c>
      <c r="I256" s="2">
        <v>0.38</v>
      </c>
      <c r="J256" s="2">
        <v>1.9</v>
      </c>
      <c r="K256" s="2">
        <v>0.95</v>
      </c>
      <c r="L256">
        <v>2</v>
      </c>
      <c r="M256" s="2">
        <v>1</v>
      </c>
      <c r="N256">
        <v>4</v>
      </c>
      <c r="O256">
        <v>6</v>
      </c>
      <c r="P256" s="2">
        <v>66.6666666666667</v>
      </c>
      <c r="Q256">
        <v>0</v>
      </c>
      <c r="R256">
        <v>5</v>
      </c>
      <c r="S256" s="2">
        <v>0</v>
      </c>
      <c r="T256">
        <v>1</v>
      </c>
      <c r="U256">
        <v>2</v>
      </c>
      <c r="V256" s="2">
        <v>50</v>
      </c>
      <c r="W256">
        <v>0</v>
      </c>
      <c r="X256">
        <v>1</v>
      </c>
      <c r="Y256">
        <v>1</v>
      </c>
      <c r="Z256">
        <v>0</v>
      </c>
      <c r="AA256">
        <v>0</v>
      </c>
      <c r="AB256">
        <v>0</v>
      </c>
      <c r="AC256">
        <v>0</v>
      </c>
      <c r="AD256">
        <v>5</v>
      </c>
      <c r="AE256" s="2">
        <v>2.5</v>
      </c>
      <c r="AF256">
        <v>0</v>
      </c>
      <c r="AG256">
        <v>5</v>
      </c>
      <c r="AH256">
        <v>4</v>
      </c>
      <c r="AI256" s="2">
        <v>2</v>
      </c>
      <c r="AJ256" s="4">
        <v>14970</v>
      </c>
      <c r="AK256" s="4">
        <v>237</v>
      </c>
    </row>
    <row r="257" spans="1:37" ht="15.25" customHeight="1" x14ac:dyDescent="0.2">
      <c r="A257" t="s">
        <v>597</v>
      </c>
      <c r="B257" t="s">
        <v>598</v>
      </c>
      <c r="C257" t="s">
        <v>106</v>
      </c>
      <c r="D257">
        <v>2</v>
      </c>
      <c r="E257">
        <v>3</v>
      </c>
      <c r="F257" s="2">
        <v>1.5</v>
      </c>
      <c r="G257" s="2">
        <v>3.7</v>
      </c>
      <c r="H257" s="2">
        <v>1.8</v>
      </c>
      <c r="I257" s="2">
        <v>0.23</v>
      </c>
      <c r="J257" s="2">
        <v>0.7</v>
      </c>
      <c r="K257" s="2">
        <v>0.35</v>
      </c>
      <c r="L257">
        <v>0</v>
      </c>
      <c r="M257" s="2">
        <v>0</v>
      </c>
      <c r="N257">
        <v>3</v>
      </c>
      <c r="O257">
        <v>13</v>
      </c>
      <c r="P257" s="2">
        <v>23.076923076923102</v>
      </c>
      <c r="Q257">
        <v>0</v>
      </c>
      <c r="R257">
        <v>0</v>
      </c>
      <c r="T257">
        <v>0</v>
      </c>
      <c r="U257">
        <v>0</v>
      </c>
      <c r="W257">
        <v>0</v>
      </c>
      <c r="X257">
        <v>0</v>
      </c>
      <c r="Y257">
        <v>0</v>
      </c>
      <c r="Z257">
        <v>0</v>
      </c>
      <c r="AA257">
        <v>0</v>
      </c>
      <c r="AB257">
        <v>0</v>
      </c>
      <c r="AC257">
        <v>0</v>
      </c>
      <c r="AD257">
        <v>10</v>
      </c>
      <c r="AE257" s="2">
        <v>5</v>
      </c>
      <c r="AF257">
        <v>3</v>
      </c>
      <c r="AG257">
        <v>7</v>
      </c>
      <c r="AH257">
        <v>2</v>
      </c>
      <c r="AI257" s="2">
        <v>1</v>
      </c>
      <c r="AJ257" s="4">
        <v>16530</v>
      </c>
      <c r="AK257" s="4">
        <v>224</v>
      </c>
    </row>
    <row r="258" spans="1:37" ht="15.25" customHeight="1" x14ac:dyDescent="0.2">
      <c r="A258" t="s">
        <v>488</v>
      </c>
      <c r="B258" t="s">
        <v>599</v>
      </c>
      <c r="C258" t="s">
        <v>106</v>
      </c>
      <c r="D258">
        <v>2</v>
      </c>
      <c r="E258">
        <v>7</v>
      </c>
      <c r="F258" s="2">
        <v>3.5</v>
      </c>
      <c r="G258" s="2">
        <v>4</v>
      </c>
      <c r="H258" s="2">
        <v>2</v>
      </c>
      <c r="I258" s="2">
        <v>0.5</v>
      </c>
      <c r="J258" s="2">
        <v>3.5</v>
      </c>
      <c r="K258" s="2">
        <v>1.75</v>
      </c>
      <c r="L258">
        <v>2</v>
      </c>
      <c r="M258" s="2">
        <v>1</v>
      </c>
      <c r="N258">
        <v>6</v>
      </c>
      <c r="O258">
        <v>13</v>
      </c>
      <c r="P258" s="2">
        <v>46.153846153846203</v>
      </c>
      <c r="Q258">
        <v>0</v>
      </c>
      <c r="R258">
        <v>0</v>
      </c>
      <c r="T258">
        <v>1</v>
      </c>
      <c r="U258">
        <v>1</v>
      </c>
      <c r="V258" s="2">
        <v>100</v>
      </c>
      <c r="W258">
        <v>0</v>
      </c>
      <c r="X258">
        <v>0</v>
      </c>
      <c r="Y258">
        <v>2</v>
      </c>
      <c r="Z258">
        <v>0</v>
      </c>
      <c r="AA258">
        <v>0</v>
      </c>
      <c r="AB258">
        <v>0</v>
      </c>
      <c r="AC258">
        <v>0</v>
      </c>
      <c r="AD258">
        <v>11</v>
      </c>
      <c r="AE258" s="2">
        <v>5.5</v>
      </c>
      <c r="AF258">
        <v>5</v>
      </c>
      <c r="AG258">
        <v>6</v>
      </c>
      <c r="AH258">
        <v>7</v>
      </c>
      <c r="AI258" s="2">
        <v>3.5</v>
      </c>
      <c r="AJ258" s="4">
        <v>15240</v>
      </c>
      <c r="AK258" s="4">
        <v>236</v>
      </c>
    </row>
    <row r="259" spans="1:37" s="1" customFormat="1" ht="15.25" customHeight="1" x14ac:dyDescent="0.2">
      <c r="A259" s="8"/>
      <c r="B259" s="8"/>
      <c r="C259" s="8"/>
      <c r="D259" s="8">
        <v>1056</v>
      </c>
      <c r="E259" s="8">
        <v>4375</v>
      </c>
      <c r="F259" s="9">
        <f>E259/$D259</f>
        <v>4.1429924242424239</v>
      </c>
      <c r="G259" s="11">
        <f>SUM(G2:G258)</f>
        <v>4086.2999999999952</v>
      </c>
      <c r="H259" s="9">
        <f>G259/$D259</f>
        <v>3.8696022727272683</v>
      </c>
      <c r="I259" s="9">
        <f>E259/(O259+R259+U259)</f>
        <v>0.51319648093841641</v>
      </c>
      <c r="J259" s="11">
        <f>SUM(J2:J258)</f>
        <v>2374.2999999999993</v>
      </c>
      <c r="K259" s="9">
        <f>J259/$D259</f>
        <v>2.2483901515151508</v>
      </c>
      <c r="L259" s="8">
        <v>1426</v>
      </c>
      <c r="M259" s="9">
        <f>L259/$D259</f>
        <v>1.3503787878787878</v>
      </c>
      <c r="N259" s="8">
        <v>2193</v>
      </c>
      <c r="O259" s="8">
        <v>4245</v>
      </c>
      <c r="P259" s="10">
        <f>N259/O259</f>
        <v>0.51660777385159007</v>
      </c>
      <c r="Q259" s="8">
        <v>790</v>
      </c>
      <c r="R259" s="8">
        <v>3252</v>
      </c>
      <c r="S259" s="10">
        <f>Q259/R259</f>
        <v>0.24292742927429276</v>
      </c>
      <c r="T259" s="8">
        <v>602</v>
      </c>
      <c r="U259" s="8">
        <v>1028</v>
      </c>
      <c r="V259" s="10">
        <f>T259/U259</f>
        <v>0.58560311284046696</v>
      </c>
      <c r="W259" s="8">
        <v>61</v>
      </c>
      <c r="X259" s="8">
        <v>272</v>
      </c>
      <c r="Y259" s="8">
        <v>535</v>
      </c>
      <c r="Z259" s="8">
        <v>182</v>
      </c>
      <c r="AA259" s="8">
        <v>14</v>
      </c>
      <c r="AB259" s="8">
        <v>21</v>
      </c>
      <c r="AC259" s="8">
        <v>537</v>
      </c>
      <c r="AD259" s="8">
        <v>4098</v>
      </c>
      <c r="AE259" s="9">
        <f>AD259/$D259</f>
        <v>3.8806818181818183</v>
      </c>
      <c r="AF259" s="8">
        <v>1441</v>
      </c>
      <c r="AG259" s="8">
        <v>2657</v>
      </c>
      <c r="AH259" s="8">
        <v>1165</v>
      </c>
      <c r="AI259" s="9">
        <f>AH259/$D259</f>
        <v>1.103219696969697</v>
      </c>
    </row>
    <row r="260" spans="1:37" ht="15" customHeight="1" x14ac:dyDescent="0.2">
      <c r="G260" s="6"/>
    </row>
  </sheetData>
  <pageMargins left="0.75" right="0.75" top="0.75" bottom="0.5" header="0.5" footer="0.7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71"/>
  <sheetViews>
    <sheetView workbookViewId="0">
      <selection activeCell="BC23" sqref="BC23"/>
    </sheetView>
  </sheetViews>
  <sheetFormatPr baseColWidth="10" defaultColWidth="8.83203125" defaultRowHeight="15" x14ac:dyDescent="0.2"/>
  <cols>
    <col min="1" max="1" width="17.5" customWidth="1"/>
    <col min="2" max="2" width="4.33203125" customWidth="1"/>
    <col min="3" max="4" width="5"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6.16406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6" width="9.1640625" customWidth="1"/>
  </cols>
  <sheetData>
    <row r="1" spans="1:47" ht="15.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5" t="s">
        <v>1717</v>
      </c>
      <c r="AS1" s="5" t="s">
        <v>1718</v>
      </c>
      <c r="AT1" s="5" t="s">
        <v>1724</v>
      </c>
      <c r="AU1" s="5" t="s">
        <v>1725</v>
      </c>
    </row>
    <row r="2" spans="1:47" ht="15.25" customHeight="1" x14ac:dyDescent="0.2">
      <c r="A2" t="s">
        <v>600</v>
      </c>
      <c r="B2">
        <v>2</v>
      </c>
      <c r="C2">
        <v>0</v>
      </c>
      <c r="D2">
        <v>2</v>
      </c>
      <c r="E2" s="2">
        <v>0</v>
      </c>
      <c r="F2">
        <v>21</v>
      </c>
      <c r="G2" s="2">
        <v>10.5</v>
      </c>
      <c r="H2" s="2">
        <v>0.33</v>
      </c>
      <c r="I2" s="2">
        <v>6.9</v>
      </c>
      <c r="J2" s="2">
        <v>3.45</v>
      </c>
      <c r="K2">
        <v>0</v>
      </c>
      <c r="L2">
        <v>8</v>
      </c>
      <c r="M2" s="2">
        <v>4</v>
      </c>
      <c r="N2">
        <v>15</v>
      </c>
      <c r="O2">
        <v>35</v>
      </c>
      <c r="P2" s="2">
        <v>42.857142857142897</v>
      </c>
      <c r="Q2">
        <v>2</v>
      </c>
      <c r="R2">
        <v>26</v>
      </c>
      <c r="S2" s="2">
        <v>7.6923076923076898</v>
      </c>
      <c r="T2">
        <v>2</v>
      </c>
      <c r="U2">
        <v>2</v>
      </c>
      <c r="V2" s="2">
        <v>100</v>
      </c>
      <c r="W2">
        <v>0</v>
      </c>
      <c r="X2">
        <v>0</v>
      </c>
      <c r="Y2">
        <v>1</v>
      </c>
      <c r="Z2">
        <v>3</v>
      </c>
      <c r="AA2">
        <v>0</v>
      </c>
      <c r="AB2">
        <v>0</v>
      </c>
      <c r="AC2">
        <v>0</v>
      </c>
      <c r="AD2">
        <v>4</v>
      </c>
      <c r="AE2">
        <v>35</v>
      </c>
      <c r="AF2" s="2">
        <v>17.5</v>
      </c>
      <c r="AG2">
        <v>16</v>
      </c>
      <c r="AH2">
        <v>19</v>
      </c>
      <c r="AI2">
        <v>12</v>
      </c>
      <c r="AJ2" s="2">
        <v>6</v>
      </c>
      <c r="AK2" s="2">
        <v>17.5</v>
      </c>
      <c r="AL2">
        <v>13</v>
      </c>
      <c r="AM2" s="2">
        <v>6.5</v>
      </c>
      <c r="AN2">
        <v>12</v>
      </c>
      <c r="AO2" s="2">
        <v>6</v>
      </c>
      <c r="AP2" s="2">
        <v>37.5</v>
      </c>
      <c r="AQ2" s="2">
        <v>0.42622950819672101</v>
      </c>
      <c r="AR2" s="4">
        <v>0</v>
      </c>
      <c r="AS2" s="4">
        <v>21</v>
      </c>
      <c r="AT2" s="4">
        <v>107094</v>
      </c>
      <c r="AU2" s="4">
        <v>45</v>
      </c>
    </row>
    <row r="3" spans="1:47" ht="15.25" customHeight="1" x14ac:dyDescent="0.2">
      <c r="A3" t="s">
        <v>601</v>
      </c>
      <c r="B3">
        <v>23</v>
      </c>
      <c r="C3">
        <v>20</v>
      </c>
      <c r="D3">
        <v>3</v>
      </c>
      <c r="E3" s="2">
        <v>0.86956521739130399</v>
      </c>
      <c r="F3">
        <v>445</v>
      </c>
      <c r="G3" s="2">
        <v>19.347826086956498</v>
      </c>
      <c r="H3" s="2">
        <v>0.66</v>
      </c>
      <c r="I3" s="2">
        <v>293.7</v>
      </c>
      <c r="J3" s="2">
        <v>12.7695652173913</v>
      </c>
      <c r="K3">
        <v>14</v>
      </c>
      <c r="L3">
        <v>173</v>
      </c>
      <c r="M3" s="2">
        <v>7.5217391304347796</v>
      </c>
      <c r="N3">
        <v>193</v>
      </c>
      <c r="O3">
        <v>298</v>
      </c>
      <c r="P3" s="2">
        <v>64.7651006711409</v>
      </c>
      <c r="Q3">
        <v>89</v>
      </c>
      <c r="R3">
        <v>275</v>
      </c>
      <c r="S3" s="2">
        <v>32.363636363636402</v>
      </c>
      <c r="T3">
        <v>74</v>
      </c>
      <c r="U3">
        <v>101</v>
      </c>
      <c r="V3" s="2">
        <v>73.267326732673297</v>
      </c>
      <c r="W3">
        <v>25</v>
      </c>
      <c r="X3">
        <v>0</v>
      </c>
      <c r="Y3">
        <v>21</v>
      </c>
      <c r="Z3">
        <v>95</v>
      </c>
      <c r="AA3">
        <v>7</v>
      </c>
      <c r="AB3">
        <v>0</v>
      </c>
      <c r="AC3">
        <v>0</v>
      </c>
      <c r="AD3">
        <v>57</v>
      </c>
      <c r="AE3">
        <v>297</v>
      </c>
      <c r="AF3" s="2">
        <v>12.913043478260899</v>
      </c>
      <c r="AG3">
        <v>72</v>
      </c>
      <c r="AH3">
        <v>225</v>
      </c>
      <c r="AI3">
        <v>78</v>
      </c>
      <c r="AJ3" s="2">
        <v>3.39130434782609</v>
      </c>
      <c r="AK3" s="2">
        <v>13.7391304347826</v>
      </c>
      <c r="AL3">
        <v>128</v>
      </c>
      <c r="AM3" s="2">
        <v>5.5652173913043503</v>
      </c>
      <c r="AN3">
        <v>137</v>
      </c>
      <c r="AO3" s="2">
        <v>5.9565217391304301</v>
      </c>
      <c r="AP3" s="2">
        <v>31.6086956521739</v>
      </c>
      <c r="AQ3" s="2">
        <v>0.47993019197207698</v>
      </c>
      <c r="AR3" s="4">
        <v>404</v>
      </c>
      <c r="AS3" s="4">
        <v>41</v>
      </c>
      <c r="AT3" s="4">
        <v>1437498</v>
      </c>
      <c r="AU3" s="4">
        <v>1</v>
      </c>
    </row>
    <row r="4" spans="1:47" ht="15.25" customHeight="1" x14ac:dyDescent="0.2">
      <c r="A4" t="s">
        <v>63</v>
      </c>
      <c r="B4">
        <v>10</v>
      </c>
      <c r="C4">
        <v>5</v>
      </c>
      <c r="D4">
        <v>5</v>
      </c>
      <c r="E4" s="2">
        <v>0.5</v>
      </c>
      <c r="F4">
        <v>177</v>
      </c>
      <c r="G4" s="2">
        <v>17.7</v>
      </c>
      <c r="H4" s="2">
        <v>0.6</v>
      </c>
      <c r="I4" s="2">
        <v>106.2</v>
      </c>
      <c r="J4" s="2">
        <v>10.62</v>
      </c>
      <c r="K4">
        <v>5</v>
      </c>
      <c r="L4">
        <v>54</v>
      </c>
      <c r="M4" s="2">
        <v>5.4</v>
      </c>
      <c r="N4">
        <v>92</v>
      </c>
      <c r="O4">
        <v>145</v>
      </c>
      <c r="P4" s="2">
        <v>63.448275862069003</v>
      </c>
      <c r="Q4">
        <v>33</v>
      </c>
      <c r="R4">
        <v>121</v>
      </c>
      <c r="S4" s="2">
        <v>27.272727272727298</v>
      </c>
      <c r="T4">
        <v>19</v>
      </c>
      <c r="U4">
        <v>28</v>
      </c>
      <c r="V4" s="2">
        <v>67.857142857142904</v>
      </c>
      <c r="W4">
        <v>7</v>
      </c>
      <c r="X4">
        <v>1</v>
      </c>
      <c r="Y4">
        <v>7</v>
      </c>
      <c r="Z4">
        <v>23</v>
      </c>
      <c r="AA4">
        <v>5</v>
      </c>
      <c r="AB4">
        <v>0</v>
      </c>
      <c r="AC4">
        <v>0</v>
      </c>
      <c r="AD4">
        <v>23</v>
      </c>
      <c r="AE4">
        <v>153</v>
      </c>
      <c r="AF4" s="2">
        <v>15.3</v>
      </c>
      <c r="AG4">
        <v>42</v>
      </c>
      <c r="AH4">
        <v>111</v>
      </c>
      <c r="AI4">
        <v>43</v>
      </c>
      <c r="AJ4" s="2">
        <v>4.3</v>
      </c>
      <c r="AK4" s="2">
        <v>17</v>
      </c>
      <c r="AL4">
        <v>65</v>
      </c>
      <c r="AM4" s="2">
        <v>6.5</v>
      </c>
      <c r="AN4">
        <v>61</v>
      </c>
      <c r="AO4" s="2">
        <v>6.1</v>
      </c>
      <c r="AP4" s="2">
        <v>33</v>
      </c>
      <c r="AQ4" s="2">
        <v>0.45488721804511301</v>
      </c>
      <c r="AR4" s="4">
        <v>106</v>
      </c>
      <c r="AS4" s="4">
        <v>71</v>
      </c>
      <c r="AT4" s="4">
        <v>622156</v>
      </c>
      <c r="AU4" s="4">
        <v>6</v>
      </c>
    </row>
    <row r="5" spans="1:47" ht="15.25" customHeight="1" x14ac:dyDescent="0.2">
      <c r="A5" t="s">
        <v>70</v>
      </c>
      <c r="B5">
        <v>9</v>
      </c>
      <c r="C5">
        <v>5</v>
      </c>
      <c r="D5">
        <v>4</v>
      </c>
      <c r="E5" s="2">
        <v>0.55555555555555602</v>
      </c>
      <c r="F5">
        <v>143</v>
      </c>
      <c r="G5" s="2">
        <v>15.8888888888889</v>
      </c>
      <c r="H5" s="2">
        <v>0.53</v>
      </c>
      <c r="I5" s="2">
        <v>75.8</v>
      </c>
      <c r="J5" s="2">
        <v>8.4222222222222207</v>
      </c>
      <c r="K5">
        <v>2</v>
      </c>
      <c r="L5">
        <v>46</v>
      </c>
      <c r="M5" s="2">
        <v>5.1111111111111098</v>
      </c>
      <c r="N5">
        <v>76</v>
      </c>
      <c r="O5">
        <v>143</v>
      </c>
      <c r="P5" s="2">
        <v>53.146853146853097</v>
      </c>
      <c r="Q5">
        <v>22</v>
      </c>
      <c r="R5">
        <v>100</v>
      </c>
      <c r="S5" s="2">
        <v>22</v>
      </c>
      <c r="T5">
        <v>23</v>
      </c>
      <c r="U5">
        <v>29</v>
      </c>
      <c r="V5" s="2">
        <v>79.310344827586206</v>
      </c>
      <c r="W5">
        <v>6</v>
      </c>
      <c r="X5">
        <v>0</v>
      </c>
      <c r="Y5">
        <v>8</v>
      </c>
      <c r="Z5">
        <v>13</v>
      </c>
      <c r="AA5">
        <v>3</v>
      </c>
      <c r="AB5">
        <v>0</v>
      </c>
      <c r="AC5">
        <v>0</v>
      </c>
      <c r="AD5">
        <v>25</v>
      </c>
      <c r="AE5">
        <v>150</v>
      </c>
      <c r="AF5" s="2">
        <v>16.6666666666667</v>
      </c>
      <c r="AG5">
        <v>46</v>
      </c>
      <c r="AH5">
        <v>104</v>
      </c>
      <c r="AI5">
        <v>41</v>
      </c>
      <c r="AJ5" s="2">
        <v>4.5555555555555598</v>
      </c>
      <c r="AK5" s="2">
        <v>13.7777777777778</v>
      </c>
      <c r="AL5">
        <v>61</v>
      </c>
      <c r="AM5" s="2">
        <v>6.7777777777777803</v>
      </c>
      <c r="AN5">
        <v>57</v>
      </c>
      <c r="AO5" s="2">
        <v>6.3333333333333304</v>
      </c>
      <c r="AP5" s="2">
        <v>34.1111111111111</v>
      </c>
      <c r="AQ5" s="2">
        <v>0.41152263374485598</v>
      </c>
      <c r="AR5" s="4">
        <v>88</v>
      </c>
      <c r="AS5" s="4">
        <v>55</v>
      </c>
      <c r="AT5" s="4">
        <v>430278</v>
      </c>
      <c r="AU5" s="4">
        <v>14</v>
      </c>
    </row>
    <row r="6" spans="1:47" ht="15.25" customHeight="1" x14ac:dyDescent="0.2">
      <c r="A6" t="s">
        <v>72</v>
      </c>
      <c r="B6">
        <v>3</v>
      </c>
      <c r="C6">
        <v>1</v>
      </c>
      <c r="D6">
        <v>2</v>
      </c>
      <c r="E6" s="2">
        <v>0.33333333333333298</v>
      </c>
      <c r="F6">
        <v>48</v>
      </c>
      <c r="G6" s="2">
        <v>16</v>
      </c>
      <c r="H6" s="2">
        <v>0.52</v>
      </c>
      <c r="I6" s="2">
        <v>25</v>
      </c>
      <c r="J6" s="2">
        <v>8.3333333333333304</v>
      </c>
      <c r="K6">
        <v>0</v>
      </c>
      <c r="L6">
        <v>15</v>
      </c>
      <c r="M6" s="2">
        <v>5</v>
      </c>
      <c r="N6">
        <v>26</v>
      </c>
      <c r="O6">
        <v>49</v>
      </c>
      <c r="P6" s="2">
        <v>53.061224489795897</v>
      </c>
      <c r="Q6">
        <v>10</v>
      </c>
      <c r="R6">
        <v>38</v>
      </c>
      <c r="S6" s="2">
        <v>26.315789473684202</v>
      </c>
      <c r="T6">
        <v>2</v>
      </c>
      <c r="U6">
        <v>6</v>
      </c>
      <c r="V6" s="2">
        <v>33.3333333333333</v>
      </c>
      <c r="W6">
        <v>1</v>
      </c>
      <c r="X6">
        <v>1</v>
      </c>
      <c r="Y6">
        <v>0</v>
      </c>
      <c r="Z6">
        <v>11</v>
      </c>
      <c r="AA6">
        <v>0</v>
      </c>
      <c r="AB6">
        <v>0</v>
      </c>
      <c r="AC6">
        <v>0</v>
      </c>
      <c r="AD6">
        <v>3</v>
      </c>
      <c r="AE6">
        <v>51</v>
      </c>
      <c r="AF6" s="2">
        <v>17</v>
      </c>
      <c r="AG6">
        <v>13</v>
      </c>
      <c r="AH6">
        <v>38</v>
      </c>
      <c r="AI6">
        <v>19</v>
      </c>
      <c r="AJ6" s="2">
        <v>6.3333333333333304</v>
      </c>
      <c r="AK6" s="2">
        <v>17.6666666666667</v>
      </c>
      <c r="AL6">
        <v>19</v>
      </c>
      <c r="AM6" s="2">
        <v>6.3333333333333304</v>
      </c>
      <c r="AN6">
        <v>17</v>
      </c>
      <c r="AO6" s="2">
        <v>5.6666666666666696</v>
      </c>
      <c r="AP6" s="2">
        <v>37</v>
      </c>
      <c r="AQ6" s="2">
        <v>0.43678160919540199</v>
      </c>
      <c r="AR6" s="4">
        <v>18</v>
      </c>
      <c r="AS6" s="4">
        <v>30</v>
      </c>
      <c r="AT6" s="4">
        <v>479040</v>
      </c>
      <c r="AU6" s="4">
        <v>10</v>
      </c>
    </row>
    <row r="7" spans="1:47" ht="15.25" customHeight="1" x14ac:dyDescent="0.2">
      <c r="A7" t="s">
        <v>602</v>
      </c>
      <c r="B7">
        <v>10</v>
      </c>
      <c r="C7">
        <v>6</v>
      </c>
      <c r="D7">
        <v>4</v>
      </c>
      <c r="E7" s="2">
        <v>0.6</v>
      </c>
      <c r="F7">
        <v>166</v>
      </c>
      <c r="G7" s="2">
        <v>16.600000000000001</v>
      </c>
      <c r="H7" s="2">
        <v>0.51</v>
      </c>
      <c r="I7" s="2">
        <v>84.7</v>
      </c>
      <c r="J7" s="2">
        <v>8.4700000000000006</v>
      </c>
      <c r="K7">
        <v>2</v>
      </c>
      <c r="L7">
        <v>40</v>
      </c>
      <c r="M7" s="2">
        <v>4</v>
      </c>
      <c r="N7">
        <v>59</v>
      </c>
      <c r="O7">
        <v>146</v>
      </c>
      <c r="P7" s="2">
        <v>40.410958904109599</v>
      </c>
      <c r="Q7">
        <v>40</v>
      </c>
      <c r="R7">
        <v>141</v>
      </c>
      <c r="S7" s="2">
        <v>28.368794326241101</v>
      </c>
      <c r="T7">
        <v>27</v>
      </c>
      <c r="U7">
        <v>38</v>
      </c>
      <c r="V7" s="2">
        <v>71.052631578947398</v>
      </c>
      <c r="W7">
        <v>7</v>
      </c>
      <c r="X7">
        <v>2</v>
      </c>
      <c r="Y7">
        <v>9</v>
      </c>
      <c r="Z7">
        <v>10</v>
      </c>
      <c r="AA7">
        <v>5</v>
      </c>
      <c r="AB7">
        <v>0</v>
      </c>
      <c r="AC7">
        <v>1</v>
      </c>
      <c r="AD7">
        <v>18</v>
      </c>
      <c r="AE7">
        <v>201</v>
      </c>
      <c r="AF7" s="2">
        <v>20.100000000000001</v>
      </c>
      <c r="AG7">
        <v>64</v>
      </c>
      <c r="AH7">
        <v>137</v>
      </c>
      <c r="AI7">
        <v>58</v>
      </c>
      <c r="AJ7" s="2">
        <v>5.8</v>
      </c>
      <c r="AK7" s="2">
        <v>16.100000000000001</v>
      </c>
      <c r="AL7">
        <v>60</v>
      </c>
      <c r="AM7" s="2">
        <v>6</v>
      </c>
      <c r="AN7">
        <v>63</v>
      </c>
      <c r="AO7" s="2">
        <v>6.3</v>
      </c>
      <c r="AP7" s="2">
        <v>37.6</v>
      </c>
      <c r="AQ7" s="2">
        <v>0.49128919860627202</v>
      </c>
      <c r="AR7" s="4">
        <v>110</v>
      </c>
      <c r="AS7" s="4">
        <v>56</v>
      </c>
      <c r="AT7" s="4">
        <v>487476</v>
      </c>
      <c r="AU7" s="4">
        <v>9</v>
      </c>
    </row>
    <row r="8" spans="1:47" ht="15.25" customHeight="1" x14ac:dyDescent="0.2">
      <c r="A8" t="s">
        <v>53</v>
      </c>
      <c r="B8">
        <v>19</v>
      </c>
      <c r="C8">
        <v>16</v>
      </c>
      <c r="D8">
        <v>3</v>
      </c>
      <c r="E8" s="2">
        <v>0.84210526315789502</v>
      </c>
      <c r="F8">
        <v>352</v>
      </c>
      <c r="G8" s="2">
        <v>18.526315789473699</v>
      </c>
      <c r="H8" s="2">
        <v>0.57999999999999996</v>
      </c>
      <c r="I8" s="2">
        <v>204.2</v>
      </c>
      <c r="J8" s="2">
        <v>10.747368421052601</v>
      </c>
      <c r="K8">
        <v>7</v>
      </c>
      <c r="L8">
        <v>127</v>
      </c>
      <c r="M8" s="2">
        <v>6.6842105263157903</v>
      </c>
      <c r="N8">
        <v>155</v>
      </c>
      <c r="O8">
        <v>297</v>
      </c>
      <c r="P8" s="2">
        <v>52.188552188552201</v>
      </c>
      <c r="Q8">
        <v>76</v>
      </c>
      <c r="R8">
        <v>248</v>
      </c>
      <c r="S8" s="2">
        <v>30.645161290322601</v>
      </c>
      <c r="T8">
        <v>45</v>
      </c>
      <c r="U8">
        <v>58</v>
      </c>
      <c r="V8" s="2">
        <v>77.586206896551701</v>
      </c>
      <c r="W8">
        <v>13</v>
      </c>
      <c r="X8">
        <v>13</v>
      </c>
      <c r="Y8">
        <v>43</v>
      </c>
      <c r="Z8">
        <v>43</v>
      </c>
      <c r="AA8">
        <v>8</v>
      </c>
      <c r="AB8">
        <v>0</v>
      </c>
      <c r="AC8">
        <v>2</v>
      </c>
      <c r="AD8">
        <v>26</v>
      </c>
      <c r="AE8">
        <v>322</v>
      </c>
      <c r="AF8" s="2">
        <v>16.947368421052602</v>
      </c>
      <c r="AG8">
        <v>98</v>
      </c>
      <c r="AH8">
        <v>224</v>
      </c>
      <c r="AI8">
        <v>93</v>
      </c>
      <c r="AJ8" s="2">
        <v>4.8947368421052602</v>
      </c>
      <c r="AK8" s="2">
        <v>15.3157894736842</v>
      </c>
      <c r="AL8">
        <v>120</v>
      </c>
      <c r="AM8" s="2">
        <v>6.3157894736842097</v>
      </c>
      <c r="AN8">
        <v>116</v>
      </c>
      <c r="AO8" s="2">
        <v>6.1052631578947398</v>
      </c>
      <c r="AP8" s="2">
        <v>35.947368421052602</v>
      </c>
      <c r="AQ8" s="2">
        <v>0.455045871559633</v>
      </c>
      <c r="AR8" s="4">
        <v>318</v>
      </c>
      <c r="AS8" s="4">
        <v>34</v>
      </c>
      <c r="AT8" s="4">
        <v>1296528</v>
      </c>
      <c r="AU8" s="4">
        <v>2</v>
      </c>
    </row>
    <row r="9" spans="1:47" ht="15.25" customHeight="1" x14ac:dyDescent="0.2">
      <c r="A9" t="s">
        <v>603</v>
      </c>
      <c r="B9">
        <v>6</v>
      </c>
      <c r="C9">
        <v>2</v>
      </c>
      <c r="D9">
        <v>4</v>
      </c>
      <c r="E9" s="2">
        <v>0.33333333333333298</v>
      </c>
      <c r="F9">
        <v>103</v>
      </c>
      <c r="G9" s="2">
        <v>17.1666666666667</v>
      </c>
      <c r="H9" s="2">
        <v>0.64</v>
      </c>
      <c r="I9" s="2">
        <v>65.900000000000006</v>
      </c>
      <c r="J9" s="2">
        <v>10.983333333333301</v>
      </c>
      <c r="K9">
        <v>2</v>
      </c>
      <c r="L9">
        <v>28</v>
      </c>
      <c r="M9" s="2">
        <v>4.6666666666666696</v>
      </c>
      <c r="N9">
        <v>41</v>
      </c>
      <c r="O9">
        <v>76</v>
      </c>
      <c r="P9" s="2">
        <v>53.947368421052602</v>
      </c>
      <c r="Q9">
        <v>27</v>
      </c>
      <c r="R9">
        <v>73</v>
      </c>
      <c r="S9" s="2">
        <v>36.986301369863</v>
      </c>
      <c r="T9">
        <v>8</v>
      </c>
      <c r="U9">
        <v>12</v>
      </c>
      <c r="V9" s="2">
        <v>66.6666666666667</v>
      </c>
      <c r="W9">
        <v>1</v>
      </c>
      <c r="X9">
        <v>0</v>
      </c>
      <c r="Y9">
        <v>8</v>
      </c>
      <c r="Z9">
        <v>9</v>
      </c>
      <c r="AA9">
        <v>1</v>
      </c>
      <c r="AB9">
        <v>0</v>
      </c>
      <c r="AC9">
        <v>0</v>
      </c>
      <c r="AD9">
        <v>11</v>
      </c>
      <c r="AE9">
        <v>84</v>
      </c>
      <c r="AF9" s="2">
        <v>14</v>
      </c>
      <c r="AG9">
        <v>31</v>
      </c>
      <c r="AH9">
        <v>53</v>
      </c>
      <c r="AI9">
        <v>32</v>
      </c>
      <c r="AJ9" s="2">
        <v>5.3333333333333304</v>
      </c>
      <c r="AK9" s="2">
        <v>16.8333333333333</v>
      </c>
      <c r="AL9">
        <v>41</v>
      </c>
      <c r="AM9" s="2">
        <v>6.8333333333333304</v>
      </c>
      <c r="AN9">
        <v>29</v>
      </c>
      <c r="AO9" s="2">
        <v>4.8333333333333304</v>
      </c>
      <c r="AP9" s="2">
        <v>32</v>
      </c>
      <c r="AQ9" s="2">
        <v>0.48993288590604001</v>
      </c>
      <c r="AR9" s="4">
        <v>42</v>
      </c>
      <c r="AS9" s="4">
        <v>61</v>
      </c>
      <c r="AT9" s="4">
        <v>234580</v>
      </c>
      <c r="AU9" s="4">
        <v>23</v>
      </c>
    </row>
    <row r="10" spans="1:47" ht="15.25" customHeight="1" x14ac:dyDescent="0.2">
      <c r="A10" t="s">
        <v>604</v>
      </c>
      <c r="B10">
        <v>3</v>
      </c>
      <c r="C10">
        <v>1</v>
      </c>
      <c r="D10">
        <v>2</v>
      </c>
      <c r="E10" s="2">
        <v>0.33333333333333298</v>
      </c>
      <c r="F10">
        <v>45</v>
      </c>
      <c r="G10" s="2">
        <v>15</v>
      </c>
      <c r="H10" s="2">
        <v>0.6</v>
      </c>
      <c r="I10" s="2">
        <v>27</v>
      </c>
      <c r="J10" s="2">
        <v>9</v>
      </c>
      <c r="K10">
        <v>1</v>
      </c>
      <c r="L10">
        <v>17</v>
      </c>
      <c r="M10" s="2">
        <v>5.6666666666666696</v>
      </c>
      <c r="N10">
        <v>21</v>
      </c>
      <c r="O10">
        <v>37</v>
      </c>
      <c r="P10" s="2">
        <v>56.756756756756801</v>
      </c>
      <c r="Q10">
        <v>11</v>
      </c>
      <c r="R10">
        <v>33</v>
      </c>
      <c r="S10" s="2">
        <v>33.3333333333333</v>
      </c>
      <c r="T10">
        <v>2</v>
      </c>
      <c r="U10">
        <v>5</v>
      </c>
      <c r="V10" s="2">
        <v>40</v>
      </c>
      <c r="W10">
        <v>2</v>
      </c>
      <c r="X10">
        <v>2</v>
      </c>
      <c r="Y10">
        <v>5</v>
      </c>
      <c r="Z10">
        <v>3</v>
      </c>
      <c r="AA10">
        <v>0</v>
      </c>
      <c r="AB10">
        <v>0</v>
      </c>
      <c r="AC10">
        <v>0</v>
      </c>
      <c r="AD10">
        <v>7</v>
      </c>
      <c r="AE10">
        <v>37</v>
      </c>
      <c r="AF10" s="2">
        <v>12.3333333333333</v>
      </c>
      <c r="AG10">
        <v>8</v>
      </c>
      <c r="AH10">
        <v>29</v>
      </c>
      <c r="AI10">
        <v>13</v>
      </c>
      <c r="AJ10" s="2">
        <v>4.3333333333333304</v>
      </c>
      <c r="AK10" s="2">
        <v>20</v>
      </c>
      <c r="AL10">
        <v>19</v>
      </c>
      <c r="AM10" s="2">
        <v>6.3333333333333304</v>
      </c>
      <c r="AN10">
        <v>15</v>
      </c>
      <c r="AO10" s="2">
        <v>5</v>
      </c>
      <c r="AP10" s="2">
        <v>28.6666666666667</v>
      </c>
      <c r="AQ10" s="2">
        <v>0.47142857142857097</v>
      </c>
      <c r="AR10" s="4">
        <v>21</v>
      </c>
      <c r="AS10" s="4">
        <v>24</v>
      </c>
      <c r="AT10" s="4">
        <v>251676</v>
      </c>
      <c r="AU10" s="4">
        <v>21</v>
      </c>
    </row>
    <row r="11" spans="1:47" ht="15.25" customHeight="1" x14ac:dyDescent="0.2">
      <c r="A11" t="s">
        <v>85</v>
      </c>
      <c r="B11">
        <v>16</v>
      </c>
      <c r="C11">
        <v>12</v>
      </c>
      <c r="D11">
        <v>4</v>
      </c>
      <c r="E11" s="2">
        <v>0.75</v>
      </c>
      <c r="F11">
        <v>291</v>
      </c>
      <c r="G11" s="2">
        <v>18.1875</v>
      </c>
      <c r="H11" s="2">
        <v>0.53</v>
      </c>
      <c r="I11" s="2">
        <v>154.19999999999999</v>
      </c>
      <c r="J11" s="2">
        <v>9.6374999999999993</v>
      </c>
      <c r="K11">
        <v>6</v>
      </c>
      <c r="L11">
        <v>77</v>
      </c>
      <c r="M11" s="2">
        <v>4.8125</v>
      </c>
      <c r="N11">
        <v>85</v>
      </c>
      <c r="O11">
        <v>187</v>
      </c>
      <c r="P11" s="2">
        <v>45.454545454545503</v>
      </c>
      <c r="Q11">
        <v>87</v>
      </c>
      <c r="R11">
        <v>312</v>
      </c>
      <c r="S11" s="2">
        <v>27.884615384615401</v>
      </c>
      <c r="T11">
        <v>32</v>
      </c>
      <c r="U11">
        <v>48</v>
      </c>
      <c r="V11" s="2">
        <v>66.6666666666667</v>
      </c>
      <c r="W11">
        <v>13</v>
      </c>
      <c r="X11">
        <v>12</v>
      </c>
      <c r="Y11">
        <v>12</v>
      </c>
      <c r="Z11">
        <v>28</v>
      </c>
      <c r="AA11">
        <v>10</v>
      </c>
      <c r="AB11">
        <v>1</v>
      </c>
      <c r="AC11">
        <v>0</v>
      </c>
      <c r="AD11">
        <v>25</v>
      </c>
      <c r="AE11">
        <v>311</v>
      </c>
      <c r="AF11" s="2">
        <v>19.4375</v>
      </c>
      <c r="AG11">
        <v>147</v>
      </c>
      <c r="AH11">
        <v>164</v>
      </c>
      <c r="AI11">
        <v>78</v>
      </c>
      <c r="AJ11" s="2">
        <v>4.875</v>
      </c>
      <c r="AK11" s="2">
        <v>16.8125</v>
      </c>
      <c r="AL11">
        <v>93</v>
      </c>
      <c r="AM11" s="2">
        <v>5.8125</v>
      </c>
      <c r="AN11">
        <v>91</v>
      </c>
      <c r="AO11" s="2">
        <v>5.6875</v>
      </c>
      <c r="AP11" s="2">
        <v>38.25</v>
      </c>
      <c r="AQ11" s="2">
        <v>0.62525050100200397</v>
      </c>
      <c r="AR11" s="4">
        <v>236</v>
      </c>
      <c r="AS11" s="4">
        <v>55</v>
      </c>
      <c r="AT11" s="4">
        <v>810624</v>
      </c>
      <c r="AU11" s="4">
        <v>4</v>
      </c>
    </row>
    <row r="12" spans="1:47" ht="15.25" customHeight="1" x14ac:dyDescent="0.2">
      <c r="A12" t="s">
        <v>605</v>
      </c>
      <c r="B12">
        <v>2</v>
      </c>
      <c r="C12">
        <v>0</v>
      </c>
      <c r="D12">
        <v>2</v>
      </c>
      <c r="E12" s="2">
        <v>0</v>
      </c>
      <c r="F12">
        <v>31</v>
      </c>
      <c r="G12" s="2">
        <v>15.5</v>
      </c>
      <c r="H12" s="2">
        <v>0.56000000000000005</v>
      </c>
      <c r="I12" s="2">
        <v>17.399999999999999</v>
      </c>
      <c r="J12" s="2">
        <v>8.6999999999999993</v>
      </c>
      <c r="K12">
        <v>0</v>
      </c>
      <c r="L12">
        <v>4</v>
      </c>
      <c r="M12" s="2">
        <v>2</v>
      </c>
      <c r="N12">
        <v>16</v>
      </c>
      <c r="O12">
        <v>28</v>
      </c>
      <c r="P12" s="2">
        <v>57.142857142857103</v>
      </c>
      <c r="Q12">
        <v>6</v>
      </c>
      <c r="R12">
        <v>24</v>
      </c>
      <c r="S12" s="2">
        <v>25</v>
      </c>
      <c r="T12">
        <v>3</v>
      </c>
      <c r="U12">
        <v>3</v>
      </c>
      <c r="V12" s="2">
        <v>100</v>
      </c>
      <c r="W12">
        <v>0</v>
      </c>
      <c r="X12">
        <v>0</v>
      </c>
      <c r="Y12">
        <v>1</v>
      </c>
      <c r="Z12">
        <v>3</v>
      </c>
      <c r="AA12">
        <v>0</v>
      </c>
      <c r="AB12">
        <v>0</v>
      </c>
      <c r="AC12">
        <v>0</v>
      </c>
      <c r="AD12">
        <v>0</v>
      </c>
      <c r="AE12">
        <v>32</v>
      </c>
      <c r="AF12" s="2">
        <v>16</v>
      </c>
      <c r="AG12">
        <v>7</v>
      </c>
      <c r="AH12">
        <v>25</v>
      </c>
      <c r="AI12">
        <v>18</v>
      </c>
      <c r="AJ12" s="2">
        <v>9</v>
      </c>
      <c r="AK12" s="2">
        <v>20</v>
      </c>
      <c r="AL12">
        <v>10</v>
      </c>
      <c r="AM12" s="2">
        <v>5</v>
      </c>
      <c r="AN12">
        <v>12</v>
      </c>
      <c r="AO12" s="2">
        <v>6</v>
      </c>
      <c r="AP12" s="2">
        <v>36.5</v>
      </c>
      <c r="AQ12" s="2">
        <v>0.46153846153846201</v>
      </c>
      <c r="AR12" s="4">
        <v>0</v>
      </c>
      <c r="AS12" s="4">
        <v>31</v>
      </c>
      <c r="AT12" s="4">
        <v>141650</v>
      </c>
      <c r="AU12" s="4">
        <v>37</v>
      </c>
    </row>
    <row r="13" spans="1:47" ht="15.25" customHeight="1" x14ac:dyDescent="0.2">
      <c r="A13" t="s">
        <v>78</v>
      </c>
      <c r="B13">
        <v>12</v>
      </c>
      <c r="C13">
        <v>5</v>
      </c>
      <c r="D13">
        <v>7</v>
      </c>
      <c r="E13" s="2">
        <v>0.41666666666666702</v>
      </c>
      <c r="F13">
        <v>193</v>
      </c>
      <c r="G13" s="2">
        <v>16.0833333333333</v>
      </c>
      <c r="H13" s="2">
        <v>0.57999999999999996</v>
      </c>
      <c r="I13" s="2">
        <v>111.9</v>
      </c>
      <c r="J13" s="2">
        <v>9.3249999999999993</v>
      </c>
      <c r="K13">
        <v>3</v>
      </c>
      <c r="L13">
        <v>45</v>
      </c>
      <c r="M13" s="2">
        <v>3.75</v>
      </c>
      <c r="N13">
        <v>79</v>
      </c>
      <c r="O13">
        <v>144</v>
      </c>
      <c r="P13" s="2">
        <v>54.8611111111111</v>
      </c>
      <c r="Q13">
        <v>47</v>
      </c>
      <c r="R13">
        <v>157</v>
      </c>
      <c r="S13" s="2">
        <v>29.936305732484101</v>
      </c>
      <c r="T13">
        <v>20</v>
      </c>
      <c r="U13">
        <v>34</v>
      </c>
      <c r="V13" s="2">
        <v>58.823529411764703</v>
      </c>
      <c r="W13">
        <v>8</v>
      </c>
      <c r="X13">
        <v>4</v>
      </c>
      <c r="Y13">
        <v>8</v>
      </c>
      <c r="Z13">
        <v>18</v>
      </c>
      <c r="AA13">
        <v>4</v>
      </c>
      <c r="AB13">
        <v>0</v>
      </c>
      <c r="AC13">
        <v>0</v>
      </c>
      <c r="AD13">
        <v>15</v>
      </c>
      <c r="AE13">
        <v>192</v>
      </c>
      <c r="AF13" s="2">
        <v>16</v>
      </c>
      <c r="AG13">
        <v>70</v>
      </c>
      <c r="AH13">
        <v>122</v>
      </c>
      <c r="AI13">
        <v>55</v>
      </c>
      <c r="AJ13" s="2">
        <v>4.5833333333333304</v>
      </c>
      <c r="AK13" s="2">
        <v>15.75</v>
      </c>
      <c r="AL13">
        <v>52</v>
      </c>
      <c r="AM13" s="2">
        <v>4.3333333333333304</v>
      </c>
      <c r="AN13">
        <v>55</v>
      </c>
      <c r="AO13" s="2">
        <v>4.5833333333333304</v>
      </c>
      <c r="AP13" s="2">
        <v>31.8333333333333</v>
      </c>
      <c r="AQ13" s="2">
        <v>0.52159468438538203</v>
      </c>
      <c r="AR13" s="4">
        <v>101</v>
      </c>
      <c r="AS13" s="4">
        <v>92</v>
      </c>
      <c r="AT13" s="4">
        <v>716933</v>
      </c>
      <c r="AU13" s="4">
        <v>5</v>
      </c>
    </row>
    <row r="14" spans="1:47" ht="15.25" customHeight="1" x14ac:dyDescent="0.2">
      <c r="A14" t="s">
        <v>606</v>
      </c>
      <c r="B14">
        <v>4</v>
      </c>
      <c r="C14">
        <v>3</v>
      </c>
      <c r="D14">
        <v>1</v>
      </c>
      <c r="E14" s="2">
        <v>0.75</v>
      </c>
      <c r="F14">
        <v>71</v>
      </c>
      <c r="G14" s="2">
        <v>17.75</v>
      </c>
      <c r="H14" s="2">
        <v>0.62</v>
      </c>
      <c r="I14" s="2">
        <v>44</v>
      </c>
      <c r="J14" s="2">
        <v>11</v>
      </c>
      <c r="K14">
        <v>1</v>
      </c>
      <c r="L14">
        <v>12</v>
      </c>
      <c r="M14" s="2">
        <v>3</v>
      </c>
      <c r="N14">
        <v>21</v>
      </c>
      <c r="O14">
        <v>40</v>
      </c>
      <c r="P14" s="2">
        <v>52.5</v>
      </c>
      <c r="Q14">
        <v>18</v>
      </c>
      <c r="R14">
        <v>57</v>
      </c>
      <c r="S14" s="2">
        <v>31.578947368421101</v>
      </c>
      <c r="T14">
        <v>14</v>
      </c>
      <c r="U14">
        <v>17</v>
      </c>
      <c r="V14" s="2">
        <v>82.352941176470594</v>
      </c>
      <c r="W14">
        <v>3</v>
      </c>
      <c r="X14">
        <v>0</v>
      </c>
      <c r="Y14">
        <v>2</v>
      </c>
      <c r="Z14">
        <v>4</v>
      </c>
      <c r="AA14">
        <v>1</v>
      </c>
      <c r="AB14">
        <v>0</v>
      </c>
      <c r="AC14">
        <v>0</v>
      </c>
      <c r="AD14">
        <v>6</v>
      </c>
      <c r="AE14">
        <v>59</v>
      </c>
      <c r="AF14" s="2">
        <v>14.75</v>
      </c>
      <c r="AG14">
        <v>25</v>
      </c>
      <c r="AH14">
        <v>34</v>
      </c>
      <c r="AI14">
        <v>8</v>
      </c>
      <c r="AJ14" s="2">
        <v>2</v>
      </c>
      <c r="AK14" s="2">
        <v>13</v>
      </c>
      <c r="AL14">
        <v>13</v>
      </c>
      <c r="AM14" s="2">
        <v>3.25</v>
      </c>
      <c r="AN14">
        <v>26</v>
      </c>
      <c r="AO14" s="2">
        <v>6.5</v>
      </c>
      <c r="AP14" s="2">
        <v>29.75</v>
      </c>
      <c r="AQ14" s="2">
        <v>0.58762886597938102</v>
      </c>
      <c r="AR14" s="4">
        <v>60</v>
      </c>
      <c r="AS14" s="4">
        <v>11</v>
      </c>
      <c r="AT14" s="4">
        <v>345450</v>
      </c>
      <c r="AU14" s="4">
        <v>17</v>
      </c>
    </row>
    <row r="15" spans="1:47" ht="15.25" customHeight="1" x14ac:dyDescent="0.2">
      <c r="A15" t="s">
        <v>76</v>
      </c>
      <c r="B15">
        <v>3</v>
      </c>
      <c r="C15">
        <v>1</v>
      </c>
      <c r="D15">
        <v>2</v>
      </c>
      <c r="E15" s="2">
        <v>0.33333333333333298</v>
      </c>
      <c r="F15">
        <v>48</v>
      </c>
      <c r="G15" s="2">
        <v>16</v>
      </c>
      <c r="H15" s="2">
        <v>0.56000000000000005</v>
      </c>
      <c r="I15" s="2">
        <v>26.9</v>
      </c>
      <c r="J15" s="2">
        <v>8.9666666666666703</v>
      </c>
      <c r="K15">
        <v>1</v>
      </c>
      <c r="L15">
        <v>13</v>
      </c>
      <c r="M15" s="2">
        <v>4.3333333333333304</v>
      </c>
      <c r="N15">
        <v>25</v>
      </c>
      <c r="O15">
        <v>43</v>
      </c>
      <c r="P15" s="2">
        <v>58.139534883720899</v>
      </c>
      <c r="Q15">
        <v>10</v>
      </c>
      <c r="R15">
        <v>36</v>
      </c>
      <c r="S15" s="2">
        <v>27.7777777777778</v>
      </c>
      <c r="T15">
        <v>3</v>
      </c>
      <c r="U15">
        <v>6</v>
      </c>
      <c r="V15" s="2">
        <v>50</v>
      </c>
      <c r="W15">
        <v>1</v>
      </c>
      <c r="X15">
        <v>0</v>
      </c>
      <c r="Y15">
        <v>3</v>
      </c>
      <c r="Z15">
        <v>4</v>
      </c>
      <c r="AA15">
        <v>1</v>
      </c>
      <c r="AB15">
        <v>0</v>
      </c>
      <c r="AC15">
        <v>0</v>
      </c>
      <c r="AD15">
        <v>6</v>
      </c>
      <c r="AE15">
        <v>54</v>
      </c>
      <c r="AF15" s="2">
        <v>18</v>
      </c>
      <c r="AG15">
        <v>9</v>
      </c>
      <c r="AH15">
        <v>45</v>
      </c>
      <c r="AI15">
        <v>20</v>
      </c>
      <c r="AJ15" s="2">
        <v>6.6666666666666696</v>
      </c>
      <c r="AK15" s="2">
        <v>15.3333333333333</v>
      </c>
      <c r="AL15">
        <v>17</v>
      </c>
      <c r="AM15" s="2">
        <v>5.6666666666666696</v>
      </c>
      <c r="AN15">
        <v>17</v>
      </c>
      <c r="AO15" s="2">
        <v>5.6666666666666696</v>
      </c>
      <c r="AP15" s="2">
        <v>34.6666666666667</v>
      </c>
      <c r="AQ15" s="2">
        <v>0.455696202531646</v>
      </c>
      <c r="AR15" s="4">
        <v>21</v>
      </c>
      <c r="AS15" s="4">
        <v>27</v>
      </c>
      <c r="AT15" s="4">
        <v>476490</v>
      </c>
      <c r="AU15" s="4">
        <v>11</v>
      </c>
    </row>
    <row r="16" spans="1:47" ht="15.25" customHeight="1" x14ac:dyDescent="0.2">
      <c r="A16" t="s">
        <v>80</v>
      </c>
      <c r="B16">
        <v>3</v>
      </c>
      <c r="C16">
        <v>2</v>
      </c>
      <c r="D16">
        <v>1</v>
      </c>
      <c r="E16" s="2">
        <v>0.66666666666666696</v>
      </c>
      <c r="F16">
        <v>50</v>
      </c>
      <c r="G16" s="2">
        <v>16.6666666666667</v>
      </c>
      <c r="H16" s="2">
        <v>0.49</v>
      </c>
      <c r="I16" s="2">
        <v>24.5</v>
      </c>
      <c r="J16" s="2">
        <v>8.1666666666666696</v>
      </c>
      <c r="K16">
        <v>1</v>
      </c>
      <c r="L16">
        <v>12</v>
      </c>
      <c r="M16" s="2">
        <v>4</v>
      </c>
      <c r="N16">
        <v>22</v>
      </c>
      <c r="O16">
        <v>54</v>
      </c>
      <c r="P16" s="2">
        <v>40.740740740740698</v>
      </c>
      <c r="Q16">
        <v>12</v>
      </c>
      <c r="R16">
        <v>40</v>
      </c>
      <c r="S16" s="2">
        <v>30</v>
      </c>
      <c r="T16">
        <v>4</v>
      </c>
      <c r="U16">
        <v>8</v>
      </c>
      <c r="V16" s="2">
        <v>50</v>
      </c>
      <c r="W16">
        <v>1</v>
      </c>
      <c r="X16">
        <v>1</v>
      </c>
      <c r="Y16">
        <v>3</v>
      </c>
      <c r="Z16">
        <v>7</v>
      </c>
      <c r="AA16">
        <v>5</v>
      </c>
      <c r="AB16">
        <v>0</v>
      </c>
      <c r="AC16">
        <v>0</v>
      </c>
      <c r="AD16">
        <v>1</v>
      </c>
      <c r="AE16">
        <v>63</v>
      </c>
      <c r="AF16" s="2">
        <v>21</v>
      </c>
      <c r="AG16">
        <v>21</v>
      </c>
      <c r="AH16">
        <v>42</v>
      </c>
      <c r="AI16">
        <v>16</v>
      </c>
      <c r="AJ16" s="2">
        <v>5.3333333333333304</v>
      </c>
      <c r="AK16" s="2">
        <v>15.3333333333333</v>
      </c>
      <c r="AL16">
        <v>20</v>
      </c>
      <c r="AM16" s="2">
        <v>6.6666666666666696</v>
      </c>
      <c r="AN16">
        <v>18</v>
      </c>
      <c r="AO16" s="2">
        <v>6</v>
      </c>
      <c r="AP16" s="2">
        <v>39</v>
      </c>
      <c r="AQ16" s="2">
        <v>0.42553191489361702</v>
      </c>
      <c r="AR16" s="4">
        <v>39</v>
      </c>
      <c r="AS16" s="4">
        <v>11</v>
      </c>
      <c r="AT16" s="4">
        <v>175254</v>
      </c>
      <c r="AU16" s="4">
        <v>32</v>
      </c>
    </row>
    <row r="17" spans="1:47" ht="15.25" customHeight="1" x14ac:dyDescent="0.2">
      <c r="A17" t="s">
        <v>79</v>
      </c>
      <c r="B17">
        <v>2</v>
      </c>
      <c r="C17">
        <v>0</v>
      </c>
      <c r="D17">
        <v>2</v>
      </c>
      <c r="E17" s="2">
        <v>0</v>
      </c>
      <c r="F17">
        <v>27</v>
      </c>
      <c r="G17" s="2">
        <v>13.5</v>
      </c>
      <c r="H17" s="2">
        <v>0.52</v>
      </c>
      <c r="I17" s="2">
        <v>14</v>
      </c>
      <c r="J17" s="2">
        <v>7</v>
      </c>
      <c r="K17">
        <v>0</v>
      </c>
      <c r="L17">
        <v>10</v>
      </c>
      <c r="M17" s="2">
        <v>5</v>
      </c>
      <c r="N17">
        <v>16</v>
      </c>
      <c r="O17">
        <v>35</v>
      </c>
      <c r="P17" s="2">
        <v>45.714285714285701</v>
      </c>
      <c r="Q17">
        <v>4</v>
      </c>
      <c r="R17">
        <v>12</v>
      </c>
      <c r="S17" s="2">
        <v>33.3333333333333</v>
      </c>
      <c r="T17">
        <v>3</v>
      </c>
      <c r="U17">
        <v>5</v>
      </c>
      <c r="V17" s="2">
        <v>60</v>
      </c>
      <c r="W17">
        <v>0</v>
      </c>
      <c r="X17">
        <v>5</v>
      </c>
      <c r="Y17">
        <v>2</v>
      </c>
      <c r="Z17">
        <v>2</v>
      </c>
      <c r="AA17">
        <v>0</v>
      </c>
      <c r="AB17">
        <v>0</v>
      </c>
      <c r="AC17">
        <v>0</v>
      </c>
      <c r="AD17">
        <v>1</v>
      </c>
      <c r="AE17">
        <v>39</v>
      </c>
      <c r="AF17" s="2">
        <v>19.5</v>
      </c>
      <c r="AG17">
        <v>11</v>
      </c>
      <c r="AH17">
        <v>28</v>
      </c>
      <c r="AI17">
        <v>24</v>
      </c>
      <c r="AJ17" s="2">
        <v>12</v>
      </c>
      <c r="AK17" s="2">
        <v>19</v>
      </c>
      <c r="AL17">
        <v>7</v>
      </c>
      <c r="AM17" s="2">
        <v>3.5</v>
      </c>
      <c r="AN17">
        <v>9</v>
      </c>
      <c r="AO17" s="2">
        <v>4.5</v>
      </c>
      <c r="AP17" s="2">
        <v>38</v>
      </c>
      <c r="AQ17" s="2">
        <v>0.25531914893617003</v>
      </c>
      <c r="AR17" s="4">
        <v>0</v>
      </c>
      <c r="AS17" s="4">
        <v>27</v>
      </c>
      <c r="AT17" s="4">
        <v>247800</v>
      </c>
      <c r="AU17" s="4">
        <v>22</v>
      </c>
    </row>
    <row r="18" spans="1:47" ht="15.25" customHeight="1" x14ac:dyDescent="0.2">
      <c r="A18" t="s">
        <v>607</v>
      </c>
      <c r="B18">
        <v>4</v>
      </c>
      <c r="C18">
        <v>2</v>
      </c>
      <c r="D18">
        <v>2</v>
      </c>
      <c r="E18" s="2">
        <v>0.5</v>
      </c>
      <c r="F18">
        <v>72</v>
      </c>
      <c r="G18" s="2">
        <v>18</v>
      </c>
      <c r="H18" s="2">
        <v>0.57999999999999996</v>
      </c>
      <c r="I18" s="2">
        <v>41.8</v>
      </c>
      <c r="J18" s="2">
        <v>10.45</v>
      </c>
      <c r="K18">
        <v>0</v>
      </c>
      <c r="L18">
        <v>33</v>
      </c>
      <c r="M18" s="2">
        <v>8.25</v>
      </c>
      <c r="N18">
        <v>42</v>
      </c>
      <c r="O18">
        <v>72</v>
      </c>
      <c r="P18" s="2">
        <v>58.3333333333333</v>
      </c>
      <c r="Q18">
        <v>10</v>
      </c>
      <c r="R18">
        <v>38</v>
      </c>
      <c r="S18" s="2">
        <v>26.315789473684202</v>
      </c>
      <c r="T18">
        <v>10</v>
      </c>
      <c r="U18">
        <v>15</v>
      </c>
      <c r="V18" s="2">
        <v>66.6666666666667</v>
      </c>
      <c r="W18">
        <v>3</v>
      </c>
      <c r="X18">
        <v>0</v>
      </c>
      <c r="Y18">
        <v>8</v>
      </c>
      <c r="Z18">
        <v>12</v>
      </c>
      <c r="AA18">
        <v>3</v>
      </c>
      <c r="AB18">
        <v>1</v>
      </c>
      <c r="AC18">
        <v>0</v>
      </c>
      <c r="AD18">
        <v>13</v>
      </c>
      <c r="AE18">
        <v>64</v>
      </c>
      <c r="AF18" s="2">
        <v>16</v>
      </c>
      <c r="AG18">
        <v>26</v>
      </c>
      <c r="AH18">
        <v>38</v>
      </c>
      <c r="AI18">
        <v>27</v>
      </c>
      <c r="AJ18" s="2">
        <v>6.75</v>
      </c>
      <c r="AK18" s="2">
        <v>18</v>
      </c>
      <c r="AL18">
        <v>25</v>
      </c>
      <c r="AM18" s="2">
        <v>6.25</v>
      </c>
      <c r="AN18">
        <v>23</v>
      </c>
      <c r="AO18" s="2">
        <v>5.75</v>
      </c>
      <c r="AP18" s="2">
        <v>37.25</v>
      </c>
      <c r="AQ18" s="2">
        <v>0.34545454545454501</v>
      </c>
      <c r="AR18" s="4">
        <v>34</v>
      </c>
      <c r="AS18" s="4">
        <v>38</v>
      </c>
      <c r="AT18" s="4">
        <v>348795</v>
      </c>
      <c r="AU18" s="4">
        <v>16</v>
      </c>
    </row>
    <row r="19" spans="1:47" ht="15.25" customHeight="1" x14ac:dyDescent="0.2">
      <c r="A19" t="s">
        <v>608</v>
      </c>
      <c r="B19">
        <v>11</v>
      </c>
      <c r="C19">
        <v>6</v>
      </c>
      <c r="D19">
        <v>5</v>
      </c>
      <c r="E19" s="2">
        <v>0.54545454545454497</v>
      </c>
      <c r="F19">
        <v>194</v>
      </c>
      <c r="G19" s="2">
        <v>17.636363636363601</v>
      </c>
      <c r="H19" s="2">
        <v>0.56000000000000005</v>
      </c>
      <c r="I19" s="2">
        <v>108.6</v>
      </c>
      <c r="J19" s="2">
        <v>9.8727272727272695</v>
      </c>
      <c r="K19">
        <v>3</v>
      </c>
      <c r="L19">
        <v>67</v>
      </c>
      <c r="M19" s="2">
        <v>6.0909090909090899</v>
      </c>
      <c r="N19">
        <v>91</v>
      </c>
      <c r="O19">
        <v>160</v>
      </c>
      <c r="P19" s="2">
        <v>56.875</v>
      </c>
      <c r="Q19">
        <v>40</v>
      </c>
      <c r="R19">
        <v>144</v>
      </c>
      <c r="S19" s="2">
        <v>27.7777777777778</v>
      </c>
      <c r="T19">
        <v>23</v>
      </c>
      <c r="U19">
        <v>44</v>
      </c>
      <c r="V19" s="2">
        <v>52.272727272727302</v>
      </c>
      <c r="W19">
        <v>11</v>
      </c>
      <c r="X19">
        <v>1</v>
      </c>
      <c r="Y19">
        <v>11</v>
      </c>
      <c r="Z19">
        <v>41</v>
      </c>
      <c r="AA19">
        <v>3</v>
      </c>
      <c r="AB19">
        <v>0</v>
      </c>
      <c r="AC19">
        <v>0</v>
      </c>
      <c r="AD19">
        <v>14</v>
      </c>
      <c r="AE19">
        <v>188</v>
      </c>
      <c r="AF19" s="2">
        <v>17.090909090909101</v>
      </c>
      <c r="AG19">
        <v>71</v>
      </c>
      <c r="AH19">
        <v>117</v>
      </c>
      <c r="AI19">
        <v>61</v>
      </c>
      <c r="AJ19" s="2">
        <v>5.5454545454545503</v>
      </c>
      <c r="AK19" s="2">
        <v>15.909090909090899</v>
      </c>
      <c r="AL19">
        <v>58</v>
      </c>
      <c r="AM19" s="2">
        <v>5.2727272727272698</v>
      </c>
      <c r="AN19">
        <v>60</v>
      </c>
      <c r="AO19" s="2">
        <v>5.4545454545454497</v>
      </c>
      <c r="AP19" s="2">
        <v>36.181818181818201</v>
      </c>
      <c r="AQ19" s="2">
        <v>0.47368421052631599</v>
      </c>
      <c r="AR19" s="4">
        <v>120</v>
      </c>
      <c r="AS19" s="4">
        <v>74</v>
      </c>
      <c r="AT19" s="4">
        <v>876129</v>
      </c>
      <c r="AU19" s="4">
        <v>3</v>
      </c>
    </row>
    <row r="20" spans="1:47" ht="15.25" customHeight="1" x14ac:dyDescent="0.2">
      <c r="A20" t="s">
        <v>74</v>
      </c>
      <c r="B20">
        <v>2</v>
      </c>
      <c r="C20">
        <v>1</v>
      </c>
      <c r="D20">
        <v>1</v>
      </c>
      <c r="E20" s="2">
        <v>0.5</v>
      </c>
      <c r="F20">
        <v>29</v>
      </c>
      <c r="G20" s="2">
        <v>14.5</v>
      </c>
      <c r="H20" s="2">
        <v>0.48</v>
      </c>
      <c r="I20" s="2">
        <v>13.9</v>
      </c>
      <c r="J20" s="2">
        <v>6.95</v>
      </c>
      <c r="K20">
        <v>0</v>
      </c>
      <c r="L20">
        <v>12</v>
      </c>
      <c r="M20" s="2">
        <v>6</v>
      </c>
      <c r="N20">
        <v>22</v>
      </c>
      <c r="O20">
        <v>40</v>
      </c>
      <c r="P20" s="2">
        <v>55</v>
      </c>
      <c r="Q20">
        <v>2</v>
      </c>
      <c r="R20">
        <v>14</v>
      </c>
      <c r="S20" s="2">
        <v>14.285714285714301</v>
      </c>
      <c r="T20">
        <v>3</v>
      </c>
      <c r="U20">
        <v>6</v>
      </c>
      <c r="V20" s="2">
        <v>50</v>
      </c>
      <c r="W20">
        <v>1</v>
      </c>
      <c r="X20">
        <v>0</v>
      </c>
      <c r="Y20">
        <v>2</v>
      </c>
      <c r="Z20">
        <v>4</v>
      </c>
      <c r="AA20">
        <v>0</v>
      </c>
      <c r="AB20">
        <v>0</v>
      </c>
      <c r="AC20">
        <v>0</v>
      </c>
      <c r="AD20">
        <v>6</v>
      </c>
      <c r="AE20">
        <v>37</v>
      </c>
      <c r="AF20" s="2">
        <v>18.5</v>
      </c>
      <c r="AG20">
        <v>8</v>
      </c>
      <c r="AH20">
        <v>29</v>
      </c>
      <c r="AI20">
        <v>13</v>
      </c>
      <c r="AJ20" s="2">
        <v>6.5</v>
      </c>
      <c r="AK20" s="2">
        <v>15.5</v>
      </c>
      <c r="AL20">
        <v>13</v>
      </c>
      <c r="AM20" s="2">
        <v>6.5</v>
      </c>
      <c r="AN20">
        <v>13</v>
      </c>
      <c r="AO20" s="2">
        <v>6.5</v>
      </c>
      <c r="AP20" s="2">
        <v>36</v>
      </c>
      <c r="AQ20" s="2">
        <v>0.25925925925925902</v>
      </c>
      <c r="AR20" s="4">
        <v>16</v>
      </c>
      <c r="AS20" s="4">
        <v>13</v>
      </c>
      <c r="AT20" s="4">
        <v>214050</v>
      </c>
      <c r="AU20" s="4">
        <v>26</v>
      </c>
    </row>
    <row r="21" spans="1:47" ht="15.25" customHeight="1" x14ac:dyDescent="0.2">
      <c r="A21" t="s">
        <v>73</v>
      </c>
      <c r="B21">
        <v>3</v>
      </c>
      <c r="C21">
        <v>1</v>
      </c>
      <c r="D21">
        <v>2</v>
      </c>
      <c r="E21" s="2">
        <v>0.33333333333333298</v>
      </c>
      <c r="F21">
        <v>48</v>
      </c>
      <c r="G21" s="2">
        <v>16</v>
      </c>
      <c r="H21" s="2">
        <v>0.46</v>
      </c>
      <c r="I21" s="2">
        <v>22.1</v>
      </c>
      <c r="J21" s="2">
        <v>7.3666666666666698</v>
      </c>
      <c r="K21">
        <v>0</v>
      </c>
      <c r="L21">
        <v>16</v>
      </c>
      <c r="M21" s="2">
        <v>5.3333333333333304</v>
      </c>
      <c r="N21">
        <v>22</v>
      </c>
      <c r="O21">
        <v>48</v>
      </c>
      <c r="P21" s="2">
        <v>45.8333333333333</v>
      </c>
      <c r="Q21">
        <v>11</v>
      </c>
      <c r="R21">
        <v>50</v>
      </c>
      <c r="S21" s="2">
        <v>22</v>
      </c>
      <c r="T21">
        <v>4</v>
      </c>
      <c r="U21">
        <v>6</v>
      </c>
      <c r="V21" s="2">
        <v>66.6666666666667</v>
      </c>
      <c r="W21">
        <v>1</v>
      </c>
      <c r="X21">
        <v>0</v>
      </c>
      <c r="Y21">
        <v>2</v>
      </c>
      <c r="Z21">
        <v>6</v>
      </c>
      <c r="AA21">
        <v>1</v>
      </c>
      <c r="AB21">
        <v>0</v>
      </c>
      <c r="AC21">
        <v>0</v>
      </c>
      <c r="AD21">
        <v>8</v>
      </c>
      <c r="AE21">
        <v>58</v>
      </c>
      <c r="AF21" s="2">
        <v>19.3333333333333</v>
      </c>
      <c r="AG21">
        <v>23</v>
      </c>
      <c r="AH21">
        <v>35</v>
      </c>
      <c r="AI21">
        <v>15</v>
      </c>
      <c r="AJ21" s="2">
        <v>5</v>
      </c>
      <c r="AK21" s="2">
        <v>17</v>
      </c>
      <c r="AL21">
        <v>22</v>
      </c>
      <c r="AM21" s="2">
        <v>7.3333333333333304</v>
      </c>
      <c r="AN21">
        <v>19</v>
      </c>
      <c r="AO21" s="2">
        <v>6.3333333333333304</v>
      </c>
      <c r="AP21" s="2">
        <v>39.3333333333333</v>
      </c>
      <c r="AQ21" s="2">
        <v>0.51020408163265296</v>
      </c>
      <c r="AR21" s="4">
        <v>19</v>
      </c>
      <c r="AS21" s="4">
        <v>29</v>
      </c>
      <c r="AT21" s="4">
        <v>220950</v>
      </c>
      <c r="AU21" s="4">
        <v>25</v>
      </c>
    </row>
    <row r="22" spans="1:47" ht="15.25" customHeight="1" x14ac:dyDescent="0.2">
      <c r="A22" t="s">
        <v>49</v>
      </c>
      <c r="B22">
        <v>2</v>
      </c>
      <c r="C22">
        <v>1</v>
      </c>
      <c r="D22">
        <v>2</v>
      </c>
      <c r="E22" s="2">
        <v>0.33333333333333298</v>
      </c>
      <c r="F22">
        <v>30</v>
      </c>
      <c r="G22" s="2">
        <v>15</v>
      </c>
      <c r="H22" s="2">
        <v>0.5</v>
      </c>
      <c r="I22" s="2">
        <v>15</v>
      </c>
      <c r="J22" s="2">
        <v>7.5</v>
      </c>
      <c r="K22">
        <v>0</v>
      </c>
      <c r="L22">
        <v>12</v>
      </c>
      <c r="M22" s="2">
        <v>6</v>
      </c>
      <c r="N22">
        <v>23</v>
      </c>
      <c r="O22">
        <v>42</v>
      </c>
      <c r="P22" s="2">
        <v>54.761904761904802</v>
      </c>
      <c r="Q22">
        <v>3</v>
      </c>
      <c r="R22">
        <v>13</v>
      </c>
      <c r="S22" s="2">
        <v>23.076923076923102</v>
      </c>
      <c r="T22">
        <v>1</v>
      </c>
      <c r="U22">
        <v>5</v>
      </c>
      <c r="V22" s="2">
        <v>20</v>
      </c>
      <c r="W22">
        <v>0</v>
      </c>
      <c r="X22">
        <v>0</v>
      </c>
      <c r="Y22">
        <v>2</v>
      </c>
      <c r="Z22">
        <v>1</v>
      </c>
      <c r="AA22">
        <v>1</v>
      </c>
      <c r="AB22">
        <v>0</v>
      </c>
      <c r="AC22">
        <v>0</v>
      </c>
      <c r="AD22">
        <v>9</v>
      </c>
      <c r="AE22">
        <v>45</v>
      </c>
      <c r="AF22" s="2">
        <v>22.5</v>
      </c>
      <c r="AG22">
        <v>11</v>
      </c>
      <c r="AH22">
        <v>34</v>
      </c>
      <c r="AI22">
        <v>13</v>
      </c>
      <c r="AJ22" s="2">
        <v>6.5</v>
      </c>
      <c r="AK22" s="2">
        <v>16.5</v>
      </c>
      <c r="AL22">
        <v>5</v>
      </c>
      <c r="AM22" s="2">
        <v>2.5</v>
      </c>
      <c r="AN22">
        <v>6</v>
      </c>
      <c r="AO22" s="2">
        <v>3</v>
      </c>
      <c r="AP22" s="2">
        <v>36.5</v>
      </c>
      <c r="AQ22" s="2">
        <v>0.236363636363636</v>
      </c>
      <c r="AR22" s="4">
        <v>16</v>
      </c>
      <c r="AS22" s="4">
        <v>14</v>
      </c>
      <c r="AT22" s="4">
        <v>191666</v>
      </c>
      <c r="AU22" s="4">
        <v>28</v>
      </c>
    </row>
    <row r="23" spans="1:47" ht="15.25" customHeight="1" x14ac:dyDescent="0.2">
      <c r="A23" t="s">
        <v>609</v>
      </c>
      <c r="B23">
        <v>10</v>
      </c>
      <c r="C23">
        <v>5</v>
      </c>
      <c r="D23">
        <v>5</v>
      </c>
      <c r="E23" s="2">
        <v>0.5</v>
      </c>
      <c r="F23">
        <v>158</v>
      </c>
      <c r="G23" s="2">
        <v>15.8</v>
      </c>
      <c r="H23" s="2">
        <v>0.52</v>
      </c>
      <c r="I23" s="2">
        <v>82.2</v>
      </c>
      <c r="J23" s="2">
        <v>8.2200000000000006</v>
      </c>
      <c r="K23">
        <v>2</v>
      </c>
      <c r="L23">
        <v>63</v>
      </c>
      <c r="M23" s="2">
        <v>6.3</v>
      </c>
      <c r="N23">
        <v>76</v>
      </c>
      <c r="O23">
        <v>140</v>
      </c>
      <c r="P23" s="2">
        <v>54.285714285714299</v>
      </c>
      <c r="Q23">
        <v>35</v>
      </c>
      <c r="R23">
        <v>136</v>
      </c>
      <c r="S23" s="2">
        <v>25.735294117647101</v>
      </c>
      <c r="T23">
        <v>12</v>
      </c>
      <c r="U23">
        <v>26</v>
      </c>
      <c r="V23" s="2">
        <v>46.153846153846203</v>
      </c>
      <c r="W23">
        <v>6</v>
      </c>
      <c r="X23">
        <v>2</v>
      </c>
      <c r="Y23">
        <v>15</v>
      </c>
      <c r="Z23">
        <v>26</v>
      </c>
      <c r="AA23">
        <v>3</v>
      </c>
      <c r="AB23">
        <v>0</v>
      </c>
      <c r="AC23">
        <v>0</v>
      </c>
      <c r="AD23">
        <v>20</v>
      </c>
      <c r="AE23">
        <v>164</v>
      </c>
      <c r="AF23" s="2">
        <v>16.399999999999999</v>
      </c>
      <c r="AG23">
        <v>60</v>
      </c>
      <c r="AH23">
        <v>104</v>
      </c>
      <c r="AI23">
        <v>53</v>
      </c>
      <c r="AJ23" s="2">
        <v>5.3</v>
      </c>
      <c r="AK23" s="2">
        <v>14</v>
      </c>
      <c r="AL23">
        <v>42</v>
      </c>
      <c r="AM23" s="2">
        <v>4.2</v>
      </c>
      <c r="AN23">
        <v>43</v>
      </c>
      <c r="AO23" s="2">
        <v>4.3</v>
      </c>
      <c r="AP23" s="2">
        <v>34.9</v>
      </c>
      <c r="AQ23" s="2">
        <v>0.49275362318840599</v>
      </c>
      <c r="AR23" s="4">
        <v>100</v>
      </c>
      <c r="AS23" s="4">
        <v>58</v>
      </c>
      <c r="AT23" s="4">
        <v>502560</v>
      </c>
      <c r="AU23" s="4">
        <v>8</v>
      </c>
    </row>
    <row r="24" spans="1:47" ht="15.25" customHeight="1" x14ac:dyDescent="0.2">
      <c r="A24" t="s">
        <v>102</v>
      </c>
      <c r="B24">
        <v>3</v>
      </c>
      <c r="C24">
        <v>2</v>
      </c>
      <c r="D24">
        <v>1</v>
      </c>
      <c r="E24" s="2">
        <v>0.66666666666666696</v>
      </c>
      <c r="F24">
        <v>54</v>
      </c>
      <c r="G24" s="2">
        <v>18</v>
      </c>
      <c r="H24" s="2">
        <v>0.63</v>
      </c>
      <c r="I24" s="2">
        <v>34</v>
      </c>
      <c r="J24" s="2">
        <v>11.3333333333333</v>
      </c>
      <c r="K24">
        <v>1</v>
      </c>
      <c r="L24">
        <v>21</v>
      </c>
      <c r="M24" s="2">
        <v>7</v>
      </c>
      <c r="N24">
        <v>27</v>
      </c>
      <c r="O24">
        <v>45</v>
      </c>
      <c r="P24" s="2">
        <v>60</v>
      </c>
      <c r="Q24">
        <v>12</v>
      </c>
      <c r="R24">
        <v>33</v>
      </c>
      <c r="S24" s="2">
        <v>36.363636363636402</v>
      </c>
      <c r="T24">
        <v>3</v>
      </c>
      <c r="U24">
        <v>8</v>
      </c>
      <c r="V24" s="2">
        <v>37.5</v>
      </c>
      <c r="W24">
        <v>1</v>
      </c>
      <c r="X24">
        <v>0</v>
      </c>
      <c r="Y24">
        <v>4</v>
      </c>
      <c r="Z24">
        <v>12</v>
      </c>
      <c r="AA24">
        <v>2</v>
      </c>
      <c r="AB24">
        <v>0</v>
      </c>
      <c r="AC24">
        <v>0</v>
      </c>
      <c r="AD24">
        <v>5</v>
      </c>
      <c r="AE24">
        <v>54</v>
      </c>
      <c r="AF24" s="2">
        <v>18</v>
      </c>
      <c r="AG24">
        <v>19</v>
      </c>
      <c r="AH24">
        <v>35</v>
      </c>
      <c r="AI24">
        <v>18</v>
      </c>
      <c r="AJ24" s="2">
        <v>6</v>
      </c>
      <c r="AK24" s="2">
        <v>14.3333333333333</v>
      </c>
      <c r="AL24">
        <v>16</v>
      </c>
      <c r="AM24" s="2">
        <v>5.3333333333333304</v>
      </c>
      <c r="AN24">
        <v>18</v>
      </c>
      <c r="AO24" s="2">
        <v>6</v>
      </c>
      <c r="AP24" s="2">
        <v>34.3333333333333</v>
      </c>
      <c r="AQ24" s="2">
        <v>0.42307692307692302</v>
      </c>
      <c r="AR24" s="4">
        <v>38</v>
      </c>
      <c r="AS24" s="4">
        <v>16</v>
      </c>
      <c r="AT24" s="4">
        <v>503982</v>
      </c>
      <c r="AU24" s="4">
        <v>7</v>
      </c>
    </row>
    <row r="25" spans="1:47" ht="15.25" customHeight="1" x14ac:dyDescent="0.2">
      <c r="A25" t="s">
        <v>610</v>
      </c>
      <c r="B25">
        <v>3</v>
      </c>
      <c r="C25">
        <v>1</v>
      </c>
      <c r="D25">
        <v>2</v>
      </c>
      <c r="E25" s="2">
        <v>0.33333333333333298</v>
      </c>
      <c r="F25">
        <v>47</v>
      </c>
      <c r="G25" s="2">
        <v>15.6666666666667</v>
      </c>
      <c r="H25" s="2">
        <v>0.43</v>
      </c>
      <c r="I25" s="2">
        <v>20.2</v>
      </c>
      <c r="J25" s="2">
        <v>6.7333333333333298</v>
      </c>
      <c r="K25">
        <v>1</v>
      </c>
      <c r="L25">
        <v>11</v>
      </c>
      <c r="M25" s="2">
        <v>3.6666666666666701</v>
      </c>
      <c r="N25">
        <v>31</v>
      </c>
      <c r="O25">
        <v>69</v>
      </c>
      <c r="P25" s="2">
        <v>44.927536231884098</v>
      </c>
      <c r="Q25">
        <v>5</v>
      </c>
      <c r="R25">
        <v>28</v>
      </c>
      <c r="S25" s="2">
        <v>17.8571428571429</v>
      </c>
      <c r="T25">
        <v>6</v>
      </c>
      <c r="U25">
        <v>12</v>
      </c>
      <c r="V25" s="2">
        <v>50</v>
      </c>
      <c r="W25">
        <v>4</v>
      </c>
      <c r="X25">
        <v>0</v>
      </c>
      <c r="Y25">
        <v>3</v>
      </c>
      <c r="Z25">
        <v>8</v>
      </c>
      <c r="AA25">
        <v>1</v>
      </c>
      <c r="AB25">
        <v>0</v>
      </c>
      <c r="AC25">
        <v>0</v>
      </c>
      <c r="AD25">
        <v>0</v>
      </c>
      <c r="AE25">
        <v>67</v>
      </c>
      <c r="AF25" s="2">
        <v>22.3333333333333</v>
      </c>
      <c r="AG25">
        <v>33</v>
      </c>
      <c r="AH25">
        <v>34</v>
      </c>
      <c r="AI25">
        <v>21</v>
      </c>
      <c r="AJ25" s="2">
        <v>7</v>
      </c>
      <c r="AK25" s="2">
        <v>16.3333333333333</v>
      </c>
      <c r="AL25">
        <v>19</v>
      </c>
      <c r="AM25" s="2">
        <v>6.3333333333333304</v>
      </c>
      <c r="AN25">
        <v>21</v>
      </c>
      <c r="AO25" s="2">
        <v>7</v>
      </c>
      <c r="AP25" s="2">
        <v>42</v>
      </c>
      <c r="AQ25" s="2">
        <v>0.28865979381443302</v>
      </c>
      <c r="AR25" s="4">
        <v>21</v>
      </c>
      <c r="AS25" s="4">
        <v>26</v>
      </c>
      <c r="AT25" s="4">
        <v>274700</v>
      </c>
      <c r="AU25" s="4">
        <v>19</v>
      </c>
    </row>
    <row r="26" spans="1:47" ht="15.25" customHeight="1" x14ac:dyDescent="0.2">
      <c r="A26" t="s">
        <v>611</v>
      </c>
      <c r="B26">
        <v>2</v>
      </c>
      <c r="C26">
        <v>0</v>
      </c>
      <c r="D26">
        <v>2</v>
      </c>
      <c r="E26" s="2">
        <v>0</v>
      </c>
      <c r="F26">
        <v>23</v>
      </c>
      <c r="G26" s="2">
        <v>11.5</v>
      </c>
      <c r="H26" s="2">
        <v>0.38</v>
      </c>
      <c r="I26" s="2">
        <v>8.6999999999999993</v>
      </c>
      <c r="J26" s="2">
        <v>4.3499999999999996</v>
      </c>
      <c r="K26">
        <v>0</v>
      </c>
      <c r="L26">
        <v>11</v>
      </c>
      <c r="M26" s="2">
        <v>5.5</v>
      </c>
      <c r="N26">
        <v>13</v>
      </c>
      <c r="O26">
        <v>32</v>
      </c>
      <c r="P26" s="2">
        <v>40.625</v>
      </c>
      <c r="Q26">
        <v>5</v>
      </c>
      <c r="R26">
        <v>29</v>
      </c>
      <c r="S26" s="2">
        <v>17.241379310344801</v>
      </c>
      <c r="T26">
        <v>0</v>
      </c>
      <c r="U26">
        <v>0</v>
      </c>
      <c r="W26">
        <v>0</v>
      </c>
      <c r="X26">
        <v>0</v>
      </c>
      <c r="Y26">
        <v>4</v>
      </c>
      <c r="Z26">
        <v>3</v>
      </c>
      <c r="AA26">
        <v>0</v>
      </c>
      <c r="AB26">
        <v>0</v>
      </c>
      <c r="AC26">
        <v>0</v>
      </c>
      <c r="AD26">
        <v>4</v>
      </c>
      <c r="AE26">
        <v>26</v>
      </c>
      <c r="AF26" s="2">
        <v>13</v>
      </c>
      <c r="AG26">
        <v>9</v>
      </c>
      <c r="AH26">
        <v>17</v>
      </c>
      <c r="AI26">
        <v>8</v>
      </c>
      <c r="AJ26" s="2">
        <v>4</v>
      </c>
      <c r="AK26" s="2">
        <v>20.5</v>
      </c>
      <c r="AL26">
        <v>12</v>
      </c>
      <c r="AM26" s="2">
        <v>6</v>
      </c>
      <c r="AN26">
        <v>7</v>
      </c>
      <c r="AO26" s="2">
        <v>3.5</v>
      </c>
      <c r="AP26" s="2">
        <v>34.5</v>
      </c>
      <c r="AQ26" s="2">
        <v>0.47540983606557402</v>
      </c>
      <c r="AR26" s="4">
        <v>0</v>
      </c>
      <c r="AS26" s="4">
        <v>23</v>
      </c>
      <c r="AT26" s="4">
        <v>120068</v>
      </c>
      <c r="AU26" s="4">
        <v>41</v>
      </c>
    </row>
    <row r="27" spans="1:47" ht="15.25" customHeight="1" x14ac:dyDescent="0.2">
      <c r="A27" t="s">
        <v>612</v>
      </c>
      <c r="B27">
        <v>2</v>
      </c>
      <c r="C27">
        <v>0</v>
      </c>
      <c r="D27">
        <v>2</v>
      </c>
      <c r="E27" s="2">
        <v>0</v>
      </c>
      <c r="F27">
        <v>20</v>
      </c>
      <c r="G27" s="2">
        <v>10</v>
      </c>
      <c r="H27" s="2">
        <v>0.33</v>
      </c>
      <c r="I27" s="2">
        <v>6.6</v>
      </c>
      <c r="J27" s="2">
        <v>3.3</v>
      </c>
      <c r="K27">
        <v>0</v>
      </c>
      <c r="L27">
        <v>6</v>
      </c>
      <c r="M27" s="2">
        <v>3</v>
      </c>
      <c r="N27">
        <v>7</v>
      </c>
      <c r="O27">
        <v>20</v>
      </c>
      <c r="P27" s="2">
        <v>35</v>
      </c>
      <c r="Q27">
        <v>6</v>
      </c>
      <c r="R27">
        <v>39</v>
      </c>
      <c r="S27" s="2">
        <v>15.384615384615399</v>
      </c>
      <c r="T27">
        <v>1</v>
      </c>
      <c r="U27">
        <v>1</v>
      </c>
      <c r="V27" s="2">
        <v>100</v>
      </c>
      <c r="W27">
        <v>0</v>
      </c>
      <c r="X27">
        <v>0</v>
      </c>
      <c r="Y27">
        <v>2</v>
      </c>
      <c r="Z27">
        <v>1</v>
      </c>
      <c r="AA27">
        <v>0</v>
      </c>
      <c r="AB27">
        <v>0</v>
      </c>
      <c r="AC27">
        <v>0</v>
      </c>
      <c r="AD27">
        <v>3</v>
      </c>
      <c r="AE27">
        <v>35</v>
      </c>
      <c r="AF27" s="2">
        <v>17.5</v>
      </c>
      <c r="AG27">
        <v>7</v>
      </c>
      <c r="AH27">
        <v>28</v>
      </c>
      <c r="AI27">
        <v>10</v>
      </c>
      <c r="AJ27" s="2">
        <v>5</v>
      </c>
      <c r="AK27" s="2">
        <v>13.5</v>
      </c>
      <c r="AL27">
        <v>11</v>
      </c>
      <c r="AM27" s="2">
        <v>5.5</v>
      </c>
      <c r="AN27">
        <v>8</v>
      </c>
      <c r="AO27" s="2">
        <v>4</v>
      </c>
      <c r="AP27" s="2">
        <v>35</v>
      </c>
      <c r="AQ27" s="2">
        <v>0.66101694915254205</v>
      </c>
      <c r="AR27" s="4">
        <v>0</v>
      </c>
      <c r="AS27" s="4">
        <v>20</v>
      </c>
      <c r="AT27" s="4">
        <v>35010</v>
      </c>
      <c r="AU27" s="4">
        <v>67</v>
      </c>
    </row>
    <row r="28" spans="1:47" ht="15.25" customHeight="1" x14ac:dyDescent="0.2">
      <c r="A28" t="s">
        <v>91</v>
      </c>
      <c r="B28">
        <v>8</v>
      </c>
      <c r="C28">
        <v>6</v>
      </c>
      <c r="D28">
        <v>2</v>
      </c>
      <c r="E28" s="2">
        <v>0.75</v>
      </c>
      <c r="F28">
        <v>157</v>
      </c>
      <c r="G28" s="2">
        <v>19.625</v>
      </c>
      <c r="H28" s="2">
        <v>0.6</v>
      </c>
      <c r="I28" s="2">
        <v>94.2</v>
      </c>
      <c r="J28" s="2">
        <v>11.775</v>
      </c>
      <c r="K28">
        <v>5</v>
      </c>
      <c r="L28">
        <v>80</v>
      </c>
      <c r="M28" s="2">
        <v>10</v>
      </c>
      <c r="N28">
        <v>76</v>
      </c>
      <c r="O28">
        <v>124</v>
      </c>
      <c r="P28" s="2">
        <v>61.290322580645203</v>
      </c>
      <c r="Q28">
        <v>30</v>
      </c>
      <c r="R28">
        <v>100</v>
      </c>
      <c r="S28" s="2">
        <v>30</v>
      </c>
      <c r="T28">
        <v>21</v>
      </c>
      <c r="U28">
        <v>37</v>
      </c>
      <c r="V28" s="2">
        <v>56.756756756756801</v>
      </c>
      <c r="W28">
        <v>8</v>
      </c>
      <c r="X28">
        <v>19</v>
      </c>
      <c r="Y28">
        <v>14</v>
      </c>
      <c r="Z28">
        <v>19</v>
      </c>
      <c r="AA28">
        <v>2</v>
      </c>
      <c r="AB28">
        <v>1</v>
      </c>
      <c r="AC28">
        <v>0</v>
      </c>
      <c r="AD28">
        <v>28</v>
      </c>
      <c r="AE28">
        <v>135</v>
      </c>
      <c r="AF28" s="2">
        <v>16.875</v>
      </c>
      <c r="AG28">
        <v>42</v>
      </c>
      <c r="AH28">
        <v>93</v>
      </c>
      <c r="AI28">
        <v>34</v>
      </c>
      <c r="AJ28" s="2">
        <v>4.25</v>
      </c>
      <c r="AK28" s="2">
        <v>16.75</v>
      </c>
      <c r="AL28">
        <v>43</v>
      </c>
      <c r="AM28" s="2">
        <v>5.375</v>
      </c>
      <c r="AN28">
        <v>48</v>
      </c>
      <c r="AO28" s="2">
        <v>6</v>
      </c>
      <c r="AP28" s="2">
        <v>35.875</v>
      </c>
      <c r="AQ28" s="2">
        <v>0.44642857142857101</v>
      </c>
      <c r="AR28" s="4">
        <v>125</v>
      </c>
      <c r="AS28" s="4">
        <v>32</v>
      </c>
      <c r="AT28" s="4">
        <v>450930</v>
      </c>
      <c r="AU28" s="4">
        <v>13</v>
      </c>
    </row>
    <row r="29" spans="1:47" ht="15.25" customHeight="1" x14ac:dyDescent="0.2">
      <c r="A29" t="s">
        <v>613</v>
      </c>
      <c r="B29">
        <v>4</v>
      </c>
      <c r="C29">
        <v>3</v>
      </c>
      <c r="D29">
        <v>1</v>
      </c>
      <c r="E29" s="2">
        <v>0.75</v>
      </c>
      <c r="F29">
        <v>66</v>
      </c>
      <c r="G29" s="2">
        <v>16.5</v>
      </c>
      <c r="H29" s="2">
        <v>0.6</v>
      </c>
      <c r="I29" s="2">
        <v>39.6</v>
      </c>
      <c r="J29" s="2">
        <v>9.9</v>
      </c>
      <c r="K29">
        <v>0</v>
      </c>
      <c r="L29">
        <v>24</v>
      </c>
      <c r="M29" s="2">
        <v>6</v>
      </c>
      <c r="N29">
        <v>33</v>
      </c>
      <c r="O29">
        <v>56</v>
      </c>
      <c r="P29" s="2">
        <v>58.928571428571402</v>
      </c>
      <c r="Q29">
        <v>13</v>
      </c>
      <c r="R29">
        <v>39</v>
      </c>
      <c r="S29" s="2">
        <v>33.3333333333333</v>
      </c>
      <c r="T29">
        <v>7</v>
      </c>
      <c r="U29">
        <v>15</v>
      </c>
      <c r="V29" s="2">
        <v>46.6666666666667</v>
      </c>
      <c r="W29">
        <v>2</v>
      </c>
      <c r="X29">
        <v>1</v>
      </c>
      <c r="Y29">
        <v>4</v>
      </c>
      <c r="Z29">
        <v>9</v>
      </c>
      <c r="AA29">
        <v>2</v>
      </c>
      <c r="AB29">
        <v>0</v>
      </c>
      <c r="AC29">
        <v>0</v>
      </c>
      <c r="AD29">
        <v>10</v>
      </c>
      <c r="AE29">
        <v>75</v>
      </c>
      <c r="AF29" s="2">
        <v>18.75</v>
      </c>
      <c r="AG29">
        <v>12</v>
      </c>
      <c r="AH29">
        <v>63</v>
      </c>
      <c r="AI29">
        <v>31</v>
      </c>
      <c r="AJ29" s="2">
        <v>7.75</v>
      </c>
      <c r="AK29" s="2">
        <v>14</v>
      </c>
      <c r="AL29">
        <v>25</v>
      </c>
      <c r="AM29" s="2">
        <v>6.25</v>
      </c>
      <c r="AN29">
        <v>25</v>
      </c>
      <c r="AO29" s="2">
        <v>6.25</v>
      </c>
      <c r="AP29" s="2">
        <v>34.75</v>
      </c>
      <c r="AQ29" s="2">
        <v>0.41052631578947402</v>
      </c>
      <c r="AR29" s="4">
        <v>51</v>
      </c>
      <c r="AS29" s="4">
        <v>15</v>
      </c>
      <c r="AT29" s="4">
        <v>170455</v>
      </c>
      <c r="AU29" s="4">
        <v>34</v>
      </c>
    </row>
    <row r="30" spans="1:47" ht="15.25" customHeight="1" x14ac:dyDescent="0.2">
      <c r="A30" t="s">
        <v>614</v>
      </c>
      <c r="B30">
        <v>4</v>
      </c>
      <c r="C30">
        <v>3</v>
      </c>
      <c r="D30">
        <v>1</v>
      </c>
      <c r="E30" s="2">
        <v>0.75</v>
      </c>
      <c r="F30">
        <v>70</v>
      </c>
      <c r="G30" s="2">
        <v>17.5</v>
      </c>
      <c r="H30" s="2">
        <v>0.49</v>
      </c>
      <c r="I30" s="2">
        <v>34.299999999999997</v>
      </c>
      <c r="J30" s="2">
        <v>8.5749999999999993</v>
      </c>
      <c r="K30">
        <v>0</v>
      </c>
      <c r="L30">
        <v>23</v>
      </c>
      <c r="M30" s="2">
        <v>5.75</v>
      </c>
      <c r="N30">
        <v>22</v>
      </c>
      <c r="O30">
        <v>55</v>
      </c>
      <c r="P30" s="2">
        <v>40</v>
      </c>
      <c r="Q30">
        <v>20</v>
      </c>
      <c r="R30">
        <v>70</v>
      </c>
      <c r="S30" s="2">
        <v>28.571428571428601</v>
      </c>
      <c r="T30">
        <v>8</v>
      </c>
      <c r="U30">
        <v>17</v>
      </c>
      <c r="V30" s="2">
        <v>47.058823529411796</v>
      </c>
      <c r="W30">
        <v>5</v>
      </c>
      <c r="X30">
        <v>1</v>
      </c>
      <c r="Y30">
        <v>6</v>
      </c>
      <c r="Z30">
        <v>4</v>
      </c>
      <c r="AA30">
        <v>5</v>
      </c>
      <c r="AB30">
        <v>0</v>
      </c>
      <c r="AC30">
        <v>1</v>
      </c>
      <c r="AD30">
        <v>11</v>
      </c>
      <c r="AE30">
        <v>74</v>
      </c>
      <c r="AF30" s="2">
        <v>18.5</v>
      </c>
      <c r="AG30">
        <v>21</v>
      </c>
      <c r="AH30">
        <v>53</v>
      </c>
      <c r="AI30">
        <v>20</v>
      </c>
      <c r="AJ30" s="2">
        <v>5</v>
      </c>
      <c r="AK30" s="2">
        <v>16</v>
      </c>
      <c r="AL30">
        <v>24</v>
      </c>
      <c r="AM30" s="2">
        <v>6</v>
      </c>
      <c r="AN30">
        <v>25</v>
      </c>
      <c r="AO30" s="2">
        <v>6.25</v>
      </c>
      <c r="AP30" s="2">
        <v>39.25</v>
      </c>
      <c r="AQ30" s="2">
        <v>0.56000000000000005</v>
      </c>
      <c r="AR30" s="4">
        <v>54</v>
      </c>
      <c r="AS30" s="4">
        <v>16</v>
      </c>
      <c r="AT30" s="4">
        <v>180990</v>
      </c>
      <c r="AU30" s="4">
        <v>30</v>
      </c>
    </row>
    <row r="31" spans="1:47" ht="15.25" customHeight="1" x14ac:dyDescent="0.2">
      <c r="A31" t="s">
        <v>615</v>
      </c>
      <c r="B31">
        <v>2</v>
      </c>
      <c r="C31">
        <v>0</v>
      </c>
      <c r="D31">
        <v>2</v>
      </c>
      <c r="E31" s="2">
        <v>0</v>
      </c>
      <c r="F31">
        <v>21</v>
      </c>
      <c r="G31" s="2">
        <v>10.5</v>
      </c>
      <c r="H31" s="2">
        <v>0.34</v>
      </c>
      <c r="I31" s="2">
        <v>7.1</v>
      </c>
      <c r="J31" s="2">
        <v>3.55</v>
      </c>
      <c r="K31">
        <v>0</v>
      </c>
      <c r="L31">
        <v>10</v>
      </c>
      <c r="M31" s="2">
        <v>5</v>
      </c>
      <c r="N31">
        <v>12</v>
      </c>
      <c r="O31">
        <v>39</v>
      </c>
      <c r="P31" s="2">
        <v>30.769230769230798</v>
      </c>
      <c r="Q31">
        <v>4</v>
      </c>
      <c r="R31">
        <v>19</v>
      </c>
      <c r="S31" s="2">
        <v>21.052631578947398</v>
      </c>
      <c r="T31">
        <v>1</v>
      </c>
      <c r="U31">
        <v>4</v>
      </c>
      <c r="V31" s="2">
        <v>25</v>
      </c>
      <c r="W31">
        <v>0</v>
      </c>
      <c r="X31">
        <v>0</v>
      </c>
      <c r="Y31">
        <v>4</v>
      </c>
      <c r="Z31">
        <v>4</v>
      </c>
      <c r="AA31">
        <v>0</v>
      </c>
      <c r="AB31">
        <v>0</v>
      </c>
      <c r="AC31">
        <v>0</v>
      </c>
      <c r="AD31">
        <v>2</v>
      </c>
      <c r="AE31">
        <v>38</v>
      </c>
      <c r="AF31" s="2">
        <v>19</v>
      </c>
      <c r="AG31">
        <v>21</v>
      </c>
      <c r="AH31">
        <v>17</v>
      </c>
      <c r="AI31">
        <v>14</v>
      </c>
      <c r="AJ31" s="2">
        <v>7</v>
      </c>
      <c r="AK31" s="2">
        <v>18</v>
      </c>
      <c r="AL31">
        <v>13</v>
      </c>
      <c r="AM31" s="2">
        <v>6.5</v>
      </c>
      <c r="AN31">
        <v>13</v>
      </c>
      <c r="AO31" s="2">
        <v>6.5</v>
      </c>
      <c r="AP31" s="2">
        <v>38</v>
      </c>
      <c r="AQ31" s="2">
        <v>0.32758620689655199</v>
      </c>
      <c r="AR31" s="4">
        <v>0</v>
      </c>
      <c r="AS31" s="4">
        <v>21</v>
      </c>
      <c r="AT31" s="4">
        <v>51530</v>
      </c>
      <c r="AU31" s="4">
        <v>59</v>
      </c>
    </row>
    <row r="32" spans="1:47" ht="15.25" customHeight="1" x14ac:dyDescent="0.2">
      <c r="A32" t="s">
        <v>616</v>
      </c>
      <c r="B32">
        <v>3</v>
      </c>
      <c r="C32">
        <v>1</v>
      </c>
      <c r="D32">
        <v>2</v>
      </c>
      <c r="E32" s="2">
        <v>0.33333333333333298</v>
      </c>
      <c r="F32">
        <v>38</v>
      </c>
      <c r="G32" s="2">
        <v>12.6666666666667</v>
      </c>
      <c r="H32" s="2">
        <v>0.37</v>
      </c>
      <c r="I32" s="2">
        <v>14.1</v>
      </c>
      <c r="J32" s="2">
        <v>4.7</v>
      </c>
      <c r="K32">
        <v>0</v>
      </c>
      <c r="L32">
        <v>17</v>
      </c>
      <c r="M32" s="2">
        <v>5.6666666666666696</v>
      </c>
      <c r="N32">
        <v>21</v>
      </c>
      <c r="O32">
        <v>61</v>
      </c>
      <c r="P32" s="2">
        <v>34.426229508196698</v>
      </c>
      <c r="Q32">
        <v>5</v>
      </c>
      <c r="R32">
        <v>25</v>
      </c>
      <c r="S32" s="2">
        <v>20</v>
      </c>
      <c r="T32">
        <v>7</v>
      </c>
      <c r="U32">
        <v>16</v>
      </c>
      <c r="V32" s="2">
        <v>43.75</v>
      </c>
      <c r="W32">
        <v>4</v>
      </c>
      <c r="X32">
        <v>1</v>
      </c>
      <c r="Y32">
        <v>3</v>
      </c>
      <c r="Z32">
        <v>5</v>
      </c>
      <c r="AA32">
        <v>0</v>
      </c>
      <c r="AB32">
        <v>0</v>
      </c>
      <c r="AC32">
        <v>0</v>
      </c>
      <c r="AD32">
        <v>8</v>
      </c>
      <c r="AE32">
        <v>54</v>
      </c>
      <c r="AF32" s="2">
        <v>18</v>
      </c>
      <c r="AG32">
        <v>21</v>
      </c>
      <c r="AH32">
        <v>33</v>
      </c>
      <c r="AI32">
        <v>14</v>
      </c>
      <c r="AJ32" s="2">
        <v>4.6666666666666696</v>
      </c>
      <c r="AK32" s="2">
        <v>16</v>
      </c>
      <c r="AL32">
        <v>12</v>
      </c>
      <c r="AM32" s="2">
        <v>4</v>
      </c>
      <c r="AN32">
        <v>20</v>
      </c>
      <c r="AO32" s="2">
        <v>6.6666666666666696</v>
      </c>
      <c r="AP32" s="2">
        <v>37.3333333333333</v>
      </c>
      <c r="AQ32" s="2">
        <v>0.290697674418605</v>
      </c>
      <c r="AR32" s="4">
        <v>15</v>
      </c>
      <c r="AS32" s="4">
        <v>23</v>
      </c>
      <c r="AT32" s="4">
        <v>100668</v>
      </c>
      <c r="AU32" s="4">
        <v>46</v>
      </c>
    </row>
    <row r="33" spans="1:47" ht="15.25" customHeight="1" x14ac:dyDescent="0.2">
      <c r="A33" t="s">
        <v>90</v>
      </c>
      <c r="B33">
        <v>2</v>
      </c>
      <c r="C33">
        <v>0</v>
      </c>
      <c r="D33">
        <v>2</v>
      </c>
      <c r="E33" s="2">
        <v>0</v>
      </c>
      <c r="F33">
        <v>30</v>
      </c>
      <c r="G33" s="2">
        <v>15</v>
      </c>
      <c r="H33" s="2">
        <v>0.5</v>
      </c>
      <c r="I33" s="2">
        <v>15</v>
      </c>
      <c r="J33" s="2">
        <v>7.5</v>
      </c>
      <c r="K33">
        <v>0</v>
      </c>
      <c r="L33">
        <v>6</v>
      </c>
      <c r="M33" s="2">
        <v>3</v>
      </c>
      <c r="N33">
        <v>9</v>
      </c>
      <c r="O33">
        <v>20</v>
      </c>
      <c r="P33" s="2">
        <v>45</v>
      </c>
      <c r="Q33">
        <v>9</v>
      </c>
      <c r="R33">
        <v>35</v>
      </c>
      <c r="S33" s="2">
        <v>25.714285714285701</v>
      </c>
      <c r="T33">
        <v>3</v>
      </c>
      <c r="U33">
        <v>5</v>
      </c>
      <c r="V33" s="2">
        <v>60</v>
      </c>
      <c r="W33">
        <v>1</v>
      </c>
      <c r="X33">
        <v>1</v>
      </c>
      <c r="Y33">
        <v>1</v>
      </c>
      <c r="Z33">
        <v>2</v>
      </c>
      <c r="AA33">
        <v>0</v>
      </c>
      <c r="AB33">
        <v>0</v>
      </c>
      <c r="AC33">
        <v>0</v>
      </c>
      <c r="AD33">
        <v>2</v>
      </c>
      <c r="AE33">
        <v>35</v>
      </c>
      <c r="AF33" s="2">
        <v>17.5</v>
      </c>
      <c r="AG33">
        <v>7</v>
      </c>
      <c r="AH33">
        <v>28</v>
      </c>
      <c r="AI33">
        <v>12</v>
      </c>
      <c r="AJ33" s="2">
        <v>6</v>
      </c>
      <c r="AK33" s="2">
        <v>18</v>
      </c>
      <c r="AL33">
        <v>11</v>
      </c>
      <c r="AM33" s="2">
        <v>5.5</v>
      </c>
      <c r="AN33">
        <v>7</v>
      </c>
      <c r="AO33" s="2">
        <v>3.5</v>
      </c>
      <c r="AP33" s="2">
        <v>35.5</v>
      </c>
      <c r="AQ33" s="2">
        <v>0.63636363636363602</v>
      </c>
      <c r="AR33" s="4">
        <v>0</v>
      </c>
      <c r="AS33" s="4">
        <v>30</v>
      </c>
      <c r="AT33" s="4">
        <v>120441</v>
      </c>
      <c r="AU33" s="4">
        <v>40</v>
      </c>
    </row>
    <row r="34" spans="1:47" ht="15.25" customHeight="1" x14ac:dyDescent="0.2">
      <c r="A34" t="s">
        <v>617</v>
      </c>
      <c r="B34">
        <v>3</v>
      </c>
      <c r="C34">
        <v>1</v>
      </c>
      <c r="D34">
        <v>2</v>
      </c>
      <c r="E34" s="2">
        <v>0.33333333333333298</v>
      </c>
      <c r="F34">
        <v>42</v>
      </c>
      <c r="G34" s="2">
        <v>14</v>
      </c>
      <c r="H34" s="2">
        <v>0.44</v>
      </c>
      <c r="I34" s="2">
        <v>18.5</v>
      </c>
      <c r="J34" s="2">
        <v>6.1666666666666696</v>
      </c>
      <c r="K34">
        <v>0</v>
      </c>
      <c r="L34">
        <v>9</v>
      </c>
      <c r="M34" s="2">
        <v>3</v>
      </c>
      <c r="N34">
        <v>22</v>
      </c>
      <c r="O34">
        <v>49</v>
      </c>
      <c r="P34" s="2">
        <v>44.8979591836735</v>
      </c>
      <c r="Q34">
        <v>9</v>
      </c>
      <c r="R34">
        <v>43</v>
      </c>
      <c r="S34" s="2">
        <v>20.930232558139501</v>
      </c>
      <c r="T34">
        <v>2</v>
      </c>
      <c r="U34">
        <v>3</v>
      </c>
      <c r="V34" s="2">
        <v>66.6666666666667</v>
      </c>
      <c r="W34">
        <v>0</v>
      </c>
      <c r="X34">
        <v>0</v>
      </c>
      <c r="Y34">
        <v>3</v>
      </c>
      <c r="Z34">
        <v>4</v>
      </c>
      <c r="AA34">
        <v>1</v>
      </c>
      <c r="AB34">
        <v>0</v>
      </c>
      <c r="AC34">
        <v>0</v>
      </c>
      <c r="AD34">
        <v>2</v>
      </c>
      <c r="AE34">
        <v>66</v>
      </c>
      <c r="AF34" s="2">
        <v>22</v>
      </c>
      <c r="AG34">
        <v>17</v>
      </c>
      <c r="AH34">
        <v>49</v>
      </c>
      <c r="AI34">
        <v>23</v>
      </c>
      <c r="AJ34" s="2">
        <v>7.6666666666666696</v>
      </c>
      <c r="AK34" s="2">
        <v>17.3333333333333</v>
      </c>
      <c r="AL34">
        <v>14</v>
      </c>
      <c r="AM34" s="2">
        <v>4.6666666666666696</v>
      </c>
      <c r="AN34">
        <v>16</v>
      </c>
      <c r="AO34" s="2">
        <v>5.3333333333333304</v>
      </c>
      <c r="AP34" s="2">
        <v>39.3333333333333</v>
      </c>
      <c r="AQ34" s="2">
        <v>0.467391304347826</v>
      </c>
      <c r="AR34" s="4">
        <v>18</v>
      </c>
      <c r="AS34" s="4">
        <v>24</v>
      </c>
      <c r="AT34" s="4">
        <v>134370</v>
      </c>
      <c r="AU34" s="4">
        <v>39</v>
      </c>
    </row>
    <row r="35" spans="1:47" ht="15.25" customHeight="1" x14ac:dyDescent="0.2">
      <c r="A35" t="s">
        <v>618</v>
      </c>
      <c r="B35">
        <v>12</v>
      </c>
      <c r="C35">
        <v>8</v>
      </c>
      <c r="D35">
        <v>4</v>
      </c>
      <c r="E35" s="2">
        <v>0.66666666666666696</v>
      </c>
      <c r="F35">
        <v>216</v>
      </c>
      <c r="G35" s="2">
        <v>18</v>
      </c>
      <c r="H35" s="2">
        <v>0.61</v>
      </c>
      <c r="I35" s="2">
        <v>131.80000000000001</v>
      </c>
      <c r="J35" s="2">
        <v>10.983333333333301</v>
      </c>
      <c r="K35">
        <v>4</v>
      </c>
      <c r="L35">
        <v>99</v>
      </c>
      <c r="M35" s="2">
        <v>8.25</v>
      </c>
      <c r="N35">
        <v>107</v>
      </c>
      <c r="O35">
        <v>192</v>
      </c>
      <c r="P35" s="2">
        <v>55.7291666666667</v>
      </c>
      <c r="Q35">
        <v>45</v>
      </c>
      <c r="R35">
        <v>132</v>
      </c>
      <c r="S35" s="2">
        <v>34.090909090909101</v>
      </c>
      <c r="T35">
        <v>19</v>
      </c>
      <c r="U35">
        <v>29</v>
      </c>
      <c r="V35" s="2">
        <v>65.517241379310306</v>
      </c>
      <c r="W35">
        <v>5</v>
      </c>
      <c r="X35">
        <v>4</v>
      </c>
      <c r="Y35">
        <v>19</v>
      </c>
      <c r="Z35">
        <v>34</v>
      </c>
      <c r="AA35">
        <v>5</v>
      </c>
      <c r="AB35">
        <v>1</v>
      </c>
      <c r="AC35">
        <v>0</v>
      </c>
      <c r="AD35">
        <v>42</v>
      </c>
      <c r="AE35">
        <v>172</v>
      </c>
      <c r="AF35" s="2">
        <v>14.3333333333333</v>
      </c>
      <c r="AG35">
        <v>43</v>
      </c>
      <c r="AH35">
        <v>129</v>
      </c>
      <c r="AI35">
        <v>50</v>
      </c>
      <c r="AJ35" s="2">
        <v>4.1666666666666696</v>
      </c>
      <c r="AK35" s="2">
        <v>15.8333333333333</v>
      </c>
      <c r="AL35">
        <v>52</v>
      </c>
      <c r="AM35" s="2">
        <v>4.3333333333333304</v>
      </c>
      <c r="AN35">
        <v>68</v>
      </c>
      <c r="AO35" s="2">
        <v>5.6666666666666696</v>
      </c>
      <c r="AP35" s="2">
        <v>33.1666666666667</v>
      </c>
      <c r="AQ35" s="2">
        <v>0.407407407407407</v>
      </c>
      <c r="AR35" s="4">
        <v>163</v>
      </c>
      <c r="AS35" s="4">
        <v>53</v>
      </c>
      <c r="AT35" s="4">
        <v>463121</v>
      </c>
      <c r="AU35" s="4">
        <v>12</v>
      </c>
    </row>
    <row r="36" spans="1:47" ht="15.25" customHeight="1" x14ac:dyDescent="0.2">
      <c r="A36" t="s">
        <v>47</v>
      </c>
      <c r="B36">
        <v>2</v>
      </c>
      <c r="C36">
        <v>0</v>
      </c>
      <c r="D36">
        <v>2</v>
      </c>
      <c r="E36" s="2">
        <v>0</v>
      </c>
      <c r="F36">
        <v>27</v>
      </c>
      <c r="G36" s="2">
        <v>13.5</v>
      </c>
      <c r="H36" s="2">
        <v>0.49</v>
      </c>
      <c r="I36" s="2">
        <v>13.2</v>
      </c>
      <c r="J36" s="2">
        <v>6.6</v>
      </c>
      <c r="K36">
        <v>0</v>
      </c>
      <c r="L36">
        <v>9</v>
      </c>
      <c r="M36" s="2">
        <v>4.5</v>
      </c>
      <c r="N36">
        <v>10</v>
      </c>
      <c r="O36">
        <v>24</v>
      </c>
      <c r="P36" s="2">
        <v>41.6666666666667</v>
      </c>
      <c r="Q36">
        <v>8</v>
      </c>
      <c r="R36">
        <v>30</v>
      </c>
      <c r="S36" s="2">
        <v>26.6666666666667</v>
      </c>
      <c r="T36">
        <v>1</v>
      </c>
      <c r="U36">
        <v>1</v>
      </c>
      <c r="V36" s="2">
        <v>100</v>
      </c>
      <c r="W36">
        <v>0</v>
      </c>
      <c r="X36">
        <v>0</v>
      </c>
      <c r="Y36">
        <v>5</v>
      </c>
      <c r="Z36">
        <v>4</v>
      </c>
      <c r="AA36">
        <v>0</v>
      </c>
      <c r="AB36">
        <v>0</v>
      </c>
      <c r="AC36">
        <v>0</v>
      </c>
      <c r="AD36">
        <v>0</v>
      </c>
      <c r="AE36">
        <v>32</v>
      </c>
      <c r="AF36" s="2">
        <v>16</v>
      </c>
      <c r="AG36">
        <v>14</v>
      </c>
      <c r="AH36">
        <v>18</v>
      </c>
      <c r="AI36">
        <v>14</v>
      </c>
      <c r="AJ36" s="2">
        <v>7</v>
      </c>
      <c r="AK36" s="2">
        <v>21</v>
      </c>
      <c r="AL36">
        <v>13</v>
      </c>
      <c r="AM36" s="2">
        <v>6.5</v>
      </c>
      <c r="AN36">
        <v>8</v>
      </c>
      <c r="AO36" s="2">
        <v>4</v>
      </c>
      <c r="AP36" s="2">
        <v>34.5</v>
      </c>
      <c r="AQ36" s="2">
        <v>0.55555555555555602</v>
      </c>
      <c r="AR36" s="4">
        <v>0</v>
      </c>
      <c r="AS36" s="4">
        <v>27</v>
      </c>
      <c r="AT36" s="4">
        <v>73110</v>
      </c>
      <c r="AU36" s="4">
        <v>51</v>
      </c>
    </row>
    <row r="37" spans="1:47" ht="15.25" customHeight="1" x14ac:dyDescent="0.2">
      <c r="A37" t="s">
        <v>61</v>
      </c>
      <c r="B37">
        <v>3</v>
      </c>
      <c r="C37">
        <v>1</v>
      </c>
      <c r="D37">
        <v>2</v>
      </c>
      <c r="E37" s="2">
        <v>0.33333333333333298</v>
      </c>
      <c r="F37">
        <v>42</v>
      </c>
      <c r="G37" s="2">
        <v>14</v>
      </c>
      <c r="H37" s="2">
        <v>0.54</v>
      </c>
      <c r="I37" s="2">
        <v>22.7</v>
      </c>
      <c r="J37" s="2">
        <v>7.56666666666667</v>
      </c>
      <c r="K37">
        <v>0</v>
      </c>
      <c r="L37">
        <v>11</v>
      </c>
      <c r="M37" s="2">
        <v>3.6666666666666701</v>
      </c>
      <c r="N37">
        <v>17</v>
      </c>
      <c r="O37">
        <v>26</v>
      </c>
      <c r="P37" s="2">
        <v>65.384615384615401</v>
      </c>
      <c r="Q37">
        <v>12</v>
      </c>
      <c r="R37">
        <v>49</v>
      </c>
      <c r="S37" s="2">
        <v>24.4897959183673</v>
      </c>
      <c r="T37">
        <v>1</v>
      </c>
      <c r="U37">
        <v>3</v>
      </c>
      <c r="V37" s="2">
        <v>33.3333333333333</v>
      </c>
      <c r="W37">
        <v>0</v>
      </c>
      <c r="X37">
        <v>0</v>
      </c>
      <c r="Y37">
        <v>1</v>
      </c>
      <c r="Z37">
        <v>2</v>
      </c>
      <c r="AA37">
        <v>1</v>
      </c>
      <c r="AB37">
        <v>0</v>
      </c>
      <c r="AC37">
        <v>0</v>
      </c>
      <c r="AD37">
        <v>8</v>
      </c>
      <c r="AE37">
        <v>33</v>
      </c>
      <c r="AF37" s="2">
        <v>11</v>
      </c>
      <c r="AG37">
        <v>12</v>
      </c>
      <c r="AH37">
        <v>21</v>
      </c>
      <c r="AI37">
        <v>11</v>
      </c>
      <c r="AJ37" s="2">
        <v>3.6666666666666701</v>
      </c>
      <c r="AK37" s="2">
        <v>19.3333333333333</v>
      </c>
      <c r="AL37">
        <v>14</v>
      </c>
      <c r="AM37" s="2">
        <v>4.6666666666666696</v>
      </c>
      <c r="AN37">
        <v>10</v>
      </c>
      <c r="AO37" s="2">
        <v>3.3333333333333299</v>
      </c>
      <c r="AP37" s="2">
        <v>29.6666666666667</v>
      </c>
      <c r="AQ37" s="2">
        <v>0.65333333333333299</v>
      </c>
      <c r="AR37" s="4">
        <v>19</v>
      </c>
      <c r="AS37" s="4">
        <v>23</v>
      </c>
      <c r="AT37" s="4">
        <v>175729</v>
      </c>
      <c r="AU37" s="4">
        <v>31</v>
      </c>
    </row>
    <row r="38" spans="1:47" ht="15.25" customHeight="1" x14ac:dyDescent="0.2">
      <c r="A38" t="s">
        <v>54</v>
      </c>
      <c r="B38">
        <v>2</v>
      </c>
      <c r="C38">
        <v>0</v>
      </c>
      <c r="D38">
        <v>2</v>
      </c>
      <c r="E38" s="2">
        <v>0</v>
      </c>
      <c r="F38">
        <v>28</v>
      </c>
      <c r="G38" s="2">
        <v>14</v>
      </c>
      <c r="H38" s="2">
        <v>0.42</v>
      </c>
      <c r="I38" s="2">
        <v>11.8</v>
      </c>
      <c r="J38" s="2">
        <v>5.9</v>
      </c>
      <c r="K38">
        <v>0</v>
      </c>
      <c r="L38">
        <v>8</v>
      </c>
      <c r="M38" s="2">
        <v>4</v>
      </c>
      <c r="N38">
        <v>17</v>
      </c>
      <c r="O38">
        <v>40</v>
      </c>
      <c r="P38" s="2">
        <v>42.5</v>
      </c>
      <c r="Q38">
        <v>4</v>
      </c>
      <c r="R38">
        <v>19</v>
      </c>
      <c r="S38" s="2">
        <v>21.052631578947398</v>
      </c>
      <c r="T38">
        <v>3</v>
      </c>
      <c r="U38">
        <v>7</v>
      </c>
      <c r="V38" s="2">
        <v>42.857142857142897</v>
      </c>
      <c r="W38">
        <v>3</v>
      </c>
      <c r="X38">
        <v>0</v>
      </c>
      <c r="Y38">
        <v>1</v>
      </c>
      <c r="Z38">
        <v>5</v>
      </c>
      <c r="AA38">
        <v>0</v>
      </c>
      <c r="AB38">
        <v>0</v>
      </c>
      <c r="AC38">
        <v>0</v>
      </c>
      <c r="AD38">
        <v>2</v>
      </c>
      <c r="AE38">
        <v>32</v>
      </c>
      <c r="AF38" s="2">
        <v>16</v>
      </c>
      <c r="AG38">
        <v>13</v>
      </c>
      <c r="AH38">
        <v>19</v>
      </c>
      <c r="AI38">
        <v>15</v>
      </c>
      <c r="AJ38" s="2">
        <v>7.5</v>
      </c>
      <c r="AK38" s="2">
        <v>20</v>
      </c>
      <c r="AL38">
        <v>6</v>
      </c>
      <c r="AM38" s="2">
        <v>3</v>
      </c>
      <c r="AN38">
        <v>12</v>
      </c>
      <c r="AO38" s="2">
        <v>6</v>
      </c>
      <c r="AP38" s="2">
        <v>39</v>
      </c>
      <c r="AQ38" s="2">
        <v>0.322033898305085</v>
      </c>
      <c r="AR38" s="4">
        <v>0</v>
      </c>
      <c r="AS38" s="4">
        <v>28</v>
      </c>
      <c r="AT38" s="4">
        <v>45540</v>
      </c>
      <c r="AU38" s="4">
        <v>63</v>
      </c>
    </row>
    <row r="39" spans="1:47" ht="15.25" customHeight="1" x14ac:dyDescent="0.2">
      <c r="A39" t="s">
        <v>57</v>
      </c>
      <c r="B39">
        <v>3</v>
      </c>
      <c r="C39">
        <v>1</v>
      </c>
      <c r="D39">
        <v>2</v>
      </c>
      <c r="E39" s="2">
        <v>0.33333333333333298</v>
      </c>
      <c r="F39">
        <v>46</v>
      </c>
      <c r="G39" s="2">
        <v>15.3333333333333</v>
      </c>
      <c r="H39" s="2">
        <v>0.46</v>
      </c>
      <c r="I39" s="2">
        <v>21.2</v>
      </c>
      <c r="J39" s="2">
        <v>7.06666666666667</v>
      </c>
      <c r="K39">
        <v>0</v>
      </c>
      <c r="L39">
        <v>9</v>
      </c>
      <c r="M39" s="2">
        <v>3</v>
      </c>
      <c r="N39">
        <v>22</v>
      </c>
      <c r="O39">
        <v>53</v>
      </c>
      <c r="P39" s="2">
        <v>41.509433962264197</v>
      </c>
      <c r="Q39">
        <v>10</v>
      </c>
      <c r="R39">
        <v>41</v>
      </c>
      <c r="S39" s="2">
        <v>24.390243902439</v>
      </c>
      <c r="T39">
        <v>4</v>
      </c>
      <c r="U39">
        <v>6</v>
      </c>
      <c r="V39" s="2">
        <v>66.6666666666667</v>
      </c>
      <c r="W39">
        <v>1</v>
      </c>
      <c r="X39">
        <v>0</v>
      </c>
      <c r="Y39">
        <v>2</v>
      </c>
      <c r="Z39">
        <v>5</v>
      </c>
      <c r="AA39">
        <v>1</v>
      </c>
      <c r="AB39">
        <v>0</v>
      </c>
      <c r="AC39">
        <v>0</v>
      </c>
      <c r="AD39">
        <v>2</v>
      </c>
      <c r="AE39">
        <v>60</v>
      </c>
      <c r="AF39" s="2">
        <v>20</v>
      </c>
      <c r="AG39">
        <v>22</v>
      </c>
      <c r="AH39">
        <v>38</v>
      </c>
      <c r="AI39">
        <v>18</v>
      </c>
      <c r="AJ39" s="2">
        <v>6</v>
      </c>
      <c r="AK39" s="2">
        <v>17.6666666666667</v>
      </c>
      <c r="AL39">
        <v>13</v>
      </c>
      <c r="AM39" s="2">
        <v>4.3333333333333304</v>
      </c>
      <c r="AN39">
        <v>9</v>
      </c>
      <c r="AO39" s="2">
        <v>3</v>
      </c>
      <c r="AP39" s="2">
        <v>39</v>
      </c>
      <c r="AQ39" s="2">
        <v>0.43617021276595702</v>
      </c>
      <c r="AR39" s="4">
        <v>21</v>
      </c>
      <c r="AS39" s="4">
        <v>25</v>
      </c>
      <c r="AT39" s="4">
        <v>113510</v>
      </c>
      <c r="AU39" s="4">
        <v>42</v>
      </c>
    </row>
    <row r="40" spans="1:47" ht="15.25" customHeight="1" x14ac:dyDescent="0.2">
      <c r="A40" t="s">
        <v>619</v>
      </c>
      <c r="B40">
        <v>9</v>
      </c>
      <c r="C40">
        <v>8</v>
      </c>
      <c r="D40">
        <v>1</v>
      </c>
      <c r="E40" s="2">
        <v>0.88888888888888895</v>
      </c>
      <c r="F40">
        <v>182</v>
      </c>
      <c r="G40" s="2">
        <v>20.2222222222222</v>
      </c>
      <c r="H40" s="2">
        <v>0.61</v>
      </c>
      <c r="I40" s="2">
        <v>111</v>
      </c>
      <c r="J40" s="2">
        <v>12.3333333333333</v>
      </c>
      <c r="K40">
        <v>7</v>
      </c>
      <c r="L40">
        <v>77</v>
      </c>
      <c r="M40" s="2">
        <v>8.5555555555555607</v>
      </c>
      <c r="N40">
        <v>99</v>
      </c>
      <c r="O40">
        <v>158</v>
      </c>
      <c r="P40" s="2">
        <v>62.658227848101298</v>
      </c>
      <c r="Q40">
        <v>29</v>
      </c>
      <c r="R40">
        <v>98</v>
      </c>
      <c r="S40" s="2">
        <v>29.591836734693899</v>
      </c>
      <c r="T40">
        <v>25</v>
      </c>
      <c r="U40">
        <v>41</v>
      </c>
      <c r="V40" s="2">
        <v>60.975609756097597</v>
      </c>
      <c r="W40">
        <v>7</v>
      </c>
      <c r="X40">
        <v>5</v>
      </c>
      <c r="Y40">
        <v>20</v>
      </c>
      <c r="Z40">
        <v>17</v>
      </c>
      <c r="AA40">
        <v>6</v>
      </c>
      <c r="AB40">
        <v>0</v>
      </c>
      <c r="AC40">
        <v>4</v>
      </c>
      <c r="AD40">
        <v>31</v>
      </c>
      <c r="AE40">
        <v>149</v>
      </c>
      <c r="AF40" s="2">
        <v>16.5555555555556</v>
      </c>
      <c r="AG40">
        <v>44</v>
      </c>
      <c r="AH40">
        <v>105</v>
      </c>
      <c r="AI40">
        <v>38</v>
      </c>
      <c r="AJ40" s="2">
        <v>4.2222222222222197</v>
      </c>
      <c r="AK40" s="2">
        <v>16.4444444444444</v>
      </c>
      <c r="AL40">
        <v>54</v>
      </c>
      <c r="AM40" s="2">
        <v>6</v>
      </c>
      <c r="AN40">
        <v>62</v>
      </c>
      <c r="AO40" s="2">
        <v>6.8888888888888902</v>
      </c>
      <c r="AP40" s="2">
        <v>36.4444444444444</v>
      </c>
      <c r="AQ40" s="2">
        <v>0.3828125</v>
      </c>
      <c r="AR40" s="4">
        <v>167</v>
      </c>
      <c r="AS40" s="4">
        <v>15</v>
      </c>
      <c r="AT40" s="4">
        <v>399537</v>
      </c>
      <c r="AU40" s="4">
        <v>15</v>
      </c>
    </row>
    <row r="41" spans="1:47" ht="15.25" customHeight="1" x14ac:dyDescent="0.2">
      <c r="A41" t="s">
        <v>84</v>
      </c>
      <c r="B41">
        <v>2</v>
      </c>
      <c r="C41">
        <v>0</v>
      </c>
      <c r="D41">
        <v>2</v>
      </c>
      <c r="E41" s="2">
        <v>0</v>
      </c>
      <c r="F41">
        <v>36</v>
      </c>
      <c r="G41" s="2">
        <v>18</v>
      </c>
      <c r="H41" s="2">
        <v>0.61</v>
      </c>
      <c r="I41" s="2">
        <v>22</v>
      </c>
      <c r="J41" s="2">
        <v>11</v>
      </c>
      <c r="K41">
        <v>0</v>
      </c>
      <c r="L41">
        <v>12</v>
      </c>
      <c r="M41" s="2">
        <v>6</v>
      </c>
      <c r="N41">
        <v>17</v>
      </c>
      <c r="O41">
        <v>24</v>
      </c>
      <c r="P41" s="2">
        <v>70.8333333333333</v>
      </c>
      <c r="Q41">
        <v>7</v>
      </c>
      <c r="R41">
        <v>27</v>
      </c>
      <c r="S41" s="2">
        <v>25.925925925925899</v>
      </c>
      <c r="T41">
        <v>5</v>
      </c>
      <c r="U41">
        <v>8</v>
      </c>
      <c r="V41" s="2">
        <v>62.5</v>
      </c>
      <c r="W41">
        <v>0</v>
      </c>
      <c r="X41">
        <v>0</v>
      </c>
      <c r="Y41">
        <v>1</v>
      </c>
      <c r="Z41">
        <v>3</v>
      </c>
      <c r="AA41">
        <v>0</v>
      </c>
      <c r="AB41">
        <v>0</v>
      </c>
      <c r="AC41">
        <v>0</v>
      </c>
      <c r="AD41">
        <v>8</v>
      </c>
      <c r="AE41">
        <v>36</v>
      </c>
      <c r="AF41" s="2">
        <v>18</v>
      </c>
      <c r="AG41">
        <v>7</v>
      </c>
      <c r="AH41">
        <v>29</v>
      </c>
      <c r="AI41">
        <v>10</v>
      </c>
      <c r="AJ41" s="2">
        <v>5</v>
      </c>
      <c r="AK41" s="2">
        <v>21.5</v>
      </c>
      <c r="AL41">
        <v>14</v>
      </c>
      <c r="AM41" s="2">
        <v>7</v>
      </c>
      <c r="AN41">
        <v>12</v>
      </c>
      <c r="AO41" s="2">
        <v>6</v>
      </c>
      <c r="AP41" s="2">
        <v>34.5</v>
      </c>
      <c r="AQ41" s="2">
        <v>0.52941176470588203</v>
      </c>
      <c r="AR41" s="4">
        <v>0</v>
      </c>
      <c r="AS41" s="4">
        <v>36</v>
      </c>
      <c r="AT41" s="4">
        <v>48930</v>
      </c>
      <c r="AU41" s="4">
        <v>62</v>
      </c>
    </row>
    <row r="42" spans="1:47" ht="15.25" customHeight="1" x14ac:dyDescent="0.2">
      <c r="A42" t="s">
        <v>103</v>
      </c>
      <c r="B42">
        <v>3</v>
      </c>
      <c r="C42">
        <v>1</v>
      </c>
      <c r="D42">
        <v>2</v>
      </c>
      <c r="E42" s="2">
        <v>0.33333333333333298</v>
      </c>
      <c r="F42">
        <v>47</v>
      </c>
      <c r="G42" s="2">
        <v>15.6666666666667</v>
      </c>
      <c r="H42" s="2">
        <v>0.53</v>
      </c>
      <c r="I42" s="2">
        <v>24.9</v>
      </c>
      <c r="J42" s="2">
        <v>8.3000000000000007</v>
      </c>
      <c r="K42">
        <v>1</v>
      </c>
      <c r="L42">
        <v>20</v>
      </c>
      <c r="M42" s="2">
        <v>6.6666666666666696</v>
      </c>
      <c r="N42">
        <v>35</v>
      </c>
      <c r="O42">
        <v>65</v>
      </c>
      <c r="P42" s="2">
        <v>53.846153846153797</v>
      </c>
      <c r="Q42">
        <v>2</v>
      </c>
      <c r="R42">
        <v>10</v>
      </c>
      <c r="S42" s="2">
        <v>20</v>
      </c>
      <c r="T42">
        <v>8</v>
      </c>
      <c r="U42">
        <v>13</v>
      </c>
      <c r="V42" s="2">
        <v>61.538461538461497</v>
      </c>
      <c r="W42">
        <v>1</v>
      </c>
      <c r="X42">
        <v>0</v>
      </c>
      <c r="Y42">
        <v>2</v>
      </c>
      <c r="Z42">
        <v>12</v>
      </c>
      <c r="AA42">
        <v>1</v>
      </c>
      <c r="AB42">
        <v>0</v>
      </c>
      <c r="AC42">
        <v>0</v>
      </c>
      <c r="AD42">
        <v>6</v>
      </c>
      <c r="AE42">
        <v>44</v>
      </c>
      <c r="AF42" s="2">
        <v>14.6666666666667</v>
      </c>
      <c r="AG42">
        <v>12</v>
      </c>
      <c r="AH42">
        <v>32</v>
      </c>
      <c r="AI42">
        <v>17</v>
      </c>
      <c r="AJ42" s="2">
        <v>5.6666666666666696</v>
      </c>
      <c r="AK42" s="2">
        <v>19</v>
      </c>
      <c r="AL42">
        <v>21</v>
      </c>
      <c r="AM42" s="2">
        <v>7</v>
      </c>
      <c r="AN42">
        <v>18</v>
      </c>
      <c r="AO42" s="2">
        <v>6</v>
      </c>
      <c r="AP42" s="2">
        <v>34.6666666666667</v>
      </c>
      <c r="AQ42" s="2">
        <v>0.133333333333333</v>
      </c>
      <c r="AR42" s="4">
        <v>21</v>
      </c>
      <c r="AS42" s="4">
        <v>26</v>
      </c>
      <c r="AT42" s="4">
        <v>72978</v>
      </c>
      <c r="AU42" s="4">
        <v>53</v>
      </c>
    </row>
    <row r="43" spans="1:47" ht="15.25" customHeight="1" x14ac:dyDescent="0.2">
      <c r="A43" t="s">
        <v>106</v>
      </c>
      <c r="B43">
        <v>2</v>
      </c>
      <c r="C43">
        <v>0</v>
      </c>
      <c r="D43">
        <v>2</v>
      </c>
      <c r="E43" s="2">
        <v>0</v>
      </c>
      <c r="F43">
        <v>22</v>
      </c>
      <c r="G43" s="2">
        <v>11</v>
      </c>
      <c r="H43" s="2">
        <v>0.38</v>
      </c>
      <c r="I43" s="2">
        <v>8.4</v>
      </c>
      <c r="J43" s="2">
        <v>4.2</v>
      </c>
      <c r="K43">
        <v>0</v>
      </c>
      <c r="L43">
        <v>7</v>
      </c>
      <c r="M43" s="2">
        <v>3.5</v>
      </c>
      <c r="N43">
        <v>10</v>
      </c>
      <c r="O43">
        <v>29</v>
      </c>
      <c r="P43" s="2">
        <v>34.482758620689701</v>
      </c>
      <c r="Q43">
        <v>5</v>
      </c>
      <c r="R43">
        <v>25</v>
      </c>
      <c r="S43" s="2">
        <v>20</v>
      </c>
      <c r="T43">
        <v>2</v>
      </c>
      <c r="U43">
        <v>4</v>
      </c>
      <c r="V43" s="2">
        <v>50</v>
      </c>
      <c r="W43">
        <v>1</v>
      </c>
      <c r="X43">
        <v>0</v>
      </c>
      <c r="Y43">
        <v>3</v>
      </c>
      <c r="Z43">
        <v>0</v>
      </c>
      <c r="AA43">
        <v>0</v>
      </c>
      <c r="AB43">
        <v>0</v>
      </c>
      <c r="AC43">
        <v>0</v>
      </c>
      <c r="AD43">
        <v>4</v>
      </c>
      <c r="AE43">
        <v>32</v>
      </c>
      <c r="AF43" s="2">
        <v>16</v>
      </c>
      <c r="AG43">
        <v>10</v>
      </c>
      <c r="AH43">
        <v>22</v>
      </c>
      <c r="AI43">
        <v>11</v>
      </c>
      <c r="AJ43" s="2">
        <v>5.5</v>
      </c>
      <c r="AK43" s="2">
        <v>17</v>
      </c>
      <c r="AL43">
        <v>12</v>
      </c>
      <c r="AM43" s="2">
        <v>6</v>
      </c>
      <c r="AN43">
        <v>10</v>
      </c>
      <c r="AO43" s="2">
        <v>5</v>
      </c>
      <c r="AP43" s="2">
        <v>34</v>
      </c>
      <c r="AQ43" s="2">
        <v>0.46296296296296302</v>
      </c>
      <c r="AR43" s="4">
        <v>0</v>
      </c>
      <c r="AS43" s="4">
        <v>22</v>
      </c>
      <c r="AT43" s="4">
        <v>36225</v>
      </c>
      <c r="AU43" s="4">
        <v>66</v>
      </c>
    </row>
    <row r="44" spans="1:47" ht="15.25" customHeight="1" x14ac:dyDescent="0.2">
      <c r="A44" t="s">
        <v>97</v>
      </c>
      <c r="B44">
        <v>3</v>
      </c>
      <c r="C44">
        <v>2</v>
      </c>
      <c r="D44">
        <v>1</v>
      </c>
      <c r="E44" s="2">
        <v>0.66666666666666696</v>
      </c>
      <c r="F44">
        <v>61</v>
      </c>
      <c r="G44" s="2">
        <v>20.3333333333333</v>
      </c>
      <c r="H44" s="2">
        <v>0.59</v>
      </c>
      <c r="I44" s="2">
        <v>36</v>
      </c>
      <c r="J44" s="2">
        <v>12</v>
      </c>
      <c r="K44">
        <v>1</v>
      </c>
      <c r="L44">
        <v>20</v>
      </c>
      <c r="M44" s="2">
        <v>6.6666666666666696</v>
      </c>
      <c r="N44">
        <v>31</v>
      </c>
      <c r="O44">
        <v>62</v>
      </c>
      <c r="P44" s="2">
        <v>50</v>
      </c>
      <c r="Q44">
        <v>8</v>
      </c>
      <c r="R44">
        <v>21</v>
      </c>
      <c r="S44" s="2">
        <v>38.095238095238102</v>
      </c>
      <c r="T44">
        <v>14</v>
      </c>
      <c r="U44">
        <v>21</v>
      </c>
      <c r="V44" s="2">
        <v>66.6666666666667</v>
      </c>
      <c r="W44">
        <v>4</v>
      </c>
      <c r="X44">
        <v>0</v>
      </c>
      <c r="Y44">
        <v>1</v>
      </c>
      <c r="Z44">
        <v>8</v>
      </c>
      <c r="AA44">
        <v>3</v>
      </c>
      <c r="AB44">
        <v>0</v>
      </c>
      <c r="AC44">
        <v>1</v>
      </c>
      <c r="AD44">
        <v>10</v>
      </c>
      <c r="AE44">
        <v>58</v>
      </c>
      <c r="AF44" s="2">
        <v>19.3333333333333</v>
      </c>
      <c r="AG44">
        <v>18</v>
      </c>
      <c r="AH44">
        <v>40</v>
      </c>
      <c r="AI44">
        <v>10</v>
      </c>
      <c r="AJ44" s="2">
        <v>3.3333333333333299</v>
      </c>
      <c r="AK44" s="2">
        <v>17</v>
      </c>
      <c r="AL44">
        <v>18</v>
      </c>
      <c r="AM44" s="2">
        <v>6</v>
      </c>
      <c r="AN44">
        <v>22</v>
      </c>
      <c r="AO44" s="2">
        <v>7.3333333333333304</v>
      </c>
      <c r="AP44" s="2">
        <v>36.6666666666667</v>
      </c>
      <c r="AQ44" s="2">
        <v>0.25301204819277101</v>
      </c>
      <c r="AR44" s="4">
        <v>41</v>
      </c>
      <c r="AS44" s="4">
        <v>20</v>
      </c>
      <c r="AT44" s="4">
        <v>147930</v>
      </c>
      <c r="AU44" s="4">
        <v>36</v>
      </c>
    </row>
    <row r="45" spans="1:47" ht="15.25" customHeight="1" x14ac:dyDescent="0.2">
      <c r="A45" t="s">
        <v>620</v>
      </c>
      <c r="B45">
        <v>3</v>
      </c>
      <c r="C45">
        <v>1</v>
      </c>
      <c r="D45">
        <v>2</v>
      </c>
      <c r="E45" s="2">
        <v>0.33333333333333298</v>
      </c>
      <c r="F45">
        <v>58</v>
      </c>
      <c r="G45" s="2">
        <v>19.3333333333333</v>
      </c>
      <c r="H45" s="2">
        <v>0.62</v>
      </c>
      <c r="I45" s="2">
        <v>36</v>
      </c>
      <c r="J45" s="2">
        <v>12</v>
      </c>
      <c r="K45">
        <v>1</v>
      </c>
      <c r="L45">
        <v>23</v>
      </c>
      <c r="M45" s="2">
        <v>7.6666666666666696</v>
      </c>
      <c r="N45">
        <v>31</v>
      </c>
      <c r="O45">
        <v>53</v>
      </c>
      <c r="P45" s="2">
        <v>58.490566037735803</v>
      </c>
      <c r="Q45">
        <v>12</v>
      </c>
      <c r="R45">
        <v>32</v>
      </c>
      <c r="S45" s="2">
        <v>37.5</v>
      </c>
      <c r="T45">
        <v>3</v>
      </c>
      <c r="U45">
        <v>8</v>
      </c>
      <c r="V45" s="2">
        <v>37.5</v>
      </c>
      <c r="W45">
        <v>0</v>
      </c>
      <c r="X45">
        <v>0</v>
      </c>
      <c r="Y45">
        <v>4</v>
      </c>
      <c r="Z45">
        <v>10</v>
      </c>
      <c r="AA45">
        <v>1</v>
      </c>
      <c r="AB45">
        <v>0</v>
      </c>
      <c r="AC45">
        <v>1</v>
      </c>
      <c r="AD45">
        <v>8</v>
      </c>
      <c r="AE45">
        <v>50</v>
      </c>
      <c r="AF45" s="2">
        <v>16.6666666666667</v>
      </c>
      <c r="AG45">
        <v>15</v>
      </c>
      <c r="AH45">
        <v>35</v>
      </c>
      <c r="AI45">
        <v>13</v>
      </c>
      <c r="AJ45" s="2">
        <v>4.3333333333333304</v>
      </c>
      <c r="AK45" s="2">
        <v>17.3333333333333</v>
      </c>
      <c r="AL45">
        <v>17</v>
      </c>
      <c r="AM45" s="2">
        <v>5.6666666666666696</v>
      </c>
      <c r="AN45">
        <v>17</v>
      </c>
      <c r="AO45" s="2">
        <v>5.6666666666666696</v>
      </c>
      <c r="AP45" s="2">
        <v>35.3333333333333</v>
      </c>
      <c r="AQ45" s="2">
        <v>0.376470588235294</v>
      </c>
      <c r="AR45" s="4">
        <v>21</v>
      </c>
      <c r="AS45" s="4">
        <v>37</v>
      </c>
      <c r="AT45" s="4">
        <v>213930</v>
      </c>
      <c r="AU45" s="4">
        <v>27</v>
      </c>
    </row>
    <row r="46" spans="1:47" ht="15.25" customHeight="1" x14ac:dyDescent="0.2">
      <c r="A46" t="s">
        <v>621</v>
      </c>
      <c r="B46">
        <v>4</v>
      </c>
      <c r="C46">
        <v>3</v>
      </c>
      <c r="D46">
        <v>1</v>
      </c>
      <c r="E46" s="2">
        <v>0.75</v>
      </c>
      <c r="F46">
        <v>63</v>
      </c>
      <c r="G46" s="2">
        <v>15.75</v>
      </c>
      <c r="H46" s="2">
        <v>0.43</v>
      </c>
      <c r="I46" s="2">
        <v>27.1</v>
      </c>
      <c r="J46" s="2">
        <v>6.7750000000000004</v>
      </c>
      <c r="K46">
        <v>1</v>
      </c>
      <c r="L46">
        <v>30</v>
      </c>
      <c r="M46" s="2">
        <v>7.5</v>
      </c>
      <c r="N46">
        <v>39</v>
      </c>
      <c r="O46">
        <v>84</v>
      </c>
      <c r="P46" s="2">
        <v>46.428571428571402</v>
      </c>
      <c r="Q46">
        <v>8</v>
      </c>
      <c r="R46">
        <v>43</v>
      </c>
      <c r="S46" s="2">
        <v>18.604651162790699</v>
      </c>
      <c r="T46">
        <v>8</v>
      </c>
      <c r="U46">
        <v>18</v>
      </c>
      <c r="V46" s="2">
        <v>44.4444444444444</v>
      </c>
      <c r="W46">
        <v>5</v>
      </c>
      <c r="X46">
        <v>5</v>
      </c>
      <c r="Y46">
        <v>8</v>
      </c>
      <c r="Z46">
        <v>13</v>
      </c>
      <c r="AA46">
        <v>4</v>
      </c>
      <c r="AB46">
        <v>1</v>
      </c>
      <c r="AC46">
        <v>0</v>
      </c>
      <c r="AD46">
        <v>4</v>
      </c>
      <c r="AE46">
        <v>91</v>
      </c>
      <c r="AF46" s="2">
        <v>22.75</v>
      </c>
      <c r="AG46">
        <v>33</v>
      </c>
      <c r="AH46">
        <v>58</v>
      </c>
      <c r="AI46">
        <v>21</v>
      </c>
      <c r="AJ46" s="2">
        <v>5.25</v>
      </c>
      <c r="AK46" s="2">
        <v>13.5</v>
      </c>
      <c r="AL46">
        <v>23</v>
      </c>
      <c r="AM46" s="2">
        <v>5.75</v>
      </c>
      <c r="AN46">
        <v>25</v>
      </c>
      <c r="AO46" s="2">
        <v>6.25</v>
      </c>
      <c r="AP46" s="2">
        <v>40.25</v>
      </c>
      <c r="AQ46" s="2">
        <v>0.33858267716535401</v>
      </c>
      <c r="AR46" s="4">
        <v>52</v>
      </c>
      <c r="AS46" s="4">
        <v>11</v>
      </c>
      <c r="AT46" s="4">
        <v>185941</v>
      </c>
      <c r="AU46" s="4">
        <v>29</v>
      </c>
    </row>
    <row r="47" spans="1:47" ht="15.25" customHeight="1" x14ac:dyDescent="0.2">
      <c r="A47" t="s">
        <v>104</v>
      </c>
      <c r="B47">
        <v>2</v>
      </c>
      <c r="C47">
        <v>0</v>
      </c>
      <c r="D47">
        <v>2</v>
      </c>
      <c r="E47" s="2">
        <v>0</v>
      </c>
      <c r="F47">
        <v>18</v>
      </c>
      <c r="G47" s="2">
        <v>9</v>
      </c>
      <c r="H47" s="2">
        <v>0.39</v>
      </c>
      <c r="I47" s="2">
        <v>7</v>
      </c>
      <c r="J47" s="2">
        <v>3.5</v>
      </c>
      <c r="K47">
        <v>0</v>
      </c>
      <c r="L47">
        <v>6</v>
      </c>
      <c r="M47" s="2">
        <v>3</v>
      </c>
      <c r="N47">
        <v>11</v>
      </c>
      <c r="O47">
        <v>27</v>
      </c>
      <c r="P47" s="2">
        <v>40.740740740740698</v>
      </c>
      <c r="Q47">
        <v>1</v>
      </c>
      <c r="R47">
        <v>13</v>
      </c>
      <c r="S47" s="2">
        <v>7.6923076923076898</v>
      </c>
      <c r="T47">
        <v>5</v>
      </c>
      <c r="U47">
        <v>6</v>
      </c>
      <c r="V47" s="2">
        <v>83.3333333333333</v>
      </c>
      <c r="W47">
        <v>0</v>
      </c>
      <c r="X47">
        <v>0</v>
      </c>
      <c r="Y47">
        <v>3</v>
      </c>
      <c r="Z47">
        <v>2</v>
      </c>
      <c r="AA47">
        <v>0</v>
      </c>
      <c r="AB47">
        <v>0</v>
      </c>
      <c r="AC47">
        <v>0</v>
      </c>
      <c r="AD47">
        <v>1</v>
      </c>
      <c r="AE47">
        <v>35</v>
      </c>
      <c r="AF47" s="2">
        <v>17.5</v>
      </c>
      <c r="AG47">
        <v>7</v>
      </c>
      <c r="AH47">
        <v>28</v>
      </c>
      <c r="AI47">
        <v>28</v>
      </c>
      <c r="AJ47" s="2">
        <v>14</v>
      </c>
      <c r="AK47" s="2">
        <v>21</v>
      </c>
      <c r="AL47">
        <v>11</v>
      </c>
      <c r="AM47" s="2">
        <v>5.5</v>
      </c>
      <c r="AN47">
        <v>11</v>
      </c>
      <c r="AO47" s="2">
        <v>5.5</v>
      </c>
      <c r="AP47" s="2">
        <v>37</v>
      </c>
      <c r="AQ47" s="2">
        <v>0.32500000000000001</v>
      </c>
      <c r="AR47" s="4">
        <v>0</v>
      </c>
      <c r="AS47" s="4">
        <v>18</v>
      </c>
      <c r="AT47" s="4">
        <v>29640</v>
      </c>
      <c r="AU47" s="4">
        <v>68</v>
      </c>
    </row>
    <row r="48" spans="1:47" ht="15.25" customHeight="1" x14ac:dyDescent="0.2">
      <c r="A48" t="s">
        <v>81</v>
      </c>
      <c r="B48">
        <v>5</v>
      </c>
      <c r="C48">
        <v>3</v>
      </c>
      <c r="D48">
        <v>2</v>
      </c>
      <c r="E48" s="2">
        <v>0.6</v>
      </c>
      <c r="F48">
        <v>102</v>
      </c>
      <c r="G48" s="2">
        <v>20.399999999999999</v>
      </c>
      <c r="H48" s="2">
        <v>0.53</v>
      </c>
      <c r="I48" s="2">
        <v>54.1</v>
      </c>
      <c r="J48" s="2">
        <v>10.82</v>
      </c>
      <c r="K48">
        <v>3</v>
      </c>
      <c r="L48">
        <v>40</v>
      </c>
      <c r="M48" s="2">
        <v>8</v>
      </c>
      <c r="N48">
        <v>57</v>
      </c>
      <c r="O48">
        <v>106</v>
      </c>
      <c r="P48" s="2">
        <v>53.7735849056604</v>
      </c>
      <c r="Q48">
        <v>17</v>
      </c>
      <c r="R48">
        <v>65</v>
      </c>
      <c r="S48" s="2">
        <v>26.153846153846199</v>
      </c>
      <c r="T48">
        <v>11</v>
      </c>
      <c r="U48">
        <v>22</v>
      </c>
      <c r="V48" s="2">
        <v>50</v>
      </c>
      <c r="W48">
        <v>2</v>
      </c>
      <c r="X48">
        <v>1</v>
      </c>
      <c r="Y48">
        <v>8</v>
      </c>
      <c r="Z48">
        <v>19</v>
      </c>
      <c r="AA48">
        <v>1</v>
      </c>
      <c r="AB48">
        <v>0</v>
      </c>
      <c r="AC48">
        <v>1</v>
      </c>
      <c r="AD48">
        <v>11</v>
      </c>
      <c r="AE48">
        <v>113</v>
      </c>
      <c r="AF48" s="2">
        <v>22.6</v>
      </c>
      <c r="AG48">
        <v>45</v>
      </c>
      <c r="AH48">
        <v>68</v>
      </c>
      <c r="AI48">
        <v>21</v>
      </c>
      <c r="AJ48" s="2">
        <v>4.2</v>
      </c>
      <c r="AK48" s="2">
        <v>17.2</v>
      </c>
      <c r="AL48">
        <v>29</v>
      </c>
      <c r="AM48" s="2">
        <v>5.8</v>
      </c>
      <c r="AN48">
        <v>33</v>
      </c>
      <c r="AO48" s="2">
        <v>6.6</v>
      </c>
      <c r="AP48" s="2">
        <v>42.4</v>
      </c>
      <c r="AQ48" s="2">
        <v>0.38011695906432702</v>
      </c>
      <c r="AR48" s="4">
        <v>63</v>
      </c>
      <c r="AS48" s="4">
        <v>39</v>
      </c>
      <c r="AT48" s="4">
        <v>286804</v>
      </c>
      <c r="AU48" s="4">
        <v>18</v>
      </c>
    </row>
    <row r="49" spans="1:47" ht="15.25" customHeight="1" x14ac:dyDescent="0.2">
      <c r="A49" t="s">
        <v>622</v>
      </c>
      <c r="B49">
        <v>4</v>
      </c>
      <c r="C49">
        <v>2</v>
      </c>
      <c r="D49">
        <v>2</v>
      </c>
      <c r="E49" s="2">
        <v>0.5</v>
      </c>
      <c r="F49">
        <v>64</v>
      </c>
      <c r="G49" s="2">
        <v>16</v>
      </c>
      <c r="H49" s="2">
        <v>0.54</v>
      </c>
      <c r="I49" s="2">
        <v>34.6</v>
      </c>
      <c r="J49" s="2">
        <v>8.65</v>
      </c>
      <c r="K49">
        <v>0</v>
      </c>
      <c r="L49">
        <v>25</v>
      </c>
      <c r="M49" s="2">
        <v>6.25</v>
      </c>
      <c r="N49">
        <v>28</v>
      </c>
      <c r="O49">
        <v>56</v>
      </c>
      <c r="P49" s="2">
        <v>50</v>
      </c>
      <c r="Q49">
        <v>15</v>
      </c>
      <c r="R49">
        <v>52</v>
      </c>
      <c r="S49" s="2">
        <v>28.846153846153801</v>
      </c>
      <c r="T49">
        <v>6</v>
      </c>
      <c r="U49">
        <v>10</v>
      </c>
      <c r="V49" s="2">
        <v>60</v>
      </c>
      <c r="W49">
        <v>2</v>
      </c>
      <c r="X49">
        <v>0</v>
      </c>
      <c r="Y49">
        <v>4</v>
      </c>
      <c r="Z49">
        <v>14</v>
      </c>
      <c r="AA49">
        <v>3</v>
      </c>
      <c r="AB49">
        <v>1</v>
      </c>
      <c r="AC49">
        <v>0</v>
      </c>
      <c r="AD49">
        <v>7</v>
      </c>
      <c r="AE49">
        <v>75</v>
      </c>
      <c r="AF49" s="2">
        <v>18.75</v>
      </c>
      <c r="AG49">
        <v>24</v>
      </c>
      <c r="AH49">
        <v>51</v>
      </c>
      <c r="AI49">
        <v>31</v>
      </c>
      <c r="AJ49" s="2">
        <v>7.75</v>
      </c>
      <c r="AK49" s="2">
        <v>15.75</v>
      </c>
      <c r="AL49">
        <v>23</v>
      </c>
      <c r="AM49" s="2">
        <v>5.75</v>
      </c>
      <c r="AN49">
        <v>27</v>
      </c>
      <c r="AO49" s="2">
        <v>6.75</v>
      </c>
      <c r="AP49" s="2">
        <v>36.75</v>
      </c>
      <c r="AQ49" s="2">
        <v>0.48148148148148101</v>
      </c>
      <c r="AR49" s="4">
        <v>32</v>
      </c>
      <c r="AS49" s="4">
        <v>32</v>
      </c>
      <c r="AT49" s="4">
        <v>224310</v>
      </c>
      <c r="AU49" s="4">
        <v>24</v>
      </c>
    </row>
    <row r="50" spans="1:47" ht="15.25" customHeight="1" x14ac:dyDescent="0.2">
      <c r="A50" t="s">
        <v>623</v>
      </c>
      <c r="B50">
        <v>2</v>
      </c>
      <c r="C50">
        <v>0</v>
      </c>
      <c r="D50">
        <v>2</v>
      </c>
      <c r="E50" s="2">
        <v>0</v>
      </c>
      <c r="F50">
        <v>15</v>
      </c>
      <c r="G50" s="2">
        <v>7.5</v>
      </c>
      <c r="H50" s="2">
        <v>0.27</v>
      </c>
      <c r="I50" s="2">
        <v>4.0999999999999996</v>
      </c>
      <c r="J50" s="2">
        <v>2.0499999999999998</v>
      </c>
      <c r="K50">
        <v>0</v>
      </c>
      <c r="L50">
        <v>7</v>
      </c>
      <c r="M50" s="2">
        <v>3.5</v>
      </c>
      <c r="N50">
        <v>8</v>
      </c>
      <c r="O50">
        <v>26</v>
      </c>
      <c r="P50" s="2">
        <v>30.769230769230798</v>
      </c>
      <c r="Q50">
        <v>3</v>
      </c>
      <c r="R50">
        <v>27</v>
      </c>
      <c r="S50" s="2">
        <v>11.1111111111111</v>
      </c>
      <c r="T50">
        <v>1</v>
      </c>
      <c r="U50">
        <v>3</v>
      </c>
      <c r="V50" s="2">
        <v>33.3333333333333</v>
      </c>
      <c r="W50">
        <v>0</v>
      </c>
      <c r="X50">
        <v>0</v>
      </c>
      <c r="Y50">
        <v>1</v>
      </c>
      <c r="Z50">
        <v>4</v>
      </c>
      <c r="AA50">
        <v>0</v>
      </c>
      <c r="AB50">
        <v>0</v>
      </c>
      <c r="AC50">
        <v>0</v>
      </c>
      <c r="AD50">
        <v>2</v>
      </c>
      <c r="AE50">
        <v>28</v>
      </c>
      <c r="AF50" s="2">
        <v>14</v>
      </c>
      <c r="AG50">
        <v>10</v>
      </c>
      <c r="AH50">
        <v>18</v>
      </c>
      <c r="AI50">
        <v>14</v>
      </c>
      <c r="AJ50" s="2">
        <v>7</v>
      </c>
      <c r="AK50" s="2">
        <v>21</v>
      </c>
      <c r="AL50">
        <v>11</v>
      </c>
      <c r="AM50" s="2">
        <v>5.5</v>
      </c>
      <c r="AN50">
        <v>9</v>
      </c>
      <c r="AO50" s="2">
        <v>4.5</v>
      </c>
      <c r="AP50" s="2">
        <v>35</v>
      </c>
      <c r="AQ50" s="2">
        <v>0.50943396226415105</v>
      </c>
      <c r="AR50" s="4">
        <v>0</v>
      </c>
      <c r="AS50" s="4">
        <v>15</v>
      </c>
      <c r="AT50" s="4">
        <v>61830</v>
      </c>
      <c r="AU50" s="4">
        <v>56</v>
      </c>
    </row>
    <row r="51" spans="1:47" ht="15.25" customHeight="1" x14ac:dyDescent="0.2">
      <c r="A51" t="s">
        <v>624</v>
      </c>
      <c r="B51">
        <v>2</v>
      </c>
      <c r="C51">
        <v>0</v>
      </c>
      <c r="D51">
        <v>2</v>
      </c>
      <c r="E51" s="2">
        <v>0</v>
      </c>
      <c r="F51">
        <v>25</v>
      </c>
      <c r="G51" s="2">
        <v>12.5</v>
      </c>
      <c r="H51" s="2">
        <v>0.39</v>
      </c>
      <c r="I51" s="2">
        <v>9.8000000000000007</v>
      </c>
      <c r="J51" s="2">
        <v>4.9000000000000004</v>
      </c>
      <c r="K51">
        <v>0</v>
      </c>
      <c r="L51">
        <v>11</v>
      </c>
      <c r="M51" s="2">
        <v>5.5</v>
      </c>
      <c r="N51">
        <v>19</v>
      </c>
      <c r="O51">
        <v>41</v>
      </c>
      <c r="P51" s="2">
        <v>46.341463414634099</v>
      </c>
      <c r="Q51">
        <v>1</v>
      </c>
      <c r="R51">
        <v>16</v>
      </c>
      <c r="S51" s="2">
        <v>6.25</v>
      </c>
      <c r="T51">
        <v>4</v>
      </c>
      <c r="U51">
        <v>7</v>
      </c>
      <c r="V51" s="2">
        <v>57.142857142857103</v>
      </c>
      <c r="W51">
        <v>2</v>
      </c>
      <c r="X51">
        <v>0</v>
      </c>
      <c r="Y51">
        <v>3</v>
      </c>
      <c r="Z51">
        <v>0</v>
      </c>
      <c r="AA51">
        <v>0</v>
      </c>
      <c r="AB51">
        <v>0</v>
      </c>
      <c r="AC51">
        <v>0</v>
      </c>
      <c r="AD51">
        <v>8</v>
      </c>
      <c r="AE51">
        <v>40</v>
      </c>
      <c r="AF51" s="2">
        <v>20</v>
      </c>
      <c r="AG51">
        <v>12</v>
      </c>
      <c r="AH51">
        <v>28</v>
      </c>
      <c r="AI51">
        <v>18</v>
      </c>
      <c r="AJ51" s="2">
        <v>9</v>
      </c>
      <c r="AK51" s="2">
        <v>18</v>
      </c>
      <c r="AL51">
        <v>16</v>
      </c>
      <c r="AM51" s="2">
        <v>8</v>
      </c>
      <c r="AN51">
        <v>11</v>
      </c>
      <c r="AO51" s="2">
        <v>5.5</v>
      </c>
      <c r="AP51" s="2">
        <v>40</v>
      </c>
      <c r="AQ51" s="2">
        <v>0.28070175438596501</v>
      </c>
      <c r="AR51" s="4">
        <v>0</v>
      </c>
      <c r="AS51" s="4">
        <v>25</v>
      </c>
      <c r="AT51" s="4">
        <v>49150</v>
      </c>
      <c r="AU51" s="4">
        <v>60</v>
      </c>
    </row>
    <row r="52" spans="1:47" ht="15.25" customHeight="1" x14ac:dyDescent="0.2">
      <c r="A52" t="s">
        <v>625</v>
      </c>
      <c r="B52">
        <v>2</v>
      </c>
      <c r="C52">
        <v>0</v>
      </c>
      <c r="D52">
        <v>2</v>
      </c>
      <c r="E52" s="2">
        <v>0</v>
      </c>
      <c r="F52">
        <v>23</v>
      </c>
      <c r="G52" s="2">
        <v>11.5</v>
      </c>
      <c r="H52" s="2">
        <v>0.38</v>
      </c>
      <c r="I52" s="2">
        <v>8.6999999999999993</v>
      </c>
      <c r="J52" s="2">
        <v>4.3499999999999996</v>
      </c>
      <c r="K52">
        <v>0</v>
      </c>
      <c r="L52">
        <v>8</v>
      </c>
      <c r="M52" s="2">
        <v>4</v>
      </c>
      <c r="N52">
        <v>14</v>
      </c>
      <c r="O52">
        <v>30</v>
      </c>
      <c r="P52" s="2">
        <v>46.6666666666667</v>
      </c>
      <c r="Q52">
        <v>3</v>
      </c>
      <c r="R52">
        <v>24</v>
      </c>
      <c r="S52" s="2">
        <v>12.5</v>
      </c>
      <c r="T52">
        <v>3</v>
      </c>
      <c r="U52">
        <v>7</v>
      </c>
      <c r="V52" s="2">
        <v>42.857142857142897</v>
      </c>
      <c r="W52">
        <v>1</v>
      </c>
      <c r="X52">
        <v>0</v>
      </c>
      <c r="Y52">
        <v>1</v>
      </c>
      <c r="Z52">
        <v>3</v>
      </c>
      <c r="AA52">
        <v>0</v>
      </c>
      <c r="AB52">
        <v>0</v>
      </c>
      <c r="AC52">
        <v>0</v>
      </c>
      <c r="AD52">
        <v>4</v>
      </c>
      <c r="AE52">
        <v>39</v>
      </c>
      <c r="AF52" s="2">
        <v>19.5</v>
      </c>
      <c r="AG52">
        <v>16</v>
      </c>
      <c r="AH52">
        <v>23</v>
      </c>
      <c r="AI52">
        <v>19</v>
      </c>
      <c r="AJ52" s="2">
        <v>9.5</v>
      </c>
      <c r="AK52" s="2">
        <v>19</v>
      </c>
      <c r="AL52">
        <v>12</v>
      </c>
      <c r="AM52" s="2">
        <v>6</v>
      </c>
      <c r="AN52">
        <v>13</v>
      </c>
      <c r="AO52" s="2">
        <v>6.5</v>
      </c>
      <c r="AP52" s="2">
        <v>39.5</v>
      </c>
      <c r="AQ52" s="2">
        <v>0.44444444444444398</v>
      </c>
      <c r="AR52" s="4">
        <v>0</v>
      </c>
      <c r="AS52" s="4">
        <v>23</v>
      </c>
      <c r="AT52" s="4">
        <v>77190</v>
      </c>
      <c r="AU52" s="4">
        <v>50</v>
      </c>
    </row>
    <row r="53" spans="1:47" ht="15.25" customHeight="1" x14ac:dyDescent="0.2">
      <c r="A53" t="s">
        <v>626</v>
      </c>
      <c r="B53">
        <v>2</v>
      </c>
      <c r="C53">
        <v>0</v>
      </c>
      <c r="D53">
        <v>2</v>
      </c>
      <c r="E53" s="2">
        <v>0</v>
      </c>
      <c r="F53">
        <v>33</v>
      </c>
      <c r="G53" s="2">
        <v>16.5</v>
      </c>
      <c r="H53" s="2">
        <v>0.52</v>
      </c>
      <c r="I53" s="2">
        <v>17.2</v>
      </c>
      <c r="J53" s="2">
        <v>8.6</v>
      </c>
      <c r="K53">
        <v>0</v>
      </c>
      <c r="L53">
        <v>6</v>
      </c>
      <c r="M53" s="2">
        <v>3</v>
      </c>
      <c r="N53">
        <v>13</v>
      </c>
      <c r="O53">
        <v>24</v>
      </c>
      <c r="P53" s="2">
        <v>54.1666666666667</v>
      </c>
      <c r="Q53">
        <v>8</v>
      </c>
      <c r="R53">
        <v>29</v>
      </c>
      <c r="S53" s="2">
        <v>27.586206896551701</v>
      </c>
      <c r="T53">
        <v>4</v>
      </c>
      <c r="U53">
        <v>10</v>
      </c>
      <c r="V53" s="2">
        <v>40</v>
      </c>
      <c r="W53">
        <v>3</v>
      </c>
      <c r="X53">
        <v>0</v>
      </c>
      <c r="Y53">
        <v>0</v>
      </c>
      <c r="Z53">
        <v>3</v>
      </c>
      <c r="AA53">
        <v>0</v>
      </c>
      <c r="AB53">
        <v>0</v>
      </c>
      <c r="AC53">
        <v>0</v>
      </c>
      <c r="AD53">
        <v>3</v>
      </c>
      <c r="AE53">
        <v>28</v>
      </c>
      <c r="AF53" s="2">
        <v>14</v>
      </c>
      <c r="AG53">
        <v>10</v>
      </c>
      <c r="AH53">
        <v>18</v>
      </c>
      <c r="AI53">
        <v>7</v>
      </c>
      <c r="AJ53" s="2">
        <v>3.5</v>
      </c>
      <c r="AK53" s="2">
        <v>21.5</v>
      </c>
      <c r="AL53">
        <v>14</v>
      </c>
      <c r="AM53" s="2">
        <v>7</v>
      </c>
      <c r="AN53">
        <v>13</v>
      </c>
      <c r="AO53" s="2">
        <v>6.5</v>
      </c>
      <c r="AP53" s="2">
        <v>33.5</v>
      </c>
      <c r="AQ53" s="2">
        <v>0.54716981132075504</v>
      </c>
      <c r="AR53" s="4">
        <v>0</v>
      </c>
      <c r="AS53" s="4">
        <v>33</v>
      </c>
      <c r="AT53" s="4">
        <v>73040</v>
      </c>
      <c r="AU53" s="4">
        <v>52</v>
      </c>
    </row>
    <row r="54" spans="1:47" ht="15.25" customHeight="1" x14ac:dyDescent="0.2">
      <c r="A54" t="s">
        <v>68</v>
      </c>
      <c r="B54">
        <v>5</v>
      </c>
      <c r="C54">
        <v>3</v>
      </c>
      <c r="D54">
        <v>2</v>
      </c>
      <c r="E54" s="2">
        <v>0.6</v>
      </c>
      <c r="F54">
        <v>87</v>
      </c>
      <c r="G54" s="2">
        <v>17.399999999999999</v>
      </c>
      <c r="H54" s="2">
        <v>0.55000000000000004</v>
      </c>
      <c r="I54" s="2">
        <v>47.8</v>
      </c>
      <c r="J54" s="2">
        <v>9.56</v>
      </c>
      <c r="K54">
        <v>2</v>
      </c>
      <c r="L54">
        <v>29</v>
      </c>
      <c r="M54" s="2">
        <v>5.8</v>
      </c>
      <c r="N54">
        <v>64</v>
      </c>
      <c r="O54">
        <v>102</v>
      </c>
      <c r="P54" s="2">
        <v>62.745098039215698</v>
      </c>
      <c r="Q54">
        <v>8</v>
      </c>
      <c r="R54">
        <v>41</v>
      </c>
      <c r="S54" s="2">
        <v>19.512195121951201</v>
      </c>
      <c r="T54">
        <v>7</v>
      </c>
      <c r="U54">
        <v>14</v>
      </c>
      <c r="V54" s="2">
        <v>50</v>
      </c>
      <c r="W54">
        <v>2</v>
      </c>
      <c r="X54">
        <v>3</v>
      </c>
      <c r="Y54">
        <v>4</v>
      </c>
      <c r="Z54">
        <v>11</v>
      </c>
      <c r="AA54">
        <v>1</v>
      </c>
      <c r="AB54">
        <v>0</v>
      </c>
      <c r="AC54">
        <v>0</v>
      </c>
      <c r="AD54">
        <v>11</v>
      </c>
      <c r="AE54">
        <v>93</v>
      </c>
      <c r="AF54" s="2">
        <v>18.600000000000001</v>
      </c>
      <c r="AG54">
        <v>25</v>
      </c>
      <c r="AH54">
        <v>68</v>
      </c>
      <c r="AI54">
        <v>26</v>
      </c>
      <c r="AJ54" s="2">
        <v>5.2</v>
      </c>
      <c r="AK54" s="2">
        <v>14.8</v>
      </c>
      <c r="AL54">
        <v>30</v>
      </c>
      <c r="AM54" s="2">
        <v>6</v>
      </c>
      <c r="AN54">
        <v>27</v>
      </c>
      <c r="AO54" s="2">
        <v>5.4</v>
      </c>
      <c r="AP54" s="2">
        <v>36.200000000000003</v>
      </c>
      <c r="AQ54" s="2">
        <v>0.286713286713287</v>
      </c>
      <c r="AR54" s="4">
        <v>56</v>
      </c>
      <c r="AS54" s="4">
        <v>31</v>
      </c>
      <c r="AT54" s="4">
        <v>265334</v>
      </c>
      <c r="AU54" s="4">
        <v>20</v>
      </c>
    </row>
    <row r="55" spans="1:47" ht="15.25" customHeight="1" x14ac:dyDescent="0.2">
      <c r="A55" t="s">
        <v>627</v>
      </c>
      <c r="B55">
        <v>2</v>
      </c>
      <c r="C55">
        <v>0</v>
      </c>
      <c r="D55">
        <v>2</v>
      </c>
      <c r="E55" s="2">
        <v>0</v>
      </c>
      <c r="F55">
        <v>13</v>
      </c>
      <c r="G55" s="2">
        <v>6.5</v>
      </c>
      <c r="H55" s="2">
        <v>0.38</v>
      </c>
      <c r="I55" s="2">
        <v>4.9000000000000004</v>
      </c>
      <c r="J55" s="2">
        <v>2.4500000000000002</v>
      </c>
      <c r="K55">
        <v>0</v>
      </c>
      <c r="L55">
        <v>2</v>
      </c>
      <c r="M55" s="2">
        <v>1</v>
      </c>
      <c r="N55">
        <v>7</v>
      </c>
      <c r="O55">
        <v>19</v>
      </c>
      <c r="P55" s="2">
        <v>36.842105263157897</v>
      </c>
      <c r="Q55">
        <v>2</v>
      </c>
      <c r="R55">
        <v>11</v>
      </c>
      <c r="S55" s="2">
        <v>18.181818181818201</v>
      </c>
      <c r="T55">
        <v>2</v>
      </c>
      <c r="U55">
        <v>4</v>
      </c>
      <c r="V55" s="2">
        <v>50</v>
      </c>
      <c r="W55">
        <v>0</v>
      </c>
      <c r="X55">
        <v>0</v>
      </c>
      <c r="Y55">
        <v>1</v>
      </c>
      <c r="Z55">
        <v>1</v>
      </c>
      <c r="AA55">
        <v>0</v>
      </c>
      <c r="AB55">
        <v>0</v>
      </c>
      <c r="AC55">
        <v>0</v>
      </c>
      <c r="AD55">
        <v>0</v>
      </c>
      <c r="AE55">
        <v>16</v>
      </c>
      <c r="AF55" s="2">
        <v>8</v>
      </c>
      <c r="AG55">
        <v>5</v>
      </c>
      <c r="AH55">
        <v>11</v>
      </c>
      <c r="AI55">
        <v>17</v>
      </c>
      <c r="AJ55" s="2">
        <v>8.5</v>
      </c>
      <c r="AK55" s="2">
        <v>21.5</v>
      </c>
      <c r="AL55">
        <v>6</v>
      </c>
      <c r="AM55" s="2">
        <v>3</v>
      </c>
      <c r="AN55">
        <v>7</v>
      </c>
      <c r="AO55" s="2">
        <v>3.5</v>
      </c>
      <c r="AP55" s="2">
        <v>25.5</v>
      </c>
      <c r="AQ55" s="2">
        <v>0.36666666666666697</v>
      </c>
      <c r="AR55" s="4">
        <v>0</v>
      </c>
      <c r="AS55" s="4">
        <v>13</v>
      </c>
      <c r="AT55" s="4">
        <v>72900</v>
      </c>
      <c r="AU55" s="4">
        <v>54</v>
      </c>
    </row>
    <row r="56" spans="1:47" ht="15.25" customHeight="1" x14ac:dyDescent="0.2">
      <c r="A56" t="s">
        <v>628</v>
      </c>
      <c r="B56">
        <v>2</v>
      </c>
      <c r="C56">
        <v>0</v>
      </c>
      <c r="D56">
        <v>2</v>
      </c>
      <c r="E56" s="2">
        <v>0</v>
      </c>
      <c r="F56">
        <v>29</v>
      </c>
      <c r="G56" s="2">
        <v>14.5</v>
      </c>
      <c r="H56" s="2">
        <v>0.43</v>
      </c>
      <c r="I56" s="2">
        <v>12.5</v>
      </c>
      <c r="J56" s="2">
        <v>6.25</v>
      </c>
      <c r="K56">
        <v>0</v>
      </c>
      <c r="L56">
        <v>4</v>
      </c>
      <c r="M56" s="2">
        <v>2</v>
      </c>
      <c r="N56">
        <v>14</v>
      </c>
      <c r="O56">
        <v>31</v>
      </c>
      <c r="P56" s="2">
        <v>45.161290322580598</v>
      </c>
      <c r="Q56">
        <v>5</v>
      </c>
      <c r="R56">
        <v>28</v>
      </c>
      <c r="S56" s="2">
        <v>17.8571428571429</v>
      </c>
      <c r="T56">
        <v>5</v>
      </c>
      <c r="U56">
        <v>9</v>
      </c>
      <c r="V56" s="2">
        <v>55.5555555555556</v>
      </c>
      <c r="W56">
        <v>2</v>
      </c>
      <c r="X56">
        <v>0</v>
      </c>
      <c r="Y56">
        <v>0</v>
      </c>
      <c r="Z56">
        <v>1</v>
      </c>
      <c r="AA56">
        <v>0</v>
      </c>
      <c r="AB56">
        <v>0</v>
      </c>
      <c r="AC56">
        <v>0</v>
      </c>
      <c r="AD56">
        <v>3</v>
      </c>
      <c r="AE56">
        <v>35</v>
      </c>
      <c r="AF56" s="2">
        <v>17.5</v>
      </c>
      <c r="AG56">
        <v>15</v>
      </c>
      <c r="AH56">
        <v>20</v>
      </c>
      <c r="AI56">
        <v>9</v>
      </c>
      <c r="AJ56" s="2">
        <v>4.5</v>
      </c>
      <c r="AK56" s="2">
        <v>21</v>
      </c>
      <c r="AL56">
        <v>14</v>
      </c>
      <c r="AM56" s="2">
        <v>7</v>
      </c>
      <c r="AN56">
        <v>14</v>
      </c>
      <c r="AO56" s="2">
        <v>7</v>
      </c>
      <c r="AP56" s="2">
        <v>37.5</v>
      </c>
      <c r="AQ56" s="2">
        <v>0.47457627118644102</v>
      </c>
      <c r="AR56" s="4">
        <v>0</v>
      </c>
      <c r="AS56" s="4">
        <v>29</v>
      </c>
      <c r="AT56" s="4">
        <v>88470</v>
      </c>
      <c r="AU56" s="4">
        <v>48</v>
      </c>
    </row>
    <row r="57" spans="1:47" ht="15.25" customHeight="1" x14ac:dyDescent="0.2">
      <c r="A57" t="s">
        <v>629</v>
      </c>
      <c r="B57">
        <v>3</v>
      </c>
      <c r="C57">
        <v>1</v>
      </c>
      <c r="D57">
        <v>2</v>
      </c>
      <c r="E57" s="2">
        <v>0.33333333333333298</v>
      </c>
      <c r="F57">
        <v>47</v>
      </c>
      <c r="G57" s="2">
        <v>15.6666666666667</v>
      </c>
      <c r="H57" s="2">
        <v>0.51</v>
      </c>
      <c r="I57" s="2">
        <v>24</v>
      </c>
      <c r="J57" s="2">
        <v>8</v>
      </c>
      <c r="K57">
        <v>0</v>
      </c>
      <c r="L57">
        <v>15</v>
      </c>
      <c r="M57" s="2">
        <v>5</v>
      </c>
      <c r="N57">
        <v>20</v>
      </c>
      <c r="O57">
        <v>41</v>
      </c>
      <c r="P57" s="2">
        <v>48.780487804878</v>
      </c>
      <c r="Q57">
        <v>11</v>
      </c>
      <c r="R57">
        <v>45</v>
      </c>
      <c r="S57" s="2">
        <v>24.4444444444444</v>
      </c>
      <c r="T57">
        <v>5</v>
      </c>
      <c r="U57">
        <v>6</v>
      </c>
      <c r="V57" s="2">
        <v>83.3333333333333</v>
      </c>
      <c r="W57">
        <v>1</v>
      </c>
      <c r="X57">
        <v>0</v>
      </c>
      <c r="Y57">
        <v>6</v>
      </c>
      <c r="Z57">
        <v>5</v>
      </c>
      <c r="AA57">
        <v>1</v>
      </c>
      <c r="AB57">
        <v>0</v>
      </c>
      <c r="AC57">
        <v>0</v>
      </c>
      <c r="AD57">
        <v>4</v>
      </c>
      <c r="AE57">
        <v>49</v>
      </c>
      <c r="AF57" s="2">
        <v>16.3333333333333</v>
      </c>
      <c r="AG57">
        <v>18</v>
      </c>
      <c r="AH57">
        <v>31</v>
      </c>
      <c r="AI57">
        <v>20</v>
      </c>
      <c r="AJ57" s="2">
        <v>6.6666666666666696</v>
      </c>
      <c r="AK57" s="2">
        <v>17.3333333333333</v>
      </c>
      <c r="AL57">
        <v>21</v>
      </c>
      <c r="AM57" s="2">
        <v>7</v>
      </c>
      <c r="AN57">
        <v>16</v>
      </c>
      <c r="AO57" s="2">
        <v>5.3333333333333304</v>
      </c>
      <c r="AP57" s="2">
        <v>37</v>
      </c>
      <c r="AQ57" s="2">
        <v>0.52325581395348797</v>
      </c>
      <c r="AR57" s="4">
        <v>17</v>
      </c>
      <c r="AS57" s="4">
        <v>30</v>
      </c>
      <c r="AT57" s="4">
        <v>173850</v>
      </c>
      <c r="AU57" s="4">
        <v>33</v>
      </c>
    </row>
    <row r="58" spans="1:47" ht="15.25" customHeight="1" x14ac:dyDescent="0.2">
      <c r="A58" t="s">
        <v>630</v>
      </c>
      <c r="B58">
        <v>1</v>
      </c>
      <c r="C58">
        <v>0</v>
      </c>
      <c r="D58">
        <v>2</v>
      </c>
      <c r="E58" s="2">
        <v>0</v>
      </c>
      <c r="F58">
        <v>17</v>
      </c>
      <c r="G58" s="2">
        <v>17</v>
      </c>
      <c r="H58" s="2">
        <v>0.53</v>
      </c>
      <c r="I58" s="2">
        <v>9</v>
      </c>
      <c r="J58" s="2">
        <v>9</v>
      </c>
      <c r="K58">
        <v>0</v>
      </c>
      <c r="L58">
        <v>8</v>
      </c>
      <c r="M58" s="2">
        <v>8</v>
      </c>
      <c r="N58">
        <v>15</v>
      </c>
      <c r="O58">
        <v>17</v>
      </c>
      <c r="P58" s="2">
        <v>88.235294117647101</v>
      </c>
      <c r="Q58">
        <v>0</v>
      </c>
      <c r="R58">
        <v>9</v>
      </c>
      <c r="S58" s="2">
        <v>0</v>
      </c>
      <c r="T58">
        <v>2</v>
      </c>
      <c r="U58">
        <v>6</v>
      </c>
      <c r="V58" s="2">
        <v>33.3333333333333</v>
      </c>
      <c r="W58">
        <v>2</v>
      </c>
      <c r="X58">
        <v>3</v>
      </c>
      <c r="Y58">
        <v>1</v>
      </c>
      <c r="Z58">
        <v>0</v>
      </c>
      <c r="AA58">
        <v>0</v>
      </c>
      <c r="AB58">
        <v>0</v>
      </c>
      <c r="AC58">
        <v>0</v>
      </c>
      <c r="AD58">
        <v>4</v>
      </c>
      <c r="AE58">
        <v>14</v>
      </c>
      <c r="AF58" s="2">
        <v>14</v>
      </c>
      <c r="AG58">
        <v>3</v>
      </c>
      <c r="AH58">
        <v>11</v>
      </c>
      <c r="AI58">
        <v>2</v>
      </c>
      <c r="AJ58" s="2">
        <v>2</v>
      </c>
      <c r="AK58" s="2">
        <v>21</v>
      </c>
      <c r="AL58">
        <v>9</v>
      </c>
      <c r="AM58" s="2">
        <v>9</v>
      </c>
      <c r="AN58">
        <v>8</v>
      </c>
      <c r="AO58" s="2">
        <v>8</v>
      </c>
      <c r="AP58" s="2">
        <v>32</v>
      </c>
      <c r="AQ58" s="2">
        <v>0.34615384615384598</v>
      </c>
      <c r="AR58" s="4">
        <v>0</v>
      </c>
      <c r="AS58" s="4">
        <v>17</v>
      </c>
      <c r="AT58" s="4">
        <v>151826</v>
      </c>
      <c r="AU58" s="4">
        <v>35</v>
      </c>
    </row>
    <row r="59" spans="1:47" ht="15.25" customHeight="1" x14ac:dyDescent="0.2">
      <c r="A59" t="s">
        <v>631</v>
      </c>
      <c r="B59">
        <v>2</v>
      </c>
      <c r="C59">
        <v>0</v>
      </c>
      <c r="D59">
        <v>2</v>
      </c>
      <c r="E59" s="2">
        <v>0</v>
      </c>
      <c r="F59">
        <v>16</v>
      </c>
      <c r="G59" s="2">
        <v>8</v>
      </c>
      <c r="H59" s="2">
        <v>0.33</v>
      </c>
      <c r="I59" s="2">
        <v>5.3</v>
      </c>
      <c r="J59" s="2">
        <v>2.65</v>
      </c>
      <c r="K59">
        <v>0</v>
      </c>
      <c r="L59">
        <v>4</v>
      </c>
      <c r="M59" s="2">
        <v>2</v>
      </c>
      <c r="N59">
        <v>8</v>
      </c>
      <c r="O59">
        <v>23</v>
      </c>
      <c r="P59" s="2">
        <v>34.7826086956522</v>
      </c>
      <c r="Q59">
        <v>4</v>
      </c>
      <c r="R59">
        <v>24</v>
      </c>
      <c r="S59" s="2">
        <v>16.6666666666667</v>
      </c>
      <c r="T59">
        <v>0</v>
      </c>
      <c r="U59">
        <v>1</v>
      </c>
      <c r="V59" s="2">
        <v>0</v>
      </c>
      <c r="W59">
        <v>0</v>
      </c>
      <c r="X59">
        <v>0</v>
      </c>
      <c r="Y59">
        <v>1</v>
      </c>
      <c r="Z59">
        <v>1</v>
      </c>
      <c r="AA59">
        <v>0</v>
      </c>
      <c r="AB59">
        <v>0</v>
      </c>
      <c r="AC59">
        <v>0</v>
      </c>
      <c r="AD59">
        <v>2</v>
      </c>
      <c r="AE59">
        <v>22</v>
      </c>
      <c r="AF59" s="2">
        <v>11</v>
      </c>
      <c r="AG59">
        <v>11</v>
      </c>
      <c r="AH59">
        <v>11</v>
      </c>
      <c r="AI59">
        <v>13</v>
      </c>
      <c r="AJ59" s="2">
        <v>6.5</v>
      </c>
      <c r="AK59" s="2">
        <v>22</v>
      </c>
      <c r="AL59">
        <v>4</v>
      </c>
      <c r="AM59" s="2">
        <v>2</v>
      </c>
      <c r="AN59">
        <v>2</v>
      </c>
      <c r="AO59" s="2">
        <v>1</v>
      </c>
      <c r="AP59" s="2">
        <v>30.5</v>
      </c>
      <c r="AQ59" s="2">
        <v>0.51063829787234005</v>
      </c>
      <c r="AR59" s="4">
        <v>0</v>
      </c>
      <c r="AS59" s="4">
        <v>16</v>
      </c>
      <c r="AT59" s="4">
        <v>62265</v>
      </c>
      <c r="AU59" s="4">
        <v>55</v>
      </c>
    </row>
    <row r="60" spans="1:47" ht="15.25" customHeight="1" x14ac:dyDescent="0.2">
      <c r="A60" t="s">
        <v>632</v>
      </c>
      <c r="B60">
        <v>2</v>
      </c>
      <c r="C60">
        <v>0</v>
      </c>
      <c r="D60">
        <v>2</v>
      </c>
      <c r="E60" s="2">
        <v>0</v>
      </c>
      <c r="F60">
        <v>22</v>
      </c>
      <c r="G60" s="2">
        <v>11</v>
      </c>
      <c r="H60" s="2">
        <v>0.49</v>
      </c>
      <c r="I60" s="2">
        <v>10.8</v>
      </c>
      <c r="J60" s="2">
        <v>5.4</v>
      </c>
      <c r="K60">
        <v>0</v>
      </c>
      <c r="L60">
        <v>6</v>
      </c>
      <c r="M60" s="2">
        <v>3</v>
      </c>
      <c r="N60">
        <v>13</v>
      </c>
      <c r="O60">
        <v>27</v>
      </c>
      <c r="P60" s="2">
        <v>48.148148148148103</v>
      </c>
      <c r="Q60">
        <v>3</v>
      </c>
      <c r="R60">
        <v>13</v>
      </c>
      <c r="S60" s="2">
        <v>23.076923076923102</v>
      </c>
      <c r="T60">
        <v>3</v>
      </c>
      <c r="U60">
        <v>5</v>
      </c>
      <c r="V60" s="2">
        <v>60</v>
      </c>
      <c r="W60">
        <v>0</v>
      </c>
      <c r="X60">
        <v>0</v>
      </c>
      <c r="Y60">
        <v>1</v>
      </c>
      <c r="Z60">
        <v>5</v>
      </c>
      <c r="AA60">
        <v>0</v>
      </c>
      <c r="AB60">
        <v>0</v>
      </c>
      <c r="AC60">
        <v>0</v>
      </c>
      <c r="AD60">
        <v>0</v>
      </c>
      <c r="AE60">
        <v>21</v>
      </c>
      <c r="AF60" s="2">
        <v>10.5</v>
      </c>
      <c r="AG60">
        <v>7</v>
      </c>
      <c r="AH60">
        <v>14</v>
      </c>
      <c r="AI60">
        <v>18</v>
      </c>
      <c r="AJ60" s="2">
        <v>9</v>
      </c>
      <c r="AK60" s="2">
        <v>21.5</v>
      </c>
      <c r="AL60">
        <v>14</v>
      </c>
      <c r="AM60" s="2">
        <v>7</v>
      </c>
      <c r="AN60">
        <v>11</v>
      </c>
      <c r="AO60" s="2">
        <v>5.5</v>
      </c>
      <c r="AP60" s="2">
        <v>31.5</v>
      </c>
      <c r="AQ60" s="2">
        <v>0.32500000000000001</v>
      </c>
      <c r="AR60" s="4">
        <v>0</v>
      </c>
      <c r="AS60" s="4">
        <v>22</v>
      </c>
      <c r="AT60" s="4">
        <v>53190</v>
      </c>
      <c r="AU60" s="4">
        <v>58</v>
      </c>
    </row>
    <row r="61" spans="1:47" ht="15.25" customHeight="1" x14ac:dyDescent="0.2">
      <c r="A61" t="s">
        <v>633</v>
      </c>
      <c r="B61">
        <v>3</v>
      </c>
      <c r="C61">
        <v>1</v>
      </c>
      <c r="D61">
        <v>2</v>
      </c>
      <c r="E61" s="2">
        <v>0.33333333333333298</v>
      </c>
      <c r="F61">
        <v>43</v>
      </c>
      <c r="G61" s="2">
        <v>14.3333333333333</v>
      </c>
      <c r="H61" s="2">
        <v>0.46</v>
      </c>
      <c r="I61" s="2">
        <v>19.8</v>
      </c>
      <c r="J61" s="2">
        <v>6.6</v>
      </c>
      <c r="K61">
        <v>0</v>
      </c>
      <c r="L61">
        <v>12</v>
      </c>
      <c r="M61" s="2">
        <v>4</v>
      </c>
      <c r="N61">
        <v>29</v>
      </c>
      <c r="O61">
        <v>57</v>
      </c>
      <c r="P61" s="2">
        <v>50.877192982456101</v>
      </c>
      <c r="Q61">
        <v>3</v>
      </c>
      <c r="R61">
        <v>20</v>
      </c>
      <c r="S61" s="2">
        <v>15</v>
      </c>
      <c r="T61">
        <v>8</v>
      </c>
      <c r="U61">
        <v>16</v>
      </c>
      <c r="V61" s="2">
        <v>50</v>
      </c>
      <c r="W61">
        <v>3</v>
      </c>
      <c r="X61">
        <v>0</v>
      </c>
      <c r="Y61">
        <v>0</v>
      </c>
      <c r="Z61">
        <v>6</v>
      </c>
      <c r="AA61">
        <v>1</v>
      </c>
      <c r="AB61">
        <v>0</v>
      </c>
      <c r="AC61">
        <v>0</v>
      </c>
      <c r="AD61">
        <v>6</v>
      </c>
      <c r="AE61">
        <v>58</v>
      </c>
      <c r="AF61" s="2">
        <v>19.3333333333333</v>
      </c>
      <c r="AG61">
        <v>13</v>
      </c>
      <c r="AH61">
        <v>45</v>
      </c>
      <c r="AI61">
        <v>17</v>
      </c>
      <c r="AJ61" s="2">
        <v>5.6666666666666696</v>
      </c>
      <c r="AK61" s="2">
        <v>13.6666666666667</v>
      </c>
      <c r="AL61">
        <v>14</v>
      </c>
      <c r="AM61" s="2">
        <v>4.6666666666666696</v>
      </c>
      <c r="AN61">
        <v>17</v>
      </c>
      <c r="AO61" s="2">
        <v>5.6666666666666696</v>
      </c>
      <c r="AP61" s="2">
        <v>35.6666666666667</v>
      </c>
      <c r="AQ61" s="2">
        <v>0.25974025974025999</v>
      </c>
      <c r="AR61" s="4">
        <v>12</v>
      </c>
      <c r="AS61" s="4">
        <v>31</v>
      </c>
      <c r="AT61" s="4">
        <v>109380</v>
      </c>
      <c r="AU61" s="4">
        <v>44</v>
      </c>
    </row>
    <row r="62" spans="1:47" ht="15.25" customHeight="1" x14ac:dyDescent="0.2">
      <c r="A62" t="s">
        <v>634</v>
      </c>
      <c r="B62">
        <v>3</v>
      </c>
      <c r="C62">
        <v>1</v>
      </c>
      <c r="D62">
        <v>2</v>
      </c>
      <c r="E62" s="2">
        <v>0.33333333333333298</v>
      </c>
      <c r="F62">
        <v>53</v>
      </c>
      <c r="G62" s="2">
        <v>17.6666666666667</v>
      </c>
      <c r="H62" s="2">
        <v>0.57999999999999996</v>
      </c>
      <c r="I62" s="2">
        <v>30.7</v>
      </c>
      <c r="J62" s="2">
        <v>10.233333333333301</v>
      </c>
      <c r="K62">
        <v>1</v>
      </c>
      <c r="L62">
        <v>21</v>
      </c>
      <c r="M62" s="2">
        <v>7</v>
      </c>
      <c r="N62">
        <v>22</v>
      </c>
      <c r="O62">
        <v>37</v>
      </c>
      <c r="P62" s="2">
        <v>59.459459459459502</v>
      </c>
      <c r="Q62">
        <v>11</v>
      </c>
      <c r="R62">
        <v>44</v>
      </c>
      <c r="S62" s="2">
        <v>25</v>
      </c>
      <c r="T62">
        <v>9</v>
      </c>
      <c r="U62">
        <v>11</v>
      </c>
      <c r="V62" s="2">
        <v>81.818181818181799</v>
      </c>
      <c r="W62">
        <v>5</v>
      </c>
      <c r="X62">
        <v>0</v>
      </c>
      <c r="Y62">
        <v>8</v>
      </c>
      <c r="Z62">
        <v>6</v>
      </c>
      <c r="AA62">
        <v>0</v>
      </c>
      <c r="AB62">
        <v>0</v>
      </c>
      <c r="AC62">
        <v>0</v>
      </c>
      <c r="AD62">
        <v>7</v>
      </c>
      <c r="AE62">
        <v>39</v>
      </c>
      <c r="AF62" s="2">
        <v>13</v>
      </c>
      <c r="AG62">
        <v>11</v>
      </c>
      <c r="AH62">
        <v>28</v>
      </c>
      <c r="AI62">
        <v>10</v>
      </c>
      <c r="AJ62" s="2">
        <v>3.3333333333333299</v>
      </c>
      <c r="AK62" s="2">
        <v>17</v>
      </c>
      <c r="AL62">
        <v>20</v>
      </c>
      <c r="AM62" s="2">
        <v>6.6666666666666696</v>
      </c>
      <c r="AN62">
        <v>19</v>
      </c>
      <c r="AO62" s="2">
        <v>6.3333333333333304</v>
      </c>
      <c r="AP62" s="2">
        <v>32.3333333333333</v>
      </c>
      <c r="AQ62" s="2">
        <v>0.54320987654320996</v>
      </c>
      <c r="AR62" s="4">
        <v>21</v>
      </c>
      <c r="AS62" s="4">
        <v>32</v>
      </c>
      <c r="AT62" s="4">
        <v>110520</v>
      </c>
      <c r="AU62" s="4">
        <v>43</v>
      </c>
    </row>
    <row r="63" spans="1:47" ht="15.25" customHeight="1" x14ac:dyDescent="0.2">
      <c r="A63" t="s">
        <v>93</v>
      </c>
      <c r="B63">
        <v>2</v>
      </c>
      <c r="C63">
        <v>0</v>
      </c>
      <c r="D63">
        <v>2</v>
      </c>
      <c r="E63" s="2">
        <v>0</v>
      </c>
      <c r="F63">
        <v>29</v>
      </c>
      <c r="G63" s="2">
        <v>14.5</v>
      </c>
      <c r="H63" s="2">
        <v>0.41</v>
      </c>
      <c r="I63" s="2">
        <v>11.9</v>
      </c>
      <c r="J63" s="2">
        <v>5.95</v>
      </c>
      <c r="K63">
        <v>0</v>
      </c>
      <c r="L63">
        <v>13</v>
      </c>
      <c r="M63" s="2">
        <v>6.5</v>
      </c>
      <c r="N63">
        <v>15</v>
      </c>
      <c r="O63">
        <v>39</v>
      </c>
      <c r="P63" s="2">
        <v>38.461538461538503</v>
      </c>
      <c r="Q63">
        <v>7</v>
      </c>
      <c r="R63">
        <v>30</v>
      </c>
      <c r="S63" s="2">
        <v>23.3333333333333</v>
      </c>
      <c r="T63">
        <v>0</v>
      </c>
      <c r="U63">
        <v>1</v>
      </c>
      <c r="V63" s="2">
        <v>0</v>
      </c>
      <c r="W63">
        <v>0</v>
      </c>
      <c r="X63">
        <v>0</v>
      </c>
      <c r="Y63">
        <v>2</v>
      </c>
      <c r="Z63">
        <v>2</v>
      </c>
      <c r="AA63">
        <v>0</v>
      </c>
      <c r="AB63">
        <v>0</v>
      </c>
      <c r="AC63">
        <v>0</v>
      </c>
      <c r="AD63">
        <v>9</v>
      </c>
      <c r="AE63">
        <v>48</v>
      </c>
      <c r="AF63" s="2">
        <v>24</v>
      </c>
      <c r="AG63">
        <v>16</v>
      </c>
      <c r="AH63">
        <v>32</v>
      </c>
      <c r="AI63">
        <v>13</v>
      </c>
      <c r="AJ63" s="2">
        <v>6.5</v>
      </c>
      <c r="AK63" s="2">
        <v>18.5</v>
      </c>
      <c r="AL63">
        <v>13</v>
      </c>
      <c r="AM63" s="2">
        <v>6.5</v>
      </c>
      <c r="AN63">
        <v>6</v>
      </c>
      <c r="AO63" s="2">
        <v>3</v>
      </c>
      <c r="AP63" s="2">
        <v>41.5</v>
      </c>
      <c r="AQ63" s="2">
        <v>0.434782608695652</v>
      </c>
      <c r="AR63" s="4">
        <v>0</v>
      </c>
      <c r="AS63" s="4">
        <v>29</v>
      </c>
      <c r="AT63" s="4">
        <v>49140</v>
      </c>
      <c r="AU63" s="4">
        <v>61</v>
      </c>
    </row>
    <row r="64" spans="1:47" ht="15.25" customHeight="1" x14ac:dyDescent="0.2">
      <c r="A64" t="s">
        <v>58</v>
      </c>
      <c r="B64">
        <v>3</v>
      </c>
      <c r="C64">
        <v>1</v>
      </c>
      <c r="D64">
        <v>2</v>
      </c>
      <c r="E64" s="2">
        <v>0.33333333333333298</v>
      </c>
      <c r="F64">
        <v>57</v>
      </c>
      <c r="G64" s="2">
        <v>19</v>
      </c>
      <c r="H64" s="2">
        <v>0.59</v>
      </c>
      <c r="I64" s="2">
        <v>33.6</v>
      </c>
      <c r="J64" s="2">
        <v>11.2</v>
      </c>
      <c r="K64">
        <v>1</v>
      </c>
      <c r="L64">
        <v>15</v>
      </c>
      <c r="M64" s="2">
        <v>5</v>
      </c>
      <c r="N64">
        <v>27</v>
      </c>
      <c r="O64">
        <v>52</v>
      </c>
      <c r="P64" s="2">
        <v>51.923076923076898</v>
      </c>
      <c r="Q64">
        <v>8</v>
      </c>
      <c r="R64">
        <v>22</v>
      </c>
      <c r="S64" s="2">
        <v>36.363636363636402</v>
      </c>
      <c r="T64">
        <v>14</v>
      </c>
      <c r="U64">
        <v>22</v>
      </c>
      <c r="V64" s="2">
        <v>63.636363636363598</v>
      </c>
      <c r="W64">
        <v>7</v>
      </c>
      <c r="X64">
        <v>1</v>
      </c>
      <c r="Y64">
        <v>5</v>
      </c>
      <c r="Z64">
        <v>3</v>
      </c>
      <c r="AA64">
        <v>0</v>
      </c>
      <c r="AB64">
        <v>0</v>
      </c>
      <c r="AC64">
        <v>0</v>
      </c>
      <c r="AD64">
        <v>6</v>
      </c>
      <c r="AE64">
        <v>51</v>
      </c>
      <c r="AF64" s="2">
        <v>17</v>
      </c>
      <c r="AG64">
        <v>16</v>
      </c>
      <c r="AH64">
        <v>35</v>
      </c>
      <c r="AI64">
        <v>16</v>
      </c>
      <c r="AJ64" s="2">
        <v>5.3333333333333304</v>
      </c>
      <c r="AK64" s="2">
        <v>20</v>
      </c>
      <c r="AL64">
        <v>19</v>
      </c>
      <c r="AM64" s="2">
        <v>6.3333333333333304</v>
      </c>
      <c r="AN64">
        <v>23</v>
      </c>
      <c r="AO64" s="2">
        <v>7.6666666666666696</v>
      </c>
      <c r="AP64" s="2">
        <v>35</v>
      </c>
      <c r="AQ64" s="2">
        <v>0.29729729729729698</v>
      </c>
      <c r="AR64" s="4">
        <v>21</v>
      </c>
      <c r="AS64" s="4">
        <v>36</v>
      </c>
      <c r="AT64" s="4">
        <v>137265</v>
      </c>
      <c r="AU64" s="4">
        <v>38</v>
      </c>
    </row>
    <row r="65" spans="1:47" ht="15.25" customHeight="1" x14ac:dyDescent="0.2">
      <c r="A65" t="s">
        <v>56</v>
      </c>
      <c r="B65">
        <v>2</v>
      </c>
      <c r="C65">
        <v>0</v>
      </c>
      <c r="D65">
        <v>2</v>
      </c>
      <c r="E65" s="2">
        <v>0</v>
      </c>
      <c r="F65">
        <v>37</v>
      </c>
      <c r="G65" s="2">
        <v>18.5</v>
      </c>
      <c r="H65" s="2">
        <v>0.55000000000000004</v>
      </c>
      <c r="I65" s="2">
        <v>20.399999999999999</v>
      </c>
      <c r="J65" s="2">
        <v>10.199999999999999</v>
      </c>
      <c r="K65">
        <v>0</v>
      </c>
      <c r="L65">
        <v>18</v>
      </c>
      <c r="M65" s="2">
        <v>9</v>
      </c>
      <c r="N65">
        <v>26</v>
      </c>
      <c r="O65">
        <v>42</v>
      </c>
      <c r="P65" s="2">
        <v>61.904761904761898</v>
      </c>
      <c r="Q65">
        <v>3</v>
      </c>
      <c r="R65">
        <v>17</v>
      </c>
      <c r="S65" s="2">
        <v>17.647058823529399</v>
      </c>
      <c r="T65">
        <v>5</v>
      </c>
      <c r="U65">
        <v>8</v>
      </c>
      <c r="V65" s="2">
        <v>62.5</v>
      </c>
      <c r="W65">
        <v>1</v>
      </c>
      <c r="X65">
        <v>10</v>
      </c>
      <c r="Y65">
        <v>3</v>
      </c>
      <c r="Z65">
        <v>1</v>
      </c>
      <c r="AA65">
        <v>0</v>
      </c>
      <c r="AB65">
        <v>0</v>
      </c>
      <c r="AC65">
        <v>0</v>
      </c>
      <c r="AD65">
        <v>4</v>
      </c>
      <c r="AE65">
        <v>43</v>
      </c>
      <c r="AF65" s="2">
        <v>21.5</v>
      </c>
      <c r="AG65">
        <v>16</v>
      </c>
      <c r="AH65">
        <v>27</v>
      </c>
      <c r="AI65">
        <v>12</v>
      </c>
      <c r="AJ65" s="2">
        <v>6</v>
      </c>
      <c r="AK65" s="2">
        <v>19.5</v>
      </c>
      <c r="AL65">
        <v>10</v>
      </c>
      <c r="AM65" s="2">
        <v>5</v>
      </c>
      <c r="AN65">
        <v>13</v>
      </c>
      <c r="AO65" s="2">
        <v>6.5</v>
      </c>
      <c r="AP65" s="2">
        <v>39</v>
      </c>
      <c r="AQ65" s="2">
        <v>0.28813559322033899</v>
      </c>
      <c r="AR65" s="4">
        <v>0</v>
      </c>
      <c r="AS65" s="4">
        <v>37</v>
      </c>
      <c r="AT65" s="4">
        <v>57612</v>
      </c>
      <c r="AU65" s="4">
        <v>57</v>
      </c>
    </row>
    <row r="66" spans="1:47" ht="15.25" customHeight="1" x14ac:dyDescent="0.2">
      <c r="A66" t="s">
        <v>59</v>
      </c>
      <c r="B66">
        <v>3</v>
      </c>
      <c r="C66">
        <v>1</v>
      </c>
      <c r="D66">
        <v>2</v>
      </c>
      <c r="E66" s="2">
        <v>0.33333333333333298</v>
      </c>
      <c r="F66">
        <v>36</v>
      </c>
      <c r="G66" s="2">
        <v>12</v>
      </c>
      <c r="H66" s="2">
        <v>0.57999999999999996</v>
      </c>
      <c r="I66" s="2">
        <v>20.9</v>
      </c>
      <c r="J66" s="2">
        <v>6.9666666666666703</v>
      </c>
      <c r="K66">
        <v>1</v>
      </c>
      <c r="L66">
        <v>13</v>
      </c>
      <c r="M66" s="2">
        <v>4.3333333333333304</v>
      </c>
      <c r="N66">
        <v>19</v>
      </c>
      <c r="O66">
        <v>36</v>
      </c>
      <c r="P66" s="2">
        <v>52.7777777777778</v>
      </c>
      <c r="Q66">
        <v>6</v>
      </c>
      <c r="R66">
        <v>19</v>
      </c>
      <c r="S66" s="2">
        <v>31.578947368421101</v>
      </c>
      <c r="T66">
        <v>5</v>
      </c>
      <c r="U66">
        <v>7</v>
      </c>
      <c r="V66" s="2">
        <v>71.428571428571402</v>
      </c>
      <c r="W66">
        <v>1</v>
      </c>
      <c r="X66">
        <v>0</v>
      </c>
      <c r="Y66">
        <v>3</v>
      </c>
      <c r="Z66">
        <v>3</v>
      </c>
      <c r="AA66">
        <v>0</v>
      </c>
      <c r="AB66">
        <v>0</v>
      </c>
      <c r="AC66">
        <v>1</v>
      </c>
      <c r="AD66">
        <v>6</v>
      </c>
      <c r="AE66">
        <v>30</v>
      </c>
      <c r="AF66" s="2">
        <v>10</v>
      </c>
      <c r="AG66">
        <v>11</v>
      </c>
      <c r="AH66">
        <v>19</v>
      </c>
      <c r="AI66">
        <v>17</v>
      </c>
      <c r="AJ66" s="2">
        <v>5.6666666666666696</v>
      </c>
      <c r="AK66" s="2">
        <v>20.3333333333333</v>
      </c>
      <c r="AL66">
        <v>18</v>
      </c>
      <c r="AM66" s="2">
        <v>6</v>
      </c>
      <c r="AN66">
        <v>14</v>
      </c>
      <c r="AO66" s="2">
        <v>4.6666666666666696</v>
      </c>
      <c r="AP66" s="2">
        <v>26</v>
      </c>
      <c r="AQ66" s="2">
        <v>0.34545454545454501</v>
      </c>
      <c r="AR66" s="4">
        <v>21</v>
      </c>
      <c r="AS66" s="4">
        <v>15</v>
      </c>
      <c r="AT66" s="4">
        <v>81822</v>
      </c>
      <c r="AU66" s="4">
        <v>49</v>
      </c>
    </row>
    <row r="67" spans="1:47" ht="15.25" customHeight="1" x14ac:dyDescent="0.2">
      <c r="A67" t="s">
        <v>635</v>
      </c>
      <c r="B67">
        <v>2</v>
      </c>
      <c r="C67">
        <v>0</v>
      </c>
      <c r="D67">
        <v>2</v>
      </c>
      <c r="E67" s="2">
        <v>0</v>
      </c>
      <c r="F67">
        <v>21</v>
      </c>
      <c r="G67" s="2">
        <v>10.5</v>
      </c>
      <c r="H67" s="2">
        <v>0.42</v>
      </c>
      <c r="I67" s="2">
        <v>8.8000000000000007</v>
      </c>
      <c r="J67" s="2">
        <v>4.4000000000000004</v>
      </c>
      <c r="K67">
        <v>0</v>
      </c>
      <c r="L67">
        <v>8</v>
      </c>
      <c r="M67" s="2">
        <v>4</v>
      </c>
      <c r="N67">
        <v>14</v>
      </c>
      <c r="O67">
        <v>35</v>
      </c>
      <c r="P67" s="2">
        <v>40</v>
      </c>
      <c r="Q67">
        <v>2</v>
      </c>
      <c r="R67">
        <v>11</v>
      </c>
      <c r="S67" s="2">
        <v>18.181818181818201</v>
      </c>
      <c r="T67">
        <v>3</v>
      </c>
      <c r="U67">
        <v>4</v>
      </c>
      <c r="V67" s="2">
        <v>75</v>
      </c>
      <c r="W67">
        <v>0</v>
      </c>
      <c r="X67">
        <v>0</v>
      </c>
      <c r="Y67">
        <v>0</v>
      </c>
      <c r="Z67">
        <v>3</v>
      </c>
      <c r="AA67">
        <v>0</v>
      </c>
      <c r="AB67">
        <v>0</v>
      </c>
      <c r="AC67">
        <v>0</v>
      </c>
      <c r="AD67">
        <v>5</v>
      </c>
      <c r="AE67">
        <v>30</v>
      </c>
      <c r="AF67" s="2">
        <v>15</v>
      </c>
      <c r="AG67">
        <v>10</v>
      </c>
      <c r="AH67">
        <v>20</v>
      </c>
      <c r="AI67">
        <v>11</v>
      </c>
      <c r="AJ67" s="2">
        <v>5.5</v>
      </c>
      <c r="AK67" s="2">
        <v>21</v>
      </c>
      <c r="AL67">
        <v>4</v>
      </c>
      <c r="AM67" s="2">
        <v>2</v>
      </c>
      <c r="AN67">
        <v>6</v>
      </c>
      <c r="AO67" s="2">
        <v>3</v>
      </c>
      <c r="AP67" s="2">
        <v>30.5</v>
      </c>
      <c r="AQ67" s="2">
        <v>0.23913043478260901</v>
      </c>
      <c r="AR67" s="4">
        <v>0</v>
      </c>
      <c r="AS67" s="4">
        <v>21</v>
      </c>
      <c r="AT67" s="4">
        <v>39300</v>
      </c>
      <c r="AU67" s="4">
        <v>65</v>
      </c>
    </row>
    <row r="68" spans="1:47" ht="15.25" customHeight="1" x14ac:dyDescent="0.2">
      <c r="A68" t="s">
        <v>636</v>
      </c>
      <c r="B68">
        <v>3</v>
      </c>
      <c r="C68">
        <v>1</v>
      </c>
      <c r="D68">
        <v>2</v>
      </c>
      <c r="E68" s="2">
        <v>0.33333333333333298</v>
      </c>
      <c r="F68">
        <v>55</v>
      </c>
      <c r="G68" s="2">
        <v>18.3333333333333</v>
      </c>
      <c r="H68" s="2">
        <v>0.56000000000000005</v>
      </c>
      <c r="I68" s="2">
        <v>30.8</v>
      </c>
      <c r="J68" s="2">
        <v>10.266666666666699</v>
      </c>
      <c r="K68">
        <v>1</v>
      </c>
      <c r="L68">
        <v>11</v>
      </c>
      <c r="M68" s="2">
        <v>3.6666666666666701</v>
      </c>
      <c r="N68">
        <v>14</v>
      </c>
      <c r="O68">
        <v>30</v>
      </c>
      <c r="P68" s="2">
        <v>46.6666666666667</v>
      </c>
      <c r="Q68">
        <v>17</v>
      </c>
      <c r="R68">
        <v>59</v>
      </c>
      <c r="S68" s="2">
        <v>28.8135593220339</v>
      </c>
      <c r="T68">
        <v>7</v>
      </c>
      <c r="U68">
        <v>10</v>
      </c>
      <c r="V68" s="2">
        <v>70</v>
      </c>
      <c r="W68">
        <v>4</v>
      </c>
      <c r="X68">
        <v>1</v>
      </c>
      <c r="Y68">
        <v>2</v>
      </c>
      <c r="Z68">
        <v>2</v>
      </c>
      <c r="AA68">
        <v>0</v>
      </c>
      <c r="AB68">
        <v>0</v>
      </c>
      <c r="AC68">
        <v>0</v>
      </c>
      <c r="AD68">
        <v>6</v>
      </c>
      <c r="AE68">
        <v>49</v>
      </c>
      <c r="AF68" s="2">
        <v>16.3333333333333</v>
      </c>
      <c r="AG68">
        <v>15</v>
      </c>
      <c r="AH68">
        <v>34</v>
      </c>
      <c r="AI68">
        <v>12</v>
      </c>
      <c r="AJ68" s="2">
        <v>4</v>
      </c>
      <c r="AK68" s="2">
        <v>20</v>
      </c>
      <c r="AL68">
        <v>20</v>
      </c>
      <c r="AM68" s="2">
        <v>6.6666666666666696</v>
      </c>
      <c r="AN68">
        <v>18</v>
      </c>
      <c r="AO68" s="2">
        <v>6</v>
      </c>
      <c r="AP68" s="2">
        <v>35.6666666666667</v>
      </c>
      <c r="AQ68" s="2">
        <v>0.66292134831460703</v>
      </c>
      <c r="AR68" s="4">
        <v>21</v>
      </c>
      <c r="AS68" s="4">
        <v>34</v>
      </c>
      <c r="AT68" s="4">
        <v>98892</v>
      </c>
      <c r="AU68" s="4">
        <v>47</v>
      </c>
    </row>
    <row r="69" spans="1:47" ht="15.25" customHeight="1" x14ac:dyDescent="0.2">
      <c r="A69" t="s">
        <v>637</v>
      </c>
      <c r="B69">
        <v>2</v>
      </c>
      <c r="C69">
        <v>0</v>
      </c>
      <c r="D69">
        <v>2</v>
      </c>
      <c r="E69" s="2">
        <v>0</v>
      </c>
      <c r="F69">
        <v>23</v>
      </c>
      <c r="G69" s="2">
        <v>11.5</v>
      </c>
      <c r="H69" s="2">
        <v>0.48</v>
      </c>
      <c r="I69" s="2">
        <v>11</v>
      </c>
      <c r="J69" s="2">
        <v>5.5</v>
      </c>
      <c r="K69">
        <v>0</v>
      </c>
      <c r="L69">
        <v>2</v>
      </c>
      <c r="M69" s="2">
        <v>1</v>
      </c>
      <c r="N69">
        <v>4</v>
      </c>
      <c r="O69">
        <v>8</v>
      </c>
      <c r="P69" s="2">
        <v>50</v>
      </c>
      <c r="Q69">
        <v>9</v>
      </c>
      <c r="R69">
        <v>38</v>
      </c>
      <c r="S69" s="2">
        <v>23.684210526315798</v>
      </c>
      <c r="T69">
        <v>1</v>
      </c>
      <c r="U69">
        <v>2</v>
      </c>
      <c r="V69" s="2">
        <v>50</v>
      </c>
      <c r="W69">
        <v>1</v>
      </c>
      <c r="X69">
        <v>0</v>
      </c>
      <c r="Y69">
        <v>1</v>
      </c>
      <c r="Z69">
        <v>0</v>
      </c>
      <c r="AA69">
        <v>0</v>
      </c>
      <c r="AB69">
        <v>0</v>
      </c>
      <c r="AC69">
        <v>0</v>
      </c>
      <c r="AD69">
        <v>1</v>
      </c>
      <c r="AE69">
        <v>19</v>
      </c>
      <c r="AF69" s="2">
        <v>9.5</v>
      </c>
      <c r="AG69">
        <v>6</v>
      </c>
      <c r="AH69">
        <v>13</v>
      </c>
      <c r="AI69">
        <v>9</v>
      </c>
      <c r="AJ69" s="2">
        <v>4.5</v>
      </c>
      <c r="AK69" s="2">
        <v>21</v>
      </c>
      <c r="AL69">
        <v>12</v>
      </c>
      <c r="AM69" s="2">
        <v>6</v>
      </c>
      <c r="AN69">
        <v>6</v>
      </c>
      <c r="AO69" s="2">
        <v>3</v>
      </c>
      <c r="AP69" s="2">
        <v>28</v>
      </c>
      <c r="AQ69" s="2">
        <v>0.82608695652173902</v>
      </c>
      <c r="AR69" s="4">
        <v>0</v>
      </c>
      <c r="AS69" s="4">
        <v>23</v>
      </c>
      <c r="AT69" s="4">
        <v>41360</v>
      </c>
      <c r="AU69" s="4">
        <v>64</v>
      </c>
    </row>
    <row r="70" spans="1:47" s="1" customFormat="1" ht="15.25" customHeight="1" x14ac:dyDescent="0.2">
      <c r="A70" s="8"/>
      <c r="B70" s="8">
        <v>302</v>
      </c>
      <c r="C70" s="8">
        <v>151</v>
      </c>
      <c r="D70" s="8">
        <v>153</v>
      </c>
      <c r="E70" s="8"/>
      <c r="F70" s="8">
        <v>5003</v>
      </c>
      <c r="G70" s="9">
        <f>F70/$B70</f>
        <v>16.566225165562916</v>
      </c>
      <c r="H70" s="9">
        <f>F70/(O70+R70+U70)</f>
        <v>0.54104033740672652</v>
      </c>
      <c r="I70" s="9">
        <f>SUM(I2:I69)</f>
        <v>2762.0000000000005</v>
      </c>
      <c r="J70" s="9">
        <f>I70/$B70</f>
        <v>9.1456953642384118</v>
      </c>
      <c r="K70" s="8">
        <v>81</v>
      </c>
      <c r="L70" s="8">
        <v>1711</v>
      </c>
      <c r="M70" s="9">
        <f>L70/$B70</f>
        <v>5.6655629139072845</v>
      </c>
      <c r="N70" s="8">
        <v>2387</v>
      </c>
      <c r="O70" s="8">
        <v>4545</v>
      </c>
      <c r="P70" s="10">
        <f>N70/O70</f>
        <v>0.52519251925192523</v>
      </c>
      <c r="Q70" s="8">
        <v>1010</v>
      </c>
      <c r="R70" s="8">
        <v>3732</v>
      </c>
      <c r="S70" s="10">
        <f>Q70/R70</f>
        <v>0.27063236870310825</v>
      </c>
      <c r="T70" s="8">
        <v>596</v>
      </c>
      <c r="U70" s="8">
        <v>970</v>
      </c>
      <c r="V70" s="10">
        <f>T70/U70</f>
        <v>0.61443298969072169</v>
      </c>
      <c r="W70" s="8">
        <v>201</v>
      </c>
      <c r="X70" s="8">
        <v>100</v>
      </c>
      <c r="Y70" s="8">
        <v>346</v>
      </c>
      <c r="Z70" s="8">
        <v>645</v>
      </c>
      <c r="AA70" s="8">
        <v>103</v>
      </c>
      <c r="AB70" s="8">
        <v>6</v>
      </c>
      <c r="AC70" s="8">
        <v>12</v>
      </c>
      <c r="AD70" s="8">
        <v>608</v>
      </c>
      <c r="AE70" s="8">
        <v>5059</v>
      </c>
      <c r="AF70" s="9">
        <f>AE70/$B70</f>
        <v>16.751655629139073</v>
      </c>
      <c r="AG70" s="8">
        <v>1653</v>
      </c>
      <c r="AH70" s="8">
        <v>3406</v>
      </c>
      <c r="AI70" s="8">
        <v>1583</v>
      </c>
      <c r="AJ70" s="9">
        <f>AI70/$B70</f>
        <v>5.241721854304636</v>
      </c>
      <c r="AK70" s="8">
        <f>F70/B70</f>
        <v>16.566225165562916</v>
      </c>
      <c r="AL70" s="8">
        <v>1704</v>
      </c>
      <c r="AM70" s="9">
        <f>AL70/$B70</f>
        <v>5.6423841059602653</v>
      </c>
      <c r="AN70" s="8">
        <v>1704</v>
      </c>
      <c r="AO70" s="9">
        <f>AN70/$B70</f>
        <v>5.6423841059602653</v>
      </c>
      <c r="AP70" s="11">
        <f>((O70+R70+U70-W70+AI70)/B70)</f>
        <v>35.195364238410598</v>
      </c>
      <c r="AQ70" s="9">
        <f>R70/(O70+R70)</f>
        <v>0.45088800289960129</v>
      </c>
      <c r="AR70" s="5">
        <v>2960</v>
      </c>
      <c r="AS70" s="5">
        <v>2043</v>
      </c>
    </row>
    <row r="71" spans="1:47" ht="15" customHeight="1" x14ac:dyDescent="0.2"/>
  </sheetData>
  <pageMargins left="0.75" right="0.75" top="0.75" bottom="0.5" header="0.5" footer="0.7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83"/>
  <sheetViews>
    <sheetView topLeftCell="A256" zoomScale="110" zoomScaleNormal="110" workbookViewId="0">
      <selection activeCell="K24" sqref="K24"/>
    </sheetView>
  </sheetViews>
  <sheetFormatPr baseColWidth="10" defaultColWidth="8.83203125" defaultRowHeight="15" x14ac:dyDescent="0.2"/>
  <cols>
    <col min="1" max="1" width="18.6640625" customWidth="1"/>
    <col min="2" max="2" width="22" customWidth="1"/>
    <col min="3" max="3" width="17.5" customWidth="1"/>
    <col min="4" max="5" width="6.1640625" customWidth="1"/>
    <col min="6" max="6" width="7.5" customWidth="1"/>
    <col min="7" max="7" width="7.6640625" customWidth="1"/>
    <col min="8" max="8" width="8.83203125" customWidth="1"/>
    <col min="9" max="9" width="5.83203125" customWidth="1"/>
    <col min="10" max="10" width="7.6640625" customWidth="1"/>
    <col min="11" max="11" width="8.66406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6640625" customWidth="1"/>
    <col min="24" max="24" width="5" customWidth="1"/>
    <col min="25" max="25" width="5.1640625" customWidth="1"/>
    <col min="26" max="26" width="4.1640625" customWidth="1"/>
    <col min="27" max="27" width="4" customWidth="1"/>
    <col min="28" max="28" width="5.1640625" customWidth="1"/>
    <col min="29" max="29" width="5.5" customWidth="1"/>
    <col min="30" max="30" width="5.1640625" customWidth="1"/>
    <col min="31" max="31" width="7.6640625" customWidth="1"/>
    <col min="32" max="32" width="6.6640625" customWidth="1"/>
    <col min="33" max="33" width="6.5" customWidth="1"/>
    <col min="34" max="34" width="6.1640625" customWidth="1"/>
    <col min="35" max="35" width="6.6640625" customWidth="1"/>
    <col min="36" max="38" width="9.1640625" customWidth="1"/>
  </cols>
  <sheetData>
    <row r="1" spans="1:37" ht="15.25" customHeight="1" x14ac:dyDescent="0.2">
      <c r="A1" s="1" t="s">
        <v>107</v>
      </c>
      <c r="B1" s="1" t="s">
        <v>108</v>
      </c>
      <c r="C1" s="1" t="s">
        <v>0</v>
      </c>
      <c r="D1" s="1" t="s">
        <v>1</v>
      </c>
      <c r="E1" s="1" t="s">
        <v>5</v>
      </c>
      <c r="F1" s="1" t="s">
        <v>6</v>
      </c>
      <c r="G1" s="1" t="s">
        <v>109</v>
      </c>
      <c r="H1" s="1" t="s">
        <v>110</v>
      </c>
      <c r="I1" s="1" t="s">
        <v>7</v>
      </c>
      <c r="J1" s="1" t="s">
        <v>8</v>
      </c>
      <c r="K1" s="1" t="s">
        <v>9</v>
      </c>
      <c r="L1" s="1" t="s">
        <v>11</v>
      </c>
      <c r="M1" s="1" t="s">
        <v>12</v>
      </c>
      <c r="N1" s="1" t="s">
        <v>13</v>
      </c>
      <c r="O1" s="1" t="s">
        <v>14</v>
      </c>
      <c r="P1" s="1" t="s">
        <v>15</v>
      </c>
      <c r="Q1" s="1" t="s">
        <v>16</v>
      </c>
      <c r="R1" s="1" t="s">
        <v>17</v>
      </c>
      <c r="S1" s="1" t="s">
        <v>18</v>
      </c>
      <c r="T1" s="1" t="s">
        <v>19</v>
      </c>
      <c r="U1" s="1" t="s">
        <v>20</v>
      </c>
      <c r="V1" s="1" t="s">
        <v>21</v>
      </c>
      <c r="W1" s="1" t="s">
        <v>23</v>
      </c>
      <c r="X1" s="1" t="s">
        <v>24</v>
      </c>
      <c r="Y1" s="1" t="s">
        <v>25</v>
      </c>
      <c r="Z1" s="1" t="s">
        <v>26</v>
      </c>
      <c r="AA1" s="1" t="s">
        <v>27</v>
      </c>
      <c r="AB1" s="1" t="s">
        <v>28</v>
      </c>
      <c r="AC1" s="1" t="s">
        <v>29</v>
      </c>
      <c r="AD1" s="1" t="s">
        <v>30</v>
      </c>
      <c r="AE1" s="1" t="s">
        <v>31</v>
      </c>
      <c r="AF1" s="1" t="s">
        <v>32</v>
      </c>
      <c r="AG1" s="1" t="s">
        <v>33</v>
      </c>
      <c r="AH1" s="1" t="s">
        <v>34</v>
      </c>
      <c r="AI1" s="1" t="s">
        <v>35</v>
      </c>
      <c r="AJ1" s="5" t="s">
        <v>1724</v>
      </c>
      <c r="AK1" s="5" t="s">
        <v>1725</v>
      </c>
    </row>
    <row r="2" spans="1:37" ht="15.25" customHeight="1" x14ac:dyDescent="0.2">
      <c r="A2" t="s">
        <v>638</v>
      </c>
      <c r="B2" t="s">
        <v>639</v>
      </c>
      <c r="C2" t="s">
        <v>600</v>
      </c>
      <c r="D2">
        <v>2</v>
      </c>
      <c r="E2">
        <v>5</v>
      </c>
      <c r="F2" s="2">
        <v>2.5</v>
      </c>
      <c r="G2" s="2">
        <v>2.9</v>
      </c>
      <c r="H2" s="2">
        <v>1.4</v>
      </c>
      <c r="I2" s="2">
        <v>0.38</v>
      </c>
      <c r="J2" s="2">
        <v>1.9</v>
      </c>
      <c r="K2" s="2">
        <v>0.95</v>
      </c>
      <c r="L2">
        <v>2</v>
      </c>
      <c r="M2" s="2">
        <v>1</v>
      </c>
      <c r="N2">
        <v>5</v>
      </c>
      <c r="O2">
        <v>10</v>
      </c>
      <c r="P2" s="2">
        <v>50</v>
      </c>
      <c r="Q2">
        <v>0</v>
      </c>
      <c r="R2">
        <v>3</v>
      </c>
      <c r="S2" s="2">
        <v>0</v>
      </c>
      <c r="T2">
        <v>0</v>
      </c>
      <c r="U2">
        <v>0</v>
      </c>
      <c r="W2">
        <v>0</v>
      </c>
      <c r="X2">
        <v>0</v>
      </c>
      <c r="Y2">
        <v>2</v>
      </c>
      <c r="Z2">
        <v>0</v>
      </c>
      <c r="AA2">
        <v>0</v>
      </c>
      <c r="AB2">
        <v>0</v>
      </c>
      <c r="AC2">
        <v>0</v>
      </c>
      <c r="AD2">
        <v>8</v>
      </c>
      <c r="AE2" s="2">
        <v>4</v>
      </c>
      <c r="AF2">
        <v>3</v>
      </c>
      <c r="AG2">
        <v>5</v>
      </c>
      <c r="AH2">
        <v>5</v>
      </c>
      <c r="AI2" s="2">
        <v>2.5</v>
      </c>
      <c r="AJ2" s="4">
        <v>35358</v>
      </c>
      <c r="AK2" s="4">
        <v>174</v>
      </c>
    </row>
    <row r="3" spans="1:37" ht="15.25" customHeight="1" x14ac:dyDescent="0.2">
      <c r="A3" t="s">
        <v>640</v>
      </c>
      <c r="B3" t="s">
        <v>641</v>
      </c>
      <c r="C3" t="s">
        <v>600</v>
      </c>
      <c r="D3">
        <v>2</v>
      </c>
      <c r="E3">
        <v>3</v>
      </c>
      <c r="F3" s="2">
        <v>1.5</v>
      </c>
      <c r="G3" s="2">
        <v>2.5</v>
      </c>
      <c r="H3" s="2">
        <v>1.2</v>
      </c>
      <c r="I3" s="2">
        <v>0.33</v>
      </c>
      <c r="J3" s="2">
        <v>1</v>
      </c>
      <c r="K3" s="2">
        <v>0.5</v>
      </c>
      <c r="L3">
        <v>0</v>
      </c>
      <c r="M3" s="2">
        <v>0</v>
      </c>
      <c r="N3">
        <v>3</v>
      </c>
      <c r="O3">
        <v>7</v>
      </c>
      <c r="P3" s="2">
        <v>42.857142857142897</v>
      </c>
      <c r="Q3">
        <v>0</v>
      </c>
      <c r="R3">
        <v>2</v>
      </c>
      <c r="S3" s="2">
        <v>0</v>
      </c>
      <c r="T3">
        <v>0</v>
      </c>
      <c r="U3">
        <v>0</v>
      </c>
      <c r="W3">
        <v>0</v>
      </c>
      <c r="X3">
        <v>0</v>
      </c>
      <c r="Y3">
        <v>0</v>
      </c>
      <c r="Z3">
        <v>0</v>
      </c>
      <c r="AA3">
        <v>0</v>
      </c>
      <c r="AB3">
        <v>0</v>
      </c>
      <c r="AC3">
        <v>0</v>
      </c>
      <c r="AD3">
        <v>7</v>
      </c>
      <c r="AE3" s="2">
        <v>3.5</v>
      </c>
      <c r="AF3">
        <v>3</v>
      </c>
      <c r="AG3">
        <v>4</v>
      </c>
      <c r="AH3">
        <v>2</v>
      </c>
      <c r="AI3" s="2">
        <v>1</v>
      </c>
      <c r="AJ3" s="4">
        <v>22950</v>
      </c>
      <c r="AK3" s="4">
        <v>215</v>
      </c>
    </row>
    <row r="4" spans="1:37" ht="15.25" customHeight="1" x14ac:dyDescent="0.2">
      <c r="A4" t="s">
        <v>642</v>
      </c>
      <c r="B4" t="s">
        <v>643</v>
      </c>
      <c r="C4" t="s">
        <v>600</v>
      </c>
      <c r="D4">
        <v>2</v>
      </c>
      <c r="E4">
        <v>5</v>
      </c>
      <c r="F4" s="2">
        <v>2.5</v>
      </c>
      <c r="G4" s="2">
        <v>3.9</v>
      </c>
      <c r="H4" s="2">
        <v>2</v>
      </c>
      <c r="I4" s="2">
        <v>0.28999999999999998</v>
      </c>
      <c r="J4" s="2">
        <v>1.4</v>
      </c>
      <c r="K4" s="2">
        <v>0.7</v>
      </c>
      <c r="L4">
        <v>3</v>
      </c>
      <c r="M4" s="2">
        <v>1.5</v>
      </c>
      <c r="N4">
        <v>3</v>
      </c>
      <c r="O4">
        <v>9</v>
      </c>
      <c r="P4" s="2">
        <v>33.3333333333333</v>
      </c>
      <c r="Q4">
        <v>0</v>
      </c>
      <c r="R4">
        <v>6</v>
      </c>
      <c r="S4" s="2">
        <v>0</v>
      </c>
      <c r="T4">
        <v>2</v>
      </c>
      <c r="U4">
        <v>2</v>
      </c>
      <c r="V4" s="2">
        <v>100</v>
      </c>
      <c r="W4">
        <v>0</v>
      </c>
      <c r="X4">
        <v>1</v>
      </c>
      <c r="Y4">
        <v>0</v>
      </c>
      <c r="Z4">
        <v>0</v>
      </c>
      <c r="AA4">
        <v>0</v>
      </c>
      <c r="AB4">
        <v>0</v>
      </c>
      <c r="AC4">
        <v>2</v>
      </c>
      <c r="AD4">
        <v>5</v>
      </c>
      <c r="AE4" s="2">
        <v>2.5</v>
      </c>
      <c r="AF4">
        <v>2</v>
      </c>
      <c r="AG4">
        <v>3</v>
      </c>
      <c r="AH4">
        <v>1</v>
      </c>
      <c r="AI4" s="2">
        <v>0.5</v>
      </c>
      <c r="AJ4" s="4">
        <v>33816</v>
      </c>
      <c r="AK4" s="4">
        <v>186</v>
      </c>
    </row>
    <row r="5" spans="1:37" ht="15.25" customHeight="1" x14ac:dyDescent="0.2">
      <c r="A5" t="s">
        <v>644</v>
      </c>
      <c r="B5" t="s">
        <v>645</v>
      </c>
      <c r="C5" t="s">
        <v>600</v>
      </c>
      <c r="D5">
        <v>2</v>
      </c>
      <c r="E5">
        <v>8</v>
      </c>
      <c r="F5" s="2">
        <v>4</v>
      </c>
      <c r="G5" s="2">
        <v>4.0999999999999996</v>
      </c>
      <c r="H5" s="2">
        <v>2</v>
      </c>
      <c r="I5" s="2">
        <v>0.33</v>
      </c>
      <c r="J5" s="2">
        <v>2.6</v>
      </c>
      <c r="K5" s="2">
        <v>1.3</v>
      </c>
      <c r="L5">
        <v>3</v>
      </c>
      <c r="M5" s="2">
        <v>1.5</v>
      </c>
      <c r="N5">
        <v>4</v>
      </c>
      <c r="O5">
        <v>9</v>
      </c>
      <c r="P5" s="2">
        <v>44.4444444444444</v>
      </c>
      <c r="Q5">
        <v>2</v>
      </c>
      <c r="R5">
        <v>15</v>
      </c>
      <c r="S5" s="2">
        <v>13.3333333333333</v>
      </c>
      <c r="T5">
        <v>0</v>
      </c>
      <c r="U5">
        <v>0</v>
      </c>
      <c r="W5">
        <v>0</v>
      </c>
      <c r="X5">
        <v>0</v>
      </c>
      <c r="Y5">
        <v>1</v>
      </c>
      <c r="Z5">
        <v>1</v>
      </c>
      <c r="AA5">
        <v>0</v>
      </c>
      <c r="AB5">
        <v>0</v>
      </c>
      <c r="AC5">
        <v>2</v>
      </c>
      <c r="AD5">
        <v>9</v>
      </c>
      <c r="AE5" s="2">
        <v>4.5</v>
      </c>
      <c r="AF5">
        <v>6</v>
      </c>
      <c r="AG5">
        <v>3</v>
      </c>
      <c r="AH5">
        <v>4</v>
      </c>
      <c r="AI5" s="2">
        <v>2</v>
      </c>
      <c r="AJ5" s="4">
        <v>37920</v>
      </c>
      <c r="AK5" s="4">
        <v>166</v>
      </c>
    </row>
    <row r="6" spans="1:37" ht="15.25" customHeight="1" x14ac:dyDescent="0.2">
      <c r="A6" t="s">
        <v>116</v>
      </c>
      <c r="B6" t="s">
        <v>117</v>
      </c>
      <c r="C6" t="s">
        <v>601</v>
      </c>
      <c r="D6">
        <v>23</v>
      </c>
      <c r="E6">
        <v>181</v>
      </c>
      <c r="F6" s="2">
        <v>7.8695652173913002</v>
      </c>
      <c r="G6" s="2">
        <v>173.2</v>
      </c>
      <c r="H6" s="2">
        <v>7.5</v>
      </c>
      <c r="I6" s="2">
        <v>0.7</v>
      </c>
      <c r="J6" s="2">
        <v>126.7</v>
      </c>
      <c r="K6" s="2">
        <v>5.5086956521739099</v>
      </c>
      <c r="L6">
        <v>58</v>
      </c>
      <c r="M6" s="2">
        <v>2.52173913043478</v>
      </c>
      <c r="N6">
        <v>73</v>
      </c>
      <c r="O6">
        <v>124</v>
      </c>
      <c r="P6" s="2">
        <v>58.870967741935502</v>
      </c>
      <c r="Q6">
        <v>33</v>
      </c>
      <c r="R6">
        <v>82</v>
      </c>
      <c r="S6" s="2">
        <v>40.243902439024403</v>
      </c>
      <c r="T6">
        <v>42</v>
      </c>
      <c r="U6">
        <v>52</v>
      </c>
      <c r="V6" s="2">
        <v>80.769230769230802</v>
      </c>
      <c r="W6">
        <v>0</v>
      </c>
      <c r="X6">
        <v>5</v>
      </c>
      <c r="Y6">
        <v>28</v>
      </c>
      <c r="Z6">
        <v>6</v>
      </c>
      <c r="AA6">
        <v>0</v>
      </c>
      <c r="AB6">
        <v>0</v>
      </c>
      <c r="AC6">
        <v>25</v>
      </c>
      <c r="AD6">
        <v>75</v>
      </c>
      <c r="AE6" s="2">
        <v>3.2608695652173898</v>
      </c>
      <c r="AF6">
        <v>20</v>
      </c>
      <c r="AG6">
        <v>55</v>
      </c>
      <c r="AH6">
        <v>24</v>
      </c>
      <c r="AI6" s="2">
        <v>1.0434782608695701</v>
      </c>
      <c r="AJ6" s="4">
        <v>509946</v>
      </c>
      <c r="AK6" s="4">
        <v>1</v>
      </c>
    </row>
    <row r="7" spans="1:37" ht="15.25" customHeight="1" x14ac:dyDescent="0.2">
      <c r="A7" t="s">
        <v>111</v>
      </c>
      <c r="B7" t="s">
        <v>112</v>
      </c>
      <c r="C7" t="s">
        <v>601</v>
      </c>
      <c r="D7">
        <v>18</v>
      </c>
      <c r="E7">
        <v>101</v>
      </c>
      <c r="F7" s="2">
        <v>5.6111111111111098</v>
      </c>
      <c r="G7" s="2">
        <v>91.7</v>
      </c>
      <c r="H7" s="2">
        <v>5.0999999999999996</v>
      </c>
      <c r="I7" s="2">
        <v>0.72</v>
      </c>
      <c r="J7" s="2">
        <v>72.7</v>
      </c>
      <c r="K7" s="2">
        <v>4.0388888888888896</v>
      </c>
      <c r="L7">
        <v>17</v>
      </c>
      <c r="M7" s="2">
        <v>0.94444444444444398</v>
      </c>
      <c r="N7">
        <v>42</v>
      </c>
      <c r="O7">
        <v>59</v>
      </c>
      <c r="P7" s="2">
        <v>71.186440677966104</v>
      </c>
      <c r="Q7">
        <v>23</v>
      </c>
      <c r="R7">
        <v>64</v>
      </c>
      <c r="S7" s="2">
        <v>35.9375</v>
      </c>
      <c r="T7">
        <v>13</v>
      </c>
      <c r="U7">
        <v>18</v>
      </c>
      <c r="V7" s="2">
        <v>72.2222222222222</v>
      </c>
      <c r="W7">
        <v>0</v>
      </c>
      <c r="X7">
        <v>1</v>
      </c>
      <c r="Y7">
        <v>5</v>
      </c>
      <c r="Z7">
        <v>0</v>
      </c>
      <c r="AA7">
        <v>0</v>
      </c>
      <c r="AB7">
        <v>0</v>
      </c>
      <c r="AC7">
        <v>11</v>
      </c>
      <c r="AD7">
        <v>34</v>
      </c>
      <c r="AE7" s="2">
        <v>1.8888888888888899</v>
      </c>
      <c r="AF7">
        <v>9</v>
      </c>
      <c r="AG7">
        <v>25</v>
      </c>
      <c r="AH7">
        <v>4</v>
      </c>
      <c r="AI7" s="2">
        <v>0.22222222222222199</v>
      </c>
      <c r="AJ7" s="4">
        <v>451446</v>
      </c>
      <c r="AK7" s="4">
        <v>5</v>
      </c>
    </row>
    <row r="8" spans="1:37" ht="15.25" customHeight="1" x14ac:dyDescent="0.2">
      <c r="A8" t="s">
        <v>113</v>
      </c>
      <c r="B8" t="s">
        <v>114</v>
      </c>
      <c r="C8" t="s">
        <v>601</v>
      </c>
      <c r="D8">
        <v>23</v>
      </c>
      <c r="E8">
        <v>95</v>
      </c>
      <c r="F8" s="2">
        <v>4.1304347826086998</v>
      </c>
      <c r="G8" s="2">
        <v>108</v>
      </c>
      <c r="H8" s="2">
        <v>4.7</v>
      </c>
      <c r="I8" s="2">
        <v>0.6</v>
      </c>
      <c r="J8" s="2">
        <v>57</v>
      </c>
      <c r="K8" s="2">
        <v>2.47826086956522</v>
      </c>
      <c r="L8">
        <v>65</v>
      </c>
      <c r="M8" s="2">
        <v>2.8260869565217401</v>
      </c>
      <c r="N8">
        <v>48</v>
      </c>
      <c r="O8">
        <v>69</v>
      </c>
      <c r="P8" s="2">
        <v>69.565217391304301</v>
      </c>
      <c r="Q8">
        <v>18</v>
      </c>
      <c r="R8">
        <v>73</v>
      </c>
      <c r="S8" s="2">
        <v>24.657534246575299</v>
      </c>
      <c r="T8">
        <v>11</v>
      </c>
      <c r="U8">
        <v>17</v>
      </c>
      <c r="V8" s="2">
        <v>64.705882352941202</v>
      </c>
      <c r="W8">
        <v>0</v>
      </c>
      <c r="X8">
        <v>8</v>
      </c>
      <c r="Y8">
        <v>42</v>
      </c>
      <c r="Z8">
        <v>1</v>
      </c>
      <c r="AA8">
        <v>0</v>
      </c>
      <c r="AB8">
        <v>0</v>
      </c>
      <c r="AC8">
        <v>15</v>
      </c>
      <c r="AD8">
        <v>62</v>
      </c>
      <c r="AE8" s="2">
        <v>2.6956521739130399</v>
      </c>
      <c r="AF8">
        <v>9</v>
      </c>
      <c r="AG8">
        <v>53</v>
      </c>
      <c r="AH8">
        <v>30</v>
      </c>
      <c r="AI8" s="2">
        <v>1.3043478260869601</v>
      </c>
      <c r="AJ8" s="4">
        <v>466896</v>
      </c>
      <c r="AK8" s="4">
        <v>2</v>
      </c>
    </row>
    <row r="9" spans="1:37" ht="15.25" customHeight="1" x14ac:dyDescent="0.2">
      <c r="A9" t="s">
        <v>113</v>
      </c>
      <c r="B9" t="s">
        <v>115</v>
      </c>
      <c r="C9" t="s">
        <v>601</v>
      </c>
      <c r="D9">
        <v>23</v>
      </c>
      <c r="E9">
        <v>56</v>
      </c>
      <c r="F9" s="2">
        <v>2.4347826086956501</v>
      </c>
      <c r="G9" s="2">
        <v>82.9</v>
      </c>
      <c r="H9" s="2">
        <v>3.6</v>
      </c>
      <c r="I9" s="2">
        <v>0.56999999999999995</v>
      </c>
      <c r="J9" s="2">
        <v>31.9</v>
      </c>
      <c r="K9" s="2">
        <v>1.38695652173913</v>
      </c>
      <c r="L9">
        <v>28</v>
      </c>
      <c r="M9" s="2">
        <v>1.2173913043478299</v>
      </c>
      <c r="N9">
        <v>18</v>
      </c>
      <c r="O9">
        <v>31</v>
      </c>
      <c r="P9" s="2">
        <v>58.064516129032299</v>
      </c>
      <c r="Q9">
        <v>15</v>
      </c>
      <c r="R9">
        <v>54</v>
      </c>
      <c r="S9" s="2">
        <v>27.7777777777778</v>
      </c>
      <c r="T9">
        <v>8</v>
      </c>
      <c r="U9">
        <v>13</v>
      </c>
      <c r="V9" s="2">
        <v>61.538461538461497</v>
      </c>
      <c r="W9">
        <v>0</v>
      </c>
      <c r="X9">
        <v>6</v>
      </c>
      <c r="Y9">
        <v>19</v>
      </c>
      <c r="Z9">
        <v>1</v>
      </c>
      <c r="AA9">
        <v>0</v>
      </c>
      <c r="AB9">
        <v>0</v>
      </c>
      <c r="AC9">
        <v>3</v>
      </c>
      <c r="AD9">
        <v>72</v>
      </c>
      <c r="AE9" s="2">
        <v>3.1304347826086998</v>
      </c>
      <c r="AF9">
        <v>22</v>
      </c>
      <c r="AG9">
        <v>50</v>
      </c>
      <c r="AH9">
        <v>10</v>
      </c>
      <c r="AI9" s="2">
        <v>0.434782608695652</v>
      </c>
      <c r="AJ9" s="4">
        <v>460656</v>
      </c>
      <c r="AK9" s="4">
        <v>3</v>
      </c>
    </row>
    <row r="10" spans="1:37" ht="15.25" customHeight="1" x14ac:dyDescent="0.2">
      <c r="A10" t="s">
        <v>262</v>
      </c>
      <c r="B10" t="s">
        <v>263</v>
      </c>
      <c r="C10" t="s">
        <v>63</v>
      </c>
      <c r="D10">
        <v>10</v>
      </c>
      <c r="E10">
        <v>46</v>
      </c>
      <c r="F10" s="2">
        <v>4.5999999999999996</v>
      </c>
      <c r="G10" s="2">
        <v>42.4</v>
      </c>
      <c r="H10" s="2">
        <v>4.2</v>
      </c>
      <c r="I10" s="2">
        <v>0.65</v>
      </c>
      <c r="J10" s="2">
        <v>29.9</v>
      </c>
      <c r="K10" s="2">
        <v>2.99</v>
      </c>
      <c r="L10">
        <v>7</v>
      </c>
      <c r="M10" s="2">
        <v>0.7</v>
      </c>
      <c r="N10">
        <v>7</v>
      </c>
      <c r="O10">
        <v>11</v>
      </c>
      <c r="P10" s="2">
        <v>63.636363636363598</v>
      </c>
      <c r="Q10">
        <v>19</v>
      </c>
      <c r="R10">
        <v>57</v>
      </c>
      <c r="S10" s="2">
        <v>33.3333333333333</v>
      </c>
      <c r="T10">
        <v>1</v>
      </c>
      <c r="U10">
        <v>3</v>
      </c>
      <c r="V10" s="2">
        <v>33.3333333333333</v>
      </c>
      <c r="W10">
        <v>0</v>
      </c>
      <c r="X10">
        <v>5</v>
      </c>
      <c r="Y10">
        <v>1</v>
      </c>
      <c r="Z10">
        <v>1</v>
      </c>
      <c r="AA10">
        <v>0</v>
      </c>
      <c r="AB10">
        <v>0</v>
      </c>
      <c r="AC10">
        <v>1</v>
      </c>
      <c r="AD10">
        <v>21</v>
      </c>
      <c r="AE10" s="2">
        <v>2.1</v>
      </c>
      <c r="AF10">
        <v>4</v>
      </c>
      <c r="AG10">
        <v>17</v>
      </c>
      <c r="AH10">
        <v>4</v>
      </c>
      <c r="AI10" s="2">
        <v>0.4</v>
      </c>
      <c r="AJ10" s="4">
        <v>207883</v>
      </c>
      <c r="AK10" s="4">
        <v>21</v>
      </c>
    </row>
    <row r="11" spans="1:37" ht="15.25" customHeight="1" x14ac:dyDescent="0.2">
      <c r="A11" t="s">
        <v>266</v>
      </c>
      <c r="B11" t="s">
        <v>267</v>
      </c>
      <c r="C11" t="s">
        <v>63</v>
      </c>
      <c r="D11">
        <v>10</v>
      </c>
      <c r="E11">
        <v>46</v>
      </c>
      <c r="F11" s="2">
        <v>4.5999999999999996</v>
      </c>
      <c r="G11" s="2">
        <v>52.7</v>
      </c>
      <c r="H11" s="2">
        <v>5.3</v>
      </c>
      <c r="I11" s="2">
        <v>0.7</v>
      </c>
      <c r="J11" s="2">
        <v>32.200000000000003</v>
      </c>
      <c r="K11" s="2">
        <v>3.22</v>
      </c>
      <c r="L11">
        <v>13</v>
      </c>
      <c r="M11" s="2">
        <v>1.3</v>
      </c>
      <c r="N11">
        <v>34</v>
      </c>
      <c r="O11">
        <v>42</v>
      </c>
      <c r="P11" s="2">
        <v>80.952380952380906</v>
      </c>
      <c r="Q11">
        <v>3</v>
      </c>
      <c r="R11">
        <v>14</v>
      </c>
      <c r="S11" s="2">
        <v>21.428571428571399</v>
      </c>
      <c r="T11">
        <v>6</v>
      </c>
      <c r="U11">
        <v>10</v>
      </c>
      <c r="V11" s="2">
        <v>60</v>
      </c>
      <c r="W11">
        <v>0</v>
      </c>
      <c r="X11">
        <v>0</v>
      </c>
      <c r="Y11">
        <v>11</v>
      </c>
      <c r="Z11">
        <v>4</v>
      </c>
      <c r="AA11">
        <v>0</v>
      </c>
      <c r="AB11">
        <v>0</v>
      </c>
      <c r="AC11">
        <v>2</v>
      </c>
      <c r="AD11">
        <v>57</v>
      </c>
      <c r="AE11" s="2">
        <v>5.7</v>
      </c>
      <c r="AF11">
        <v>14</v>
      </c>
      <c r="AG11">
        <v>43</v>
      </c>
      <c r="AH11">
        <v>19</v>
      </c>
      <c r="AI11" s="2">
        <v>1.9</v>
      </c>
      <c r="AJ11" s="4">
        <v>174075</v>
      </c>
      <c r="AK11" s="4">
        <v>29</v>
      </c>
    </row>
    <row r="12" spans="1:37" ht="15.25" customHeight="1" x14ac:dyDescent="0.2">
      <c r="A12" t="s">
        <v>264</v>
      </c>
      <c r="B12" t="s">
        <v>265</v>
      </c>
      <c r="C12" t="s">
        <v>63</v>
      </c>
      <c r="D12">
        <v>10</v>
      </c>
      <c r="E12">
        <v>46</v>
      </c>
      <c r="F12" s="2">
        <v>4.5999999999999996</v>
      </c>
      <c r="G12" s="2">
        <v>31.5</v>
      </c>
      <c r="H12" s="2">
        <v>3.2</v>
      </c>
      <c r="I12" s="2">
        <v>0.51</v>
      </c>
      <c r="J12" s="2">
        <v>23.5</v>
      </c>
      <c r="K12" s="2">
        <v>2.35</v>
      </c>
      <c r="L12">
        <v>9</v>
      </c>
      <c r="M12" s="2">
        <v>0.9</v>
      </c>
      <c r="N12">
        <v>16</v>
      </c>
      <c r="O12">
        <v>42</v>
      </c>
      <c r="P12" s="2">
        <v>38.095238095238102</v>
      </c>
      <c r="Q12">
        <v>11</v>
      </c>
      <c r="R12">
        <v>38</v>
      </c>
      <c r="S12" s="2">
        <v>28.947368421052602</v>
      </c>
      <c r="T12">
        <v>8</v>
      </c>
      <c r="U12">
        <v>10</v>
      </c>
      <c r="V12" s="2">
        <v>80</v>
      </c>
      <c r="W12">
        <v>1</v>
      </c>
      <c r="X12">
        <v>1</v>
      </c>
      <c r="Y12">
        <v>4</v>
      </c>
      <c r="Z12">
        <v>1</v>
      </c>
      <c r="AA12">
        <v>0</v>
      </c>
      <c r="AB12">
        <v>0</v>
      </c>
      <c r="AC12">
        <v>3</v>
      </c>
      <c r="AD12">
        <v>32</v>
      </c>
      <c r="AE12" s="2">
        <v>3.2</v>
      </c>
      <c r="AF12">
        <v>13</v>
      </c>
      <c r="AG12">
        <v>19</v>
      </c>
      <c r="AH12">
        <v>13</v>
      </c>
      <c r="AI12" s="2">
        <v>1.3</v>
      </c>
      <c r="AJ12" s="4">
        <v>208365</v>
      </c>
      <c r="AK12" s="4">
        <v>20</v>
      </c>
    </row>
    <row r="13" spans="1:37" ht="15.25" customHeight="1" x14ac:dyDescent="0.2">
      <c r="A13" t="s">
        <v>268</v>
      </c>
      <c r="B13" t="s">
        <v>269</v>
      </c>
      <c r="C13" t="s">
        <v>63</v>
      </c>
      <c r="D13">
        <v>10</v>
      </c>
      <c r="E13">
        <v>39</v>
      </c>
      <c r="F13" s="2">
        <v>3.9</v>
      </c>
      <c r="G13" s="2">
        <v>38.6</v>
      </c>
      <c r="H13" s="2">
        <v>3.9</v>
      </c>
      <c r="I13" s="2">
        <v>0.57999999999999996</v>
      </c>
      <c r="J13" s="2">
        <v>22.6</v>
      </c>
      <c r="K13" s="2">
        <v>2.2599999999999998</v>
      </c>
      <c r="L13">
        <v>25</v>
      </c>
      <c r="M13" s="2">
        <v>2.5</v>
      </c>
      <c r="N13">
        <v>35</v>
      </c>
      <c r="O13">
        <v>50</v>
      </c>
      <c r="P13" s="2">
        <v>70</v>
      </c>
      <c r="Q13">
        <v>0</v>
      </c>
      <c r="R13">
        <v>12</v>
      </c>
      <c r="S13" s="2">
        <v>0</v>
      </c>
      <c r="T13">
        <v>4</v>
      </c>
      <c r="U13">
        <v>5</v>
      </c>
      <c r="V13" s="2">
        <v>80</v>
      </c>
      <c r="W13">
        <v>0</v>
      </c>
      <c r="X13">
        <v>1</v>
      </c>
      <c r="Y13">
        <v>7</v>
      </c>
      <c r="Z13">
        <v>0</v>
      </c>
      <c r="AA13">
        <v>0</v>
      </c>
      <c r="AB13">
        <v>0</v>
      </c>
      <c r="AC13">
        <v>17</v>
      </c>
      <c r="AD13">
        <v>22</v>
      </c>
      <c r="AE13" s="2">
        <v>2.2000000000000002</v>
      </c>
      <c r="AF13">
        <v>7</v>
      </c>
      <c r="AG13">
        <v>15</v>
      </c>
      <c r="AH13">
        <v>3</v>
      </c>
      <c r="AI13" s="2">
        <v>0.3</v>
      </c>
      <c r="AJ13" s="4">
        <v>205908</v>
      </c>
      <c r="AK13" s="4">
        <v>22</v>
      </c>
    </row>
    <row r="14" spans="1:37" ht="15.25" customHeight="1" x14ac:dyDescent="0.2">
      <c r="A14" t="s">
        <v>270</v>
      </c>
      <c r="B14" t="s">
        <v>271</v>
      </c>
      <c r="C14" t="s">
        <v>70</v>
      </c>
      <c r="D14">
        <v>9</v>
      </c>
      <c r="E14">
        <v>35</v>
      </c>
      <c r="F14" s="2">
        <v>3.8888888888888902</v>
      </c>
      <c r="G14" s="2">
        <v>31.1</v>
      </c>
      <c r="H14" s="2">
        <v>3.5</v>
      </c>
      <c r="I14" s="2">
        <v>0.53</v>
      </c>
      <c r="J14" s="2">
        <v>18.600000000000001</v>
      </c>
      <c r="K14" s="2">
        <v>2.06666666666667</v>
      </c>
      <c r="L14">
        <v>13</v>
      </c>
      <c r="M14" s="2">
        <v>1.44444444444444</v>
      </c>
      <c r="N14">
        <v>10</v>
      </c>
      <c r="O14">
        <v>20</v>
      </c>
      <c r="P14" s="2">
        <v>50</v>
      </c>
      <c r="Q14">
        <v>10</v>
      </c>
      <c r="R14">
        <v>40</v>
      </c>
      <c r="S14" s="2">
        <v>25</v>
      </c>
      <c r="T14">
        <v>5</v>
      </c>
      <c r="U14">
        <v>6</v>
      </c>
      <c r="V14" s="2">
        <v>83.3333333333333</v>
      </c>
      <c r="W14">
        <v>0</v>
      </c>
      <c r="X14">
        <v>4</v>
      </c>
      <c r="Y14">
        <v>2</v>
      </c>
      <c r="Z14">
        <v>1</v>
      </c>
      <c r="AA14">
        <v>0</v>
      </c>
      <c r="AB14">
        <v>0</v>
      </c>
      <c r="AC14">
        <v>7</v>
      </c>
      <c r="AD14">
        <v>29</v>
      </c>
      <c r="AE14" s="2">
        <v>3.2222222222222201</v>
      </c>
      <c r="AF14">
        <v>8</v>
      </c>
      <c r="AG14">
        <v>21</v>
      </c>
      <c r="AH14">
        <v>8</v>
      </c>
      <c r="AI14" s="2">
        <v>0.88888888888888895</v>
      </c>
      <c r="AJ14" s="4">
        <v>157974</v>
      </c>
      <c r="AK14" s="4">
        <v>39</v>
      </c>
    </row>
    <row r="15" spans="1:37" ht="15.25" customHeight="1" x14ac:dyDescent="0.2">
      <c r="A15" t="s">
        <v>113</v>
      </c>
      <c r="B15" t="s">
        <v>646</v>
      </c>
      <c r="C15" t="s">
        <v>70</v>
      </c>
      <c r="D15">
        <v>7</v>
      </c>
      <c r="E15">
        <v>19</v>
      </c>
      <c r="F15" s="2">
        <v>2.71428571428571</v>
      </c>
      <c r="G15" s="2">
        <v>20.3</v>
      </c>
      <c r="H15" s="2">
        <v>2.9</v>
      </c>
      <c r="I15" s="2">
        <v>0.54</v>
      </c>
      <c r="J15" s="2">
        <v>10.3</v>
      </c>
      <c r="K15" s="2">
        <v>1.47142857142857</v>
      </c>
      <c r="L15">
        <v>10</v>
      </c>
      <c r="M15" s="2">
        <v>1.4285714285714299</v>
      </c>
      <c r="N15">
        <v>7</v>
      </c>
      <c r="O15">
        <v>12</v>
      </c>
      <c r="P15" s="2">
        <v>58.3333333333333</v>
      </c>
      <c r="Q15">
        <v>6</v>
      </c>
      <c r="R15">
        <v>23</v>
      </c>
      <c r="S15" s="2">
        <v>26.086956521739101</v>
      </c>
      <c r="T15">
        <v>0</v>
      </c>
      <c r="U15">
        <v>0</v>
      </c>
      <c r="W15">
        <v>0</v>
      </c>
      <c r="X15">
        <v>0</v>
      </c>
      <c r="Y15">
        <v>5</v>
      </c>
      <c r="Z15">
        <v>0</v>
      </c>
      <c r="AA15">
        <v>0</v>
      </c>
      <c r="AB15">
        <v>0</v>
      </c>
      <c r="AC15">
        <v>5</v>
      </c>
      <c r="AD15">
        <v>22</v>
      </c>
      <c r="AE15" s="2">
        <v>3.1428571428571401</v>
      </c>
      <c r="AF15">
        <v>10</v>
      </c>
      <c r="AG15">
        <v>12</v>
      </c>
      <c r="AH15">
        <v>6</v>
      </c>
      <c r="AI15" s="2">
        <v>0.85714285714285698</v>
      </c>
      <c r="AJ15" s="4">
        <v>93054</v>
      </c>
      <c r="AK15" s="4">
        <v>67</v>
      </c>
    </row>
    <row r="16" spans="1:37" ht="15.25" customHeight="1" x14ac:dyDescent="0.2">
      <c r="A16" t="s">
        <v>647</v>
      </c>
      <c r="B16" t="s">
        <v>648</v>
      </c>
      <c r="C16" t="s">
        <v>70</v>
      </c>
      <c r="D16">
        <v>4</v>
      </c>
      <c r="E16">
        <v>13</v>
      </c>
      <c r="F16" s="2">
        <v>3.25</v>
      </c>
      <c r="G16" s="2">
        <v>13.5</v>
      </c>
      <c r="H16" s="2">
        <v>3.4</v>
      </c>
      <c r="I16" s="2">
        <v>0.54</v>
      </c>
      <c r="J16" s="2">
        <v>7</v>
      </c>
      <c r="K16" s="2">
        <v>1.75</v>
      </c>
      <c r="L16">
        <v>5</v>
      </c>
      <c r="M16" s="2">
        <v>1.25</v>
      </c>
      <c r="N16">
        <v>9</v>
      </c>
      <c r="O16">
        <v>12</v>
      </c>
      <c r="P16" s="2">
        <v>75</v>
      </c>
      <c r="Q16">
        <v>0</v>
      </c>
      <c r="R16">
        <v>8</v>
      </c>
      <c r="S16" s="2">
        <v>0</v>
      </c>
      <c r="T16">
        <v>4</v>
      </c>
      <c r="U16">
        <v>4</v>
      </c>
      <c r="V16" s="2">
        <v>100</v>
      </c>
      <c r="W16">
        <v>0</v>
      </c>
      <c r="X16">
        <v>3</v>
      </c>
      <c r="Y16">
        <v>0</v>
      </c>
      <c r="Z16">
        <v>0</v>
      </c>
      <c r="AA16">
        <v>0</v>
      </c>
      <c r="AB16">
        <v>0</v>
      </c>
      <c r="AC16">
        <v>2</v>
      </c>
      <c r="AD16">
        <v>17</v>
      </c>
      <c r="AE16" s="2">
        <v>4.25</v>
      </c>
      <c r="AF16">
        <v>3</v>
      </c>
      <c r="AG16">
        <v>14</v>
      </c>
      <c r="AH16">
        <v>5</v>
      </c>
      <c r="AI16" s="2">
        <v>1.25</v>
      </c>
      <c r="AJ16" s="4">
        <v>53154</v>
      </c>
      <c r="AK16" s="4">
        <v>127</v>
      </c>
    </row>
    <row r="17" spans="1:37" ht="15.25" customHeight="1" x14ac:dyDescent="0.2">
      <c r="A17" t="s">
        <v>316</v>
      </c>
      <c r="B17" t="s">
        <v>317</v>
      </c>
      <c r="C17" t="s">
        <v>70</v>
      </c>
      <c r="D17">
        <v>9</v>
      </c>
      <c r="E17">
        <v>44</v>
      </c>
      <c r="F17" s="2">
        <v>4.8888888888888902</v>
      </c>
      <c r="G17" s="2">
        <v>33.4</v>
      </c>
      <c r="H17" s="2">
        <v>3.7</v>
      </c>
      <c r="I17" s="2">
        <v>0.6</v>
      </c>
      <c r="J17" s="2">
        <v>26.4</v>
      </c>
      <c r="K17" s="2">
        <v>2.93333333333333</v>
      </c>
      <c r="L17">
        <v>9</v>
      </c>
      <c r="M17" s="2">
        <v>1</v>
      </c>
      <c r="N17">
        <v>25</v>
      </c>
      <c r="O17">
        <v>42</v>
      </c>
      <c r="P17" s="2">
        <v>59.523809523809497</v>
      </c>
      <c r="Q17">
        <v>4</v>
      </c>
      <c r="R17">
        <v>18</v>
      </c>
      <c r="S17" s="2">
        <v>22.2222222222222</v>
      </c>
      <c r="T17">
        <v>11</v>
      </c>
      <c r="U17">
        <v>13</v>
      </c>
      <c r="V17" s="2">
        <v>84.615384615384599</v>
      </c>
      <c r="W17">
        <v>0</v>
      </c>
      <c r="X17">
        <v>0</v>
      </c>
      <c r="Y17">
        <v>4</v>
      </c>
      <c r="Z17">
        <v>3</v>
      </c>
      <c r="AA17">
        <v>0</v>
      </c>
      <c r="AB17">
        <v>0</v>
      </c>
      <c r="AC17">
        <v>5</v>
      </c>
      <c r="AD17">
        <v>36</v>
      </c>
      <c r="AE17" s="2">
        <v>4</v>
      </c>
      <c r="AF17">
        <v>10</v>
      </c>
      <c r="AG17">
        <v>26</v>
      </c>
      <c r="AH17">
        <v>15</v>
      </c>
      <c r="AI17" s="2">
        <v>1.6666666666666701</v>
      </c>
      <c r="AJ17" s="4">
        <v>158754</v>
      </c>
      <c r="AK17" s="4">
        <v>38</v>
      </c>
    </row>
    <row r="18" spans="1:37" ht="15.25" customHeight="1" x14ac:dyDescent="0.2">
      <c r="A18" t="s">
        <v>331</v>
      </c>
      <c r="B18" t="s">
        <v>332</v>
      </c>
      <c r="C18" t="s">
        <v>72</v>
      </c>
      <c r="D18">
        <v>3</v>
      </c>
      <c r="E18">
        <v>5</v>
      </c>
      <c r="F18" s="2">
        <v>1.6666666666666701</v>
      </c>
      <c r="G18" s="2">
        <v>6.6</v>
      </c>
      <c r="H18" s="2">
        <v>2.2000000000000002</v>
      </c>
      <c r="I18" s="2">
        <v>0.62</v>
      </c>
      <c r="J18" s="2">
        <v>3.1</v>
      </c>
      <c r="K18" s="2">
        <v>1.0333333333333301</v>
      </c>
      <c r="L18">
        <v>2</v>
      </c>
      <c r="M18" s="2">
        <v>0.66666666666666696</v>
      </c>
      <c r="N18">
        <v>5</v>
      </c>
      <c r="O18">
        <v>8</v>
      </c>
      <c r="P18" s="2">
        <v>62.5</v>
      </c>
      <c r="Q18">
        <v>0</v>
      </c>
      <c r="R18">
        <v>0</v>
      </c>
      <c r="T18">
        <v>0</v>
      </c>
      <c r="U18">
        <v>0</v>
      </c>
      <c r="W18">
        <v>1</v>
      </c>
      <c r="X18">
        <v>0</v>
      </c>
      <c r="Y18">
        <v>0</v>
      </c>
      <c r="Z18">
        <v>0</v>
      </c>
      <c r="AA18">
        <v>0</v>
      </c>
      <c r="AB18">
        <v>0</v>
      </c>
      <c r="AC18">
        <v>1</v>
      </c>
      <c r="AD18">
        <v>11</v>
      </c>
      <c r="AE18" s="2">
        <v>3.6666666666666701</v>
      </c>
      <c r="AF18">
        <v>3</v>
      </c>
      <c r="AG18">
        <v>8</v>
      </c>
      <c r="AH18">
        <v>2</v>
      </c>
      <c r="AI18" s="2">
        <v>0.66666666666666696</v>
      </c>
      <c r="AJ18" s="4">
        <v>162090</v>
      </c>
      <c r="AK18" s="4">
        <v>36</v>
      </c>
    </row>
    <row r="19" spans="1:37" ht="15.25" customHeight="1" x14ac:dyDescent="0.2">
      <c r="A19" t="s">
        <v>387</v>
      </c>
      <c r="B19" t="s">
        <v>388</v>
      </c>
      <c r="C19" t="s">
        <v>72</v>
      </c>
      <c r="D19">
        <v>3</v>
      </c>
      <c r="E19">
        <v>15</v>
      </c>
      <c r="F19" s="2">
        <v>5</v>
      </c>
      <c r="G19" s="2">
        <v>10.4</v>
      </c>
      <c r="H19" s="2">
        <v>3.5</v>
      </c>
      <c r="I19" s="2">
        <v>0.39</v>
      </c>
      <c r="J19" s="2">
        <v>5.9</v>
      </c>
      <c r="K19" s="2">
        <v>1.9666666666666699</v>
      </c>
      <c r="L19">
        <v>7</v>
      </c>
      <c r="M19" s="2">
        <v>2.3333333333333299</v>
      </c>
      <c r="N19">
        <v>8</v>
      </c>
      <c r="O19">
        <v>15</v>
      </c>
      <c r="P19" s="2">
        <v>53.3333333333333</v>
      </c>
      <c r="Q19">
        <v>3</v>
      </c>
      <c r="R19">
        <v>21</v>
      </c>
      <c r="S19" s="2">
        <v>14.285714285714301</v>
      </c>
      <c r="T19">
        <v>1</v>
      </c>
      <c r="U19">
        <v>2</v>
      </c>
      <c r="V19" s="2">
        <v>50</v>
      </c>
      <c r="W19">
        <v>0</v>
      </c>
      <c r="X19">
        <v>0</v>
      </c>
      <c r="Y19">
        <v>5</v>
      </c>
      <c r="Z19">
        <v>0</v>
      </c>
      <c r="AA19">
        <v>0</v>
      </c>
      <c r="AB19">
        <v>0</v>
      </c>
      <c r="AC19">
        <v>2</v>
      </c>
      <c r="AD19">
        <v>9</v>
      </c>
      <c r="AE19" s="2">
        <v>3</v>
      </c>
      <c r="AF19">
        <v>1</v>
      </c>
      <c r="AG19">
        <v>8</v>
      </c>
      <c r="AH19">
        <v>5</v>
      </c>
      <c r="AI19" s="2">
        <v>1.6666666666666701</v>
      </c>
      <c r="AJ19" s="4">
        <v>138660</v>
      </c>
      <c r="AK19" s="4">
        <v>50</v>
      </c>
    </row>
    <row r="20" spans="1:37" ht="15.25" customHeight="1" x14ac:dyDescent="0.2">
      <c r="A20" t="s">
        <v>649</v>
      </c>
      <c r="B20" t="s">
        <v>650</v>
      </c>
      <c r="C20" t="s">
        <v>72</v>
      </c>
      <c r="D20">
        <v>3</v>
      </c>
      <c r="E20">
        <v>13</v>
      </c>
      <c r="F20" s="2">
        <v>4.3333333333333304</v>
      </c>
      <c r="G20" s="2">
        <v>8.1</v>
      </c>
      <c r="H20" s="2">
        <v>2.7</v>
      </c>
      <c r="I20" s="2">
        <v>0.62</v>
      </c>
      <c r="J20" s="2">
        <v>8.1</v>
      </c>
      <c r="K20" s="2">
        <v>2.7</v>
      </c>
      <c r="L20">
        <v>2</v>
      </c>
      <c r="M20" s="2">
        <v>0.66666666666666696</v>
      </c>
      <c r="N20">
        <v>5</v>
      </c>
      <c r="O20">
        <v>12</v>
      </c>
      <c r="P20" s="2">
        <v>41.6666666666667</v>
      </c>
      <c r="Q20">
        <v>4</v>
      </c>
      <c r="R20">
        <v>8</v>
      </c>
      <c r="S20" s="2">
        <v>50</v>
      </c>
      <c r="T20">
        <v>0</v>
      </c>
      <c r="U20">
        <v>1</v>
      </c>
      <c r="V20" s="2">
        <v>0</v>
      </c>
      <c r="W20">
        <v>0</v>
      </c>
      <c r="X20">
        <v>0</v>
      </c>
      <c r="Y20">
        <v>2</v>
      </c>
      <c r="Z20">
        <v>0</v>
      </c>
      <c r="AA20">
        <v>0</v>
      </c>
      <c r="AB20">
        <v>0</v>
      </c>
      <c r="AC20">
        <v>0</v>
      </c>
      <c r="AD20">
        <v>10</v>
      </c>
      <c r="AE20" s="2">
        <v>3.3333333333333299</v>
      </c>
      <c r="AF20">
        <v>5</v>
      </c>
      <c r="AG20">
        <v>5</v>
      </c>
      <c r="AH20">
        <v>7</v>
      </c>
      <c r="AI20" s="2">
        <v>2.3333333333333299</v>
      </c>
      <c r="AJ20" s="4">
        <v>33890</v>
      </c>
      <c r="AK20" s="4">
        <v>185</v>
      </c>
    </row>
    <row r="21" spans="1:37" ht="15.25" customHeight="1" x14ac:dyDescent="0.2">
      <c r="A21" t="s">
        <v>337</v>
      </c>
      <c r="B21" t="s">
        <v>338</v>
      </c>
      <c r="C21" t="s">
        <v>72</v>
      </c>
      <c r="D21">
        <v>3</v>
      </c>
      <c r="E21">
        <v>15</v>
      </c>
      <c r="F21" s="2">
        <v>5</v>
      </c>
      <c r="G21" s="2">
        <v>18.2</v>
      </c>
      <c r="H21" s="2">
        <v>6.1</v>
      </c>
      <c r="I21" s="2">
        <v>0.57999999999999996</v>
      </c>
      <c r="J21" s="2">
        <v>8.6999999999999993</v>
      </c>
      <c r="K21" s="2">
        <v>2.9</v>
      </c>
      <c r="L21">
        <v>4</v>
      </c>
      <c r="M21" s="2">
        <v>1.3333333333333299</v>
      </c>
      <c r="N21">
        <v>8</v>
      </c>
      <c r="O21">
        <v>14</v>
      </c>
      <c r="P21" s="2">
        <v>57.142857142857103</v>
      </c>
      <c r="Q21">
        <v>3</v>
      </c>
      <c r="R21">
        <v>9</v>
      </c>
      <c r="S21" s="2">
        <v>33.3333333333333</v>
      </c>
      <c r="T21">
        <v>1</v>
      </c>
      <c r="U21">
        <v>3</v>
      </c>
      <c r="V21" s="2">
        <v>33.3333333333333</v>
      </c>
      <c r="W21">
        <v>0</v>
      </c>
      <c r="X21">
        <v>0</v>
      </c>
      <c r="Y21">
        <v>4</v>
      </c>
      <c r="Z21">
        <v>1</v>
      </c>
      <c r="AA21">
        <v>0</v>
      </c>
      <c r="AB21">
        <v>0</v>
      </c>
      <c r="AC21">
        <v>0</v>
      </c>
      <c r="AD21">
        <v>17</v>
      </c>
      <c r="AE21" s="2">
        <v>5.6666666666666696</v>
      </c>
      <c r="AF21">
        <v>4</v>
      </c>
      <c r="AG21">
        <v>13</v>
      </c>
      <c r="AH21">
        <v>3</v>
      </c>
      <c r="AI21" s="2">
        <v>1</v>
      </c>
      <c r="AJ21" s="4">
        <v>178290</v>
      </c>
      <c r="AK21" s="4">
        <v>27</v>
      </c>
    </row>
    <row r="22" spans="1:37" ht="15.25" customHeight="1" x14ac:dyDescent="0.2">
      <c r="A22" t="s">
        <v>651</v>
      </c>
      <c r="B22" t="s">
        <v>652</v>
      </c>
      <c r="C22" t="s">
        <v>602</v>
      </c>
      <c r="D22">
        <v>10</v>
      </c>
      <c r="E22">
        <v>63</v>
      </c>
      <c r="F22" s="2">
        <v>6.3</v>
      </c>
      <c r="G22" s="2">
        <v>48.1</v>
      </c>
      <c r="H22" s="2">
        <v>4.8</v>
      </c>
      <c r="I22" s="2">
        <v>0.51</v>
      </c>
      <c r="J22" s="2">
        <v>32.1</v>
      </c>
      <c r="K22" s="2">
        <v>3.21</v>
      </c>
      <c r="L22">
        <v>19</v>
      </c>
      <c r="M22" s="2">
        <v>1.9</v>
      </c>
      <c r="N22">
        <v>28</v>
      </c>
      <c r="O22">
        <v>64</v>
      </c>
      <c r="P22" s="2">
        <v>43.75</v>
      </c>
      <c r="Q22">
        <v>12</v>
      </c>
      <c r="R22">
        <v>45</v>
      </c>
      <c r="S22" s="2">
        <v>26.6666666666667</v>
      </c>
      <c r="T22">
        <v>11</v>
      </c>
      <c r="U22">
        <v>15</v>
      </c>
      <c r="V22" s="2">
        <v>73.3333333333333</v>
      </c>
      <c r="W22">
        <v>2</v>
      </c>
      <c r="X22">
        <v>4</v>
      </c>
      <c r="Y22">
        <v>3</v>
      </c>
      <c r="Z22">
        <v>5</v>
      </c>
      <c r="AA22">
        <v>0</v>
      </c>
      <c r="AB22">
        <v>1</v>
      </c>
      <c r="AC22">
        <v>9</v>
      </c>
      <c r="AD22">
        <v>50</v>
      </c>
      <c r="AE22" s="2">
        <v>5</v>
      </c>
      <c r="AF22">
        <v>11</v>
      </c>
      <c r="AG22">
        <v>39</v>
      </c>
      <c r="AH22">
        <v>17</v>
      </c>
      <c r="AI22" s="2">
        <v>1.7</v>
      </c>
      <c r="AJ22" s="4">
        <v>177462</v>
      </c>
      <c r="AK22" s="4">
        <v>28</v>
      </c>
    </row>
    <row r="23" spans="1:37" ht="15.25" customHeight="1" x14ac:dyDescent="0.2">
      <c r="A23" t="s">
        <v>421</v>
      </c>
      <c r="B23" t="s">
        <v>422</v>
      </c>
      <c r="C23" t="s">
        <v>602</v>
      </c>
      <c r="D23">
        <v>10</v>
      </c>
      <c r="E23">
        <v>49</v>
      </c>
      <c r="F23" s="2">
        <v>4.9000000000000004</v>
      </c>
      <c r="G23" s="2">
        <v>46</v>
      </c>
      <c r="H23" s="2">
        <v>4.5999999999999996</v>
      </c>
      <c r="I23" s="2">
        <v>0.48</v>
      </c>
      <c r="J23" s="2">
        <v>23.5</v>
      </c>
      <c r="K23" s="2">
        <v>2.35</v>
      </c>
      <c r="L23">
        <v>11</v>
      </c>
      <c r="M23" s="2">
        <v>1.1000000000000001</v>
      </c>
      <c r="N23">
        <v>19</v>
      </c>
      <c r="O23">
        <v>46</v>
      </c>
      <c r="P23" s="2">
        <v>41.304347826087003</v>
      </c>
      <c r="Q23">
        <v>13</v>
      </c>
      <c r="R23">
        <v>52</v>
      </c>
      <c r="S23" s="2">
        <v>25</v>
      </c>
      <c r="T23">
        <v>4</v>
      </c>
      <c r="U23">
        <v>5</v>
      </c>
      <c r="V23" s="2">
        <v>80</v>
      </c>
      <c r="W23">
        <v>0</v>
      </c>
      <c r="X23">
        <v>1</v>
      </c>
      <c r="Y23">
        <v>3</v>
      </c>
      <c r="Z23">
        <v>3</v>
      </c>
      <c r="AA23">
        <v>0</v>
      </c>
      <c r="AB23">
        <v>0</v>
      </c>
      <c r="AC23">
        <v>7</v>
      </c>
      <c r="AD23">
        <v>51</v>
      </c>
      <c r="AE23" s="2">
        <v>5.0999999999999996</v>
      </c>
      <c r="AF23">
        <v>23</v>
      </c>
      <c r="AG23">
        <v>28</v>
      </c>
      <c r="AH23">
        <v>7</v>
      </c>
      <c r="AI23" s="2">
        <v>0.7</v>
      </c>
      <c r="AJ23" s="4">
        <v>159942</v>
      </c>
      <c r="AK23" s="4">
        <v>37</v>
      </c>
    </row>
    <row r="24" spans="1:37" ht="15.25" customHeight="1" x14ac:dyDescent="0.2">
      <c r="A24" t="s">
        <v>418</v>
      </c>
      <c r="B24" t="s">
        <v>419</v>
      </c>
      <c r="C24" t="s">
        <v>602</v>
      </c>
      <c r="D24">
        <v>10</v>
      </c>
      <c r="E24">
        <v>47</v>
      </c>
      <c r="F24" s="2">
        <v>4.7</v>
      </c>
      <c r="G24" s="2">
        <v>41.2</v>
      </c>
      <c r="H24" s="2">
        <v>4.0999999999999996</v>
      </c>
      <c r="I24" s="2">
        <v>0.6</v>
      </c>
      <c r="J24" s="2">
        <v>28.2</v>
      </c>
      <c r="K24" s="2" t="s">
        <v>1726</v>
      </c>
      <c r="L24">
        <v>7</v>
      </c>
      <c r="M24" s="2">
        <v>0.7</v>
      </c>
      <c r="N24">
        <v>7</v>
      </c>
      <c r="O24">
        <v>22</v>
      </c>
      <c r="P24" s="2">
        <v>31.818181818181799</v>
      </c>
      <c r="Q24">
        <v>15</v>
      </c>
      <c r="R24">
        <v>44</v>
      </c>
      <c r="S24" s="2">
        <v>34.090909090909101</v>
      </c>
      <c r="T24">
        <v>10</v>
      </c>
      <c r="U24">
        <v>12</v>
      </c>
      <c r="V24" s="2">
        <v>83.3333333333333</v>
      </c>
      <c r="W24">
        <v>0</v>
      </c>
      <c r="X24">
        <v>2</v>
      </c>
      <c r="Y24">
        <v>3</v>
      </c>
      <c r="Z24">
        <v>1</v>
      </c>
      <c r="AA24">
        <v>0</v>
      </c>
      <c r="AB24">
        <v>0</v>
      </c>
      <c r="AC24">
        <v>2</v>
      </c>
      <c r="AD24">
        <v>42</v>
      </c>
      <c r="AE24" s="2">
        <v>4.2</v>
      </c>
      <c r="AF24">
        <v>13</v>
      </c>
      <c r="AG24">
        <v>29</v>
      </c>
      <c r="AH24">
        <v>13</v>
      </c>
      <c r="AI24" s="2">
        <v>1.3</v>
      </c>
      <c r="AJ24" s="4">
        <v>150072</v>
      </c>
      <c r="AK24" s="4">
        <v>44</v>
      </c>
    </row>
    <row r="25" spans="1:37" ht="15.25" customHeight="1" x14ac:dyDescent="0.2">
      <c r="A25" t="s">
        <v>508</v>
      </c>
      <c r="B25" t="s">
        <v>509</v>
      </c>
      <c r="C25" t="s">
        <v>602</v>
      </c>
      <c r="D25">
        <v>10</v>
      </c>
      <c r="E25">
        <v>7</v>
      </c>
      <c r="F25" s="2">
        <v>0.7</v>
      </c>
      <c r="G25" s="2">
        <v>10.4</v>
      </c>
      <c r="H25" s="2">
        <v>1</v>
      </c>
      <c r="I25" s="2">
        <v>0.35</v>
      </c>
      <c r="J25" s="2">
        <v>2.4</v>
      </c>
      <c r="K25" s="2">
        <v>0.24</v>
      </c>
      <c r="L25">
        <v>3</v>
      </c>
      <c r="M25" s="2">
        <v>0.3</v>
      </c>
      <c r="N25">
        <v>5</v>
      </c>
      <c r="O25">
        <v>14</v>
      </c>
      <c r="P25" s="2">
        <v>35.714285714285701</v>
      </c>
      <c r="Q25">
        <v>0</v>
      </c>
      <c r="R25">
        <v>0</v>
      </c>
      <c r="T25">
        <v>2</v>
      </c>
      <c r="U25">
        <v>6</v>
      </c>
      <c r="V25" s="2">
        <v>33.3333333333333</v>
      </c>
      <c r="W25">
        <v>0</v>
      </c>
      <c r="X25">
        <v>2</v>
      </c>
      <c r="Y25">
        <v>1</v>
      </c>
      <c r="Z25">
        <v>0</v>
      </c>
      <c r="AA25">
        <v>0</v>
      </c>
      <c r="AB25">
        <v>0</v>
      </c>
      <c r="AC25">
        <v>0</v>
      </c>
      <c r="AD25">
        <v>32</v>
      </c>
      <c r="AE25" s="2">
        <v>3.2</v>
      </c>
      <c r="AF25">
        <v>15</v>
      </c>
      <c r="AG25">
        <v>17</v>
      </c>
      <c r="AH25">
        <v>11</v>
      </c>
      <c r="AI25" s="2">
        <v>1.1000000000000001</v>
      </c>
      <c r="AJ25" s="4">
        <v>147102</v>
      </c>
      <c r="AK25" s="4">
        <v>46</v>
      </c>
    </row>
    <row r="26" spans="1:37" ht="15.25" customHeight="1" x14ac:dyDescent="0.2">
      <c r="A26" t="s">
        <v>187</v>
      </c>
      <c r="B26" t="s">
        <v>188</v>
      </c>
      <c r="C26" t="s">
        <v>53</v>
      </c>
      <c r="D26">
        <v>19</v>
      </c>
      <c r="E26">
        <v>88</v>
      </c>
      <c r="F26" s="2">
        <v>4.6315789473684204</v>
      </c>
      <c r="G26" s="2">
        <v>73.2</v>
      </c>
      <c r="H26" s="2">
        <v>3.9</v>
      </c>
      <c r="I26" s="2">
        <v>0.48</v>
      </c>
      <c r="J26" s="2">
        <v>42.2</v>
      </c>
      <c r="K26" s="2">
        <v>2.2210526315789498</v>
      </c>
      <c r="L26">
        <v>22</v>
      </c>
      <c r="M26" s="2">
        <v>1.15789473684211</v>
      </c>
      <c r="N26">
        <v>38</v>
      </c>
      <c r="O26">
        <v>73</v>
      </c>
      <c r="P26" s="2">
        <v>52.054794520547901</v>
      </c>
      <c r="Q26">
        <v>17</v>
      </c>
      <c r="R26">
        <v>91</v>
      </c>
      <c r="S26" s="2">
        <v>18.6813186813187</v>
      </c>
      <c r="T26">
        <v>16</v>
      </c>
      <c r="U26">
        <v>20</v>
      </c>
      <c r="V26" s="2">
        <v>80</v>
      </c>
      <c r="W26">
        <v>0</v>
      </c>
      <c r="X26">
        <v>3</v>
      </c>
      <c r="Y26">
        <v>15</v>
      </c>
      <c r="Z26">
        <v>3</v>
      </c>
      <c r="AA26">
        <v>0</v>
      </c>
      <c r="AB26">
        <v>0</v>
      </c>
      <c r="AC26">
        <v>4</v>
      </c>
      <c r="AD26">
        <v>68</v>
      </c>
      <c r="AE26" s="2">
        <v>3.57894736842105</v>
      </c>
      <c r="AF26">
        <v>14</v>
      </c>
      <c r="AG26">
        <v>54</v>
      </c>
      <c r="AH26">
        <v>21</v>
      </c>
      <c r="AI26" s="2">
        <v>1.1052631578947401</v>
      </c>
      <c r="AJ26" s="4">
        <v>430776</v>
      </c>
      <c r="AK26" s="4">
        <v>6</v>
      </c>
    </row>
    <row r="27" spans="1:37" ht="15.25" customHeight="1" x14ac:dyDescent="0.2">
      <c r="A27" t="s">
        <v>193</v>
      </c>
      <c r="B27" t="s">
        <v>194</v>
      </c>
      <c r="C27" t="s">
        <v>53</v>
      </c>
      <c r="D27">
        <v>19</v>
      </c>
      <c r="E27">
        <v>154</v>
      </c>
      <c r="F27" s="2">
        <v>8.1052631578947398</v>
      </c>
      <c r="G27" s="2">
        <v>129.9</v>
      </c>
      <c r="H27" s="2">
        <v>6.8</v>
      </c>
      <c r="I27" s="2">
        <v>0.72</v>
      </c>
      <c r="J27" s="2">
        <v>110.9</v>
      </c>
      <c r="K27" s="2">
        <v>5.8368421052631598</v>
      </c>
      <c r="L27">
        <v>35</v>
      </c>
      <c r="M27" s="2">
        <v>1.84210526315789</v>
      </c>
      <c r="N27">
        <v>47</v>
      </c>
      <c r="O27">
        <v>80</v>
      </c>
      <c r="P27" s="2">
        <v>58.75</v>
      </c>
      <c r="Q27">
        <v>52</v>
      </c>
      <c r="R27">
        <v>129</v>
      </c>
      <c r="S27" s="2">
        <v>40.310077519379803</v>
      </c>
      <c r="T27">
        <v>3</v>
      </c>
      <c r="U27">
        <v>5</v>
      </c>
      <c r="V27" s="2">
        <v>60</v>
      </c>
      <c r="W27">
        <v>0</v>
      </c>
      <c r="X27">
        <v>5</v>
      </c>
      <c r="Y27">
        <v>12</v>
      </c>
      <c r="Z27">
        <v>2</v>
      </c>
      <c r="AA27">
        <v>0</v>
      </c>
      <c r="AB27">
        <v>0</v>
      </c>
      <c r="AC27">
        <v>18</v>
      </c>
      <c r="AD27">
        <v>52</v>
      </c>
      <c r="AE27" s="2">
        <v>2.7368421052631602</v>
      </c>
      <c r="AF27">
        <v>20</v>
      </c>
      <c r="AG27">
        <v>32</v>
      </c>
      <c r="AH27">
        <v>24</v>
      </c>
      <c r="AI27" s="2">
        <v>1.26315789473684</v>
      </c>
      <c r="AJ27" s="4">
        <v>452346</v>
      </c>
      <c r="AK27" s="4">
        <v>4</v>
      </c>
    </row>
    <row r="28" spans="1:37" ht="15.25" customHeight="1" x14ac:dyDescent="0.2">
      <c r="A28" t="s">
        <v>189</v>
      </c>
      <c r="B28" t="s">
        <v>190</v>
      </c>
      <c r="C28" t="s">
        <v>53</v>
      </c>
      <c r="D28">
        <v>19</v>
      </c>
      <c r="E28">
        <v>67</v>
      </c>
      <c r="F28" s="2">
        <v>3.5263157894736801</v>
      </c>
      <c r="G28" s="2">
        <v>77.2</v>
      </c>
      <c r="H28" s="2">
        <v>4.0999999999999996</v>
      </c>
      <c r="I28" s="2">
        <v>0.6</v>
      </c>
      <c r="J28" s="2">
        <v>40.200000000000003</v>
      </c>
      <c r="K28" s="2">
        <v>2.11578947368421</v>
      </c>
      <c r="L28">
        <v>14</v>
      </c>
      <c r="M28" s="2">
        <v>0.73684210526315796</v>
      </c>
      <c r="N28">
        <v>35</v>
      </c>
      <c r="O28">
        <v>75</v>
      </c>
      <c r="P28" s="2">
        <v>46.6666666666667</v>
      </c>
      <c r="Q28">
        <v>5</v>
      </c>
      <c r="R28">
        <v>12</v>
      </c>
      <c r="S28" s="2">
        <v>41.6666666666667</v>
      </c>
      <c r="T28">
        <v>22</v>
      </c>
      <c r="U28">
        <v>24</v>
      </c>
      <c r="V28" s="2">
        <v>91.6666666666667</v>
      </c>
      <c r="W28">
        <v>0</v>
      </c>
      <c r="X28">
        <v>7</v>
      </c>
      <c r="Y28">
        <v>6</v>
      </c>
      <c r="Z28">
        <v>2</v>
      </c>
      <c r="AA28">
        <v>0</v>
      </c>
      <c r="AB28">
        <v>0</v>
      </c>
      <c r="AC28">
        <v>1</v>
      </c>
      <c r="AD28">
        <v>66</v>
      </c>
      <c r="AE28" s="2">
        <v>3.4736842105263199</v>
      </c>
      <c r="AF28">
        <v>24</v>
      </c>
      <c r="AG28">
        <v>42</v>
      </c>
      <c r="AH28">
        <v>9</v>
      </c>
      <c r="AI28" s="2">
        <v>0.47368421052631599</v>
      </c>
      <c r="AJ28" s="4">
        <v>413406</v>
      </c>
      <c r="AK28" s="4">
        <v>7</v>
      </c>
    </row>
    <row r="29" spans="1:37" ht="15.25" customHeight="1" x14ac:dyDescent="0.2">
      <c r="A29" t="s">
        <v>191</v>
      </c>
      <c r="B29" t="s">
        <v>192</v>
      </c>
      <c r="C29" t="s">
        <v>53</v>
      </c>
      <c r="D29">
        <v>19</v>
      </c>
      <c r="E29">
        <v>43</v>
      </c>
      <c r="F29" s="2">
        <v>2.2631578947368398</v>
      </c>
      <c r="G29" s="2">
        <v>81.8</v>
      </c>
      <c r="H29" s="2">
        <v>4.3</v>
      </c>
      <c r="I29" s="2">
        <v>0.46</v>
      </c>
      <c r="J29" s="2">
        <v>19.8</v>
      </c>
      <c r="K29" s="2">
        <v>1.04210526315789</v>
      </c>
      <c r="L29">
        <v>56</v>
      </c>
      <c r="M29" s="2">
        <v>2.9473684210526301</v>
      </c>
      <c r="N29">
        <v>35</v>
      </c>
      <c r="O29">
        <v>69</v>
      </c>
      <c r="P29" s="2">
        <v>50.7246376811594</v>
      </c>
      <c r="Q29">
        <v>2</v>
      </c>
      <c r="R29">
        <v>16</v>
      </c>
      <c r="S29" s="2">
        <v>12.5</v>
      </c>
      <c r="T29">
        <v>4</v>
      </c>
      <c r="U29">
        <v>9</v>
      </c>
      <c r="V29" s="2">
        <v>44.4444444444444</v>
      </c>
      <c r="W29">
        <v>13</v>
      </c>
      <c r="X29">
        <v>28</v>
      </c>
      <c r="Y29">
        <v>10</v>
      </c>
      <c r="Z29">
        <v>1</v>
      </c>
      <c r="AA29">
        <v>0</v>
      </c>
      <c r="AB29">
        <v>2</v>
      </c>
      <c r="AC29">
        <v>3</v>
      </c>
      <c r="AD29">
        <v>88</v>
      </c>
      <c r="AE29" s="2">
        <v>4.6315789473684204</v>
      </c>
      <c r="AF29">
        <v>27</v>
      </c>
      <c r="AG29">
        <v>61</v>
      </c>
      <c r="AH29">
        <v>22</v>
      </c>
      <c r="AI29" s="2">
        <v>1.15789473684211</v>
      </c>
      <c r="AJ29" s="4">
        <v>402726</v>
      </c>
      <c r="AK29" s="4">
        <v>8</v>
      </c>
    </row>
    <row r="30" spans="1:37" ht="15.25" customHeight="1" x14ac:dyDescent="0.2">
      <c r="A30" t="s">
        <v>653</v>
      </c>
      <c r="B30" t="s">
        <v>654</v>
      </c>
      <c r="C30" t="s">
        <v>603</v>
      </c>
      <c r="D30">
        <v>6</v>
      </c>
      <c r="E30">
        <v>15</v>
      </c>
      <c r="F30" s="2">
        <v>2.5</v>
      </c>
      <c r="G30" s="2">
        <v>13.8</v>
      </c>
      <c r="H30" s="2">
        <v>2.2999999999999998</v>
      </c>
      <c r="I30" s="2">
        <v>0.42</v>
      </c>
      <c r="J30" s="2">
        <v>6.3</v>
      </c>
      <c r="K30" s="2">
        <v>1.05</v>
      </c>
      <c r="L30">
        <v>3</v>
      </c>
      <c r="M30" s="2">
        <v>0.5</v>
      </c>
      <c r="N30">
        <v>3</v>
      </c>
      <c r="O30">
        <v>11</v>
      </c>
      <c r="P30" s="2">
        <v>27.272727272727298</v>
      </c>
      <c r="Q30">
        <v>6</v>
      </c>
      <c r="R30">
        <v>25</v>
      </c>
      <c r="S30" s="2">
        <v>24</v>
      </c>
      <c r="T30">
        <v>0</v>
      </c>
      <c r="U30">
        <v>0</v>
      </c>
      <c r="W30">
        <v>0</v>
      </c>
      <c r="X30">
        <v>1</v>
      </c>
      <c r="Y30">
        <v>2</v>
      </c>
      <c r="Z30">
        <v>1</v>
      </c>
      <c r="AA30">
        <v>0</v>
      </c>
      <c r="AB30">
        <v>0</v>
      </c>
      <c r="AC30">
        <v>0</v>
      </c>
      <c r="AD30">
        <v>15</v>
      </c>
      <c r="AE30" s="2">
        <v>2.5</v>
      </c>
      <c r="AF30">
        <v>5</v>
      </c>
      <c r="AG30">
        <v>10</v>
      </c>
      <c r="AH30">
        <v>3</v>
      </c>
      <c r="AI30" s="2">
        <v>0.5</v>
      </c>
      <c r="AJ30" s="4">
        <v>73610</v>
      </c>
      <c r="AK30" s="4">
        <v>91</v>
      </c>
    </row>
    <row r="31" spans="1:37" ht="15.25" customHeight="1" x14ac:dyDescent="0.2">
      <c r="A31" t="s">
        <v>655</v>
      </c>
      <c r="B31" t="s">
        <v>656</v>
      </c>
      <c r="C31" t="s">
        <v>603</v>
      </c>
      <c r="D31">
        <v>6</v>
      </c>
      <c r="E31">
        <v>19</v>
      </c>
      <c r="F31" s="2">
        <v>3.1666666666666701</v>
      </c>
      <c r="G31" s="2">
        <v>8.6</v>
      </c>
      <c r="H31" s="2">
        <v>1.4</v>
      </c>
      <c r="I31" s="2">
        <v>0.53</v>
      </c>
      <c r="J31" s="2">
        <v>10.1</v>
      </c>
      <c r="K31" s="2">
        <v>1.68333333333333</v>
      </c>
      <c r="L31">
        <v>7</v>
      </c>
      <c r="M31" s="2">
        <v>1.1666666666666701</v>
      </c>
      <c r="N31">
        <v>6</v>
      </c>
      <c r="O31">
        <v>16</v>
      </c>
      <c r="P31" s="2">
        <v>37.5</v>
      </c>
      <c r="Q31">
        <v>6</v>
      </c>
      <c r="R31">
        <v>16</v>
      </c>
      <c r="S31" s="2">
        <v>37.5</v>
      </c>
      <c r="T31">
        <v>1</v>
      </c>
      <c r="U31">
        <v>4</v>
      </c>
      <c r="V31" s="2">
        <v>25</v>
      </c>
      <c r="W31">
        <v>0</v>
      </c>
      <c r="X31">
        <v>1</v>
      </c>
      <c r="Y31">
        <v>2</v>
      </c>
      <c r="Z31">
        <v>0</v>
      </c>
      <c r="AA31">
        <v>0</v>
      </c>
      <c r="AB31">
        <v>0</v>
      </c>
      <c r="AC31">
        <v>4</v>
      </c>
      <c r="AD31">
        <v>9</v>
      </c>
      <c r="AE31" s="2">
        <v>1.5</v>
      </c>
      <c r="AF31">
        <v>3</v>
      </c>
      <c r="AG31">
        <v>6</v>
      </c>
      <c r="AH31">
        <v>9</v>
      </c>
      <c r="AI31" s="2">
        <v>1.5</v>
      </c>
      <c r="AJ31" s="4">
        <v>79840</v>
      </c>
      <c r="AK31" s="4">
        <v>85</v>
      </c>
    </row>
    <row r="32" spans="1:37" ht="15.25" customHeight="1" x14ac:dyDescent="0.2">
      <c r="A32" t="s">
        <v>657</v>
      </c>
      <c r="B32" t="s">
        <v>658</v>
      </c>
      <c r="C32" t="s">
        <v>603</v>
      </c>
      <c r="D32">
        <v>3</v>
      </c>
      <c r="E32">
        <v>26</v>
      </c>
      <c r="F32" s="2">
        <v>8.6666666666666696</v>
      </c>
      <c r="G32" s="2">
        <v>24.2</v>
      </c>
      <c r="H32" s="2">
        <v>8.1</v>
      </c>
      <c r="I32" s="2">
        <v>0.72</v>
      </c>
      <c r="J32" s="2">
        <v>18.7</v>
      </c>
      <c r="K32" s="2">
        <v>6.2333333333333298</v>
      </c>
      <c r="L32">
        <v>5</v>
      </c>
      <c r="M32" s="2">
        <v>1.6666666666666701</v>
      </c>
      <c r="N32">
        <v>19</v>
      </c>
      <c r="O32">
        <v>27</v>
      </c>
      <c r="P32" s="2">
        <v>70.370370370370395</v>
      </c>
      <c r="Q32">
        <v>1</v>
      </c>
      <c r="R32">
        <v>3</v>
      </c>
      <c r="S32" s="2">
        <v>33.3333333333333</v>
      </c>
      <c r="T32">
        <v>5</v>
      </c>
      <c r="U32">
        <v>6</v>
      </c>
      <c r="V32" s="2">
        <v>83.3333333333333</v>
      </c>
      <c r="W32">
        <v>0</v>
      </c>
      <c r="X32">
        <v>3</v>
      </c>
      <c r="Y32">
        <v>1</v>
      </c>
      <c r="Z32">
        <v>2</v>
      </c>
      <c r="AA32">
        <v>0</v>
      </c>
      <c r="AB32">
        <v>0</v>
      </c>
      <c r="AC32">
        <v>1</v>
      </c>
      <c r="AD32">
        <v>21</v>
      </c>
      <c r="AE32" s="2">
        <v>7</v>
      </c>
      <c r="AF32">
        <v>9</v>
      </c>
      <c r="AG32">
        <v>12</v>
      </c>
      <c r="AH32">
        <v>9</v>
      </c>
      <c r="AI32" s="2">
        <v>3</v>
      </c>
      <c r="AJ32" s="4">
        <v>63460</v>
      </c>
      <c r="AK32" s="4">
        <v>113</v>
      </c>
    </row>
    <row r="33" spans="1:37" ht="15.25" customHeight="1" x14ac:dyDescent="0.2">
      <c r="A33" t="s">
        <v>659</v>
      </c>
      <c r="B33" t="s">
        <v>660</v>
      </c>
      <c r="C33" t="s">
        <v>603</v>
      </c>
      <c r="D33">
        <v>6</v>
      </c>
      <c r="E33">
        <v>31</v>
      </c>
      <c r="F33" s="2">
        <v>5.1666666666666696</v>
      </c>
      <c r="G33" s="2">
        <v>34.6</v>
      </c>
      <c r="H33" s="2">
        <v>5.8</v>
      </c>
      <c r="I33" s="2">
        <v>0.89</v>
      </c>
      <c r="J33" s="2">
        <v>27.6</v>
      </c>
      <c r="K33" s="2">
        <v>4.5999999999999996</v>
      </c>
      <c r="L33">
        <v>10</v>
      </c>
      <c r="M33" s="2">
        <v>1.6666666666666701</v>
      </c>
      <c r="N33">
        <v>6</v>
      </c>
      <c r="O33">
        <v>8</v>
      </c>
      <c r="P33" s="2">
        <v>75</v>
      </c>
      <c r="Q33">
        <v>12</v>
      </c>
      <c r="R33">
        <v>26</v>
      </c>
      <c r="S33" s="2">
        <v>46.153846153846203</v>
      </c>
      <c r="T33">
        <v>1</v>
      </c>
      <c r="U33">
        <v>1</v>
      </c>
      <c r="V33" s="2">
        <v>100</v>
      </c>
      <c r="W33">
        <v>0</v>
      </c>
      <c r="X33">
        <v>1</v>
      </c>
      <c r="Y33">
        <v>3</v>
      </c>
      <c r="Z33">
        <v>1</v>
      </c>
      <c r="AA33">
        <v>1</v>
      </c>
      <c r="AB33">
        <v>0</v>
      </c>
      <c r="AC33">
        <v>6</v>
      </c>
      <c r="AD33">
        <v>16</v>
      </c>
      <c r="AE33" s="2">
        <v>2.6666666666666701</v>
      </c>
      <c r="AF33">
        <v>6</v>
      </c>
      <c r="AG33">
        <v>10</v>
      </c>
      <c r="AH33">
        <v>5</v>
      </c>
      <c r="AI33" s="2">
        <v>0.83333333333333304</v>
      </c>
      <c r="AJ33" s="4">
        <v>81130</v>
      </c>
      <c r="AK33" s="4">
        <v>82</v>
      </c>
    </row>
    <row r="34" spans="1:37" ht="15.25" customHeight="1" x14ac:dyDescent="0.2">
      <c r="A34" t="s">
        <v>661</v>
      </c>
      <c r="B34" t="s">
        <v>285</v>
      </c>
      <c r="C34" t="s">
        <v>604</v>
      </c>
      <c r="D34">
        <v>3</v>
      </c>
      <c r="E34">
        <v>12</v>
      </c>
      <c r="F34" s="2">
        <v>4</v>
      </c>
      <c r="G34" s="2">
        <v>12</v>
      </c>
      <c r="H34" s="2">
        <v>4</v>
      </c>
      <c r="I34" s="2">
        <v>0.71</v>
      </c>
      <c r="J34" s="2">
        <v>8.5</v>
      </c>
      <c r="K34" s="2">
        <v>2.8333333333333299</v>
      </c>
      <c r="L34">
        <v>4</v>
      </c>
      <c r="M34" s="2">
        <v>1.3333333333333299</v>
      </c>
      <c r="N34">
        <v>3</v>
      </c>
      <c r="O34">
        <v>6</v>
      </c>
      <c r="P34" s="2">
        <v>50</v>
      </c>
      <c r="Q34">
        <v>4</v>
      </c>
      <c r="R34">
        <v>9</v>
      </c>
      <c r="S34" s="2">
        <v>44.4444444444444</v>
      </c>
      <c r="T34">
        <v>1</v>
      </c>
      <c r="U34">
        <v>2</v>
      </c>
      <c r="V34" s="2">
        <v>50</v>
      </c>
      <c r="W34">
        <v>1</v>
      </c>
      <c r="X34">
        <v>0</v>
      </c>
      <c r="Y34">
        <v>1</v>
      </c>
      <c r="Z34">
        <v>0</v>
      </c>
      <c r="AA34">
        <v>0</v>
      </c>
      <c r="AB34">
        <v>0</v>
      </c>
      <c r="AC34">
        <v>2</v>
      </c>
      <c r="AD34">
        <v>11</v>
      </c>
      <c r="AE34" s="2">
        <v>3.6666666666666701</v>
      </c>
      <c r="AF34">
        <v>1</v>
      </c>
      <c r="AG34">
        <v>10</v>
      </c>
      <c r="AH34">
        <v>3</v>
      </c>
      <c r="AI34" s="2">
        <v>1</v>
      </c>
      <c r="AJ34" s="4">
        <v>89112</v>
      </c>
      <c r="AK34" s="4">
        <v>71</v>
      </c>
    </row>
    <row r="35" spans="1:37" ht="15.25" customHeight="1" x14ac:dyDescent="0.2">
      <c r="A35" t="s">
        <v>662</v>
      </c>
      <c r="B35" t="s">
        <v>663</v>
      </c>
      <c r="C35" t="s">
        <v>604</v>
      </c>
      <c r="D35">
        <v>3</v>
      </c>
      <c r="E35">
        <v>15</v>
      </c>
      <c r="F35" s="2">
        <v>5</v>
      </c>
      <c r="G35" s="2">
        <v>4.9000000000000004</v>
      </c>
      <c r="H35" s="2">
        <v>1.6</v>
      </c>
      <c r="I35" s="2">
        <v>0.56000000000000005</v>
      </c>
      <c r="J35" s="2">
        <v>8.4</v>
      </c>
      <c r="K35" s="2">
        <v>2.8</v>
      </c>
      <c r="L35">
        <v>4</v>
      </c>
      <c r="M35" s="2">
        <v>1.3333333333333299</v>
      </c>
      <c r="N35">
        <v>9</v>
      </c>
      <c r="O35">
        <v>15</v>
      </c>
      <c r="P35" s="2">
        <v>60</v>
      </c>
      <c r="Q35">
        <v>3</v>
      </c>
      <c r="R35">
        <v>12</v>
      </c>
      <c r="S35" s="2">
        <v>25</v>
      </c>
      <c r="T35">
        <v>0</v>
      </c>
      <c r="U35">
        <v>0</v>
      </c>
      <c r="W35">
        <v>0</v>
      </c>
      <c r="X35">
        <v>0</v>
      </c>
      <c r="Y35">
        <v>0</v>
      </c>
      <c r="Z35">
        <v>0</v>
      </c>
      <c r="AA35">
        <v>0</v>
      </c>
      <c r="AB35">
        <v>0</v>
      </c>
      <c r="AC35">
        <v>4</v>
      </c>
      <c r="AD35">
        <v>1</v>
      </c>
      <c r="AE35" s="2">
        <v>0.33333333333333298</v>
      </c>
      <c r="AF35">
        <v>1</v>
      </c>
      <c r="AG35">
        <v>0</v>
      </c>
      <c r="AH35">
        <v>4</v>
      </c>
      <c r="AI35" s="2">
        <v>1.3333333333333299</v>
      </c>
      <c r="AJ35" s="4">
        <v>73032</v>
      </c>
      <c r="AK35" s="4">
        <v>95</v>
      </c>
    </row>
    <row r="36" spans="1:37" ht="15.25" customHeight="1" x14ac:dyDescent="0.2">
      <c r="A36" t="s">
        <v>664</v>
      </c>
      <c r="B36" t="s">
        <v>285</v>
      </c>
      <c r="C36" t="s">
        <v>604</v>
      </c>
      <c r="D36">
        <v>3</v>
      </c>
      <c r="E36">
        <v>6</v>
      </c>
      <c r="F36" s="2">
        <v>2</v>
      </c>
      <c r="G36" s="2">
        <v>13.3</v>
      </c>
      <c r="H36" s="2">
        <v>4.4000000000000004</v>
      </c>
      <c r="I36" s="2">
        <v>0.55000000000000004</v>
      </c>
      <c r="J36" s="2">
        <v>3.3</v>
      </c>
      <c r="K36" s="2">
        <v>1.1000000000000001</v>
      </c>
      <c r="L36">
        <v>7</v>
      </c>
      <c r="M36" s="2">
        <v>2.3333333333333299</v>
      </c>
      <c r="N36">
        <v>3</v>
      </c>
      <c r="O36">
        <v>5</v>
      </c>
      <c r="P36" s="2">
        <v>60</v>
      </c>
      <c r="Q36">
        <v>1</v>
      </c>
      <c r="R36">
        <v>5</v>
      </c>
      <c r="S36" s="2">
        <v>20</v>
      </c>
      <c r="T36">
        <v>1</v>
      </c>
      <c r="U36">
        <v>1</v>
      </c>
      <c r="V36" s="2">
        <v>100</v>
      </c>
      <c r="W36">
        <v>1</v>
      </c>
      <c r="X36">
        <v>3</v>
      </c>
      <c r="Y36">
        <v>2</v>
      </c>
      <c r="Z36">
        <v>0</v>
      </c>
      <c r="AA36">
        <v>0</v>
      </c>
      <c r="AB36">
        <v>0</v>
      </c>
      <c r="AC36">
        <v>1</v>
      </c>
      <c r="AD36">
        <v>14</v>
      </c>
      <c r="AE36" s="2">
        <v>4.6666666666666696</v>
      </c>
      <c r="AF36">
        <v>2</v>
      </c>
      <c r="AG36">
        <v>12</v>
      </c>
      <c r="AH36">
        <v>2</v>
      </c>
      <c r="AI36" s="2">
        <v>0.66666666666666696</v>
      </c>
      <c r="AJ36" s="4">
        <v>66762</v>
      </c>
      <c r="AK36" s="4">
        <v>109</v>
      </c>
    </row>
    <row r="37" spans="1:37" ht="15.25" customHeight="1" x14ac:dyDescent="0.2">
      <c r="A37" t="s">
        <v>665</v>
      </c>
      <c r="B37" t="s">
        <v>279</v>
      </c>
      <c r="C37" t="s">
        <v>604</v>
      </c>
      <c r="D37">
        <v>3</v>
      </c>
      <c r="E37">
        <v>12</v>
      </c>
      <c r="F37" s="2">
        <v>4</v>
      </c>
      <c r="G37" s="2">
        <v>10.7</v>
      </c>
      <c r="H37" s="2">
        <v>3.6</v>
      </c>
      <c r="I37" s="2">
        <v>0.6</v>
      </c>
      <c r="J37" s="2">
        <v>7.2</v>
      </c>
      <c r="K37" s="2">
        <v>2.4</v>
      </c>
      <c r="L37">
        <v>2</v>
      </c>
      <c r="M37" s="2">
        <v>0.66666666666666696</v>
      </c>
      <c r="N37">
        <v>6</v>
      </c>
      <c r="O37">
        <v>11</v>
      </c>
      <c r="P37" s="2">
        <v>54.545454545454497</v>
      </c>
      <c r="Q37">
        <v>3</v>
      </c>
      <c r="R37">
        <v>7</v>
      </c>
      <c r="S37" s="2">
        <v>42.857142857142897</v>
      </c>
      <c r="T37">
        <v>0</v>
      </c>
      <c r="U37">
        <v>2</v>
      </c>
      <c r="V37" s="2">
        <v>0</v>
      </c>
      <c r="W37">
        <v>0</v>
      </c>
      <c r="X37">
        <v>2</v>
      </c>
      <c r="Y37">
        <v>0</v>
      </c>
      <c r="Z37">
        <v>0</v>
      </c>
      <c r="AA37">
        <v>0</v>
      </c>
      <c r="AB37">
        <v>0</v>
      </c>
      <c r="AC37">
        <v>0</v>
      </c>
      <c r="AD37">
        <v>7</v>
      </c>
      <c r="AE37" s="2">
        <v>2.3333333333333299</v>
      </c>
      <c r="AF37">
        <v>3</v>
      </c>
      <c r="AG37">
        <v>4</v>
      </c>
      <c r="AH37">
        <v>2</v>
      </c>
      <c r="AI37" s="2">
        <v>0.66666666666666696</v>
      </c>
      <c r="AJ37" s="4">
        <v>89532</v>
      </c>
      <c r="AK37" s="4">
        <v>70</v>
      </c>
    </row>
    <row r="38" spans="1:37" ht="15.25" customHeight="1" x14ac:dyDescent="0.2">
      <c r="A38" t="s">
        <v>666</v>
      </c>
      <c r="B38" t="s">
        <v>667</v>
      </c>
      <c r="C38" t="s">
        <v>85</v>
      </c>
      <c r="D38">
        <v>16</v>
      </c>
      <c r="E38">
        <v>54</v>
      </c>
      <c r="F38" s="2">
        <v>3.375</v>
      </c>
      <c r="G38" s="2">
        <v>47.4</v>
      </c>
      <c r="H38" s="2">
        <v>3</v>
      </c>
      <c r="I38" s="2">
        <v>0.47</v>
      </c>
      <c r="J38" s="2">
        <v>25.4</v>
      </c>
      <c r="K38" s="2">
        <v>1.5874999999999999</v>
      </c>
      <c r="L38">
        <v>8</v>
      </c>
      <c r="M38" s="2">
        <v>0.5</v>
      </c>
      <c r="N38">
        <v>11</v>
      </c>
      <c r="O38">
        <v>31</v>
      </c>
      <c r="P38" s="2">
        <v>35.4838709677419</v>
      </c>
      <c r="Q38">
        <v>21</v>
      </c>
      <c r="R38">
        <v>83</v>
      </c>
      <c r="S38" s="2">
        <v>25.3012048192771</v>
      </c>
      <c r="T38">
        <v>1</v>
      </c>
      <c r="U38">
        <v>1</v>
      </c>
      <c r="V38" s="2">
        <v>100</v>
      </c>
      <c r="W38">
        <v>0</v>
      </c>
      <c r="X38">
        <v>2</v>
      </c>
      <c r="Y38">
        <v>4</v>
      </c>
      <c r="Z38">
        <v>1</v>
      </c>
      <c r="AA38">
        <v>0</v>
      </c>
      <c r="AB38">
        <v>0</v>
      </c>
      <c r="AC38">
        <v>2</v>
      </c>
      <c r="AD38">
        <v>56</v>
      </c>
      <c r="AE38" s="2">
        <v>3.5</v>
      </c>
      <c r="AF38">
        <v>32</v>
      </c>
      <c r="AG38">
        <v>24</v>
      </c>
      <c r="AH38">
        <v>12</v>
      </c>
      <c r="AI38" s="2">
        <v>0.75</v>
      </c>
      <c r="AJ38" s="4">
        <v>254508</v>
      </c>
      <c r="AK38" s="4">
        <v>16</v>
      </c>
    </row>
    <row r="39" spans="1:37" ht="15.25" customHeight="1" x14ac:dyDescent="0.2">
      <c r="A39" t="s">
        <v>383</v>
      </c>
      <c r="B39" t="s">
        <v>435</v>
      </c>
      <c r="C39" t="s">
        <v>85</v>
      </c>
      <c r="D39">
        <v>16</v>
      </c>
      <c r="E39">
        <v>39</v>
      </c>
      <c r="F39" s="2">
        <v>2.4375</v>
      </c>
      <c r="G39" s="2">
        <v>64.7</v>
      </c>
      <c r="H39" s="2">
        <v>4</v>
      </c>
      <c r="I39" s="2">
        <v>0.53</v>
      </c>
      <c r="J39" s="2">
        <v>20.7</v>
      </c>
      <c r="K39" s="2">
        <v>1.29375</v>
      </c>
      <c r="L39">
        <v>20</v>
      </c>
      <c r="M39" s="2">
        <v>1.25</v>
      </c>
      <c r="N39">
        <v>27</v>
      </c>
      <c r="O39">
        <v>52</v>
      </c>
      <c r="P39" s="2">
        <v>51.923076923076898</v>
      </c>
      <c r="Q39">
        <v>1</v>
      </c>
      <c r="R39">
        <v>8</v>
      </c>
      <c r="S39" s="2">
        <v>12.5</v>
      </c>
      <c r="T39">
        <v>10</v>
      </c>
      <c r="U39">
        <v>14</v>
      </c>
      <c r="V39" s="2">
        <v>71.428571428571402</v>
      </c>
      <c r="W39">
        <v>10</v>
      </c>
      <c r="X39">
        <v>5</v>
      </c>
      <c r="Y39">
        <v>3</v>
      </c>
      <c r="Z39">
        <v>0</v>
      </c>
      <c r="AA39">
        <v>0</v>
      </c>
      <c r="AB39">
        <v>0</v>
      </c>
      <c r="AC39">
        <v>2</v>
      </c>
      <c r="AD39">
        <v>90</v>
      </c>
      <c r="AE39" s="2">
        <v>5.625</v>
      </c>
      <c r="AF39">
        <v>44</v>
      </c>
      <c r="AG39">
        <v>46</v>
      </c>
      <c r="AH39">
        <v>9</v>
      </c>
      <c r="AI39" s="2">
        <v>0.5625</v>
      </c>
      <c r="AJ39" s="4">
        <v>255558</v>
      </c>
      <c r="AK39" s="4">
        <v>15</v>
      </c>
    </row>
    <row r="40" spans="1:37" ht="15.25" customHeight="1" x14ac:dyDescent="0.2">
      <c r="A40" t="s">
        <v>432</v>
      </c>
      <c r="B40" t="s">
        <v>433</v>
      </c>
      <c r="C40" t="s">
        <v>85</v>
      </c>
      <c r="D40">
        <v>16</v>
      </c>
      <c r="E40">
        <v>103</v>
      </c>
      <c r="F40" s="2">
        <v>6.4375</v>
      </c>
      <c r="G40" s="2">
        <v>85.2</v>
      </c>
      <c r="H40" s="2">
        <v>5.3</v>
      </c>
      <c r="I40" s="2">
        <v>0.56999999999999995</v>
      </c>
      <c r="J40" s="2">
        <v>58.7</v>
      </c>
      <c r="K40" s="2">
        <v>3.6687500000000002</v>
      </c>
      <c r="L40">
        <v>12</v>
      </c>
      <c r="M40" s="2">
        <v>0.75</v>
      </c>
      <c r="N40">
        <v>16</v>
      </c>
      <c r="O40">
        <v>33</v>
      </c>
      <c r="P40" s="2">
        <v>48.484848484848499</v>
      </c>
      <c r="Q40">
        <v>39</v>
      </c>
      <c r="R40">
        <v>130</v>
      </c>
      <c r="S40" s="2">
        <v>30</v>
      </c>
      <c r="T40">
        <v>9</v>
      </c>
      <c r="U40">
        <v>17</v>
      </c>
      <c r="V40" s="2">
        <v>52.941176470588204</v>
      </c>
      <c r="W40">
        <v>2</v>
      </c>
      <c r="X40">
        <v>5</v>
      </c>
      <c r="Y40">
        <v>3</v>
      </c>
      <c r="Z40">
        <v>5</v>
      </c>
      <c r="AA40">
        <v>0</v>
      </c>
      <c r="AB40">
        <v>0</v>
      </c>
      <c r="AC40">
        <v>2</v>
      </c>
      <c r="AD40">
        <v>59</v>
      </c>
      <c r="AE40" s="2">
        <v>3.6875</v>
      </c>
      <c r="AF40">
        <v>20</v>
      </c>
      <c r="AG40">
        <v>39</v>
      </c>
      <c r="AH40">
        <v>11</v>
      </c>
      <c r="AI40" s="2">
        <v>0.6875</v>
      </c>
      <c r="AJ40" s="4">
        <v>280638</v>
      </c>
      <c r="AK40" s="4">
        <v>13</v>
      </c>
    </row>
    <row r="41" spans="1:37" ht="15.25" customHeight="1" x14ac:dyDescent="0.2">
      <c r="A41" t="s">
        <v>383</v>
      </c>
      <c r="B41" t="s">
        <v>434</v>
      </c>
      <c r="C41" t="s">
        <v>85</v>
      </c>
      <c r="D41">
        <v>16</v>
      </c>
      <c r="E41">
        <v>95</v>
      </c>
      <c r="F41" s="2">
        <v>5.9375</v>
      </c>
      <c r="G41" s="2">
        <v>64.900000000000006</v>
      </c>
      <c r="H41" s="2">
        <v>4.0999999999999996</v>
      </c>
      <c r="I41" s="2">
        <v>0.53</v>
      </c>
      <c r="J41" s="2">
        <v>50.4</v>
      </c>
      <c r="K41" s="2">
        <v>3.15</v>
      </c>
      <c r="L41">
        <v>37</v>
      </c>
      <c r="M41" s="2">
        <v>2.3125</v>
      </c>
      <c r="N41">
        <v>31</v>
      </c>
      <c r="O41">
        <v>71</v>
      </c>
      <c r="P41" s="2">
        <v>43.661971830985898</v>
      </c>
      <c r="Q41">
        <v>26</v>
      </c>
      <c r="R41">
        <v>91</v>
      </c>
      <c r="S41" s="2">
        <v>28.571428571428601</v>
      </c>
      <c r="T41">
        <v>12</v>
      </c>
      <c r="U41">
        <v>16</v>
      </c>
      <c r="V41" s="2">
        <v>75</v>
      </c>
      <c r="W41">
        <v>0</v>
      </c>
      <c r="X41">
        <v>0</v>
      </c>
      <c r="Y41">
        <v>18</v>
      </c>
      <c r="Z41">
        <v>5</v>
      </c>
      <c r="AA41">
        <v>1</v>
      </c>
      <c r="AB41">
        <v>0</v>
      </c>
      <c r="AC41">
        <v>19</v>
      </c>
      <c r="AD41">
        <v>69</v>
      </c>
      <c r="AE41" s="2">
        <v>4.3125</v>
      </c>
      <c r="AF41">
        <v>36</v>
      </c>
      <c r="AG41">
        <v>33</v>
      </c>
      <c r="AH41">
        <v>38</v>
      </c>
      <c r="AI41" s="2">
        <v>2.375</v>
      </c>
      <c r="AJ41" s="4">
        <v>274428</v>
      </c>
      <c r="AK41" s="4">
        <v>14</v>
      </c>
    </row>
    <row r="42" spans="1:37" ht="15.25" customHeight="1" x14ac:dyDescent="0.2">
      <c r="A42" t="s">
        <v>668</v>
      </c>
      <c r="B42" t="s">
        <v>669</v>
      </c>
      <c r="C42" t="s">
        <v>605</v>
      </c>
      <c r="D42">
        <v>2</v>
      </c>
      <c r="E42">
        <v>5</v>
      </c>
      <c r="F42" s="2">
        <v>2.5</v>
      </c>
      <c r="G42" s="2">
        <v>2.2999999999999998</v>
      </c>
      <c r="H42" s="2">
        <v>1.2</v>
      </c>
      <c r="I42" s="2">
        <v>0.36</v>
      </c>
      <c r="J42" s="2">
        <v>1.8</v>
      </c>
      <c r="K42" s="2">
        <v>0.9</v>
      </c>
      <c r="L42">
        <v>1</v>
      </c>
      <c r="M42" s="2">
        <v>0.5</v>
      </c>
      <c r="N42">
        <v>1</v>
      </c>
      <c r="O42">
        <v>4</v>
      </c>
      <c r="P42" s="2">
        <v>25</v>
      </c>
      <c r="Q42">
        <v>2</v>
      </c>
      <c r="R42">
        <v>10</v>
      </c>
      <c r="S42" s="2">
        <v>20</v>
      </c>
      <c r="T42">
        <v>0</v>
      </c>
      <c r="U42">
        <v>0</v>
      </c>
      <c r="W42">
        <v>0</v>
      </c>
      <c r="X42">
        <v>0</v>
      </c>
      <c r="Y42">
        <v>1</v>
      </c>
      <c r="Z42">
        <v>0</v>
      </c>
      <c r="AA42">
        <v>0</v>
      </c>
      <c r="AB42">
        <v>0</v>
      </c>
      <c r="AC42">
        <v>0</v>
      </c>
      <c r="AD42">
        <v>7</v>
      </c>
      <c r="AE42" s="2">
        <v>3.5</v>
      </c>
      <c r="AF42">
        <v>3</v>
      </c>
      <c r="AG42">
        <v>4</v>
      </c>
      <c r="AH42">
        <v>4</v>
      </c>
      <c r="AI42" s="2">
        <v>2</v>
      </c>
      <c r="AJ42" s="4">
        <v>45360</v>
      </c>
      <c r="AK42" s="4">
        <v>150</v>
      </c>
    </row>
    <row r="43" spans="1:37" ht="15.25" customHeight="1" x14ac:dyDescent="0.2">
      <c r="A43" t="s">
        <v>670</v>
      </c>
      <c r="B43" t="s">
        <v>671</v>
      </c>
      <c r="C43" t="s">
        <v>605</v>
      </c>
      <c r="D43">
        <v>2</v>
      </c>
      <c r="E43">
        <v>1</v>
      </c>
      <c r="F43" s="2">
        <v>0.5</v>
      </c>
      <c r="G43" s="2">
        <v>2</v>
      </c>
      <c r="H43" s="2">
        <v>1</v>
      </c>
      <c r="I43" s="2">
        <v>1</v>
      </c>
      <c r="J43" s="2">
        <v>1</v>
      </c>
      <c r="K43" s="2">
        <v>0.5</v>
      </c>
      <c r="L43">
        <v>1</v>
      </c>
      <c r="M43" s="2">
        <v>0.5</v>
      </c>
      <c r="N43">
        <v>1</v>
      </c>
      <c r="O43">
        <v>1</v>
      </c>
      <c r="P43" s="2">
        <v>100</v>
      </c>
      <c r="Q43">
        <v>0</v>
      </c>
      <c r="R43">
        <v>0</v>
      </c>
      <c r="T43">
        <v>0</v>
      </c>
      <c r="U43">
        <v>0</v>
      </c>
      <c r="W43">
        <v>0</v>
      </c>
      <c r="X43">
        <v>0</v>
      </c>
      <c r="Y43">
        <v>1</v>
      </c>
      <c r="Z43">
        <v>0</v>
      </c>
      <c r="AA43">
        <v>0</v>
      </c>
      <c r="AB43">
        <v>0</v>
      </c>
      <c r="AC43">
        <v>0</v>
      </c>
      <c r="AD43">
        <v>6</v>
      </c>
      <c r="AE43" s="2">
        <v>3</v>
      </c>
      <c r="AF43">
        <v>1</v>
      </c>
      <c r="AG43">
        <v>5</v>
      </c>
      <c r="AH43">
        <v>3</v>
      </c>
      <c r="AI43" s="2">
        <v>1.5</v>
      </c>
      <c r="AJ43" s="4">
        <v>43210</v>
      </c>
      <c r="AK43" s="4">
        <v>158</v>
      </c>
    </row>
    <row r="44" spans="1:37" ht="15.25" customHeight="1" x14ac:dyDescent="0.2">
      <c r="A44" t="s">
        <v>672</v>
      </c>
      <c r="B44" t="s">
        <v>673</v>
      </c>
      <c r="C44" t="s">
        <v>605</v>
      </c>
      <c r="D44">
        <v>2</v>
      </c>
      <c r="E44">
        <v>10</v>
      </c>
      <c r="F44" s="2">
        <v>5</v>
      </c>
      <c r="G44" s="2">
        <v>8.6</v>
      </c>
      <c r="H44" s="2">
        <v>4.3</v>
      </c>
      <c r="I44" s="2">
        <v>0.56000000000000005</v>
      </c>
      <c r="J44" s="2">
        <v>5.6</v>
      </c>
      <c r="K44" s="2">
        <v>2.8</v>
      </c>
      <c r="L44">
        <v>1</v>
      </c>
      <c r="M44" s="2">
        <v>0.5</v>
      </c>
      <c r="N44">
        <v>7</v>
      </c>
      <c r="O44">
        <v>14</v>
      </c>
      <c r="P44" s="2">
        <v>50</v>
      </c>
      <c r="Q44">
        <v>1</v>
      </c>
      <c r="R44">
        <v>3</v>
      </c>
      <c r="S44" s="2">
        <v>33.3333333333333</v>
      </c>
      <c r="T44">
        <v>1</v>
      </c>
      <c r="U44">
        <v>1</v>
      </c>
      <c r="V44" s="2">
        <v>100</v>
      </c>
      <c r="W44">
        <v>0</v>
      </c>
      <c r="X44">
        <v>0</v>
      </c>
      <c r="Y44">
        <v>1</v>
      </c>
      <c r="Z44">
        <v>1</v>
      </c>
      <c r="AA44">
        <v>0</v>
      </c>
      <c r="AB44">
        <v>0</v>
      </c>
      <c r="AC44">
        <v>0</v>
      </c>
      <c r="AD44">
        <v>8</v>
      </c>
      <c r="AE44" s="2">
        <v>4</v>
      </c>
      <c r="AF44">
        <v>1</v>
      </c>
      <c r="AG44">
        <v>7</v>
      </c>
      <c r="AH44">
        <v>2</v>
      </c>
      <c r="AI44" s="2">
        <v>1</v>
      </c>
      <c r="AJ44" s="4">
        <v>48940</v>
      </c>
      <c r="AK44" s="4">
        <v>136</v>
      </c>
    </row>
    <row r="45" spans="1:37" ht="15.25" customHeight="1" x14ac:dyDescent="0.2">
      <c r="A45" t="s">
        <v>367</v>
      </c>
      <c r="B45" t="s">
        <v>674</v>
      </c>
      <c r="C45" t="s">
        <v>605</v>
      </c>
      <c r="D45">
        <v>2</v>
      </c>
      <c r="E45">
        <v>15</v>
      </c>
      <c r="F45" s="2">
        <v>7.5</v>
      </c>
      <c r="G45" s="2">
        <v>8.1999999999999993</v>
      </c>
      <c r="H45" s="2">
        <v>4.0999999999999996</v>
      </c>
      <c r="I45" s="2">
        <v>0.68</v>
      </c>
      <c r="J45" s="2">
        <v>10.199999999999999</v>
      </c>
      <c r="K45" s="2">
        <v>5.0999999999999996</v>
      </c>
      <c r="L45">
        <v>1</v>
      </c>
      <c r="M45" s="2">
        <v>0.5</v>
      </c>
      <c r="N45">
        <v>7</v>
      </c>
      <c r="O45">
        <v>9</v>
      </c>
      <c r="P45" s="2">
        <v>77.7777777777778</v>
      </c>
      <c r="Q45">
        <v>3</v>
      </c>
      <c r="R45">
        <v>11</v>
      </c>
      <c r="S45" s="2">
        <v>27.272727272727298</v>
      </c>
      <c r="T45">
        <v>2</v>
      </c>
      <c r="U45">
        <v>2</v>
      </c>
      <c r="V45" s="2">
        <v>100</v>
      </c>
      <c r="W45">
        <v>0</v>
      </c>
      <c r="X45">
        <v>1</v>
      </c>
      <c r="Y45">
        <v>0</v>
      </c>
      <c r="Z45">
        <v>0</v>
      </c>
      <c r="AA45">
        <v>0</v>
      </c>
      <c r="AB45">
        <v>0</v>
      </c>
      <c r="AC45">
        <v>0</v>
      </c>
      <c r="AD45">
        <v>8</v>
      </c>
      <c r="AE45" s="2">
        <v>4</v>
      </c>
      <c r="AF45">
        <v>1</v>
      </c>
      <c r="AG45">
        <v>7</v>
      </c>
      <c r="AH45">
        <v>7</v>
      </c>
      <c r="AI45" s="2">
        <v>3.5</v>
      </c>
      <c r="AJ45" s="4">
        <v>47350</v>
      </c>
      <c r="AK45" s="4">
        <v>140</v>
      </c>
    </row>
    <row r="46" spans="1:37" ht="15.25" customHeight="1" x14ac:dyDescent="0.2">
      <c r="A46" t="s">
        <v>314</v>
      </c>
      <c r="B46" t="s">
        <v>315</v>
      </c>
      <c r="C46" t="s">
        <v>78</v>
      </c>
      <c r="D46">
        <v>10</v>
      </c>
      <c r="E46">
        <v>28</v>
      </c>
      <c r="F46" s="2">
        <v>2.8</v>
      </c>
      <c r="G46" s="2">
        <v>28.6</v>
      </c>
      <c r="H46" s="2">
        <v>2.9</v>
      </c>
      <c r="I46" s="2">
        <v>0.54</v>
      </c>
      <c r="J46" s="2">
        <v>15.1</v>
      </c>
      <c r="K46" s="2">
        <v>1.51</v>
      </c>
      <c r="L46">
        <v>8</v>
      </c>
      <c r="M46" s="2">
        <v>0.8</v>
      </c>
      <c r="N46">
        <v>18</v>
      </c>
      <c r="O46">
        <v>34</v>
      </c>
      <c r="P46" s="2">
        <v>52.941176470588204</v>
      </c>
      <c r="Q46">
        <v>2</v>
      </c>
      <c r="R46">
        <v>10</v>
      </c>
      <c r="S46" s="2">
        <v>20</v>
      </c>
      <c r="T46">
        <v>6</v>
      </c>
      <c r="U46">
        <v>8</v>
      </c>
      <c r="V46" s="2">
        <v>75</v>
      </c>
      <c r="W46">
        <v>0</v>
      </c>
      <c r="X46">
        <v>4</v>
      </c>
      <c r="Y46">
        <v>1</v>
      </c>
      <c r="Z46">
        <v>1</v>
      </c>
      <c r="AA46">
        <v>0</v>
      </c>
      <c r="AB46">
        <v>0</v>
      </c>
      <c r="AC46">
        <v>3</v>
      </c>
      <c r="AD46">
        <v>31</v>
      </c>
      <c r="AE46" s="2">
        <v>3.1</v>
      </c>
      <c r="AF46">
        <v>15</v>
      </c>
      <c r="AG46">
        <v>16</v>
      </c>
      <c r="AH46">
        <v>7</v>
      </c>
      <c r="AI46" s="2">
        <v>0.7</v>
      </c>
      <c r="AJ46" s="4">
        <v>193725</v>
      </c>
      <c r="AK46" s="4">
        <v>24</v>
      </c>
    </row>
    <row r="47" spans="1:37" ht="15.25" customHeight="1" x14ac:dyDescent="0.2">
      <c r="A47" t="s">
        <v>379</v>
      </c>
      <c r="B47" t="s">
        <v>380</v>
      </c>
      <c r="C47" t="s">
        <v>78</v>
      </c>
      <c r="D47">
        <v>12</v>
      </c>
      <c r="E47">
        <v>16</v>
      </c>
      <c r="F47" s="2">
        <v>1.3333333333333299</v>
      </c>
      <c r="G47" s="2">
        <v>23.3</v>
      </c>
      <c r="H47" s="2">
        <v>1.9</v>
      </c>
      <c r="I47" s="2">
        <v>0.36</v>
      </c>
      <c r="J47" s="2">
        <v>5.8</v>
      </c>
      <c r="K47" s="2">
        <v>0.483333333333333</v>
      </c>
      <c r="L47">
        <v>13</v>
      </c>
      <c r="M47" s="2">
        <v>1.0833333333333299</v>
      </c>
      <c r="N47">
        <v>15</v>
      </c>
      <c r="O47">
        <v>28</v>
      </c>
      <c r="P47" s="2">
        <v>53.571428571428598</v>
      </c>
      <c r="Q47">
        <v>0</v>
      </c>
      <c r="R47">
        <v>12</v>
      </c>
      <c r="S47" s="2">
        <v>0</v>
      </c>
      <c r="T47">
        <v>1</v>
      </c>
      <c r="U47">
        <v>5</v>
      </c>
      <c r="V47" s="2">
        <v>20</v>
      </c>
      <c r="W47">
        <v>3</v>
      </c>
      <c r="X47">
        <v>1</v>
      </c>
      <c r="Y47">
        <v>5</v>
      </c>
      <c r="Z47">
        <v>0</v>
      </c>
      <c r="AA47">
        <v>0</v>
      </c>
      <c r="AB47">
        <v>0</v>
      </c>
      <c r="AC47">
        <v>4</v>
      </c>
      <c r="AD47">
        <v>45</v>
      </c>
      <c r="AE47" s="2">
        <v>3.75</v>
      </c>
      <c r="AF47">
        <v>13</v>
      </c>
      <c r="AG47">
        <v>32</v>
      </c>
      <c r="AH47">
        <v>11</v>
      </c>
      <c r="AI47" s="2">
        <v>0.91666666666666696</v>
      </c>
      <c r="AJ47" s="4">
        <v>231307</v>
      </c>
      <c r="AK47" s="4">
        <v>19</v>
      </c>
    </row>
    <row r="48" spans="1:37" ht="15.25" customHeight="1" x14ac:dyDescent="0.2">
      <c r="A48" t="s">
        <v>377</v>
      </c>
      <c r="B48" t="s">
        <v>378</v>
      </c>
      <c r="C48" t="s">
        <v>78</v>
      </c>
      <c r="D48">
        <v>12</v>
      </c>
      <c r="E48">
        <v>61</v>
      </c>
      <c r="F48" s="2">
        <v>5.0833333333333304</v>
      </c>
      <c r="G48" s="2">
        <v>63.2</v>
      </c>
      <c r="H48" s="2">
        <v>5.3</v>
      </c>
      <c r="I48" s="2">
        <v>0.79</v>
      </c>
      <c r="J48" s="2">
        <v>48.2</v>
      </c>
      <c r="K48" s="2">
        <v>4.0166666666666702</v>
      </c>
      <c r="L48">
        <v>6</v>
      </c>
      <c r="M48" s="2">
        <v>0.5</v>
      </c>
      <c r="N48">
        <v>25</v>
      </c>
      <c r="O48">
        <v>42</v>
      </c>
      <c r="P48" s="2">
        <v>59.523809523809497</v>
      </c>
      <c r="Q48">
        <v>17</v>
      </c>
      <c r="R48">
        <v>32</v>
      </c>
      <c r="S48" s="2">
        <v>53.125</v>
      </c>
      <c r="T48">
        <v>2</v>
      </c>
      <c r="U48">
        <v>3</v>
      </c>
      <c r="V48" s="2">
        <v>66.6666666666667</v>
      </c>
      <c r="W48">
        <v>0</v>
      </c>
      <c r="X48">
        <v>2</v>
      </c>
      <c r="Y48">
        <v>4</v>
      </c>
      <c r="Z48">
        <v>1</v>
      </c>
      <c r="AA48">
        <v>0</v>
      </c>
      <c r="AB48">
        <v>0</v>
      </c>
      <c r="AC48">
        <v>0</v>
      </c>
      <c r="AD48">
        <v>44</v>
      </c>
      <c r="AE48" s="2">
        <v>3.6666666666666701</v>
      </c>
      <c r="AF48">
        <v>15</v>
      </c>
      <c r="AG48">
        <v>29</v>
      </c>
      <c r="AH48">
        <v>13</v>
      </c>
      <c r="AI48" s="2">
        <v>1.0833333333333299</v>
      </c>
      <c r="AJ48" s="4">
        <v>249291</v>
      </c>
      <c r="AK48" s="4">
        <v>17</v>
      </c>
    </row>
    <row r="49" spans="1:37" ht="15.25" customHeight="1" x14ac:dyDescent="0.2">
      <c r="A49" t="s">
        <v>383</v>
      </c>
      <c r="B49" t="s">
        <v>384</v>
      </c>
      <c r="C49" t="s">
        <v>78</v>
      </c>
      <c r="D49">
        <v>10</v>
      </c>
      <c r="E49">
        <v>86</v>
      </c>
      <c r="F49" s="2">
        <v>8.6</v>
      </c>
      <c r="G49" s="2">
        <v>63.5</v>
      </c>
      <c r="H49" s="2">
        <v>6.4</v>
      </c>
      <c r="I49" s="2">
        <v>0.56999999999999995</v>
      </c>
      <c r="J49" s="2">
        <v>49</v>
      </c>
      <c r="K49" s="2">
        <v>4.9000000000000004</v>
      </c>
      <c r="L49">
        <v>17</v>
      </c>
      <c r="M49" s="2">
        <v>1.7</v>
      </c>
      <c r="N49">
        <v>19</v>
      </c>
      <c r="O49">
        <v>36</v>
      </c>
      <c r="P49" s="2">
        <v>52.7777777777778</v>
      </c>
      <c r="Q49">
        <v>28</v>
      </c>
      <c r="R49">
        <v>97</v>
      </c>
      <c r="S49" s="2">
        <v>28.865979381443299</v>
      </c>
      <c r="T49">
        <v>11</v>
      </c>
      <c r="U49">
        <v>18</v>
      </c>
      <c r="V49" s="2">
        <v>61.1111111111111</v>
      </c>
      <c r="W49">
        <v>1</v>
      </c>
      <c r="X49">
        <v>1</v>
      </c>
      <c r="Y49">
        <v>8</v>
      </c>
      <c r="Z49">
        <v>4</v>
      </c>
      <c r="AA49">
        <v>0</v>
      </c>
      <c r="AB49">
        <v>0</v>
      </c>
      <c r="AC49">
        <v>7</v>
      </c>
      <c r="AD49">
        <v>43</v>
      </c>
      <c r="AE49" s="2">
        <v>4.3</v>
      </c>
      <c r="AF49">
        <v>11</v>
      </c>
      <c r="AG49">
        <v>32</v>
      </c>
      <c r="AH49">
        <v>16</v>
      </c>
      <c r="AI49" s="2">
        <v>1.6</v>
      </c>
      <c r="AJ49" s="4">
        <v>236335</v>
      </c>
      <c r="AK49" s="4">
        <v>18</v>
      </c>
    </row>
    <row r="50" spans="1:37" ht="15.25" customHeight="1" x14ac:dyDescent="0.2">
      <c r="A50" t="s">
        <v>321</v>
      </c>
      <c r="B50" t="s">
        <v>675</v>
      </c>
      <c r="C50" t="s">
        <v>606</v>
      </c>
      <c r="D50">
        <v>4</v>
      </c>
      <c r="E50">
        <v>17</v>
      </c>
      <c r="F50" s="2">
        <v>4.25</v>
      </c>
      <c r="G50" s="2">
        <v>22.1</v>
      </c>
      <c r="H50" s="2">
        <v>5.5</v>
      </c>
      <c r="I50" s="2">
        <v>0.74</v>
      </c>
      <c r="J50" s="2">
        <v>12.6</v>
      </c>
      <c r="K50" s="2">
        <v>3.15</v>
      </c>
      <c r="L50">
        <v>1</v>
      </c>
      <c r="M50" s="2">
        <v>0.25</v>
      </c>
      <c r="N50">
        <v>8</v>
      </c>
      <c r="O50">
        <v>12</v>
      </c>
      <c r="P50" s="2">
        <v>66.6666666666667</v>
      </c>
      <c r="Q50">
        <v>2</v>
      </c>
      <c r="R50">
        <v>5</v>
      </c>
      <c r="S50" s="2">
        <v>40</v>
      </c>
      <c r="T50">
        <v>5</v>
      </c>
      <c r="U50">
        <v>6</v>
      </c>
      <c r="V50" s="2">
        <v>83.3333333333333</v>
      </c>
      <c r="W50">
        <v>0</v>
      </c>
      <c r="X50">
        <v>0</v>
      </c>
      <c r="Y50">
        <v>1</v>
      </c>
      <c r="Z50">
        <v>1</v>
      </c>
      <c r="AA50">
        <v>0</v>
      </c>
      <c r="AB50">
        <v>0</v>
      </c>
      <c r="AC50">
        <v>0</v>
      </c>
      <c r="AD50">
        <v>19</v>
      </c>
      <c r="AE50" s="2">
        <v>4.75</v>
      </c>
      <c r="AF50">
        <v>10</v>
      </c>
      <c r="AG50">
        <v>9</v>
      </c>
      <c r="AH50">
        <v>1</v>
      </c>
      <c r="AI50" s="2">
        <v>0.25</v>
      </c>
      <c r="AJ50" s="4">
        <v>125980</v>
      </c>
      <c r="AK50" s="4">
        <v>54</v>
      </c>
    </row>
    <row r="51" spans="1:37" ht="15.25" customHeight="1" x14ac:dyDescent="0.2">
      <c r="A51" t="s">
        <v>676</v>
      </c>
      <c r="B51" t="s">
        <v>677</v>
      </c>
      <c r="C51" t="s">
        <v>606</v>
      </c>
      <c r="D51">
        <v>4</v>
      </c>
      <c r="E51">
        <v>26</v>
      </c>
      <c r="F51" s="2">
        <v>6.5</v>
      </c>
      <c r="G51" s="2">
        <v>22.4</v>
      </c>
      <c r="H51" s="2">
        <v>5.6</v>
      </c>
      <c r="I51" s="2">
        <v>0.65</v>
      </c>
      <c r="J51" s="2">
        <v>16.899999999999999</v>
      </c>
      <c r="K51" s="2">
        <v>4.2249999999999996</v>
      </c>
      <c r="L51">
        <v>4</v>
      </c>
      <c r="M51" s="2">
        <v>1</v>
      </c>
      <c r="N51">
        <v>6</v>
      </c>
      <c r="O51">
        <v>12</v>
      </c>
      <c r="P51" s="2">
        <v>50</v>
      </c>
      <c r="Q51">
        <v>7</v>
      </c>
      <c r="R51">
        <v>21</v>
      </c>
      <c r="S51" s="2">
        <v>33.3333333333333</v>
      </c>
      <c r="T51">
        <v>6</v>
      </c>
      <c r="U51">
        <v>7</v>
      </c>
      <c r="V51" s="2">
        <v>85.714285714285694</v>
      </c>
      <c r="W51">
        <v>0</v>
      </c>
      <c r="X51">
        <v>1</v>
      </c>
      <c r="Y51">
        <v>1</v>
      </c>
      <c r="Z51">
        <v>0</v>
      </c>
      <c r="AA51">
        <v>0</v>
      </c>
      <c r="AB51">
        <v>0</v>
      </c>
      <c r="AC51">
        <v>2</v>
      </c>
      <c r="AD51">
        <v>11</v>
      </c>
      <c r="AE51" s="2">
        <v>2.75</v>
      </c>
      <c r="AF51">
        <v>3</v>
      </c>
      <c r="AG51">
        <v>8</v>
      </c>
      <c r="AH51">
        <v>2</v>
      </c>
      <c r="AI51" s="2">
        <v>0.5</v>
      </c>
      <c r="AJ51" s="4">
        <v>130810</v>
      </c>
      <c r="AK51" s="4">
        <v>53</v>
      </c>
    </row>
    <row r="52" spans="1:37" ht="15.25" customHeight="1" x14ac:dyDescent="0.2">
      <c r="A52" t="s">
        <v>113</v>
      </c>
      <c r="B52" t="s">
        <v>678</v>
      </c>
      <c r="C52" t="s">
        <v>606</v>
      </c>
      <c r="D52">
        <v>4</v>
      </c>
      <c r="E52">
        <v>6</v>
      </c>
      <c r="F52" s="2">
        <v>1.5</v>
      </c>
      <c r="G52" s="2">
        <v>6.1</v>
      </c>
      <c r="H52" s="2">
        <v>1.5</v>
      </c>
      <c r="I52" s="2">
        <v>0.43</v>
      </c>
      <c r="J52" s="2">
        <v>2.6</v>
      </c>
      <c r="K52" s="2">
        <v>0.65</v>
      </c>
      <c r="L52">
        <v>3</v>
      </c>
      <c r="M52" s="2">
        <v>0.75</v>
      </c>
      <c r="N52">
        <v>2</v>
      </c>
      <c r="O52">
        <v>5</v>
      </c>
      <c r="P52" s="2">
        <v>40</v>
      </c>
      <c r="Q52">
        <v>2</v>
      </c>
      <c r="R52">
        <v>9</v>
      </c>
      <c r="S52" s="2">
        <v>22.2222222222222</v>
      </c>
      <c r="T52">
        <v>0</v>
      </c>
      <c r="U52">
        <v>0</v>
      </c>
      <c r="W52">
        <v>0</v>
      </c>
      <c r="X52">
        <v>1</v>
      </c>
      <c r="Y52">
        <v>1</v>
      </c>
      <c r="Z52">
        <v>0</v>
      </c>
      <c r="AA52">
        <v>0</v>
      </c>
      <c r="AB52">
        <v>0</v>
      </c>
      <c r="AC52">
        <v>1</v>
      </c>
      <c r="AD52">
        <v>5</v>
      </c>
      <c r="AE52" s="2">
        <v>1.25</v>
      </c>
      <c r="AF52">
        <v>0</v>
      </c>
      <c r="AG52">
        <v>5</v>
      </c>
      <c r="AH52">
        <v>1</v>
      </c>
      <c r="AI52" s="2">
        <v>0.25</v>
      </c>
      <c r="AJ52" s="4">
        <v>82020</v>
      </c>
      <c r="AK52" s="4">
        <v>80</v>
      </c>
    </row>
    <row r="53" spans="1:37" ht="15.25" customHeight="1" x14ac:dyDescent="0.2">
      <c r="A53" t="s">
        <v>676</v>
      </c>
      <c r="B53" t="s">
        <v>679</v>
      </c>
      <c r="C53" t="s">
        <v>606</v>
      </c>
      <c r="D53">
        <v>4</v>
      </c>
      <c r="E53">
        <v>22</v>
      </c>
      <c r="F53" s="2">
        <v>5.5</v>
      </c>
      <c r="G53" s="2">
        <v>18.5</v>
      </c>
      <c r="H53" s="2">
        <v>4.5999999999999996</v>
      </c>
      <c r="I53" s="2">
        <v>0.59</v>
      </c>
      <c r="J53" s="2">
        <v>13</v>
      </c>
      <c r="K53" s="2">
        <v>3.25</v>
      </c>
      <c r="L53">
        <v>4</v>
      </c>
      <c r="M53" s="2">
        <v>1</v>
      </c>
      <c r="N53">
        <v>5</v>
      </c>
      <c r="O53">
        <v>11</v>
      </c>
      <c r="P53" s="2">
        <v>45.454545454545503</v>
      </c>
      <c r="Q53">
        <v>7</v>
      </c>
      <c r="R53">
        <v>22</v>
      </c>
      <c r="S53" s="2">
        <v>31.818181818181799</v>
      </c>
      <c r="T53">
        <v>3</v>
      </c>
      <c r="U53">
        <v>4</v>
      </c>
      <c r="V53" s="2">
        <v>75</v>
      </c>
      <c r="W53">
        <v>0</v>
      </c>
      <c r="X53">
        <v>0</v>
      </c>
      <c r="Y53">
        <v>1</v>
      </c>
      <c r="Z53">
        <v>0</v>
      </c>
      <c r="AA53">
        <v>0</v>
      </c>
      <c r="AB53">
        <v>0</v>
      </c>
      <c r="AC53">
        <v>3</v>
      </c>
      <c r="AD53">
        <v>15</v>
      </c>
      <c r="AE53" s="2">
        <v>3.75</v>
      </c>
      <c r="AF53">
        <v>9</v>
      </c>
      <c r="AG53">
        <v>6</v>
      </c>
      <c r="AH53">
        <v>3</v>
      </c>
      <c r="AI53" s="2">
        <v>0.75</v>
      </c>
      <c r="AJ53" s="4">
        <v>88660</v>
      </c>
      <c r="AK53" s="4">
        <v>72</v>
      </c>
    </row>
    <row r="54" spans="1:37" ht="15.25" customHeight="1" x14ac:dyDescent="0.2">
      <c r="A54" t="s">
        <v>365</v>
      </c>
      <c r="B54" t="s">
        <v>366</v>
      </c>
      <c r="C54" t="s">
        <v>76</v>
      </c>
      <c r="D54">
        <v>3</v>
      </c>
      <c r="E54">
        <v>9</v>
      </c>
      <c r="F54" s="2">
        <v>3</v>
      </c>
      <c r="G54" s="2">
        <v>5</v>
      </c>
      <c r="H54" s="2">
        <v>1.7</v>
      </c>
      <c r="I54" s="2">
        <v>0.45</v>
      </c>
      <c r="J54" s="2">
        <v>4</v>
      </c>
      <c r="K54" s="2">
        <v>1.3333333333333299</v>
      </c>
      <c r="L54">
        <v>4</v>
      </c>
      <c r="M54" s="2">
        <v>1.3333333333333299</v>
      </c>
      <c r="N54">
        <v>1</v>
      </c>
      <c r="O54">
        <v>1</v>
      </c>
      <c r="P54" s="2">
        <v>100</v>
      </c>
      <c r="Q54">
        <v>4</v>
      </c>
      <c r="R54">
        <v>19</v>
      </c>
      <c r="S54" s="2">
        <v>21.052631578947398</v>
      </c>
      <c r="T54">
        <v>0</v>
      </c>
      <c r="U54">
        <v>0</v>
      </c>
      <c r="W54">
        <v>0</v>
      </c>
      <c r="X54">
        <v>0</v>
      </c>
      <c r="Y54">
        <v>3</v>
      </c>
      <c r="Z54">
        <v>0</v>
      </c>
      <c r="AA54">
        <v>0</v>
      </c>
      <c r="AB54">
        <v>0</v>
      </c>
      <c r="AC54">
        <v>1</v>
      </c>
      <c r="AD54">
        <v>6</v>
      </c>
      <c r="AE54" s="2">
        <v>2</v>
      </c>
      <c r="AF54">
        <v>0</v>
      </c>
      <c r="AG54">
        <v>6</v>
      </c>
      <c r="AH54">
        <v>5</v>
      </c>
      <c r="AI54" s="2">
        <v>1.6666666666666701</v>
      </c>
      <c r="AJ54" s="4">
        <v>165480</v>
      </c>
      <c r="AK54" s="4">
        <v>34</v>
      </c>
    </row>
    <row r="55" spans="1:37" ht="15.25" customHeight="1" x14ac:dyDescent="0.2">
      <c r="A55" t="s">
        <v>276</v>
      </c>
      <c r="B55" t="s">
        <v>364</v>
      </c>
      <c r="C55" t="s">
        <v>76</v>
      </c>
      <c r="D55">
        <v>3</v>
      </c>
      <c r="E55">
        <v>10</v>
      </c>
      <c r="F55" s="2">
        <v>3.3333333333333299</v>
      </c>
      <c r="G55" s="2">
        <v>11.2</v>
      </c>
      <c r="H55" s="2">
        <v>3.7</v>
      </c>
      <c r="I55" s="2">
        <v>0.77</v>
      </c>
      <c r="J55" s="2">
        <v>7.7</v>
      </c>
      <c r="K55" s="2">
        <v>2.56666666666667</v>
      </c>
      <c r="L55">
        <v>0</v>
      </c>
      <c r="M55" s="2">
        <v>0</v>
      </c>
      <c r="N55">
        <v>6</v>
      </c>
      <c r="O55">
        <v>8</v>
      </c>
      <c r="P55" s="2">
        <v>75</v>
      </c>
      <c r="Q55">
        <v>1</v>
      </c>
      <c r="R55">
        <v>2</v>
      </c>
      <c r="S55" s="2">
        <v>50</v>
      </c>
      <c r="T55">
        <v>2</v>
      </c>
      <c r="U55">
        <v>3</v>
      </c>
      <c r="V55" s="2">
        <v>66.6666666666667</v>
      </c>
      <c r="W55">
        <v>0</v>
      </c>
      <c r="X55">
        <v>0</v>
      </c>
      <c r="Y55">
        <v>0</v>
      </c>
      <c r="Z55">
        <v>0</v>
      </c>
      <c r="AA55">
        <v>0</v>
      </c>
      <c r="AB55">
        <v>0</v>
      </c>
      <c r="AC55">
        <v>0</v>
      </c>
      <c r="AD55">
        <v>13</v>
      </c>
      <c r="AE55" s="2">
        <v>4.3333333333333304</v>
      </c>
      <c r="AF55">
        <v>2</v>
      </c>
      <c r="AG55">
        <v>11</v>
      </c>
      <c r="AH55">
        <v>3</v>
      </c>
      <c r="AI55" s="2">
        <v>1</v>
      </c>
      <c r="AJ55" s="4">
        <v>69780</v>
      </c>
      <c r="AK55" s="4">
        <v>105</v>
      </c>
    </row>
    <row r="56" spans="1:37" ht="15.25" customHeight="1" x14ac:dyDescent="0.2">
      <c r="A56" t="s">
        <v>362</v>
      </c>
      <c r="B56" t="s">
        <v>363</v>
      </c>
      <c r="C56" t="s">
        <v>76</v>
      </c>
      <c r="D56">
        <v>3</v>
      </c>
      <c r="E56">
        <v>17</v>
      </c>
      <c r="F56" s="2">
        <v>5.6666666666666696</v>
      </c>
      <c r="G56" s="2">
        <v>13.4</v>
      </c>
      <c r="H56" s="2">
        <v>4.5</v>
      </c>
      <c r="I56" s="2">
        <v>0.55000000000000004</v>
      </c>
      <c r="J56" s="2">
        <v>9.4</v>
      </c>
      <c r="K56" s="2">
        <v>3.1333333333333302</v>
      </c>
      <c r="L56">
        <v>6</v>
      </c>
      <c r="M56" s="2">
        <v>2</v>
      </c>
      <c r="N56">
        <v>6</v>
      </c>
      <c r="O56">
        <v>15</v>
      </c>
      <c r="P56" s="2">
        <v>40</v>
      </c>
      <c r="Q56">
        <v>5</v>
      </c>
      <c r="R56">
        <v>14</v>
      </c>
      <c r="S56" s="2">
        <v>35.714285714285701</v>
      </c>
      <c r="T56">
        <v>1</v>
      </c>
      <c r="U56">
        <v>2</v>
      </c>
      <c r="V56" s="2">
        <v>50</v>
      </c>
      <c r="W56">
        <v>0</v>
      </c>
      <c r="X56">
        <v>0</v>
      </c>
      <c r="Y56">
        <v>1</v>
      </c>
      <c r="Z56">
        <v>1</v>
      </c>
      <c r="AA56">
        <v>0</v>
      </c>
      <c r="AB56">
        <v>0</v>
      </c>
      <c r="AC56">
        <v>5</v>
      </c>
      <c r="AD56">
        <v>12</v>
      </c>
      <c r="AE56" s="2">
        <v>4</v>
      </c>
      <c r="AF56">
        <v>2</v>
      </c>
      <c r="AG56">
        <v>10</v>
      </c>
      <c r="AH56">
        <v>3</v>
      </c>
      <c r="AI56" s="2">
        <v>1</v>
      </c>
      <c r="AJ56" s="4">
        <v>171690</v>
      </c>
      <c r="AK56" s="4">
        <v>31</v>
      </c>
    </row>
    <row r="57" spans="1:37" ht="15.25" customHeight="1" x14ac:dyDescent="0.2">
      <c r="A57" t="s">
        <v>367</v>
      </c>
      <c r="B57" t="s">
        <v>368</v>
      </c>
      <c r="C57" t="s">
        <v>76</v>
      </c>
      <c r="D57">
        <v>3</v>
      </c>
      <c r="E57">
        <v>12</v>
      </c>
      <c r="F57" s="2">
        <v>4</v>
      </c>
      <c r="G57" s="2">
        <v>11.3</v>
      </c>
      <c r="H57" s="2">
        <v>3.8</v>
      </c>
      <c r="I57" s="2">
        <v>0.56999999999999995</v>
      </c>
      <c r="J57" s="2">
        <v>6.8</v>
      </c>
      <c r="K57" s="2">
        <v>2.2666666666666702</v>
      </c>
      <c r="L57">
        <v>3</v>
      </c>
      <c r="M57" s="2">
        <v>1</v>
      </c>
      <c r="N57">
        <v>12</v>
      </c>
      <c r="O57">
        <v>19</v>
      </c>
      <c r="P57" s="2">
        <v>63.157894736842103</v>
      </c>
      <c r="Q57">
        <v>0</v>
      </c>
      <c r="R57">
        <v>1</v>
      </c>
      <c r="S57" s="2">
        <v>0</v>
      </c>
      <c r="T57">
        <v>0</v>
      </c>
      <c r="U57">
        <v>1</v>
      </c>
      <c r="V57" s="2">
        <v>0</v>
      </c>
      <c r="W57">
        <v>0</v>
      </c>
      <c r="X57">
        <v>3</v>
      </c>
      <c r="Y57">
        <v>0</v>
      </c>
      <c r="Z57">
        <v>1</v>
      </c>
      <c r="AA57">
        <v>0</v>
      </c>
      <c r="AB57">
        <v>0</v>
      </c>
      <c r="AC57">
        <v>0</v>
      </c>
      <c r="AD57">
        <v>17</v>
      </c>
      <c r="AE57" s="2">
        <v>5.6666666666666696</v>
      </c>
      <c r="AF57">
        <v>4</v>
      </c>
      <c r="AG57">
        <v>13</v>
      </c>
      <c r="AH57">
        <v>7</v>
      </c>
      <c r="AI57" s="2">
        <v>2.3333333333333299</v>
      </c>
      <c r="AJ57" s="4">
        <v>139320</v>
      </c>
      <c r="AK57" s="4">
        <v>49</v>
      </c>
    </row>
    <row r="58" spans="1:37" ht="15.25" customHeight="1" x14ac:dyDescent="0.2">
      <c r="A58" t="s">
        <v>399</v>
      </c>
      <c r="B58" t="s">
        <v>400</v>
      </c>
      <c r="C58" t="s">
        <v>80</v>
      </c>
      <c r="D58">
        <v>3</v>
      </c>
      <c r="E58">
        <v>13</v>
      </c>
      <c r="F58" s="2">
        <v>4.3333333333333304</v>
      </c>
      <c r="G58" s="2">
        <v>15.6</v>
      </c>
      <c r="H58" s="2">
        <v>5.2</v>
      </c>
      <c r="I58" s="2">
        <v>0.39</v>
      </c>
      <c r="J58" s="2">
        <v>5.0999999999999996</v>
      </c>
      <c r="K58" s="2">
        <v>1.7</v>
      </c>
      <c r="L58">
        <v>6</v>
      </c>
      <c r="M58" s="2">
        <v>2</v>
      </c>
      <c r="N58">
        <v>5</v>
      </c>
      <c r="O58">
        <v>21</v>
      </c>
      <c r="P58" s="2">
        <v>23.8095238095238</v>
      </c>
      <c r="Q58">
        <v>3</v>
      </c>
      <c r="R58">
        <v>10</v>
      </c>
      <c r="S58" s="2">
        <v>30</v>
      </c>
      <c r="T58">
        <v>2</v>
      </c>
      <c r="U58">
        <v>2</v>
      </c>
      <c r="V58" s="2">
        <v>100</v>
      </c>
      <c r="W58">
        <v>0</v>
      </c>
      <c r="X58">
        <v>2</v>
      </c>
      <c r="Y58">
        <v>3</v>
      </c>
      <c r="Z58">
        <v>1</v>
      </c>
      <c r="AA58">
        <v>0</v>
      </c>
      <c r="AB58">
        <v>0</v>
      </c>
      <c r="AC58">
        <v>1</v>
      </c>
      <c r="AD58">
        <v>23</v>
      </c>
      <c r="AE58" s="2">
        <v>7.6666666666666696</v>
      </c>
      <c r="AF58">
        <v>9</v>
      </c>
      <c r="AG58">
        <v>14</v>
      </c>
      <c r="AH58">
        <v>6</v>
      </c>
      <c r="AI58" s="2">
        <v>2</v>
      </c>
      <c r="AJ58" s="4">
        <v>44064</v>
      </c>
      <c r="AK58" s="4">
        <v>155</v>
      </c>
    </row>
    <row r="59" spans="1:37" ht="15.25" customHeight="1" x14ac:dyDescent="0.2">
      <c r="A59" t="s">
        <v>680</v>
      </c>
      <c r="B59" t="s">
        <v>681</v>
      </c>
      <c r="C59" t="s">
        <v>80</v>
      </c>
      <c r="D59">
        <v>3</v>
      </c>
      <c r="E59">
        <v>7</v>
      </c>
      <c r="F59" s="2">
        <v>2.3333333333333299</v>
      </c>
      <c r="G59" s="2">
        <v>9.4</v>
      </c>
      <c r="H59" s="2">
        <v>3.1</v>
      </c>
      <c r="I59" s="2">
        <v>0.41</v>
      </c>
      <c r="J59" s="2">
        <v>2.9</v>
      </c>
      <c r="K59" s="2">
        <v>0.96666666666666701</v>
      </c>
      <c r="L59">
        <v>3</v>
      </c>
      <c r="M59" s="2">
        <v>1</v>
      </c>
      <c r="N59">
        <v>0</v>
      </c>
      <c r="O59">
        <v>4</v>
      </c>
      <c r="P59" s="2">
        <v>0</v>
      </c>
      <c r="Q59">
        <v>3</v>
      </c>
      <c r="R59">
        <v>12</v>
      </c>
      <c r="S59" s="2">
        <v>25</v>
      </c>
      <c r="T59">
        <v>1</v>
      </c>
      <c r="U59">
        <v>1</v>
      </c>
      <c r="V59" s="2">
        <v>100</v>
      </c>
      <c r="W59">
        <v>0</v>
      </c>
      <c r="X59">
        <v>0</v>
      </c>
      <c r="Y59">
        <v>3</v>
      </c>
      <c r="Z59">
        <v>1</v>
      </c>
      <c r="AA59">
        <v>0</v>
      </c>
      <c r="AB59">
        <v>0</v>
      </c>
      <c r="AC59">
        <v>0</v>
      </c>
      <c r="AD59">
        <v>9</v>
      </c>
      <c r="AE59" s="2">
        <v>3</v>
      </c>
      <c r="AF59">
        <v>2</v>
      </c>
      <c r="AG59">
        <v>7</v>
      </c>
      <c r="AH59">
        <v>1</v>
      </c>
      <c r="AI59" s="2">
        <v>0.33333333333333298</v>
      </c>
      <c r="AJ59" s="4">
        <v>72654</v>
      </c>
      <c r="AK59" s="4">
        <v>97</v>
      </c>
    </row>
    <row r="60" spans="1:37" ht="15.25" customHeight="1" x14ac:dyDescent="0.2">
      <c r="A60" t="s">
        <v>395</v>
      </c>
      <c r="B60" t="s">
        <v>396</v>
      </c>
      <c r="C60" t="s">
        <v>80</v>
      </c>
      <c r="D60">
        <v>3</v>
      </c>
      <c r="E60">
        <v>23</v>
      </c>
      <c r="F60" s="2">
        <v>7.6666666666666696</v>
      </c>
      <c r="G60" s="2">
        <v>16.7</v>
      </c>
      <c r="H60" s="2">
        <v>5.6</v>
      </c>
      <c r="I60" s="2">
        <v>0.64</v>
      </c>
      <c r="J60" s="2">
        <v>14.7</v>
      </c>
      <c r="K60" s="2">
        <v>4.9000000000000004</v>
      </c>
      <c r="L60">
        <v>2</v>
      </c>
      <c r="M60" s="2">
        <v>0.66666666666666696</v>
      </c>
      <c r="N60">
        <v>16</v>
      </c>
      <c r="O60">
        <v>23</v>
      </c>
      <c r="P60" s="2">
        <v>69.565217391304301</v>
      </c>
      <c r="Q60">
        <v>3</v>
      </c>
      <c r="R60">
        <v>8</v>
      </c>
      <c r="S60" s="2">
        <v>37.5</v>
      </c>
      <c r="T60">
        <v>1</v>
      </c>
      <c r="U60">
        <v>5</v>
      </c>
      <c r="V60" s="2">
        <v>20</v>
      </c>
      <c r="W60">
        <v>1</v>
      </c>
      <c r="X60">
        <v>1</v>
      </c>
      <c r="Y60">
        <v>0</v>
      </c>
      <c r="Z60">
        <v>3</v>
      </c>
      <c r="AA60">
        <v>0</v>
      </c>
      <c r="AB60">
        <v>0</v>
      </c>
      <c r="AC60">
        <v>0</v>
      </c>
      <c r="AD60">
        <v>16</v>
      </c>
      <c r="AE60" s="2">
        <v>5.3333333333333304</v>
      </c>
      <c r="AF60">
        <v>6</v>
      </c>
      <c r="AG60">
        <v>10</v>
      </c>
      <c r="AH60">
        <v>7</v>
      </c>
      <c r="AI60" s="2">
        <v>2.3333333333333299</v>
      </c>
      <c r="AJ60" s="4">
        <v>46899</v>
      </c>
      <c r="AK60" s="4">
        <v>142</v>
      </c>
    </row>
    <row r="61" spans="1:37" ht="15.25" customHeight="1" x14ac:dyDescent="0.2">
      <c r="A61" t="s">
        <v>682</v>
      </c>
      <c r="B61" t="s">
        <v>683</v>
      </c>
      <c r="C61" t="s">
        <v>80</v>
      </c>
      <c r="D61">
        <v>3</v>
      </c>
      <c r="E61">
        <v>7</v>
      </c>
      <c r="F61" s="2">
        <v>2.3333333333333299</v>
      </c>
      <c r="G61" s="2">
        <v>8.1</v>
      </c>
      <c r="H61" s="2">
        <v>2.7</v>
      </c>
      <c r="I61" s="2">
        <v>0.44</v>
      </c>
      <c r="J61" s="2">
        <v>3.1</v>
      </c>
      <c r="K61" s="2">
        <v>1.0333333333333301</v>
      </c>
      <c r="L61">
        <v>1</v>
      </c>
      <c r="M61" s="2">
        <v>0.33333333333333298</v>
      </c>
      <c r="N61">
        <v>1</v>
      </c>
      <c r="O61">
        <v>6</v>
      </c>
      <c r="P61" s="2">
        <v>16.6666666666667</v>
      </c>
      <c r="Q61">
        <v>3</v>
      </c>
      <c r="R61">
        <v>10</v>
      </c>
      <c r="S61" s="2">
        <v>30</v>
      </c>
      <c r="T61">
        <v>0</v>
      </c>
      <c r="U61">
        <v>0</v>
      </c>
      <c r="W61">
        <v>0</v>
      </c>
      <c r="X61">
        <v>0</v>
      </c>
      <c r="Y61">
        <v>1</v>
      </c>
      <c r="Z61">
        <v>1</v>
      </c>
      <c r="AA61">
        <v>0</v>
      </c>
      <c r="AB61">
        <v>0</v>
      </c>
      <c r="AC61">
        <v>0</v>
      </c>
      <c r="AD61">
        <v>10</v>
      </c>
      <c r="AE61" s="2">
        <v>3.3333333333333299</v>
      </c>
      <c r="AF61">
        <v>2</v>
      </c>
      <c r="AG61">
        <v>8</v>
      </c>
      <c r="AH61">
        <v>1</v>
      </c>
      <c r="AI61" s="2">
        <v>0.33333333333333298</v>
      </c>
      <c r="AJ61" s="4">
        <v>55701</v>
      </c>
      <c r="AK61" s="4">
        <v>120</v>
      </c>
    </row>
    <row r="62" spans="1:37" ht="15.25" customHeight="1" x14ac:dyDescent="0.2">
      <c r="A62" t="s">
        <v>391</v>
      </c>
      <c r="B62" t="s">
        <v>392</v>
      </c>
      <c r="C62" t="s">
        <v>79</v>
      </c>
      <c r="D62">
        <v>2</v>
      </c>
      <c r="E62">
        <v>2</v>
      </c>
      <c r="F62" s="2">
        <v>1</v>
      </c>
      <c r="G62" s="2">
        <v>3.1</v>
      </c>
      <c r="H62" s="2">
        <v>1.6</v>
      </c>
      <c r="I62" s="2">
        <v>0.28999999999999998</v>
      </c>
      <c r="J62" s="2">
        <v>0.6</v>
      </c>
      <c r="K62" s="2">
        <v>0.3</v>
      </c>
      <c r="L62">
        <v>0</v>
      </c>
      <c r="M62" s="2">
        <v>0</v>
      </c>
      <c r="N62">
        <v>1</v>
      </c>
      <c r="O62">
        <v>6</v>
      </c>
      <c r="P62" s="2">
        <v>16.6666666666667</v>
      </c>
      <c r="Q62">
        <v>0</v>
      </c>
      <c r="R62">
        <v>0</v>
      </c>
      <c r="T62">
        <v>1</v>
      </c>
      <c r="U62">
        <v>1</v>
      </c>
      <c r="V62" s="2">
        <v>100</v>
      </c>
      <c r="W62">
        <v>0</v>
      </c>
      <c r="X62">
        <v>0</v>
      </c>
      <c r="Y62">
        <v>0</v>
      </c>
      <c r="Z62">
        <v>0</v>
      </c>
      <c r="AA62">
        <v>0</v>
      </c>
      <c r="AB62">
        <v>0</v>
      </c>
      <c r="AC62">
        <v>0</v>
      </c>
      <c r="AD62">
        <v>13</v>
      </c>
      <c r="AE62" s="2">
        <v>6.5</v>
      </c>
      <c r="AF62">
        <v>4</v>
      </c>
      <c r="AG62">
        <v>9</v>
      </c>
      <c r="AH62">
        <v>4</v>
      </c>
      <c r="AI62" s="2">
        <v>2</v>
      </c>
      <c r="AJ62" s="4">
        <v>35520</v>
      </c>
      <c r="AK62" s="4">
        <v>172</v>
      </c>
    </row>
    <row r="63" spans="1:37" ht="15.25" customHeight="1" x14ac:dyDescent="0.2">
      <c r="A63" t="s">
        <v>684</v>
      </c>
      <c r="B63" t="s">
        <v>685</v>
      </c>
      <c r="C63" t="s">
        <v>79</v>
      </c>
      <c r="D63">
        <v>2</v>
      </c>
      <c r="E63">
        <v>15</v>
      </c>
      <c r="F63" s="2">
        <v>7.5</v>
      </c>
      <c r="G63" s="2">
        <v>9.6</v>
      </c>
      <c r="H63" s="2">
        <v>4.8</v>
      </c>
      <c r="I63" s="2">
        <v>0.71</v>
      </c>
      <c r="J63" s="2">
        <v>10.6</v>
      </c>
      <c r="K63" s="2">
        <v>5.3</v>
      </c>
      <c r="L63">
        <v>6</v>
      </c>
      <c r="M63" s="2">
        <v>3</v>
      </c>
      <c r="N63">
        <v>11</v>
      </c>
      <c r="O63">
        <v>17</v>
      </c>
      <c r="P63" s="2">
        <v>64.705882352941202</v>
      </c>
      <c r="Q63">
        <v>1</v>
      </c>
      <c r="R63">
        <v>1</v>
      </c>
      <c r="S63" s="2">
        <v>100</v>
      </c>
      <c r="T63">
        <v>2</v>
      </c>
      <c r="U63">
        <v>3</v>
      </c>
      <c r="V63" s="2">
        <v>66.6666666666667</v>
      </c>
      <c r="W63">
        <v>5</v>
      </c>
      <c r="X63">
        <v>1</v>
      </c>
      <c r="Y63">
        <v>0</v>
      </c>
      <c r="Z63">
        <v>2</v>
      </c>
      <c r="AA63">
        <v>0</v>
      </c>
      <c r="AB63">
        <v>0</v>
      </c>
      <c r="AC63">
        <v>0</v>
      </c>
      <c r="AD63">
        <v>12</v>
      </c>
      <c r="AE63" s="2">
        <v>6</v>
      </c>
      <c r="AF63">
        <v>4</v>
      </c>
      <c r="AG63">
        <v>8</v>
      </c>
      <c r="AH63">
        <v>8</v>
      </c>
      <c r="AI63" s="2">
        <v>4</v>
      </c>
      <c r="AJ63" s="4">
        <v>92310</v>
      </c>
      <c r="AK63" s="4">
        <v>68</v>
      </c>
    </row>
    <row r="64" spans="1:37" ht="15.25" customHeight="1" x14ac:dyDescent="0.2">
      <c r="A64" t="s">
        <v>686</v>
      </c>
      <c r="B64" t="s">
        <v>687</v>
      </c>
      <c r="C64" t="s">
        <v>79</v>
      </c>
      <c r="D64">
        <v>2</v>
      </c>
      <c r="E64">
        <v>5</v>
      </c>
      <c r="F64" s="2">
        <v>2.5</v>
      </c>
      <c r="G64" s="2">
        <v>-0.7</v>
      </c>
      <c r="H64" s="2">
        <v>-0.4</v>
      </c>
      <c r="I64" s="2">
        <v>0.36</v>
      </c>
      <c r="J64" s="2">
        <v>1.8</v>
      </c>
      <c r="K64" s="2">
        <v>0.9</v>
      </c>
      <c r="L64">
        <v>3</v>
      </c>
      <c r="M64" s="2">
        <v>1.5</v>
      </c>
      <c r="N64">
        <v>3</v>
      </c>
      <c r="O64">
        <v>9</v>
      </c>
      <c r="P64" s="2">
        <v>33.3333333333333</v>
      </c>
      <c r="Q64">
        <v>1</v>
      </c>
      <c r="R64">
        <v>5</v>
      </c>
      <c r="S64" s="2">
        <v>20</v>
      </c>
      <c r="T64">
        <v>0</v>
      </c>
      <c r="U64">
        <v>0</v>
      </c>
      <c r="W64">
        <v>0</v>
      </c>
      <c r="X64">
        <v>0</v>
      </c>
      <c r="Y64">
        <v>2</v>
      </c>
      <c r="Z64">
        <v>0</v>
      </c>
      <c r="AA64">
        <v>0</v>
      </c>
      <c r="AB64">
        <v>0</v>
      </c>
      <c r="AC64">
        <v>1</v>
      </c>
      <c r="AD64">
        <v>7</v>
      </c>
      <c r="AE64" s="2">
        <v>3.5</v>
      </c>
      <c r="AF64">
        <v>2</v>
      </c>
      <c r="AG64">
        <v>5</v>
      </c>
      <c r="AH64">
        <v>8</v>
      </c>
      <c r="AI64" s="2">
        <v>4</v>
      </c>
      <c r="AJ64" s="4">
        <v>100410</v>
      </c>
      <c r="AK64" s="4">
        <v>65</v>
      </c>
    </row>
    <row r="65" spans="1:37" ht="15.25" customHeight="1" x14ac:dyDescent="0.2">
      <c r="A65" t="s">
        <v>335</v>
      </c>
      <c r="B65" t="s">
        <v>336</v>
      </c>
      <c r="C65" t="s">
        <v>79</v>
      </c>
      <c r="D65">
        <v>2</v>
      </c>
      <c r="E65">
        <v>5</v>
      </c>
      <c r="F65" s="2">
        <v>2.5</v>
      </c>
      <c r="G65" s="2">
        <v>4</v>
      </c>
      <c r="H65" s="2">
        <v>2</v>
      </c>
      <c r="I65" s="2">
        <v>0.5</v>
      </c>
      <c r="J65" s="2">
        <v>2.5</v>
      </c>
      <c r="K65" s="2">
        <v>1.25</v>
      </c>
      <c r="L65">
        <v>1</v>
      </c>
      <c r="M65" s="2">
        <v>0.5</v>
      </c>
      <c r="N65">
        <v>1</v>
      </c>
      <c r="O65">
        <v>3</v>
      </c>
      <c r="P65" s="2">
        <v>33.3333333333333</v>
      </c>
      <c r="Q65">
        <v>2</v>
      </c>
      <c r="R65">
        <v>6</v>
      </c>
      <c r="S65" s="2">
        <v>33.3333333333333</v>
      </c>
      <c r="T65">
        <v>0</v>
      </c>
      <c r="U65">
        <v>1</v>
      </c>
      <c r="V65" s="2">
        <v>0</v>
      </c>
      <c r="W65">
        <v>0</v>
      </c>
      <c r="X65">
        <v>1</v>
      </c>
      <c r="Y65">
        <v>0</v>
      </c>
      <c r="Z65">
        <v>0</v>
      </c>
      <c r="AA65">
        <v>0</v>
      </c>
      <c r="AB65">
        <v>0</v>
      </c>
      <c r="AC65">
        <v>0</v>
      </c>
      <c r="AD65">
        <v>5</v>
      </c>
      <c r="AE65" s="2">
        <v>2.5</v>
      </c>
      <c r="AF65">
        <v>1</v>
      </c>
      <c r="AG65">
        <v>4</v>
      </c>
      <c r="AH65">
        <v>2</v>
      </c>
      <c r="AI65" s="2">
        <v>1</v>
      </c>
      <c r="AJ65" s="4">
        <v>55080</v>
      </c>
      <c r="AK65" s="4">
        <v>122</v>
      </c>
    </row>
    <row r="66" spans="1:37" ht="15.25" customHeight="1" x14ac:dyDescent="0.2">
      <c r="A66" t="s">
        <v>688</v>
      </c>
      <c r="B66" t="s">
        <v>689</v>
      </c>
      <c r="C66" t="s">
        <v>607</v>
      </c>
      <c r="D66">
        <v>4</v>
      </c>
      <c r="E66">
        <v>3</v>
      </c>
      <c r="F66" s="2">
        <v>0.75</v>
      </c>
      <c r="G66" s="2">
        <v>8.3000000000000007</v>
      </c>
      <c r="H66" s="2">
        <v>2.1</v>
      </c>
      <c r="I66" s="2">
        <v>0.43</v>
      </c>
      <c r="J66" s="2">
        <v>1.3</v>
      </c>
      <c r="K66" s="2">
        <v>0.32500000000000001</v>
      </c>
      <c r="L66">
        <v>5</v>
      </c>
      <c r="M66" s="2">
        <v>1.25</v>
      </c>
      <c r="N66">
        <v>3</v>
      </c>
      <c r="O66">
        <v>4</v>
      </c>
      <c r="P66" s="2">
        <v>75</v>
      </c>
      <c r="Q66">
        <v>0</v>
      </c>
      <c r="R66">
        <v>1</v>
      </c>
      <c r="S66" s="2">
        <v>0</v>
      </c>
      <c r="T66">
        <v>0</v>
      </c>
      <c r="U66">
        <v>2</v>
      </c>
      <c r="V66" s="2">
        <v>0</v>
      </c>
      <c r="W66">
        <v>0</v>
      </c>
      <c r="X66">
        <v>3</v>
      </c>
      <c r="Y66">
        <v>2</v>
      </c>
      <c r="Z66">
        <v>0</v>
      </c>
      <c r="AA66">
        <v>0</v>
      </c>
      <c r="AB66">
        <v>0</v>
      </c>
      <c r="AC66">
        <v>0</v>
      </c>
      <c r="AD66">
        <v>4</v>
      </c>
      <c r="AE66" s="2">
        <v>1</v>
      </c>
      <c r="AF66">
        <v>1</v>
      </c>
      <c r="AG66">
        <v>3</v>
      </c>
      <c r="AH66">
        <v>0</v>
      </c>
      <c r="AI66" s="2">
        <v>0</v>
      </c>
      <c r="AJ66" s="4">
        <v>80025</v>
      </c>
      <c r="AK66" s="4">
        <v>84</v>
      </c>
    </row>
    <row r="67" spans="1:37" ht="15.25" customHeight="1" x14ac:dyDescent="0.2">
      <c r="A67" t="s">
        <v>690</v>
      </c>
      <c r="B67" t="s">
        <v>691</v>
      </c>
      <c r="C67" t="s">
        <v>607</v>
      </c>
      <c r="D67">
        <v>4</v>
      </c>
      <c r="E67">
        <v>22</v>
      </c>
      <c r="F67" s="2">
        <v>5.5</v>
      </c>
      <c r="G67" s="2">
        <v>26.9</v>
      </c>
      <c r="H67" s="2">
        <v>6.7</v>
      </c>
      <c r="I67" s="2">
        <v>0.52</v>
      </c>
      <c r="J67" s="2">
        <v>11.4</v>
      </c>
      <c r="K67" s="2">
        <v>2.85</v>
      </c>
      <c r="L67">
        <v>13</v>
      </c>
      <c r="M67" s="2">
        <v>3.25</v>
      </c>
      <c r="N67">
        <v>14</v>
      </c>
      <c r="O67">
        <v>25</v>
      </c>
      <c r="P67" s="2">
        <v>56</v>
      </c>
      <c r="Q67">
        <v>3</v>
      </c>
      <c r="R67">
        <v>15</v>
      </c>
      <c r="S67" s="2">
        <v>20</v>
      </c>
      <c r="T67">
        <v>2</v>
      </c>
      <c r="U67">
        <v>2</v>
      </c>
      <c r="V67" s="2">
        <v>100</v>
      </c>
      <c r="W67">
        <v>0</v>
      </c>
      <c r="X67">
        <v>4</v>
      </c>
      <c r="Y67">
        <v>6</v>
      </c>
      <c r="Z67">
        <v>3</v>
      </c>
      <c r="AA67">
        <v>1</v>
      </c>
      <c r="AB67">
        <v>0</v>
      </c>
      <c r="AC67">
        <v>3</v>
      </c>
      <c r="AD67">
        <v>25</v>
      </c>
      <c r="AE67" s="2">
        <v>6.25</v>
      </c>
      <c r="AF67">
        <v>11</v>
      </c>
      <c r="AG67">
        <v>14</v>
      </c>
      <c r="AH67">
        <v>7</v>
      </c>
      <c r="AI67" s="2">
        <v>1.75</v>
      </c>
      <c r="AJ67" s="4">
        <v>116010</v>
      </c>
      <c r="AK67" s="4">
        <v>58</v>
      </c>
    </row>
    <row r="68" spans="1:37" ht="15.25" customHeight="1" x14ac:dyDescent="0.2">
      <c r="A68" t="s">
        <v>360</v>
      </c>
      <c r="B68" t="s">
        <v>361</v>
      </c>
      <c r="C68" t="s">
        <v>607</v>
      </c>
      <c r="D68">
        <v>4</v>
      </c>
      <c r="E68">
        <v>46</v>
      </c>
      <c r="F68" s="2">
        <v>11.5</v>
      </c>
      <c r="G68" s="2">
        <v>27.8</v>
      </c>
      <c r="H68" s="2">
        <v>7</v>
      </c>
      <c r="I68" s="2">
        <v>0.67</v>
      </c>
      <c r="J68" s="2">
        <v>30.8</v>
      </c>
      <c r="K68" s="2">
        <v>7.7</v>
      </c>
      <c r="L68">
        <v>13</v>
      </c>
      <c r="M68" s="2">
        <v>3.25</v>
      </c>
      <c r="N68">
        <v>24</v>
      </c>
      <c r="O68">
        <v>40</v>
      </c>
      <c r="P68" s="2">
        <v>60</v>
      </c>
      <c r="Q68">
        <v>7</v>
      </c>
      <c r="R68">
        <v>18</v>
      </c>
      <c r="S68" s="2">
        <v>38.8888888888889</v>
      </c>
      <c r="T68">
        <v>8</v>
      </c>
      <c r="U68">
        <v>11</v>
      </c>
      <c r="V68" s="2">
        <v>72.727272727272705</v>
      </c>
      <c r="W68">
        <v>0</v>
      </c>
      <c r="X68">
        <v>0</v>
      </c>
      <c r="Y68">
        <v>3</v>
      </c>
      <c r="Z68">
        <v>2</v>
      </c>
      <c r="AA68">
        <v>0</v>
      </c>
      <c r="AB68">
        <v>0</v>
      </c>
      <c r="AC68">
        <v>10</v>
      </c>
      <c r="AD68">
        <v>18</v>
      </c>
      <c r="AE68" s="2">
        <v>4.5</v>
      </c>
      <c r="AF68">
        <v>5</v>
      </c>
      <c r="AG68">
        <v>13</v>
      </c>
      <c r="AH68">
        <v>15</v>
      </c>
      <c r="AI68" s="2">
        <v>3.75</v>
      </c>
      <c r="AJ68" s="4">
        <v>148080</v>
      </c>
      <c r="AK68" s="4">
        <v>45</v>
      </c>
    </row>
    <row r="69" spans="1:37" ht="15.25" customHeight="1" x14ac:dyDescent="0.2">
      <c r="A69" t="s">
        <v>692</v>
      </c>
      <c r="B69" t="s">
        <v>693</v>
      </c>
      <c r="C69" t="s">
        <v>607</v>
      </c>
      <c r="D69">
        <v>4</v>
      </c>
      <c r="E69">
        <v>1</v>
      </c>
      <c r="F69" s="2">
        <v>0.25</v>
      </c>
      <c r="G69" s="2">
        <v>3.6</v>
      </c>
      <c r="H69" s="2">
        <v>0.9</v>
      </c>
      <c r="I69" s="2">
        <v>0.14000000000000001</v>
      </c>
      <c r="J69" s="2">
        <v>0.1</v>
      </c>
      <c r="K69" s="2">
        <v>2.5000000000000001E-2</v>
      </c>
      <c r="L69">
        <v>2</v>
      </c>
      <c r="M69" s="2">
        <v>0.5</v>
      </c>
      <c r="N69">
        <v>1</v>
      </c>
      <c r="O69">
        <v>3</v>
      </c>
      <c r="P69" s="2">
        <v>33.3333333333333</v>
      </c>
      <c r="Q69">
        <v>0</v>
      </c>
      <c r="R69">
        <v>4</v>
      </c>
      <c r="S69" s="2">
        <v>0</v>
      </c>
      <c r="T69">
        <v>0</v>
      </c>
      <c r="U69">
        <v>0</v>
      </c>
      <c r="W69">
        <v>0</v>
      </c>
      <c r="X69">
        <v>1</v>
      </c>
      <c r="Y69">
        <v>1</v>
      </c>
      <c r="Z69">
        <v>0</v>
      </c>
      <c r="AA69">
        <v>0</v>
      </c>
      <c r="AB69">
        <v>0</v>
      </c>
      <c r="AC69">
        <v>0</v>
      </c>
      <c r="AD69">
        <v>5</v>
      </c>
      <c r="AE69" s="2">
        <v>1.25</v>
      </c>
      <c r="AF69">
        <v>2</v>
      </c>
      <c r="AG69">
        <v>3</v>
      </c>
      <c r="AH69">
        <v>1</v>
      </c>
      <c r="AI69" s="2">
        <v>0.25</v>
      </c>
      <c r="AJ69" s="4">
        <v>84705</v>
      </c>
      <c r="AK69" s="4">
        <v>76</v>
      </c>
    </row>
    <row r="70" spans="1:37" ht="15.25" customHeight="1" x14ac:dyDescent="0.2">
      <c r="A70" t="s">
        <v>290</v>
      </c>
      <c r="B70" t="s">
        <v>291</v>
      </c>
      <c r="C70" t="s">
        <v>608</v>
      </c>
      <c r="D70">
        <v>11</v>
      </c>
      <c r="E70">
        <v>39</v>
      </c>
      <c r="F70" s="2">
        <v>3.5454545454545499</v>
      </c>
      <c r="G70" s="2">
        <v>51.1</v>
      </c>
      <c r="H70" s="2">
        <v>4.5999999999999996</v>
      </c>
      <c r="I70" s="2">
        <v>0.63</v>
      </c>
      <c r="J70" s="2">
        <v>24.6</v>
      </c>
      <c r="K70" s="2">
        <v>2.2363636363636399</v>
      </c>
      <c r="L70">
        <v>16</v>
      </c>
      <c r="M70" s="2">
        <v>1.4545454545454499</v>
      </c>
      <c r="N70">
        <v>21</v>
      </c>
      <c r="O70">
        <v>35</v>
      </c>
      <c r="P70" s="2">
        <v>60</v>
      </c>
      <c r="Q70">
        <v>8</v>
      </c>
      <c r="R70">
        <v>21</v>
      </c>
      <c r="S70" s="2">
        <v>38.095238095238102</v>
      </c>
      <c r="T70">
        <v>2</v>
      </c>
      <c r="U70">
        <v>6</v>
      </c>
      <c r="V70" s="2">
        <v>33.3333333333333</v>
      </c>
      <c r="W70">
        <v>0</v>
      </c>
      <c r="X70">
        <v>4</v>
      </c>
      <c r="Y70">
        <v>11</v>
      </c>
      <c r="Z70">
        <v>0</v>
      </c>
      <c r="AA70">
        <v>0</v>
      </c>
      <c r="AB70">
        <v>0</v>
      </c>
      <c r="AC70">
        <v>1</v>
      </c>
      <c r="AD70">
        <v>41</v>
      </c>
      <c r="AE70" s="2">
        <v>3.7272727272727302</v>
      </c>
      <c r="AF70">
        <v>15</v>
      </c>
      <c r="AG70">
        <v>26</v>
      </c>
      <c r="AH70">
        <v>9</v>
      </c>
      <c r="AI70" s="2">
        <v>0.81818181818181801</v>
      </c>
      <c r="AJ70" s="4">
        <v>283584</v>
      </c>
      <c r="AK70" s="4">
        <v>12</v>
      </c>
    </row>
    <row r="71" spans="1:37" ht="15.25" customHeight="1" x14ac:dyDescent="0.2">
      <c r="A71" t="s">
        <v>288</v>
      </c>
      <c r="B71" t="s">
        <v>289</v>
      </c>
      <c r="C71" t="s">
        <v>608</v>
      </c>
      <c r="D71">
        <v>10</v>
      </c>
      <c r="E71">
        <v>44</v>
      </c>
      <c r="F71" s="2">
        <v>4.4000000000000004</v>
      </c>
      <c r="G71" s="2">
        <v>36.9</v>
      </c>
      <c r="H71" s="2">
        <v>3.7</v>
      </c>
      <c r="I71" s="2">
        <v>0.52</v>
      </c>
      <c r="J71" s="2">
        <v>22.9</v>
      </c>
      <c r="K71" s="2">
        <v>2.29</v>
      </c>
      <c r="L71">
        <v>22</v>
      </c>
      <c r="M71" s="2">
        <v>2.2000000000000002</v>
      </c>
      <c r="N71">
        <v>9</v>
      </c>
      <c r="O71">
        <v>17</v>
      </c>
      <c r="P71" s="2">
        <v>52.941176470588204</v>
      </c>
      <c r="Q71">
        <v>15</v>
      </c>
      <c r="R71">
        <v>58</v>
      </c>
      <c r="S71" s="2">
        <v>25.862068965517199</v>
      </c>
      <c r="T71">
        <v>5</v>
      </c>
      <c r="U71">
        <v>9</v>
      </c>
      <c r="V71" s="2">
        <v>55.5555555555556</v>
      </c>
      <c r="W71">
        <v>0</v>
      </c>
      <c r="X71">
        <v>3</v>
      </c>
      <c r="Y71">
        <v>14</v>
      </c>
      <c r="Z71">
        <v>1</v>
      </c>
      <c r="AA71">
        <v>0</v>
      </c>
      <c r="AB71">
        <v>0</v>
      </c>
      <c r="AC71">
        <v>5</v>
      </c>
      <c r="AD71">
        <v>24</v>
      </c>
      <c r="AE71" s="2">
        <v>2.4</v>
      </c>
      <c r="AF71">
        <v>6</v>
      </c>
      <c r="AG71">
        <v>18</v>
      </c>
      <c r="AH71">
        <v>15</v>
      </c>
      <c r="AI71" s="2">
        <v>1.5</v>
      </c>
      <c r="AJ71" s="4">
        <v>292544</v>
      </c>
      <c r="AK71" s="4">
        <v>10</v>
      </c>
    </row>
    <row r="72" spans="1:37" ht="15.25" customHeight="1" x14ac:dyDescent="0.2">
      <c r="A72" t="s">
        <v>292</v>
      </c>
      <c r="B72" t="s">
        <v>293</v>
      </c>
      <c r="C72" t="s">
        <v>608</v>
      </c>
      <c r="D72">
        <v>11</v>
      </c>
      <c r="E72">
        <v>39</v>
      </c>
      <c r="F72" s="2">
        <v>3.5454545454545499</v>
      </c>
      <c r="G72" s="2">
        <v>41.3</v>
      </c>
      <c r="H72" s="2">
        <v>3.8</v>
      </c>
      <c r="I72" s="2">
        <v>0.43</v>
      </c>
      <c r="J72" s="2">
        <v>16.8</v>
      </c>
      <c r="K72" s="2">
        <v>1.52727272727273</v>
      </c>
      <c r="L72">
        <v>21</v>
      </c>
      <c r="M72" s="2">
        <v>1.9090909090909101</v>
      </c>
      <c r="N72">
        <v>21</v>
      </c>
      <c r="O72">
        <v>50</v>
      </c>
      <c r="P72" s="2">
        <v>42</v>
      </c>
      <c r="Q72">
        <v>5</v>
      </c>
      <c r="R72">
        <v>30</v>
      </c>
      <c r="S72" s="2">
        <v>16.6666666666667</v>
      </c>
      <c r="T72">
        <v>8</v>
      </c>
      <c r="U72">
        <v>11</v>
      </c>
      <c r="V72" s="2">
        <v>72.727272727272705</v>
      </c>
      <c r="W72">
        <v>1</v>
      </c>
      <c r="X72">
        <v>4</v>
      </c>
      <c r="Y72">
        <v>10</v>
      </c>
      <c r="Z72">
        <v>1</v>
      </c>
      <c r="AA72">
        <v>0</v>
      </c>
      <c r="AB72">
        <v>0</v>
      </c>
      <c r="AC72">
        <v>6</v>
      </c>
      <c r="AD72">
        <v>51</v>
      </c>
      <c r="AE72" s="2">
        <v>4.6363636363636402</v>
      </c>
      <c r="AF72">
        <v>21</v>
      </c>
      <c r="AG72">
        <v>30</v>
      </c>
      <c r="AH72">
        <v>15</v>
      </c>
      <c r="AI72" s="2">
        <v>1.36363636363636</v>
      </c>
      <c r="AJ72" s="4">
        <v>285326</v>
      </c>
      <c r="AK72" s="4">
        <v>11</v>
      </c>
    </row>
    <row r="73" spans="1:37" ht="15.25" customHeight="1" x14ac:dyDescent="0.2">
      <c r="A73" t="s">
        <v>286</v>
      </c>
      <c r="B73" t="s">
        <v>287</v>
      </c>
      <c r="C73" t="s">
        <v>608</v>
      </c>
      <c r="D73">
        <v>11</v>
      </c>
      <c r="E73">
        <v>72</v>
      </c>
      <c r="F73" s="2">
        <v>6.5454545454545503</v>
      </c>
      <c r="G73" s="2">
        <v>61.3</v>
      </c>
      <c r="H73" s="2">
        <v>5.6</v>
      </c>
      <c r="I73" s="2">
        <v>0.65</v>
      </c>
      <c r="J73" s="2">
        <v>46.8</v>
      </c>
      <c r="K73" s="2">
        <v>4.2545454545454504</v>
      </c>
      <c r="L73">
        <v>8</v>
      </c>
      <c r="M73" s="2">
        <v>0.72727272727272696</v>
      </c>
      <c r="N73">
        <v>40</v>
      </c>
      <c r="O73">
        <v>58</v>
      </c>
      <c r="P73" s="2">
        <v>68.965517241379303</v>
      </c>
      <c r="Q73">
        <v>12</v>
      </c>
      <c r="R73">
        <v>35</v>
      </c>
      <c r="S73" s="2">
        <v>34.285714285714299</v>
      </c>
      <c r="T73">
        <v>8</v>
      </c>
      <c r="U73">
        <v>18</v>
      </c>
      <c r="V73" s="2">
        <v>44.4444444444444</v>
      </c>
      <c r="W73">
        <v>0</v>
      </c>
      <c r="X73">
        <v>0</v>
      </c>
      <c r="Y73">
        <v>6</v>
      </c>
      <c r="Z73">
        <v>2</v>
      </c>
      <c r="AA73">
        <v>0</v>
      </c>
      <c r="AB73">
        <v>0</v>
      </c>
      <c r="AC73">
        <v>2</v>
      </c>
      <c r="AD73">
        <v>47</v>
      </c>
      <c r="AE73" s="2">
        <v>4.2727272727272698</v>
      </c>
      <c r="AF73">
        <v>20</v>
      </c>
      <c r="AG73">
        <v>27</v>
      </c>
      <c r="AH73">
        <v>15</v>
      </c>
      <c r="AI73" s="2">
        <v>1.36363636363636</v>
      </c>
      <c r="AJ73" s="4">
        <v>298259</v>
      </c>
      <c r="AK73" s="4">
        <v>9</v>
      </c>
    </row>
    <row r="74" spans="1:37" ht="15.25" customHeight="1" x14ac:dyDescent="0.2">
      <c r="A74" t="s">
        <v>694</v>
      </c>
      <c r="B74" t="s">
        <v>695</v>
      </c>
      <c r="C74" t="s">
        <v>74</v>
      </c>
      <c r="D74">
        <v>2</v>
      </c>
      <c r="E74">
        <v>7</v>
      </c>
      <c r="F74" s="2">
        <v>3.5</v>
      </c>
      <c r="G74" s="2">
        <v>7.5</v>
      </c>
      <c r="H74" s="2">
        <v>3.8</v>
      </c>
      <c r="I74" s="2">
        <v>0.5</v>
      </c>
      <c r="J74" s="2">
        <v>3.5</v>
      </c>
      <c r="K74" s="2">
        <v>1.75</v>
      </c>
      <c r="L74">
        <v>3</v>
      </c>
      <c r="M74" s="2">
        <v>1.5</v>
      </c>
      <c r="N74">
        <v>7</v>
      </c>
      <c r="O74">
        <v>10</v>
      </c>
      <c r="P74" s="2">
        <v>70</v>
      </c>
      <c r="Q74">
        <v>0</v>
      </c>
      <c r="R74">
        <v>4</v>
      </c>
      <c r="S74" s="2">
        <v>0</v>
      </c>
      <c r="T74">
        <v>0</v>
      </c>
      <c r="U74">
        <v>0</v>
      </c>
      <c r="W74">
        <v>0</v>
      </c>
      <c r="X74">
        <v>0</v>
      </c>
      <c r="Y74">
        <v>1</v>
      </c>
      <c r="Z74">
        <v>0</v>
      </c>
      <c r="AA74">
        <v>0</v>
      </c>
      <c r="AB74">
        <v>0</v>
      </c>
      <c r="AC74">
        <v>2</v>
      </c>
      <c r="AD74">
        <v>10</v>
      </c>
      <c r="AE74" s="2">
        <v>5</v>
      </c>
      <c r="AF74">
        <v>3</v>
      </c>
      <c r="AG74">
        <v>7</v>
      </c>
      <c r="AH74">
        <v>2</v>
      </c>
      <c r="AI74" s="2">
        <v>1</v>
      </c>
      <c r="AJ74" s="4">
        <v>68640</v>
      </c>
      <c r="AK74" s="4">
        <v>106</v>
      </c>
    </row>
    <row r="75" spans="1:37" ht="15.25" customHeight="1" x14ac:dyDescent="0.2">
      <c r="A75" t="s">
        <v>346</v>
      </c>
      <c r="B75" t="s">
        <v>347</v>
      </c>
      <c r="C75" t="s">
        <v>74</v>
      </c>
      <c r="D75">
        <v>2</v>
      </c>
      <c r="E75">
        <v>10</v>
      </c>
      <c r="F75" s="2">
        <v>5</v>
      </c>
      <c r="G75" s="2">
        <v>4.8</v>
      </c>
      <c r="H75" s="2">
        <v>2.4</v>
      </c>
      <c r="I75" s="2">
        <v>0.43</v>
      </c>
      <c r="J75" s="2">
        <v>4.3</v>
      </c>
      <c r="K75" s="2">
        <v>2.15</v>
      </c>
      <c r="L75">
        <v>6</v>
      </c>
      <c r="M75" s="2">
        <v>3</v>
      </c>
      <c r="N75">
        <v>6</v>
      </c>
      <c r="O75">
        <v>14</v>
      </c>
      <c r="P75" s="2">
        <v>42.857142857142897</v>
      </c>
      <c r="Q75">
        <v>1</v>
      </c>
      <c r="R75">
        <v>6</v>
      </c>
      <c r="S75" s="2">
        <v>16.6666666666667</v>
      </c>
      <c r="T75">
        <v>2</v>
      </c>
      <c r="U75">
        <v>3</v>
      </c>
      <c r="V75" s="2">
        <v>66.6666666666667</v>
      </c>
      <c r="W75">
        <v>0</v>
      </c>
      <c r="X75">
        <v>1</v>
      </c>
      <c r="Y75">
        <v>1</v>
      </c>
      <c r="Z75">
        <v>0</v>
      </c>
      <c r="AA75">
        <v>0</v>
      </c>
      <c r="AB75">
        <v>0</v>
      </c>
      <c r="AC75">
        <v>4</v>
      </c>
      <c r="AD75">
        <v>7</v>
      </c>
      <c r="AE75" s="2">
        <v>3.5</v>
      </c>
      <c r="AF75">
        <v>0</v>
      </c>
      <c r="AG75">
        <v>7</v>
      </c>
      <c r="AH75">
        <v>5</v>
      </c>
      <c r="AI75" s="2">
        <v>2.5</v>
      </c>
      <c r="AJ75" s="4">
        <v>72000</v>
      </c>
      <c r="AK75" s="4">
        <v>99</v>
      </c>
    </row>
    <row r="76" spans="1:37" ht="15.25" customHeight="1" x14ac:dyDescent="0.2">
      <c r="A76" t="s">
        <v>348</v>
      </c>
      <c r="B76" t="s">
        <v>349</v>
      </c>
      <c r="C76" t="s">
        <v>74</v>
      </c>
      <c r="D76">
        <v>2</v>
      </c>
      <c r="E76">
        <v>8</v>
      </c>
      <c r="F76" s="2">
        <v>4</v>
      </c>
      <c r="G76" s="2">
        <v>5.4</v>
      </c>
      <c r="H76" s="2">
        <v>2.7</v>
      </c>
      <c r="I76" s="2">
        <v>0.67</v>
      </c>
      <c r="J76" s="2">
        <v>5.4</v>
      </c>
      <c r="K76" s="2">
        <v>2.7</v>
      </c>
      <c r="L76">
        <v>2</v>
      </c>
      <c r="M76" s="2">
        <v>1</v>
      </c>
      <c r="N76">
        <v>6</v>
      </c>
      <c r="O76">
        <v>7</v>
      </c>
      <c r="P76" s="2">
        <v>85.714285714285694</v>
      </c>
      <c r="Q76">
        <v>1</v>
      </c>
      <c r="R76">
        <v>4</v>
      </c>
      <c r="S76" s="2">
        <v>25</v>
      </c>
      <c r="T76">
        <v>0</v>
      </c>
      <c r="U76">
        <v>1</v>
      </c>
      <c r="V76" s="2">
        <v>0</v>
      </c>
      <c r="W76">
        <v>0</v>
      </c>
      <c r="X76">
        <v>1</v>
      </c>
      <c r="Y76">
        <v>1</v>
      </c>
      <c r="Z76">
        <v>0</v>
      </c>
      <c r="AA76">
        <v>0</v>
      </c>
      <c r="AB76">
        <v>0</v>
      </c>
      <c r="AC76">
        <v>0</v>
      </c>
      <c r="AD76">
        <v>6</v>
      </c>
      <c r="AE76" s="2">
        <v>3</v>
      </c>
      <c r="AF76">
        <v>2</v>
      </c>
      <c r="AG76">
        <v>4</v>
      </c>
      <c r="AH76">
        <v>5</v>
      </c>
      <c r="AI76" s="2">
        <v>2.5</v>
      </c>
      <c r="AJ76" s="4">
        <v>73410</v>
      </c>
      <c r="AK76" s="4">
        <v>92</v>
      </c>
    </row>
    <row r="77" spans="1:37" ht="15.25" customHeight="1" x14ac:dyDescent="0.2">
      <c r="A77" t="s">
        <v>352</v>
      </c>
      <c r="B77" t="s">
        <v>353</v>
      </c>
      <c r="C77" t="s">
        <v>74</v>
      </c>
      <c r="D77">
        <v>2</v>
      </c>
      <c r="E77">
        <v>4</v>
      </c>
      <c r="F77" s="2">
        <v>2</v>
      </c>
      <c r="G77" s="2">
        <v>6.4</v>
      </c>
      <c r="H77" s="2">
        <v>3.2</v>
      </c>
      <c r="I77" s="2">
        <v>0.36</v>
      </c>
      <c r="J77" s="2">
        <v>1.4</v>
      </c>
      <c r="K77" s="2">
        <v>0.7</v>
      </c>
      <c r="L77">
        <v>1</v>
      </c>
      <c r="M77" s="2">
        <v>0.5</v>
      </c>
      <c r="N77">
        <v>3</v>
      </c>
      <c r="O77">
        <v>9</v>
      </c>
      <c r="P77" s="2">
        <v>33.3333333333333</v>
      </c>
      <c r="Q77">
        <v>0</v>
      </c>
      <c r="R77">
        <v>0</v>
      </c>
      <c r="T77">
        <v>1</v>
      </c>
      <c r="U77">
        <v>2</v>
      </c>
      <c r="V77" s="2">
        <v>50</v>
      </c>
      <c r="W77">
        <v>0</v>
      </c>
      <c r="X77">
        <v>0</v>
      </c>
      <c r="Y77">
        <v>1</v>
      </c>
      <c r="Z77">
        <v>0</v>
      </c>
      <c r="AA77">
        <v>0</v>
      </c>
      <c r="AB77">
        <v>0</v>
      </c>
      <c r="AC77">
        <v>0</v>
      </c>
      <c r="AD77">
        <v>8</v>
      </c>
      <c r="AE77" s="2">
        <v>4</v>
      </c>
      <c r="AF77">
        <v>3</v>
      </c>
      <c r="AG77">
        <v>5</v>
      </c>
      <c r="AH77">
        <v>0</v>
      </c>
      <c r="AI77" s="2">
        <v>0</v>
      </c>
      <c r="AJ77" s="4">
        <v>68430</v>
      </c>
      <c r="AK77" s="4">
        <v>107</v>
      </c>
    </row>
    <row r="78" spans="1:37" ht="15.25" customHeight="1" x14ac:dyDescent="0.2">
      <c r="A78" t="s">
        <v>696</v>
      </c>
      <c r="B78" t="s">
        <v>697</v>
      </c>
      <c r="C78" t="s">
        <v>73</v>
      </c>
      <c r="D78">
        <v>3</v>
      </c>
      <c r="E78">
        <v>12</v>
      </c>
      <c r="F78" s="2">
        <v>4</v>
      </c>
      <c r="G78" s="2">
        <v>10.4</v>
      </c>
      <c r="H78" s="2">
        <v>3.5</v>
      </c>
      <c r="I78" s="2">
        <v>0.41</v>
      </c>
      <c r="J78" s="2">
        <v>4.9000000000000004</v>
      </c>
      <c r="K78" s="2">
        <v>1.63333333333333</v>
      </c>
      <c r="L78">
        <v>8</v>
      </c>
      <c r="M78" s="2">
        <v>2.6666666666666701</v>
      </c>
      <c r="N78">
        <v>4</v>
      </c>
      <c r="O78">
        <v>10</v>
      </c>
      <c r="P78" s="2">
        <v>40</v>
      </c>
      <c r="Q78">
        <v>3</v>
      </c>
      <c r="R78">
        <v>17</v>
      </c>
      <c r="S78" s="2">
        <v>17.647058823529399</v>
      </c>
      <c r="T78">
        <v>2</v>
      </c>
      <c r="U78">
        <v>2</v>
      </c>
      <c r="V78" s="2">
        <v>100</v>
      </c>
      <c r="W78">
        <v>0</v>
      </c>
      <c r="X78">
        <v>0</v>
      </c>
      <c r="Y78">
        <v>5</v>
      </c>
      <c r="Z78">
        <v>1</v>
      </c>
      <c r="AA78">
        <v>0</v>
      </c>
      <c r="AB78">
        <v>0</v>
      </c>
      <c r="AC78">
        <v>3</v>
      </c>
      <c r="AD78">
        <v>9</v>
      </c>
      <c r="AE78" s="2">
        <v>3</v>
      </c>
      <c r="AF78">
        <v>1</v>
      </c>
      <c r="AG78">
        <v>8</v>
      </c>
      <c r="AH78">
        <v>4</v>
      </c>
      <c r="AI78" s="2">
        <v>1.3333333333333299</v>
      </c>
      <c r="AJ78" s="4">
        <v>51180</v>
      </c>
      <c r="AK78" s="4">
        <v>131</v>
      </c>
    </row>
    <row r="79" spans="1:37" ht="15.25" customHeight="1" x14ac:dyDescent="0.2">
      <c r="A79" t="s">
        <v>344</v>
      </c>
      <c r="B79" t="s">
        <v>698</v>
      </c>
      <c r="C79" t="s">
        <v>73</v>
      </c>
      <c r="D79">
        <v>3</v>
      </c>
      <c r="E79">
        <v>12</v>
      </c>
      <c r="F79" s="2">
        <v>4</v>
      </c>
      <c r="G79" s="2">
        <v>8.4</v>
      </c>
      <c r="H79" s="2">
        <v>2.8</v>
      </c>
      <c r="I79" s="2">
        <v>0.41</v>
      </c>
      <c r="J79" s="2">
        <v>4.9000000000000004</v>
      </c>
      <c r="K79" s="2">
        <v>1.63333333333333</v>
      </c>
      <c r="L79">
        <v>2</v>
      </c>
      <c r="M79" s="2">
        <v>0.66666666666666696</v>
      </c>
      <c r="N79">
        <v>4</v>
      </c>
      <c r="O79">
        <v>11</v>
      </c>
      <c r="P79" s="2">
        <v>36.363636363636402</v>
      </c>
      <c r="Q79">
        <v>3</v>
      </c>
      <c r="R79">
        <v>16</v>
      </c>
      <c r="S79" s="2">
        <v>18.75</v>
      </c>
      <c r="T79">
        <v>2</v>
      </c>
      <c r="U79">
        <v>2</v>
      </c>
      <c r="V79" s="2">
        <v>100</v>
      </c>
      <c r="W79">
        <v>0</v>
      </c>
      <c r="X79">
        <v>0</v>
      </c>
      <c r="Y79">
        <v>0</v>
      </c>
      <c r="Z79">
        <v>1</v>
      </c>
      <c r="AA79">
        <v>0</v>
      </c>
      <c r="AB79">
        <v>0</v>
      </c>
      <c r="AC79">
        <v>2</v>
      </c>
      <c r="AD79">
        <v>11</v>
      </c>
      <c r="AE79" s="2">
        <v>3.6666666666666701</v>
      </c>
      <c r="AF79">
        <v>4</v>
      </c>
      <c r="AG79">
        <v>7</v>
      </c>
      <c r="AH79">
        <v>2</v>
      </c>
      <c r="AI79" s="2">
        <v>0.66666666666666696</v>
      </c>
      <c r="AJ79" s="4">
        <v>85590</v>
      </c>
      <c r="AK79" s="4">
        <v>74</v>
      </c>
    </row>
    <row r="80" spans="1:37" ht="15.25" customHeight="1" x14ac:dyDescent="0.2">
      <c r="A80" t="s">
        <v>699</v>
      </c>
      <c r="B80" t="s">
        <v>700</v>
      </c>
      <c r="C80" t="s">
        <v>73</v>
      </c>
      <c r="D80">
        <v>3</v>
      </c>
      <c r="E80">
        <v>11</v>
      </c>
      <c r="F80" s="2">
        <v>3.6666666666666701</v>
      </c>
      <c r="G80" s="2">
        <v>7.1</v>
      </c>
      <c r="H80" s="2">
        <v>2.4</v>
      </c>
      <c r="I80" s="2">
        <v>0.55000000000000004</v>
      </c>
      <c r="J80" s="2">
        <v>6.1</v>
      </c>
      <c r="K80" s="2">
        <v>2.0333333333333301</v>
      </c>
      <c r="L80">
        <v>2</v>
      </c>
      <c r="M80" s="2">
        <v>0.66666666666666696</v>
      </c>
      <c r="N80">
        <v>5</v>
      </c>
      <c r="O80">
        <v>10</v>
      </c>
      <c r="P80" s="2">
        <v>50</v>
      </c>
      <c r="Q80">
        <v>3</v>
      </c>
      <c r="R80">
        <v>8</v>
      </c>
      <c r="S80" s="2">
        <v>37.5</v>
      </c>
      <c r="T80">
        <v>0</v>
      </c>
      <c r="U80">
        <v>2</v>
      </c>
      <c r="V80" s="2">
        <v>0</v>
      </c>
      <c r="W80">
        <v>0</v>
      </c>
      <c r="X80">
        <v>1</v>
      </c>
      <c r="Y80">
        <v>0</v>
      </c>
      <c r="Z80">
        <v>0</v>
      </c>
      <c r="AA80">
        <v>0</v>
      </c>
      <c r="AB80">
        <v>0</v>
      </c>
      <c r="AC80">
        <v>1</v>
      </c>
      <c r="AD80">
        <v>10</v>
      </c>
      <c r="AE80" s="2">
        <v>3.3333333333333299</v>
      </c>
      <c r="AF80">
        <v>6</v>
      </c>
      <c r="AG80">
        <v>4</v>
      </c>
      <c r="AH80">
        <v>5</v>
      </c>
      <c r="AI80" s="2">
        <v>1.6666666666666701</v>
      </c>
      <c r="AJ80" s="4">
        <v>84180</v>
      </c>
      <c r="AK80" s="4">
        <v>77</v>
      </c>
    </row>
    <row r="81" spans="1:37" ht="15.25" customHeight="1" x14ac:dyDescent="0.2">
      <c r="A81" t="s">
        <v>344</v>
      </c>
      <c r="B81" t="s">
        <v>345</v>
      </c>
      <c r="C81" t="s">
        <v>73</v>
      </c>
      <c r="D81">
        <v>3</v>
      </c>
      <c r="E81">
        <v>13</v>
      </c>
      <c r="F81" s="2">
        <v>4.3333333333333304</v>
      </c>
      <c r="G81" s="2">
        <v>14.5</v>
      </c>
      <c r="H81" s="2">
        <v>4.8</v>
      </c>
      <c r="I81" s="2">
        <v>0.5</v>
      </c>
      <c r="J81" s="2">
        <v>6.5</v>
      </c>
      <c r="K81" s="2">
        <v>2.1666666666666701</v>
      </c>
      <c r="L81">
        <v>4</v>
      </c>
      <c r="M81" s="2">
        <v>1.3333333333333299</v>
      </c>
      <c r="N81">
        <v>9</v>
      </c>
      <c r="O81">
        <v>17</v>
      </c>
      <c r="P81" s="2">
        <v>52.941176470588204</v>
      </c>
      <c r="Q81">
        <v>2</v>
      </c>
      <c r="R81">
        <v>9</v>
      </c>
      <c r="S81" s="2">
        <v>22.2222222222222</v>
      </c>
      <c r="T81">
        <v>0</v>
      </c>
      <c r="U81">
        <v>0</v>
      </c>
      <c r="W81">
        <v>0</v>
      </c>
      <c r="X81">
        <v>1</v>
      </c>
      <c r="Y81">
        <v>1</v>
      </c>
      <c r="Z81">
        <v>0</v>
      </c>
      <c r="AA81">
        <v>0</v>
      </c>
      <c r="AB81">
        <v>0</v>
      </c>
      <c r="AC81">
        <v>2</v>
      </c>
      <c r="AD81">
        <v>16</v>
      </c>
      <c r="AE81" s="2">
        <v>5.3333333333333304</v>
      </c>
      <c r="AF81">
        <v>6</v>
      </c>
      <c r="AG81">
        <v>10</v>
      </c>
      <c r="AH81">
        <v>2</v>
      </c>
      <c r="AI81" s="2">
        <v>0.66666666666666696</v>
      </c>
      <c r="AJ81" s="4">
        <v>45570</v>
      </c>
      <c r="AK81" s="4">
        <v>149</v>
      </c>
    </row>
    <row r="82" spans="1:37" ht="15.25" customHeight="1" x14ac:dyDescent="0.2">
      <c r="A82" t="s">
        <v>381</v>
      </c>
      <c r="B82" t="s">
        <v>382</v>
      </c>
      <c r="C82" t="s">
        <v>78</v>
      </c>
      <c r="D82">
        <v>4</v>
      </c>
      <c r="E82">
        <v>2</v>
      </c>
      <c r="F82" s="2">
        <v>0.5</v>
      </c>
      <c r="G82" s="2">
        <v>-0.1</v>
      </c>
      <c r="H82" s="2">
        <v>0</v>
      </c>
      <c r="I82" s="2">
        <v>0.2</v>
      </c>
      <c r="J82" s="2">
        <v>0.4</v>
      </c>
      <c r="K82" s="2">
        <v>0.1</v>
      </c>
      <c r="L82">
        <v>1</v>
      </c>
      <c r="M82" s="2">
        <v>0.25</v>
      </c>
      <c r="N82">
        <v>2</v>
      </c>
      <c r="O82">
        <v>4</v>
      </c>
      <c r="P82" s="2">
        <v>50</v>
      </c>
      <c r="Q82">
        <v>0</v>
      </c>
      <c r="R82">
        <v>6</v>
      </c>
      <c r="S82" s="2">
        <v>0</v>
      </c>
      <c r="T82">
        <v>0</v>
      </c>
      <c r="U82">
        <v>0</v>
      </c>
      <c r="W82">
        <v>0</v>
      </c>
      <c r="X82">
        <v>0</v>
      </c>
      <c r="Y82">
        <v>0</v>
      </c>
      <c r="Z82">
        <v>0</v>
      </c>
      <c r="AA82">
        <v>0</v>
      </c>
      <c r="AB82">
        <v>0</v>
      </c>
      <c r="AC82">
        <v>1</v>
      </c>
      <c r="AD82">
        <v>5</v>
      </c>
      <c r="AE82" s="2">
        <v>1.25</v>
      </c>
      <c r="AF82">
        <v>3</v>
      </c>
      <c r="AG82">
        <v>2</v>
      </c>
      <c r="AH82">
        <v>3</v>
      </c>
      <c r="AI82" s="2">
        <v>0.75</v>
      </c>
      <c r="AJ82" s="4">
        <v>83010</v>
      </c>
      <c r="AK82" s="4">
        <v>78</v>
      </c>
    </row>
    <row r="83" spans="1:37" ht="15.25" customHeight="1" x14ac:dyDescent="0.2">
      <c r="A83" t="s">
        <v>319</v>
      </c>
      <c r="B83" t="s">
        <v>320</v>
      </c>
      <c r="C83" t="s">
        <v>70</v>
      </c>
      <c r="D83">
        <v>5</v>
      </c>
      <c r="E83">
        <v>27</v>
      </c>
      <c r="F83" s="2">
        <v>5.4</v>
      </c>
      <c r="G83" s="2">
        <v>17.899999999999999</v>
      </c>
      <c r="H83" s="2">
        <v>3.6</v>
      </c>
      <c r="I83" s="2">
        <v>0.44</v>
      </c>
      <c r="J83" s="2">
        <v>11.9</v>
      </c>
      <c r="K83" s="2">
        <v>2.38</v>
      </c>
      <c r="L83">
        <v>9</v>
      </c>
      <c r="M83" s="2">
        <v>1.8</v>
      </c>
      <c r="N83">
        <v>22</v>
      </c>
      <c r="O83">
        <v>50</v>
      </c>
      <c r="P83" s="2">
        <v>44</v>
      </c>
      <c r="Q83">
        <v>1</v>
      </c>
      <c r="R83">
        <v>5</v>
      </c>
      <c r="S83" s="2">
        <v>20</v>
      </c>
      <c r="T83">
        <v>3</v>
      </c>
      <c r="U83">
        <v>6</v>
      </c>
      <c r="V83" s="2">
        <v>50</v>
      </c>
      <c r="W83">
        <v>0</v>
      </c>
      <c r="X83">
        <v>1</v>
      </c>
      <c r="Y83">
        <v>2</v>
      </c>
      <c r="Z83">
        <v>0</v>
      </c>
      <c r="AA83">
        <v>0</v>
      </c>
      <c r="AB83">
        <v>0</v>
      </c>
      <c r="AC83">
        <v>6</v>
      </c>
      <c r="AD83">
        <v>14</v>
      </c>
      <c r="AE83" s="2">
        <v>2.8</v>
      </c>
      <c r="AF83">
        <v>5</v>
      </c>
      <c r="AG83">
        <v>9</v>
      </c>
      <c r="AH83">
        <v>4</v>
      </c>
      <c r="AI83" s="2">
        <v>0.8</v>
      </c>
      <c r="AJ83" s="4">
        <v>113550</v>
      </c>
      <c r="AK83" s="4">
        <v>59</v>
      </c>
    </row>
    <row r="84" spans="1:37" ht="15.25" customHeight="1" x14ac:dyDescent="0.2">
      <c r="A84" t="s">
        <v>321</v>
      </c>
      <c r="B84" t="s">
        <v>322</v>
      </c>
      <c r="C84" t="s">
        <v>70</v>
      </c>
      <c r="D84">
        <v>2</v>
      </c>
      <c r="E84">
        <v>5</v>
      </c>
      <c r="F84" s="2">
        <v>2.5</v>
      </c>
      <c r="G84" s="2">
        <v>5.4</v>
      </c>
      <c r="H84" s="2">
        <v>2.7</v>
      </c>
      <c r="I84" s="2">
        <v>0.38</v>
      </c>
      <c r="J84" s="2">
        <v>1.9</v>
      </c>
      <c r="K84" s="2">
        <v>0.95</v>
      </c>
      <c r="L84">
        <v>0</v>
      </c>
      <c r="M84" s="2">
        <v>0</v>
      </c>
      <c r="N84">
        <v>3</v>
      </c>
      <c r="O84">
        <v>7</v>
      </c>
      <c r="P84" s="2">
        <v>42.857142857142897</v>
      </c>
      <c r="Q84">
        <v>1</v>
      </c>
      <c r="R84">
        <v>6</v>
      </c>
      <c r="S84" s="2">
        <v>16.6666666666667</v>
      </c>
      <c r="T84">
        <v>0</v>
      </c>
      <c r="U84">
        <v>0</v>
      </c>
      <c r="W84">
        <v>0</v>
      </c>
      <c r="X84">
        <v>0</v>
      </c>
      <c r="Y84">
        <v>0</v>
      </c>
      <c r="Z84">
        <v>0</v>
      </c>
      <c r="AA84">
        <v>0</v>
      </c>
      <c r="AB84">
        <v>0</v>
      </c>
      <c r="AC84">
        <v>0</v>
      </c>
      <c r="AD84">
        <v>7</v>
      </c>
      <c r="AE84" s="2">
        <v>3.5</v>
      </c>
      <c r="AF84">
        <v>2</v>
      </c>
      <c r="AG84">
        <v>5</v>
      </c>
      <c r="AH84">
        <v>0</v>
      </c>
      <c r="AI84" s="2">
        <v>0</v>
      </c>
      <c r="AJ84" s="4">
        <v>80820</v>
      </c>
      <c r="AK84" s="4">
        <v>83</v>
      </c>
    </row>
    <row r="85" spans="1:37" ht="15.25" customHeight="1" x14ac:dyDescent="0.2">
      <c r="A85" t="s">
        <v>701</v>
      </c>
      <c r="B85" t="s">
        <v>702</v>
      </c>
      <c r="C85" t="s">
        <v>49</v>
      </c>
      <c r="D85">
        <v>2</v>
      </c>
      <c r="E85">
        <v>10</v>
      </c>
      <c r="F85" s="2">
        <v>5</v>
      </c>
      <c r="G85" s="2">
        <v>13</v>
      </c>
      <c r="H85" s="2">
        <v>6.5</v>
      </c>
      <c r="I85" s="2">
        <v>0.4</v>
      </c>
      <c r="J85" s="2">
        <v>4</v>
      </c>
      <c r="K85" s="2">
        <v>2</v>
      </c>
      <c r="L85">
        <v>4</v>
      </c>
      <c r="M85" s="2">
        <v>2</v>
      </c>
      <c r="N85">
        <v>10</v>
      </c>
      <c r="O85">
        <v>21</v>
      </c>
      <c r="P85" s="2">
        <v>47.619047619047599</v>
      </c>
      <c r="Q85">
        <v>0</v>
      </c>
      <c r="R85">
        <v>2</v>
      </c>
      <c r="S85" s="2">
        <v>0</v>
      </c>
      <c r="T85">
        <v>0</v>
      </c>
      <c r="U85">
        <v>2</v>
      </c>
      <c r="V85" s="2">
        <v>0</v>
      </c>
      <c r="W85">
        <v>0</v>
      </c>
      <c r="X85">
        <v>2</v>
      </c>
      <c r="Y85">
        <v>0</v>
      </c>
      <c r="Z85">
        <v>2</v>
      </c>
      <c r="AA85">
        <v>0</v>
      </c>
      <c r="AB85">
        <v>0</v>
      </c>
      <c r="AC85">
        <v>2</v>
      </c>
      <c r="AD85">
        <v>18</v>
      </c>
      <c r="AE85" s="2">
        <v>9</v>
      </c>
      <c r="AF85">
        <v>7</v>
      </c>
      <c r="AG85">
        <v>11</v>
      </c>
      <c r="AH85">
        <v>2</v>
      </c>
      <c r="AI85" s="2">
        <v>1</v>
      </c>
      <c r="AJ85" s="4">
        <v>81960</v>
      </c>
      <c r="AK85" s="4">
        <v>81</v>
      </c>
    </row>
    <row r="86" spans="1:37" ht="15.25" customHeight="1" x14ac:dyDescent="0.2">
      <c r="A86" t="s">
        <v>703</v>
      </c>
      <c r="B86" t="s">
        <v>704</v>
      </c>
      <c r="C86" t="s">
        <v>49</v>
      </c>
      <c r="D86">
        <v>2</v>
      </c>
      <c r="E86">
        <v>3</v>
      </c>
      <c r="F86" s="2">
        <v>1.5</v>
      </c>
      <c r="G86" s="2">
        <v>2.5</v>
      </c>
      <c r="H86" s="2">
        <v>1.2</v>
      </c>
      <c r="I86" s="2">
        <v>0.5</v>
      </c>
      <c r="J86" s="2">
        <v>1.5</v>
      </c>
      <c r="K86" s="2">
        <v>0.75</v>
      </c>
      <c r="L86">
        <v>0</v>
      </c>
      <c r="M86" s="2">
        <v>0</v>
      </c>
      <c r="N86">
        <v>3</v>
      </c>
      <c r="O86">
        <v>5</v>
      </c>
      <c r="P86" s="2">
        <v>60</v>
      </c>
      <c r="Q86">
        <v>0</v>
      </c>
      <c r="R86">
        <v>1</v>
      </c>
      <c r="S86" s="2">
        <v>0</v>
      </c>
      <c r="T86">
        <v>0</v>
      </c>
      <c r="U86">
        <v>0</v>
      </c>
      <c r="W86">
        <v>0</v>
      </c>
      <c r="X86">
        <v>0</v>
      </c>
      <c r="Y86">
        <v>0</v>
      </c>
      <c r="Z86">
        <v>0</v>
      </c>
      <c r="AA86">
        <v>0</v>
      </c>
      <c r="AB86">
        <v>0</v>
      </c>
      <c r="AC86">
        <v>0</v>
      </c>
      <c r="AD86">
        <v>12</v>
      </c>
      <c r="AE86" s="2">
        <v>6</v>
      </c>
      <c r="AF86">
        <v>4</v>
      </c>
      <c r="AG86">
        <v>8</v>
      </c>
      <c r="AH86">
        <v>5</v>
      </c>
      <c r="AI86" s="2">
        <v>2.5</v>
      </c>
      <c r="AJ86" s="4">
        <v>24486</v>
      </c>
      <c r="AK86" s="4">
        <v>210</v>
      </c>
    </row>
    <row r="87" spans="1:37" ht="15.25" customHeight="1" x14ac:dyDescent="0.2">
      <c r="A87" t="s">
        <v>705</v>
      </c>
      <c r="B87" t="s">
        <v>706</v>
      </c>
      <c r="C87" t="s">
        <v>49</v>
      </c>
      <c r="D87">
        <v>2</v>
      </c>
      <c r="E87">
        <v>17</v>
      </c>
      <c r="F87" s="2">
        <v>8.5</v>
      </c>
      <c r="G87" s="2">
        <v>10</v>
      </c>
      <c r="H87" s="2">
        <v>5</v>
      </c>
      <c r="I87" s="2">
        <v>0.59</v>
      </c>
      <c r="J87" s="2">
        <v>10</v>
      </c>
      <c r="K87" s="2">
        <v>5</v>
      </c>
      <c r="L87">
        <v>8</v>
      </c>
      <c r="M87" s="2">
        <v>4</v>
      </c>
      <c r="N87">
        <v>10</v>
      </c>
      <c r="O87">
        <v>16</v>
      </c>
      <c r="P87" s="2">
        <v>62.5</v>
      </c>
      <c r="Q87">
        <v>3</v>
      </c>
      <c r="R87">
        <v>10</v>
      </c>
      <c r="S87" s="2">
        <v>30</v>
      </c>
      <c r="T87">
        <v>1</v>
      </c>
      <c r="U87">
        <v>3</v>
      </c>
      <c r="V87" s="2">
        <v>33.3333333333333</v>
      </c>
      <c r="W87">
        <v>0</v>
      </c>
      <c r="X87">
        <v>0</v>
      </c>
      <c r="Y87">
        <v>1</v>
      </c>
      <c r="Z87">
        <v>1</v>
      </c>
      <c r="AA87">
        <v>1</v>
      </c>
      <c r="AB87">
        <v>0</v>
      </c>
      <c r="AC87">
        <v>7</v>
      </c>
      <c r="AD87">
        <v>10</v>
      </c>
      <c r="AE87" s="2">
        <v>5</v>
      </c>
      <c r="AF87">
        <v>0</v>
      </c>
      <c r="AG87">
        <v>10</v>
      </c>
      <c r="AH87">
        <v>6</v>
      </c>
      <c r="AI87" s="2">
        <v>3</v>
      </c>
      <c r="AJ87" s="4">
        <v>85220</v>
      </c>
      <c r="AK87" s="4">
        <v>75</v>
      </c>
    </row>
    <row r="88" spans="1:37" ht="15.25" customHeight="1" x14ac:dyDescent="0.2">
      <c r="A88" t="s">
        <v>707</v>
      </c>
      <c r="B88" t="s">
        <v>708</v>
      </c>
      <c r="C88" t="s">
        <v>609</v>
      </c>
      <c r="D88">
        <v>10</v>
      </c>
      <c r="E88">
        <v>52</v>
      </c>
      <c r="F88" s="2">
        <v>5.2</v>
      </c>
      <c r="G88" s="2">
        <v>59.2</v>
      </c>
      <c r="H88" s="2">
        <v>5.9</v>
      </c>
      <c r="I88" s="2">
        <v>0.62</v>
      </c>
      <c r="J88" s="2">
        <v>32.200000000000003</v>
      </c>
      <c r="K88" s="2">
        <v>3.22</v>
      </c>
      <c r="L88">
        <v>18</v>
      </c>
      <c r="M88" s="2">
        <v>1.8</v>
      </c>
      <c r="N88">
        <v>24</v>
      </c>
      <c r="O88">
        <v>39</v>
      </c>
      <c r="P88" s="2">
        <v>61.538461538461497</v>
      </c>
      <c r="Q88">
        <v>10</v>
      </c>
      <c r="R88">
        <v>32</v>
      </c>
      <c r="S88" s="2">
        <v>31.25</v>
      </c>
      <c r="T88">
        <v>8</v>
      </c>
      <c r="U88">
        <v>13</v>
      </c>
      <c r="V88" s="2">
        <v>61.538461538461497</v>
      </c>
      <c r="W88">
        <v>0</v>
      </c>
      <c r="X88">
        <v>5</v>
      </c>
      <c r="Y88">
        <v>8</v>
      </c>
      <c r="Z88">
        <v>3</v>
      </c>
      <c r="AA88">
        <v>0</v>
      </c>
      <c r="AB88">
        <v>0</v>
      </c>
      <c r="AC88">
        <v>5</v>
      </c>
      <c r="AD88">
        <v>52</v>
      </c>
      <c r="AE88" s="2">
        <v>5.2</v>
      </c>
      <c r="AF88">
        <v>15</v>
      </c>
      <c r="AG88">
        <v>37</v>
      </c>
      <c r="AH88">
        <v>12</v>
      </c>
      <c r="AI88" s="2">
        <v>1.2</v>
      </c>
      <c r="AJ88" s="4">
        <v>146304</v>
      </c>
      <c r="AK88" s="4">
        <v>47</v>
      </c>
    </row>
    <row r="89" spans="1:37" ht="15.25" customHeight="1" x14ac:dyDescent="0.2">
      <c r="A89" t="s">
        <v>294</v>
      </c>
      <c r="B89" t="s">
        <v>295</v>
      </c>
      <c r="C89" t="s">
        <v>609</v>
      </c>
      <c r="D89">
        <v>10</v>
      </c>
      <c r="E89">
        <v>39</v>
      </c>
      <c r="F89" s="2">
        <v>3.9</v>
      </c>
      <c r="G89" s="2">
        <v>46.4</v>
      </c>
      <c r="H89" s="2">
        <v>4.5999999999999996</v>
      </c>
      <c r="I89" s="2">
        <v>0.51</v>
      </c>
      <c r="J89" s="2">
        <v>19.899999999999999</v>
      </c>
      <c r="K89" s="2">
        <v>1.99</v>
      </c>
      <c r="L89">
        <v>15</v>
      </c>
      <c r="M89" s="2">
        <v>1.5</v>
      </c>
      <c r="N89">
        <v>31</v>
      </c>
      <c r="O89">
        <v>59</v>
      </c>
      <c r="P89" s="2">
        <v>52.542372881355902</v>
      </c>
      <c r="Q89">
        <v>4</v>
      </c>
      <c r="R89">
        <v>12</v>
      </c>
      <c r="S89" s="2">
        <v>33.3333333333333</v>
      </c>
      <c r="T89">
        <v>0</v>
      </c>
      <c r="U89">
        <v>6</v>
      </c>
      <c r="V89" s="2">
        <v>0</v>
      </c>
      <c r="W89">
        <v>1</v>
      </c>
      <c r="X89">
        <v>3</v>
      </c>
      <c r="Y89">
        <v>5</v>
      </c>
      <c r="Z89">
        <v>2</v>
      </c>
      <c r="AA89">
        <v>0</v>
      </c>
      <c r="AB89">
        <v>0</v>
      </c>
      <c r="AC89">
        <v>6</v>
      </c>
      <c r="AD89">
        <v>45</v>
      </c>
      <c r="AE89" s="2">
        <v>4.5</v>
      </c>
      <c r="AF89">
        <v>26</v>
      </c>
      <c r="AG89">
        <v>19</v>
      </c>
      <c r="AH89">
        <v>4</v>
      </c>
      <c r="AI89" s="2">
        <v>0.4</v>
      </c>
      <c r="AJ89" s="4">
        <v>190080</v>
      </c>
      <c r="AK89" s="4">
        <v>25</v>
      </c>
    </row>
    <row r="90" spans="1:37" ht="15.25" customHeight="1" x14ac:dyDescent="0.2">
      <c r="A90" t="s">
        <v>300</v>
      </c>
      <c r="B90" t="s">
        <v>301</v>
      </c>
      <c r="C90" t="s">
        <v>609</v>
      </c>
      <c r="D90">
        <v>4</v>
      </c>
      <c r="E90">
        <v>22</v>
      </c>
      <c r="F90" s="2">
        <v>5.5</v>
      </c>
      <c r="G90" s="2">
        <v>11.9</v>
      </c>
      <c r="H90" s="2">
        <v>3</v>
      </c>
      <c r="I90" s="2">
        <v>0.63</v>
      </c>
      <c r="J90" s="2">
        <v>13.9</v>
      </c>
      <c r="K90" s="2">
        <v>3.4750000000000001</v>
      </c>
      <c r="L90">
        <v>5</v>
      </c>
      <c r="M90" s="2">
        <v>1.25</v>
      </c>
      <c r="N90">
        <v>5</v>
      </c>
      <c r="O90">
        <v>11</v>
      </c>
      <c r="P90" s="2">
        <v>45.454545454545503</v>
      </c>
      <c r="Q90">
        <v>8</v>
      </c>
      <c r="R90">
        <v>23</v>
      </c>
      <c r="S90" s="2">
        <v>34.7826086956522</v>
      </c>
      <c r="T90">
        <v>1</v>
      </c>
      <c r="U90">
        <v>1</v>
      </c>
      <c r="V90" s="2">
        <v>100</v>
      </c>
      <c r="W90">
        <v>1</v>
      </c>
      <c r="X90">
        <v>1</v>
      </c>
      <c r="Y90">
        <v>2</v>
      </c>
      <c r="Z90">
        <v>0</v>
      </c>
      <c r="AA90">
        <v>0</v>
      </c>
      <c r="AB90">
        <v>0</v>
      </c>
      <c r="AC90">
        <v>1</v>
      </c>
      <c r="AD90">
        <v>10</v>
      </c>
      <c r="AE90" s="2">
        <v>2.5</v>
      </c>
      <c r="AF90">
        <v>6</v>
      </c>
      <c r="AG90">
        <v>4</v>
      </c>
      <c r="AH90">
        <v>10</v>
      </c>
      <c r="AI90" s="2">
        <v>2.5</v>
      </c>
      <c r="AJ90" s="4">
        <v>101340</v>
      </c>
      <c r="AK90" s="4">
        <v>64</v>
      </c>
    </row>
    <row r="91" spans="1:37" ht="15.25" customHeight="1" x14ac:dyDescent="0.2">
      <c r="A91" t="s">
        <v>296</v>
      </c>
      <c r="B91" t="s">
        <v>297</v>
      </c>
      <c r="C91" t="s">
        <v>609</v>
      </c>
      <c r="D91">
        <v>10</v>
      </c>
      <c r="E91">
        <v>25</v>
      </c>
      <c r="F91" s="2">
        <v>2.5</v>
      </c>
      <c r="G91" s="2">
        <v>31</v>
      </c>
      <c r="H91" s="2">
        <v>3.1</v>
      </c>
      <c r="I91" s="2">
        <v>0.42</v>
      </c>
      <c r="J91" s="2">
        <v>10.5</v>
      </c>
      <c r="K91" s="2">
        <v>1.05</v>
      </c>
      <c r="L91">
        <v>19</v>
      </c>
      <c r="M91" s="2">
        <v>1.9</v>
      </c>
      <c r="N91">
        <v>9</v>
      </c>
      <c r="O91">
        <v>13</v>
      </c>
      <c r="P91" s="2">
        <v>69.230769230769198</v>
      </c>
      <c r="Q91">
        <v>7</v>
      </c>
      <c r="R91">
        <v>43</v>
      </c>
      <c r="S91" s="2">
        <v>16.2790697674419</v>
      </c>
      <c r="T91">
        <v>2</v>
      </c>
      <c r="U91">
        <v>4</v>
      </c>
      <c r="V91" s="2">
        <v>50</v>
      </c>
      <c r="W91">
        <v>0</v>
      </c>
      <c r="X91">
        <v>5</v>
      </c>
      <c r="Y91">
        <v>10</v>
      </c>
      <c r="Z91">
        <v>0</v>
      </c>
      <c r="AA91">
        <v>0</v>
      </c>
      <c r="AB91">
        <v>0</v>
      </c>
      <c r="AC91">
        <v>4</v>
      </c>
      <c r="AD91">
        <v>25</v>
      </c>
      <c r="AE91" s="2">
        <v>2.5</v>
      </c>
      <c r="AF91">
        <v>5</v>
      </c>
      <c r="AG91">
        <v>20</v>
      </c>
      <c r="AH91">
        <v>7</v>
      </c>
      <c r="AI91" s="2">
        <v>0.7</v>
      </c>
      <c r="AJ91" s="4">
        <v>166176</v>
      </c>
      <c r="AK91" s="4">
        <v>33</v>
      </c>
    </row>
    <row r="92" spans="1:37" ht="15.25" customHeight="1" x14ac:dyDescent="0.2">
      <c r="A92" t="s">
        <v>562</v>
      </c>
      <c r="B92" t="s">
        <v>563</v>
      </c>
      <c r="C92" t="s">
        <v>102</v>
      </c>
      <c r="D92">
        <v>3</v>
      </c>
      <c r="E92">
        <v>25</v>
      </c>
      <c r="F92" s="2">
        <v>8.3333333333333304</v>
      </c>
      <c r="G92" s="2">
        <v>19.5</v>
      </c>
      <c r="H92" s="2">
        <v>6.5</v>
      </c>
      <c r="I92" s="2">
        <v>0.57999999999999996</v>
      </c>
      <c r="J92" s="2">
        <v>14.5</v>
      </c>
      <c r="K92" s="2">
        <v>4.8333333333333304</v>
      </c>
      <c r="L92">
        <v>8</v>
      </c>
      <c r="M92" s="2">
        <v>2.6666666666666701</v>
      </c>
      <c r="N92">
        <v>14</v>
      </c>
      <c r="O92">
        <v>24</v>
      </c>
      <c r="P92" s="2">
        <v>58.3333333333333</v>
      </c>
      <c r="Q92">
        <v>5</v>
      </c>
      <c r="R92">
        <v>15</v>
      </c>
      <c r="S92" s="2">
        <v>33.3333333333333</v>
      </c>
      <c r="T92">
        <v>1</v>
      </c>
      <c r="U92">
        <v>4</v>
      </c>
      <c r="V92" s="2">
        <v>25</v>
      </c>
      <c r="W92">
        <v>0</v>
      </c>
      <c r="X92">
        <v>1</v>
      </c>
      <c r="Y92">
        <v>2</v>
      </c>
      <c r="Z92">
        <v>1</v>
      </c>
      <c r="AA92">
        <v>0</v>
      </c>
      <c r="AB92">
        <v>0</v>
      </c>
      <c r="AC92">
        <v>5</v>
      </c>
      <c r="AD92">
        <v>10</v>
      </c>
      <c r="AE92" s="2">
        <v>3.3333333333333299</v>
      </c>
      <c r="AF92">
        <v>4</v>
      </c>
      <c r="AG92">
        <v>6</v>
      </c>
      <c r="AH92">
        <v>3</v>
      </c>
      <c r="AI92" s="2">
        <v>1</v>
      </c>
      <c r="AJ92" s="4">
        <v>164664</v>
      </c>
      <c r="AK92" s="4">
        <v>35</v>
      </c>
    </row>
    <row r="93" spans="1:37" ht="15.25" customHeight="1" x14ac:dyDescent="0.2">
      <c r="A93" t="s">
        <v>566</v>
      </c>
      <c r="B93" t="s">
        <v>567</v>
      </c>
      <c r="C93" t="s">
        <v>102</v>
      </c>
      <c r="D93">
        <v>3</v>
      </c>
      <c r="E93">
        <v>9</v>
      </c>
      <c r="F93" s="2">
        <v>3</v>
      </c>
      <c r="G93" s="2">
        <v>15.3</v>
      </c>
      <c r="H93" s="2">
        <v>5.0999999999999996</v>
      </c>
      <c r="I93" s="2">
        <v>0.64</v>
      </c>
      <c r="J93" s="2">
        <v>5.8</v>
      </c>
      <c r="K93" s="2">
        <v>1.93333333333333</v>
      </c>
      <c r="L93">
        <v>8</v>
      </c>
      <c r="M93" s="2">
        <v>2.6666666666666701</v>
      </c>
      <c r="N93">
        <v>9</v>
      </c>
      <c r="O93">
        <v>13</v>
      </c>
      <c r="P93" s="2">
        <v>69.230769230769198</v>
      </c>
      <c r="Q93">
        <v>0</v>
      </c>
      <c r="R93">
        <v>0</v>
      </c>
      <c r="T93">
        <v>0</v>
      </c>
      <c r="U93">
        <v>1</v>
      </c>
      <c r="V93" s="2">
        <v>0</v>
      </c>
      <c r="W93">
        <v>0</v>
      </c>
      <c r="X93">
        <v>3</v>
      </c>
      <c r="Y93">
        <v>5</v>
      </c>
      <c r="Z93">
        <v>1</v>
      </c>
      <c r="AA93">
        <v>0</v>
      </c>
      <c r="AB93">
        <v>0</v>
      </c>
      <c r="AC93">
        <v>0</v>
      </c>
      <c r="AD93">
        <v>15</v>
      </c>
      <c r="AE93" s="2">
        <v>5</v>
      </c>
      <c r="AF93">
        <v>4</v>
      </c>
      <c r="AG93">
        <v>11</v>
      </c>
      <c r="AH93">
        <v>6</v>
      </c>
      <c r="AI93" s="2">
        <v>2</v>
      </c>
      <c r="AJ93" s="4">
        <v>154224</v>
      </c>
      <c r="AK93" s="4">
        <v>41</v>
      </c>
    </row>
    <row r="94" spans="1:37" ht="15.25" customHeight="1" x14ac:dyDescent="0.2">
      <c r="A94" t="s">
        <v>568</v>
      </c>
      <c r="B94" t="s">
        <v>569</v>
      </c>
      <c r="C94" t="s">
        <v>102</v>
      </c>
      <c r="D94">
        <v>3</v>
      </c>
      <c r="E94">
        <v>6</v>
      </c>
      <c r="F94" s="2">
        <v>2</v>
      </c>
      <c r="G94" s="2">
        <v>6.3</v>
      </c>
      <c r="H94" s="2">
        <v>2.1</v>
      </c>
      <c r="I94" s="2">
        <v>0.55000000000000004</v>
      </c>
      <c r="J94" s="2">
        <v>3.3</v>
      </c>
      <c r="K94" s="2">
        <v>1.1000000000000001</v>
      </c>
      <c r="L94">
        <v>2</v>
      </c>
      <c r="M94" s="2">
        <v>0.66666666666666696</v>
      </c>
      <c r="N94">
        <v>4</v>
      </c>
      <c r="O94">
        <v>5</v>
      </c>
      <c r="P94" s="2">
        <v>80</v>
      </c>
      <c r="Q94">
        <v>1</v>
      </c>
      <c r="R94">
        <v>6</v>
      </c>
      <c r="S94" s="2">
        <v>16.6666666666667</v>
      </c>
      <c r="T94">
        <v>0</v>
      </c>
      <c r="U94">
        <v>0</v>
      </c>
      <c r="W94">
        <v>0</v>
      </c>
      <c r="X94">
        <v>0</v>
      </c>
      <c r="Y94">
        <v>2</v>
      </c>
      <c r="Z94">
        <v>0</v>
      </c>
      <c r="AA94">
        <v>0</v>
      </c>
      <c r="AB94">
        <v>0</v>
      </c>
      <c r="AC94">
        <v>0</v>
      </c>
      <c r="AD94">
        <v>10</v>
      </c>
      <c r="AE94" s="2">
        <v>3.3333333333333299</v>
      </c>
      <c r="AF94">
        <v>3</v>
      </c>
      <c r="AG94">
        <v>7</v>
      </c>
      <c r="AH94">
        <v>4</v>
      </c>
      <c r="AI94" s="2">
        <v>1.3333333333333299</v>
      </c>
      <c r="AJ94" s="4">
        <v>150384</v>
      </c>
      <c r="AK94" s="4">
        <v>43</v>
      </c>
    </row>
    <row r="95" spans="1:37" ht="15.25" customHeight="1" x14ac:dyDescent="0.2">
      <c r="A95" t="s">
        <v>564</v>
      </c>
      <c r="B95" t="s">
        <v>565</v>
      </c>
      <c r="C95" t="s">
        <v>102</v>
      </c>
      <c r="D95">
        <v>3</v>
      </c>
      <c r="E95">
        <v>14</v>
      </c>
      <c r="F95" s="2">
        <v>4.6666666666666696</v>
      </c>
      <c r="G95" s="2">
        <v>17.399999999999999</v>
      </c>
      <c r="H95" s="2">
        <v>5.8</v>
      </c>
      <c r="I95" s="2">
        <v>0.78</v>
      </c>
      <c r="J95" s="2">
        <v>10.9</v>
      </c>
      <c r="K95" s="2">
        <v>3.6333333333333302</v>
      </c>
      <c r="L95">
        <v>3</v>
      </c>
      <c r="M95" s="2">
        <v>1</v>
      </c>
      <c r="N95">
        <v>0</v>
      </c>
      <c r="O95">
        <v>3</v>
      </c>
      <c r="P95" s="2">
        <v>0</v>
      </c>
      <c r="Q95">
        <v>6</v>
      </c>
      <c r="R95">
        <v>12</v>
      </c>
      <c r="S95" s="2">
        <v>50</v>
      </c>
      <c r="T95">
        <v>2</v>
      </c>
      <c r="U95">
        <v>3</v>
      </c>
      <c r="V95" s="2">
        <v>66.6666666666667</v>
      </c>
      <c r="W95">
        <v>0</v>
      </c>
      <c r="X95">
        <v>0</v>
      </c>
      <c r="Y95">
        <v>3</v>
      </c>
      <c r="Z95">
        <v>1</v>
      </c>
      <c r="AA95">
        <v>0</v>
      </c>
      <c r="AB95">
        <v>0</v>
      </c>
      <c r="AC95">
        <v>0</v>
      </c>
      <c r="AD95">
        <v>13</v>
      </c>
      <c r="AE95" s="2">
        <v>4.3333333333333304</v>
      </c>
      <c r="AF95">
        <v>3</v>
      </c>
      <c r="AG95">
        <v>10</v>
      </c>
      <c r="AH95">
        <v>3</v>
      </c>
      <c r="AI95" s="2">
        <v>1</v>
      </c>
      <c r="AJ95" s="4">
        <v>185094</v>
      </c>
      <c r="AK95" s="4">
        <v>26</v>
      </c>
    </row>
    <row r="96" spans="1:37" ht="15.25" customHeight="1" x14ac:dyDescent="0.2">
      <c r="A96" t="s">
        <v>709</v>
      </c>
      <c r="B96" t="s">
        <v>710</v>
      </c>
      <c r="C96" t="s">
        <v>610</v>
      </c>
      <c r="D96">
        <v>3</v>
      </c>
      <c r="E96">
        <v>9</v>
      </c>
      <c r="F96" s="2">
        <v>3</v>
      </c>
      <c r="G96" s="2">
        <v>4</v>
      </c>
      <c r="H96" s="2">
        <v>1.3</v>
      </c>
      <c r="I96" s="2">
        <v>0.45</v>
      </c>
      <c r="J96" s="2">
        <v>4</v>
      </c>
      <c r="K96" s="2">
        <v>1.3333333333333299</v>
      </c>
      <c r="L96">
        <v>0</v>
      </c>
      <c r="M96" s="2">
        <v>0</v>
      </c>
      <c r="N96">
        <v>5</v>
      </c>
      <c r="O96">
        <v>11</v>
      </c>
      <c r="P96" s="2">
        <v>45.454545454545503</v>
      </c>
      <c r="Q96">
        <v>1</v>
      </c>
      <c r="R96">
        <v>5</v>
      </c>
      <c r="S96" s="2">
        <v>20</v>
      </c>
      <c r="T96">
        <v>2</v>
      </c>
      <c r="U96">
        <v>4</v>
      </c>
      <c r="V96" s="2">
        <v>50</v>
      </c>
      <c r="W96">
        <v>0</v>
      </c>
      <c r="X96">
        <v>0</v>
      </c>
      <c r="Y96">
        <v>0</v>
      </c>
      <c r="Z96">
        <v>0</v>
      </c>
      <c r="AA96">
        <v>0</v>
      </c>
      <c r="AB96">
        <v>0</v>
      </c>
      <c r="AC96">
        <v>0</v>
      </c>
      <c r="AD96">
        <v>6</v>
      </c>
      <c r="AE96" s="2">
        <v>2</v>
      </c>
      <c r="AF96">
        <v>4</v>
      </c>
      <c r="AG96">
        <v>2</v>
      </c>
      <c r="AH96">
        <v>3</v>
      </c>
      <c r="AI96" s="2">
        <v>1</v>
      </c>
      <c r="AJ96" s="4">
        <v>101344</v>
      </c>
      <c r="AK96" s="4">
        <v>63</v>
      </c>
    </row>
    <row r="97" spans="1:37" ht="15.25" customHeight="1" x14ac:dyDescent="0.2">
      <c r="A97" t="s">
        <v>458</v>
      </c>
      <c r="B97" t="s">
        <v>636</v>
      </c>
      <c r="C97" t="s">
        <v>610</v>
      </c>
      <c r="D97">
        <v>3</v>
      </c>
      <c r="E97">
        <v>14</v>
      </c>
      <c r="F97" s="2">
        <v>4.6666666666666696</v>
      </c>
      <c r="G97" s="2">
        <v>13.7</v>
      </c>
      <c r="H97" s="2">
        <v>4.5999999999999996</v>
      </c>
      <c r="I97" s="2">
        <v>0.44</v>
      </c>
      <c r="J97" s="2">
        <v>6.2</v>
      </c>
      <c r="K97" s="2">
        <v>2.06666666666667</v>
      </c>
      <c r="L97">
        <v>3</v>
      </c>
      <c r="M97" s="2">
        <v>1</v>
      </c>
      <c r="N97">
        <v>12</v>
      </c>
      <c r="O97">
        <v>28</v>
      </c>
      <c r="P97" s="2">
        <v>42.857142857142897</v>
      </c>
      <c r="Q97">
        <v>1</v>
      </c>
      <c r="R97">
        <v>2</v>
      </c>
      <c r="S97" s="2">
        <v>50</v>
      </c>
      <c r="T97">
        <v>0</v>
      </c>
      <c r="U97">
        <v>2</v>
      </c>
      <c r="V97" s="2">
        <v>0</v>
      </c>
      <c r="W97">
        <v>0</v>
      </c>
      <c r="X97">
        <v>1</v>
      </c>
      <c r="Y97">
        <v>2</v>
      </c>
      <c r="Z97">
        <v>1</v>
      </c>
      <c r="AA97">
        <v>0</v>
      </c>
      <c r="AB97">
        <v>0</v>
      </c>
      <c r="AC97">
        <v>0</v>
      </c>
      <c r="AD97">
        <v>21</v>
      </c>
      <c r="AE97" s="2">
        <v>7</v>
      </c>
      <c r="AF97">
        <v>14</v>
      </c>
      <c r="AG97">
        <v>7</v>
      </c>
      <c r="AH97">
        <v>6</v>
      </c>
      <c r="AI97" s="2">
        <v>2</v>
      </c>
      <c r="AJ97" s="4">
        <v>65790</v>
      </c>
      <c r="AK97" s="4">
        <v>111</v>
      </c>
    </row>
    <row r="98" spans="1:37" ht="15.25" customHeight="1" x14ac:dyDescent="0.2">
      <c r="A98" t="s">
        <v>168</v>
      </c>
      <c r="B98" t="s">
        <v>169</v>
      </c>
      <c r="C98" t="s">
        <v>610</v>
      </c>
      <c r="D98">
        <v>3</v>
      </c>
      <c r="E98">
        <v>13</v>
      </c>
      <c r="F98" s="2">
        <v>4.3333333333333304</v>
      </c>
      <c r="G98" s="2">
        <v>17</v>
      </c>
      <c r="H98" s="2">
        <v>5.7</v>
      </c>
      <c r="I98" s="2">
        <v>0.42</v>
      </c>
      <c r="J98" s="2">
        <v>5.5</v>
      </c>
      <c r="K98" s="2">
        <v>1.8333333333333299</v>
      </c>
      <c r="L98">
        <v>5</v>
      </c>
      <c r="M98" s="2">
        <v>1.6666666666666701</v>
      </c>
      <c r="N98">
        <v>11</v>
      </c>
      <c r="O98">
        <v>22</v>
      </c>
      <c r="P98" s="2">
        <v>50</v>
      </c>
      <c r="Q98">
        <v>0</v>
      </c>
      <c r="R98">
        <v>5</v>
      </c>
      <c r="S98" s="2">
        <v>0</v>
      </c>
      <c r="T98">
        <v>2</v>
      </c>
      <c r="U98">
        <v>4</v>
      </c>
      <c r="V98" s="2">
        <v>50</v>
      </c>
      <c r="W98">
        <v>0</v>
      </c>
      <c r="X98">
        <v>0</v>
      </c>
      <c r="Y98">
        <v>5</v>
      </c>
      <c r="Z98">
        <v>1</v>
      </c>
      <c r="AA98">
        <v>0</v>
      </c>
      <c r="AB98">
        <v>0</v>
      </c>
      <c r="AC98">
        <v>0</v>
      </c>
      <c r="AD98">
        <v>19</v>
      </c>
      <c r="AE98" s="2">
        <v>6.3333333333333304</v>
      </c>
      <c r="AF98">
        <v>6</v>
      </c>
      <c r="AG98">
        <v>13</v>
      </c>
      <c r="AH98">
        <v>3</v>
      </c>
      <c r="AI98" s="2">
        <v>1</v>
      </c>
      <c r="AJ98" s="4">
        <v>107566</v>
      </c>
      <c r="AK98" s="4">
        <v>61</v>
      </c>
    </row>
    <row r="99" spans="1:37" ht="15.25" customHeight="1" x14ac:dyDescent="0.2">
      <c r="A99" t="s">
        <v>356</v>
      </c>
      <c r="B99" t="s">
        <v>357</v>
      </c>
      <c r="C99" t="s">
        <v>610</v>
      </c>
      <c r="D99">
        <v>3</v>
      </c>
      <c r="E99">
        <v>11</v>
      </c>
      <c r="F99" s="2">
        <v>3.6666666666666701</v>
      </c>
      <c r="G99" s="2">
        <v>6.1</v>
      </c>
      <c r="H99" s="2">
        <v>2</v>
      </c>
      <c r="I99" s="2">
        <v>0.42</v>
      </c>
      <c r="J99" s="2">
        <v>4.5999999999999996</v>
      </c>
      <c r="K99" s="2">
        <v>1.5333333333333301</v>
      </c>
      <c r="L99">
        <v>3</v>
      </c>
      <c r="M99" s="2">
        <v>1</v>
      </c>
      <c r="N99">
        <v>3</v>
      </c>
      <c r="O99">
        <v>8</v>
      </c>
      <c r="P99" s="2">
        <v>37.5</v>
      </c>
      <c r="Q99">
        <v>3</v>
      </c>
      <c r="R99">
        <v>16</v>
      </c>
      <c r="S99" s="2">
        <v>18.75</v>
      </c>
      <c r="T99">
        <v>2</v>
      </c>
      <c r="U99">
        <v>2</v>
      </c>
      <c r="V99" s="2">
        <v>100</v>
      </c>
      <c r="W99">
        <v>0</v>
      </c>
      <c r="X99">
        <v>2</v>
      </c>
      <c r="Y99">
        <v>1</v>
      </c>
      <c r="Z99">
        <v>0</v>
      </c>
      <c r="AA99">
        <v>0</v>
      </c>
      <c r="AB99">
        <v>0</v>
      </c>
      <c r="AC99">
        <v>0</v>
      </c>
      <c r="AD99">
        <v>11</v>
      </c>
      <c r="AE99" s="2">
        <v>3.6666666666666701</v>
      </c>
      <c r="AF99">
        <v>3</v>
      </c>
      <c r="AG99">
        <v>8</v>
      </c>
      <c r="AH99">
        <v>7</v>
      </c>
      <c r="AI99" s="2">
        <v>2.3333333333333299</v>
      </c>
      <c r="AJ99" s="4">
        <v>54970</v>
      </c>
      <c r="AK99" s="4">
        <v>123</v>
      </c>
    </row>
    <row r="100" spans="1:37" ht="15.25" customHeight="1" x14ac:dyDescent="0.2">
      <c r="A100" t="s">
        <v>252</v>
      </c>
      <c r="B100" t="s">
        <v>253</v>
      </c>
      <c r="C100" t="s">
        <v>611</v>
      </c>
      <c r="D100">
        <v>2</v>
      </c>
      <c r="E100">
        <v>9</v>
      </c>
      <c r="F100" s="2">
        <v>4.5</v>
      </c>
      <c r="G100" s="2">
        <v>5.5</v>
      </c>
      <c r="H100" s="2">
        <v>2.8</v>
      </c>
      <c r="I100" s="2">
        <v>0.56000000000000005</v>
      </c>
      <c r="J100" s="2">
        <v>5</v>
      </c>
      <c r="K100" s="2">
        <v>2.5</v>
      </c>
      <c r="L100">
        <v>3</v>
      </c>
      <c r="M100" s="2">
        <v>1.5</v>
      </c>
      <c r="N100">
        <v>5</v>
      </c>
      <c r="O100">
        <v>11</v>
      </c>
      <c r="P100" s="2">
        <v>45.454545454545503</v>
      </c>
      <c r="Q100">
        <v>2</v>
      </c>
      <c r="R100">
        <v>5</v>
      </c>
      <c r="S100" s="2">
        <v>40</v>
      </c>
      <c r="T100">
        <v>0</v>
      </c>
      <c r="U100">
        <v>0</v>
      </c>
      <c r="W100">
        <v>0</v>
      </c>
      <c r="X100">
        <v>1</v>
      </c>
      <c r="Y100">
        <v>1</v>
      </c>
      <c r="Z100">
        <v>0</v>
      </c>
      <c r="AA100">
        <v>0</v>
      </c>
      <c r="AB100">
        <v>0</v>
      </c>
      <c r="AC100">
        <v>1</v>
      </c>
      <c r="AD100">
        <v>5</v>
      </c>
      <c r="AE100" s="2">
        <v>2.5</v>
      </c>
      <c r="AF100">
        <v>2</v>
      </c>
      <c r="AG100">
        <v>3</v>
      </c>
      <c r="AH100">
        <v>4</v>
      </c>
      <c r="AI100" s="2">
        <v>2</v>
      </c>
      <c r="AJ100" s="4">
        <v>46249</v>
      </c>
      <c r="AK100" s="4">
        <v>147</v>
      </c>
    </row>
    <row r="101" spans="1:37" ht="15.25" customHeight="1" x14ac:dyDescent="0.2">
      <c r="A101" t="s">
        <v>711</v>
      </c>
      <c r="B101" t="s">
        <v>712</v>
      </c>
      <c r="C101" t="s">
        <v>611</v>
      </c>
      <c r="D101">
        <v>2</v>
      </c>
      <c r="E101">
        <v>9</v>
      </c>
      <c r="F101" s="2">
        <v>4.5</v>
      </c>
      <c r="G101" s="2">
        <v>8.5</v>
      </c>
      <c r="H101" s="2">
        <v>4.2</v>
      </c>
      <c r="I101" s="2">
        <v>0.5</v>
      </c>
      <c r="J101" s="2">
        <v>4.5</v>
      </c>
      <c r="K101" s="2">
        <v>2.25</v>
      </c>
      <c r="L101">
        <v>5</v>
      </c>
      <c r="M101" s="2">
        <v>2.5</v>
      </c>
      <c r="N101">
        <v>3</v>
      </c>
      <c r="O101">
        <v>7</v>
      </c>
      <c r="P101" s="2">
        <v>42.857142857142897</v>
      </c>
      <c r="Q101">
        <v>3</v>
      </c>
      <c r="R101">
        <v>11</v>
      </c>
      <c r="S101" s="2">
        <v>27.272727272727298</v>
      </c>
      <c r="T101">
        <v>0</v>
      </c>
      <c r="U101">
        <v>0</v>
      </c>
      <c r="W101">
        <v>0</v>
      </c>
      <c r="X101">
        <v>2</v>
      </c>
      <c r="Y101">
        <v>1</v>
      </c>
      <c r="Z101">
        <v>0</v>
      </c>
      <c r="AA101">
        <v>0</v>
      </c>
      <c r="AB101">
        <v>0</v>
      </c>
      <c r="AC101">
        <v>2</v>
      </c>
      <c r="AD101">
        <v>6</v>
      </c>
      <c r="AE101" s="2">
        <v>3</v>
      </c>
      <c r="AF101">
        <v>4</v>
      </c>
      <c r="AG101">
        <v>2</v>
      </c>
      <c r="AH101">
        <v>2</v>
      </c>
      <c r="AI101" s="2">
        <v>1</v>
      </c>
      <c r="AJ101" s="4">
        <v>38410</v>
      </c>
      <c r="AK101" s="4">
        <v>165</v>
      </c>
    </row>
    <row r="102" spans="1:37" ht="15.25" customHeight="1" x14ac:dyDescent="0.2">
      <c r="A102" t="s">
        <v>246</v>
      </c>
      <c r="B102" t="s">
        <v>247</v>
      </c>
      <c r="C102" t="s">
        <v>611</v>
      </c>
      <c r="D102">
        <v>2</v>
      </c>
      <c r="E102">
        <v>4</v>
      </c>
      <c r="F102" s="2">
        <v>2</v>
      </c>
      <c r="G102" s="2">
        <v>4</v>
      </c>
      <c r="H102" s="2">
        <v>2</v>
      </c>
      <c r="I102" s="2">
        <v>0.24</v>
      </c>
      <c r="J102" s="2">
        <v>1</v>
      </c>
      <c r="K102" s="2">
        <v>0.5</v>
      </c>
      <c r="L102">
        <v>2</v>
      </c>
      <c r="M102" s="2">
        <v>1</v>
      </c>
      <c r="N102">
        <v>4</v>
      </c>
      <c r="O102">
        <v>10</v>
      </c>
      <c r="P102" s="2">
        <v>40</v>
      </c>
      <c r="Q102">
        <v>0</v>
      </c>
      <c r="R102">
        <v>7</v>
      </c>
      <c r="S102" s="2">
        <v>0</v>
      </c>
      <c r="T102">
        <v>0</v>
      </c>
      <c r="U102">
        <v>0</v>
      </c>
      <c r="W102">
        <v>0</v>
      </c>
      <c r="X102">
        <v>1</v>
      </c>
      <c r="Y102">
        <v>0</v>
      </c>
      <c r="Z102">
        <v>0</v>
      </c>
      <c r="AA102">
        <v>0</v>
      </c>
      <c r="AB102">
        <v>0</v>
      </c>
      <c r="AC102">
        <v>1</v>
      </c>
      <c r="AD102">
        <v>6</v>
      </c>
      <c r="AE102" s="2">
        <v>3</v>
      </c>
      <c r="AF102">
        <v>1</v>
      </c>
      <c r="AG102">
        <v>5</v>
      </c>
      <c r="AH102">
        <v>1</v>
      </c>
      <c r="AI102" s="2">
        <v>0.5</v>
      </c>
      <c r="AJ102" s="4">
        <v>35409</v>
      </c>
      <c r="AK102" s="4">
        <v>173</v>
      </c>
    </row>
    <row r="103" spans="1:37" ht="15.25" customHeight="1" x14ac:dyDescent="0.2">
      <c r="A103" t="s">
        <v>713</v>
      </c>
      <c r="B103" t="s">
        <v>714</v>
      </c>
      <c r="C103" t="s">
        <v>611</v>
      </c>
      <c r="D103">
        <v>2</v>
      </c>
      <c r="E103">
        <v>1</v>
      </c>
      <c r="F103" s="2">
        <v>0.5</v>
      </c>
      <c r="G103" s="2">
        <v>2.6</v>
      </c>
      <c r="H103" s="2">
        <v>1.3</v>
      </c>
      <c r="I103" s="2">
        <v>0.1</v>
      </c>
      <c r="J103" s="2">
        <v>0.1</v>
      </c>
      <c r="K103" s="2">
        <v>0.05</v>
      </c>
      <c r="L103">
        <v>1</v>
      </c>
      <c r="M103" s="2">
        <v>0.5</v>
      </c>
      <c r="N103">
        <v>1</v>
      </c>
      <c r="O103">
        <v>4</v>
      </c>
      <c r="P103" s="2">
        <v>25</v>
      </c>
      <c r="Q103">
        <v>0</v>
      </c>
      <c r="R103">
        <v>6</v>
      </c>
      <c r="S103" s="2">
        <v>0</v>
      </c>
      <c r="T103">
        <v>0</v>
      </c>
      <c r="U103">
        <v>0</v>
      </c>
      <c r="W103">
        <v>0</v>
      </c>
      <c r="X103">
        <v>0</v>
      </c>
      <c r="Y103">
        <v>1</v>
      </c>
      <c r="Z103">
        <v>0</v>
      </c>
      <c r="AA103">
        <v>0</v>
      </c>
      <c r="AB103">
        <v>0</v>
      </c>
      <c r="AC103">
        <v>0</v>
      </c>
      <c r="AD103">
        <v>5</v>
      </c>
      <c r="AE103" s="2">
        <v>2.5</v>
      </c>
      <c r="AF103">
        <v>0</v>
      </c>
      <c r="AG103">
        <v>5</v>
      </c>
      <c r="AH103">
        <v>1</v>
      </c>
      <c r="AI103" s="2">
        <v>0.5</v>
      </c>
      <c r="AJ103" s="4">
        <v>25187</v>
      </c>
      <c r="AK103" s="4">
        <v>208</v>
      </c>
    </row>
    <row r="104" spans="1:37" ht="15.25" customHeight="1" x14ac:dyDescent="0.2">
      <c r="A104" t="s">
        <v>715</v>
      </c>
      <c r="B104" t="s">
        <v>716</v>
      </c>
      <c r="C104" t="s">
        <v>612</v>
      </c>
      <c r="D104">
        <v>2</v>
      </c>
      <c r="E104">
        <v>5</v>
      </c>
      <c r="F104" s="2">
        <v>2.5</v>
      </c>
      <c r="G104" s="2">
        <v>4.5999999999999996</v>
      </c>
      <c r="H104" s="2">
        <v>2.2999999999999998</v>
      </c>
      <c r="I104" s="2">
        <v>0.31</v>
      </c>
      <c r="J104" s="2">
        <v>1.6</v>
      </c>
      <c r="K104" s="2">
        <v>0.8</v>
      </c>
      <c r="L104">
        <v>2</v>
      </c>
      <c r="M104" s="2">
        <v>1</v>
      </c>
      <c r="N104">
        <v>4</v>
      </c>
      <c r="O104">
        <v>10</v>
      </c>
      <c r="P104" s="2">
        <v>40</v>
      </c>
      <c r="Q104">
        <v>0</v>
      </c>
      <c r="R104">
        <v>5</v>
      </c>
      <c r="S104" s="2">
        <v>0</v>
      </c>
      <c r="T104">
        <v>1</v>
      </c>
      <c r="U104">
        <v>1</v>
      </c>
      <c r="V104" s="2">
        <v>100</v>
      </c>
      <c r="W104">
        <v>0</v>
      </c>
      <c r="X104">
        <v>1</v>
      </c>
      <c r="Y104">
        <v>0</v>
      </c>
      <c r="Z104">
        <v>0</v>
      </c>
      <c r="AA104">
        <v>0</v>
      </c>
      <c r="AB104">
        <v>0</v>
      </c>
      <c r="AC104">
        <v>1</v>
      </c>
      <c r="AD104">
        <v>8</v>
      </c>
      <c r="AE104" s="2">
        <v>4</v>
      </c>
      <c r="AF104">
        <v>3</v>
      </c>
      <c r="AG104">
        <v>5</v>
      </c>
      <c r="AH104">
        <v>2</v>
      </c>
      <c r="AI104" s="2">
        <v>1</v>
      </c>
      <c r="AJ104" s="4">
        <v>11490</v>
      </c>
      <c r="AK104" s="4">
        <v>272</v>
      </c>
    </row>
    <row r="105" spans="1:37" ht="15.25" customHeight="1" x14ac:dyDescent="0.2">
      <c r="A105" t="s">
        <v>717</v>
      </c>
      <c r="B105" t="s">
        <v>718</v>
      </c>
      <c r="C105" t="s">
        <v>612</v>
      </c>
      <c r="D105">
        <v>2</v>
      </c>
      <c r="E105">
        <v>5</v>
      </c>
      <c r="F105" s="2">
        <v>2.5</v>
      </c>
      <c r="G105" s="2">
        <v>5.4</v>
      </c>
      <c r="H105" s="2">
        <v>2.7</v>
      </c>
      <c r="I105" s="2">
        <v>0.28999999999999998</v>
      </c>
      <c r="J105" s="2">
        <v>1.4</v>
      </c>
      <c r="K105" s="2">
        <v>0.7</v>
      </c>
      <c r="L105">
        <v>2</v>
      </c>
      <c r="M105" s="2">
        <v>1</v>
      </c>
      <c r="N105">
        <v>1</v>
      </c>
      <c r="O105">
        <v>1</v>
      </c>
      <c r="P105" s="2">
        <v>100</v>
      </c>
      <c r="Q105">
        <v>2</v>
      </c>
      <c r="R105">
        <v>16</v>
      </c>
      <c r="S105" s="2">
        <v>12.5</v>
      </c>
      <c r="T105">
        <v>0</v>
      </c>
      <c r="U105">
        <v>0</v>
      </c>
      <c r="W105">
        <v>0</v>
      </c>
      <c r="X105">
        <v>1</v>
      </c>
      <c r="Y105">
        <v>0</v>
      </c>
      <c r="Z105">
        <v>0</v>
      </c>
      <c r="AA105">
        <v>0</v>
      </c>
      <c r="AB105">
        <v>0</v>
      </c>
      <c r="AC105">
        <v>1</v>
      </c>
      <c r="AD105">
        <v>8</v>
      </c>
      <c r="AE105" s="2">
        <v>4</v>
      </c>
      <c r="AF105">
        <v>1</v>
      </c>
      <c r="AG105">
        <v>7</v>
      </c>
      <c r="AH105">
        <v>1</v>
      </c>
      <c r="AI105" s="2">
        <v>0.5</v>
      </c>
      <c r="AJ105" s="4">
        <v>11490</v>
      </c>
      <c r="AK105" s="4">
        <v>273</v>
      </c>
    </row>
    <row r="106" spans="1:37" ht="15.25" customHeight="1" x14ac:dyDescent="0.2">
      <c r="A106" t="s">
        <v>719</v>
      </c>
      <c r="B106" t="s">
        <v>720</v>
      </c>
      <c r="C106" t="s">
        <v>612</v>
      </c>
      <c r="D106">
        <v>2</v>
      </c>
      <c r="E106">
        <v>7</v>
      </c>
      <c r="F106" s="2">
        <v>3.5</v>
      </c>
      <c r="G106" s="2">
        <v>6.6</v>
      </c>
      <c r="H106" s="2">
        <v>3.3</v>
      </c>
      <c r="I106" s="2">
        <v>0.3</v>
      </c>
      <c r="J106" s="2">
        <v>2.1</v>
      </c>
      <c r="K106" s="2">
        <v>1.05</v>
      </c>
      <c r="L106">
        <v>2</v>
      </c>
      <c r="M106" s="2">
        <v>1</v>
      </c>
      <c r="N106">
        <v>1</v>
      </c>
      <c r="O106">
        <v>6</v>
      </c>
      <c r="P106" s="2">
        <v>16.6666666666667</v>
      </c>
      <c r="Q106">
        <v>3</v>
      </c>
      <c r="R106">
        <v>17</v>
      </c>
      <c r="S106" s="2">
        <v>17.647058823529399</v>
      </c>
      <c r="T106">
        <v>0</v>
      </c>
      <c r="U106">
        <v>0</v>
      </c>
      <c r="W106">
        <v>0</v>
      </c>
      <c r="X106">
        <v>0</v>
      </c>
      <c r="Y106">
        <v>1</v>
      </c>
      <c r="Z106">
        <v>0</v>
      </c>
      <c r="AA106">
        <v>0</v>
      </c>
      <c r="AB106">
        <v>0</v>
      </c>
      <c r="AC106">
        <v>1</v>
      </c>
      <c r="AD106">
        <v>13</v>
      </c>
      <c r="AE106" s="2">
        <v>6.5</v>
      </c>
      <c r="AF106">
        <v>3</v>
      </c>
      <c r="AG106">
        <v>10</v>
      </c>
      <c r="AH106">
        <v>3</v>
      </c>
      <c r="AI106" s="2">
        <v>1.5</v>
      </c>
      <c r="AJ106" s="4">
        <v>12030</v>
      </c>
      <c r="AK106" s="4">
        <v>267</v>
      </c>
    </row>
    <row r="107" spans="1:37" ht="15.25" customHeight="1" x14ac:dyDescent="0.2">
      <c r="A107" t="s">
        <v>721</v>
      </c>
      <c r="B107" t="s">
        <v>722</v>
      </c>
      <c r="C107" t="s">
        <v>612</v>
      </c>
      <c r="D107">
        <v>2</v>
      </c>
      <c r="E107">
        <v>3</v>
      </c>
      <c r="F107" s="2">
        <v>1.5</v>
      </c>
      <c r="G107" s="2">
        <v>2.2000000000000002</v>
      </c>
      <c r="H107" s="2">
        <v>1.1000000000000001</v>
      </c>
      <c r="I107" s="2">
        <v>0.75</v>
      </c>
      <c r="J107" s="2">
        <v>2.2000000000000002</v>
      </c>
      <c r="K107" s="2">
        <v>1.1000000000000001</v>
      </c>
      <c r="L107">
        <v>0</v>
      </c>
      <c r="M107" s="2">
        <v>0</v>
      </c>
      <c r="N107">
        <v>1</v>
      </c>
      <c r="O107">
        <v>3</v>
      </c>
      <c r="P107" s="2">
        <v>33.3333333333333</v>
      </c>
      <c r="Q107">
        <v>1</v>
      </c>
      <c r="R107">
        <v>1</v>
      </c>
      <c r="S107" s="2">
        <v>100</v>
      </c>
      <c r="T107">
        <v>0</v>
      </c>
      <c r="U107">
        <v>0</v>
      </c>
      <c r="W107">
        <v>0</v>
      </c>
      <c r="X107">
        <v>0</v>
      </c>
      <c r="Y107">
        <v>0</v>
      </c>
      <c r="Z107">
        <v>0</v>
      </c>
      <c r="AA107">
        <v>0</v>
      </c>
      <c r="AB107">
        <v>0</v>
      </c>
      <c r="AC107">
        <v>0</v>
      </c>
      <c r="AD107">
        <v>2</v>
      </c>
      <c r="AE107" s="2">
        <v>1</v>
      </c>
      <c r="AF107">
        <v>0</v>
      </c>
      <c r="AG107">
        <v>2</v>
      </c>
      <c r="AH107">
        <v>1</v>
      </c>
      <c r="AI107" s="2">
        <v>0.5</v>
      </c>
      <c r="AJ107" s="4">
        <v>10950</v>
      </c>
      <c r="AK107" s="4">
        <v>275</v>
      </c>
    </row>
    <row r="108" spans="1:37" ht="15.25" customHeight="1" x14ac:dyDescent="0.2">
      <c r="A108" t="s">
        <v>723</v>
      </c>
      <c r="B108" t="s">
        <v>724</v>
      </c>
      <c r="C108" t="s">
        <v>91</v>
      </c>
      <c r="D108">
        <v>8</v>
      </c>
      <c r="E108">
        <v>68</v>
      </c>
      <c r="F108" s="2">
        <v>8.5</v>
      </c>
      <c r="G108" s="2">
        <v>64.2</v>
      </c>
      <c r="H108" s="2">
        <v>8</v>
      </c>
      <c r="I108" s="2">
        <v>0.65</v>
      </c>
      <c r="J108" s="2">
        <v>44.2</v>
      </c>
      <c r="K108" s="2">
        <v>5.5250000000000004</v>
      </c>
      <c r="L108">
        <v>32</v>
      </c>
      <c r="M108" s="2">
        <v>4</v>
      </c>
      <c r="N108">
        <v>31</v>
      </c>
      <c r="O108">
        <v>49</v>
      </c>
      <c r="P108" s="2">
        <v>63.265306122448997</v>
      </c>
      <c r="Q108">
        <v>14</v>
      </c>
      <c r="R108">
        <v>39</v>
      </c>
      <c r="S108" s="2">
        <v>35.897435897435898</v>
      </c>
      <c r="T108">
        <v>9</v>
      </c>
      <c r="U108">
        <v>17</v>
      </c>
      <c r="V108" s="2">
        <v>52.941176470588204</v>
      </c>
      <c r="W108">
        <v>10</v>
      </c>
      <c r="X108">
        <v>8</v>
      </c>
      <c r="Y108">
        <v>2</v>
      </c>
      <c r="Z108">
        <v>2</v>
      </c>
      <c r="AA108">
        <v>1</v>
      </c>
      <c r="AB108">
        <v>0</v>
      </c>
      <c r="AC108">
        <v>12</v>
      </c>
      <c r="AD108">
        <v>34</v>
      </c>
      <c r="AE108" s="2">
        <v>4.25</v>
      </c>
      <c r="AF108">
        <v>13</v>
      </c>
      <c r="AG108">
        <v>21</v>
      </c>
      <c r="AH108">
        <v>7</v>
      </c>
      <c r="AI108" s="2">
        <v>0.875</v>
      </c>
      <c r="AJ108" s="4">
        <v>155340</v>
      </c>
      <c r="AK108" s="4">
        <v>40</v>
      </c>
    </row>
    <row r="109" spans="1:37" ht="15.25" customHeight="1" x14ac:dyDescent="0.2">
      <c r="A109" t="s">
        <v>725</v>
      </c>
      <c r="B109" t="s">
        <v>726</v>
      </c>
      <c r="C109" t="s">
        <v>91</v>
      </c>
      <c r="D109">
        <v>5</v>
      </c>
      <c r="E109">
        <v>5</v>
      </c>
      <c r="F109" s="2">
        <v>1</v>
      </c>
      <c r="G109" s="2">
        <v>8.1</v>
      </c>
      <c r="H109" s="2">
        <v>1.6</v>
      </c>
      <c r="I109" s="2">
        <v>0.33</v>
      </c>
      <c r="J109" s="2">
        <v>1.6</v>
      </c>
      <c r="K109" s="2">
        <v>0.32</v>
      </c>
      <c r="L109">
        <v>3</v>
      </c>
      <c r="M109" s="2">
        <v>0.6</v>
      </c>
      <c r="N109">
        <v>5</v>
      </c>
      <c r="O109">
        <v>10</v>
      </c>
      <c r="P109" s="2">
        <v>50</v>
      </c>
      <c r="Q109">
        <v>0</v>
      </c>
      <c r="R109">
        <v>5</v>
      </c>
      <c r="S109" s="2">
        <v>0</v>
      </c>
      <c r="T109">
        <v>0</v>
      </c>
      <c r="U109">
        <v>0</v>
      </c>
      <c r="W109">
        <v>0</v>
      </c>
      <c r="X109">
        <v>0</v>
      </c>
      <c r="Y109">
        <v>1</v>
      </c>
      <c r="Z109">
        <v>0</v>
      </c>
      <c r="AA109">
        <v>0</v>
      </c>
      <c r="AB109">
        <v>0</v>
      </c>
      <c r="AC109">
        <v>2</v>
      </c>
      <c r="AD109">
        <v>13</v>
      </c>
      <c r="AE109" s="2">
        <v>2.6</v>
      </c>
      <c r="AF109">
        <v>3</v>
      </c>
      <c r="AG109">
        <v>10</v>
      </c>
      <c r="AH109">
        <v>1</v>
      </c>
      <c r="AI109" s="2">
        <v>0.2</v>
      </c>
      <c r="AJ109" s="4">
        <v>73248</v>
      </c>
      <c r="AK109" s="4">
        <v>93</v>
      </c>
    </row>
    <row r="110" spans="1:37" ht="15.25" customHeight="1" x14ac:dyDescent="0.2">
      <c r="A110" t="s">
        <v>727</v>
      </c>
      <c r="B110" t="s">
        <v>728</v>
      </c>
      <c r="C110" t="s">
        <v>91</v>
      </c>
      <c r="D110">
        <v>8</v>
      </c>
      <c r="E110">
        <v>32</v>
      </c>
      <c r="F110" s="2">
        <v>4</v>
      </c>
      <c r="G110" s="2">
        <v>36.9</v>
      </c>
      <c r="H110" s="2">
        <v>4.5999999999999996</v>
      </c>
      <c r="I110" s="2">
        <v>0.7</v>
      </c>
      <c r="J110" s="2">
        <v>22.4</v>
      </c>
      <c r="K110" s="2">
        <v>2.8</v>
      </c>
      <c r="L110">
        <v>21</v>
      </c>
      <c r="M110" s="2">
        <v>2.625</v>
      </c>
      <c r="N110">
        <v>24</v>
      </c>
      <c r="O110">
        <v>32</v>
      </c>
      <c r="P110" s="2">
        <v>75</v>
      </c>
      <c r="Q110">
        <v>2</v>
      </c>
      <c r="R110">
        <v>5</v>
      </c>
      <c r="S110" s="2">
        <v>40</v>
      </c>
      <c r="T110">
        <v>4</v>
      </c>
      <c r="U110">
        <v>9</v>
      </c>
      <c r="V110" s="2">
        <v>44.4444444444444</v>
      </c>
      <c r="W110">
        <v>9</v>
      </c>
      <c r="X110">
        <v>6</v>
      </c>
      <c r="Y110">
        <v>0</v>
      </c>
      <c r="Z110">
        <v>1</v>
      </c>
      <c r="AA110">
        <v>0</v>
      </c>
      <c r="AB110">
        <v>0</v>
      </c>
      <c r="AC110">
        <v>6</v>
      </c>
      <c r="AD110">
        <v>35</v>
      </c>
      <c r="AE110" s="2">
        <v>4.375</v>
      </c>
      <c r="AF110">
        <v>6</v>
      </c>
      <c r="AG110">
        <v>29</v>
      </c>
      <c r="AH110">
        <v>9</v>
      </c>
      <c r="AI110" s="2">
        <v>1.125</v>
      </c>
      <c r="AJ110" s="4">
        <v>144300</v>
      </c>
      <c r="AK110" s="4">
        <v>48</v>
      </c>
    </row>
    <row r="111" spans="1:37" ht="15.25" customHeight="1" x14ac:dyDescent="0.2">
      <c r="A111" t="s">
        <v>729</v>
      </c>
      <c r="B111" t="s">
        <v>730</v>
      </c>
      <c r="C111" t="s">
        <v>91</v>
      </c>
      <c r="D111">
        <v>8</v>
      </c>
      <c r="E111">
        <v>45</v>
      </c>
      <c r="F111" s="2">
        <v>5.625</v>
      </c>
      <c r="G111" s="2">
        <v>39.700000000000003</v>
      </c>
      <c r="H111" s="2">
        <v>5</v>
      </c>
      <c r="I111" s="2">
        <v>0.56000000000000005</v>
      </c>
      <c r="J111" s="2">
        <v>25.2</v>
      </c>
      <c r="K111" s="2">
        <v>3.15</v>
      </c>
      <c r="L111">
        <v>24</v>
      </c>
      <c r="M111" s="2">
        <v>3</v>
      </c>
      <c r="N111">
        <v>10</v>
      </c>
      <c r="O111">
        <v>20</v>
      </c>
      <c r="P111" s="2">
        <v>50</v>
      </c>
      <c r="Q111">
        <v>14</v>
      </c>
      <c r="R111">
        <v>51</v>
      </c>
      <c r="S111" s="2">
        <v>27.4509803921569</v>
      </c>
      <c r="T111">
        <v>7</v>
      </c>
      <c r="U111">
        <v>9</v>
      </c>
      <c r="V111" s="2">
        <v>77.7777777777778</v>
      </c>
      <c r="W111">
        <v>0</v>
      </c>
      <c r="X111">
        <v>0</v>
      </c>
      <c r="Y111">
        <v>16</v>
      </c>
      <c r="Z111">
        <v>0</v>
      </c>
      <c r="AA111">
        <v>0</v>
      </c>
      <c r="AB111">
        <v>0</v>
      </c>
      <c r="AC111">
        <v>8</v>
      </c>
      <c r="AD111">
        <v>25</v>
      </c>
      <c r="AE111" s="2">
        <v>3.125</v>
      </c>
      <c r="AF111">
        <v>9</v>
      </c>
      <c r="AG111">
        <v>16</v>
      </c>
      <c r="AH111">
        <v>14</v>
      </c>
      <c r="AI111" s="2">
        <v>1.75</v>
      </c>
      <c r="AJ111" s="4">
        <v>151290</v>
      </c>
      <c r="AK111" s="4">
        <v>42</v>
      </c>
    </row>
    <row r="112" spans="1:37" ht="15.25" customHeight="1" x14ac:dyDescent="0.2">
      <c r="A112" t="s">
        <v>481</v>
      </c>
      <c r="B112" t="s">
        <v>482</v>
      </c>
      <c r="C112" t="s">
        <v>613</v>
      </c>
      <c r="D112">
        <v>4</v>
      </c>
      <c r="E112">
        <v>13</v>
      </c>
      <c r="F112" s="2">
        <v>3.25</v>
      </c>
      <c r="G112" s="2">
        <v>16</v>
      </c>
      <c r="H112" s="2">
        <v>4</v>
      </c>
      <c r="I112" s="2">
        <v>0.5</v>
      </c>
      <c r="J112" s="2">
        <v>6.5</v>
      </c>
      <c r="K112" s="2">
        <v>1.625</v>
      </c>
      <c r="L112">
        <v>3</v>
      </c>
      <c r="M112" s="2">
        <v>0.75</v>
      </c>
      <c r="N112">
        <v>9</v>
      </c>
      <c r="O112">
        <v>16</v>
      </c>
      <c r="P112" s="2">
        <v>56.25</v>
      </c>
      <c r="Q112">
        <v>0</v>
      </c>
      <c r="R112">
        <v>4</v>
      </c>
      <c r="S112" s="2">
        <v>0</v>
      </c>
      <c r="T112">
        <v>4</v>
      </c>
      <c r="U112">
        <v>6</v>
      </c>
      <c r="V112" s="2">
        <v>66.6666666666667</v>
      </c>
      <c r="W112">
        <v>0</v>
      </c>
      <c r="X112">
        <v>1</v>
      </c>
      <c r="Y112">
        <v>2</v>
      </c>
      <c r="Z112">
        <v>0</v>
      </c>
      <c r="AA112">
        <v>0</v>
      </c>
      <c r="AB112">
        <v>0</v>
      </c>
      <c r="AC112">
        <v>0</v>
      </c>
      <c r="AD112">
        <v>19</v>
      </c>
      <c r="AE112" s="2">
        <v>4.75</v>
      </c>
      <c r="AF112">
        <v>2</v>
      </c>
      <c r="AG112">
        <v>17</v>
      </c>
      <c r="AH112">
        <v>3</v>
      </c>
      <c r="AI112" s="2">
        <v>0.75</v>
      </c>
      <c r="AJ112" s="4">
        <v>48570</v>
      </c>
      <c r="AK112" s="4">
        <v>139</v>
      </c>
    </row>
    <row r="113" spans="1:37" ht="15.25" customHeight="1" x14ac:dyDescent="0.2">
      <c r="A113" t="s">
        <v>731</v>
      </c>
      <c r="B113" t="s">
        <v>732</v>
      </c>
      <c r="C113" t="s">
        <v>613</v>
      </c>
      <c r="D113">
        <v>4</v>
      </c>
      <c r="E113">
        <v>16</v>
      </c>
      <c r="F113" s="2">
        <v>4</v>
      </c>
      <c r="G113" s="2">
        <v>18.399999999999999</v>
      </c>
      <c r="H113" s="2">
        <v>4.5999999999999996</v>
      </c>
      <c r="I113" s="2">
        <v>0.59</v>
      </c>
      <c r="J113" s="2">
        <v>9.4</v>
      </c>
      <c r="K113" s="2">
        <v>2.35</v>
      </c>
      <c r="L113">
        <v>11</v>
      </c>
      <c r="M113" s="2">
        <v>2.75</v>
      </c>
      <c r="N113">
        <v>13</v>
      </c>
      <c r="O113">
        <v>16</v>
      </c>
      <c r="P113" s="2">
        <v>81.25</v>
      </c>
      <c r="Q113">
        <v>1</v>
      </c>
      <c r="R113">
        <v>7</v>
      </c>
      <c r="S113" s="2">
        <v>14.285714285714301</v>
      </c>
      <c r="T113">
        <v>1</v>
      </c>
      <c r="U113">
        <v>4</v>
      </c>
      <c r="V113" s="2">
        <v>25</v>
      </c>
      <c r="W113">
        <v>1</v>
      </c>
      <c r="X113">
        <v>3</v>
      </c>
      <c r="Y113">
        <v>3</v>
      </c>
      <c r="Z113">
        <v>1</v>
      </c>
      <c r="AA113">
        <v>0</v>
      </c>
      <c r="AB113">
        <v>0</v>
      </c>
      <c r="AC113">
        <v>4</v>
      </c>
      <c r="AD113">
        <v>20</v>
      </c>
      <c r="AE113" s="2">
        <v>5</v>
      </c>
      <c r="AF113">
        <v>5</v>
      </c>
      <c r="AG113">
        <v>15</v>
      </c>
      <c r="AH113">
        <v>7</v>
      </c>
      <c r="AI113" s="2">
        <v>1.75</v>
      </c>
      <c r="AJ113" s="4">
        <v>60915</v>
      </c>
      <c r="AK113" s="4">
        <v>116</v>
      </c>
    </row>
    <row r="114" spans="1:37" ht="15.25" customHeight="1" x14ac:dyDescent="0.2">
      <c r="A114" t="s">
        <v>410</v>
      </c>
      <c r="B114" t="s">
        <v>411</v>
      </c>
      <c r="C114" t="s">
        <v>613</v>
      </c>
      <c r="D114">
        <v>4</v>
      </c>
      <c r="E114">
        <v>21</v>
      </c>
      <c r="F114" s="2">
        <v>5.25</v>
      </c>
      <c r="G114" s="2">
        <v>8.8000000000000007</v>
      </c>
      <c r="H114" s="2">
        <v>2.2000000000000002</v>
      </c>
      <c r="I114" s="2">
        <v>0.68</v>
      </c>
      <c r="J114" s="2">
        <v>14.3</v>
      </c>
      <c r="K114" s="2">
        <v>3.5750000000000002</v>
      </c>
      <c r="L114">
        <v>7</v>
      </c>
      <c r="M114" s="2">
        <v>1.75</v>
      </c>
      <c r="N114">
        <v>9</v>
      </c>
      <c r="O114">
        <v>16</v>
      </c>
      <c r="P114" s="2">
        <v>56.25</v>
      </c>
      <c r="Q114">
        <v>5</v>
      </c>
      <c r="R114">
        <v>12</v>
      </c>
      <c r="S114" s="2">
        <v>41.6666666666667</v>
      </c>
      <c r="T114">
        <v>2</v>
      </c>
      <c r="U114">
        <v>3</v>
      </c>
      <c r="V114" s="2">
        <v>66.6666666666667</v>
      </c>
      <c r="W114">
        <v>0</v>
      </c>
      <c r="X114">
        <v>0</v>
      </c>
      <c r="Y114">
        <v>3</v>
      </c>
      <c r="Z114">
        <v>1</v>
      </c>
      <c r="AA114">
        <v>0</v>
      </c>
      <c r="AB114">
        <v>0</v>
      </c>
      <c r="AC114">
        <v>4</v>
      </c>
      <c r="AD114">
        <v>9</v>
      </c>
      <c r="AE114" s="2">
        <v>2.25</v>
      </c>
      <c r="AF114">
        <v>1</v>
      </c>
      <c r="AG114">
        <v>8</v>
      </c>
      <c r="AH114">
        <v>13</v>
      </c>
      <c r="AI114" s="2">
        <v>3.25</v>
      </c>
      <c r="AJ114" s="4">
        <v>49340</v>
      </c>
      <c r="AK114" s="4">
        <v>135</v>
      </c>
    </row>
    <row r="115" spans="1:37" ht="15.25" customHeight="1" x14ac:dyDescent="0.2">
      <c r="A115" t="s">
        <v>733</v>
      </c>
      <c r="B115" t="s">
        <v>734</v>
      </c>
      <c r="C115" t="s">
        <v>613</v>
      </c>
      <c r="D115">
        <v>4</v>
      </c>
      <c r="E115">
        <v>16</v>
      </c>
      <c r="F115" s="2">
        <v>4</v>
      </c>
      <c r="G115" s="2">
        <v>11.9</v>
      </c>
      <c r="H115" s="2">
        <v>3</v>
      </c>
      <c r="I115" s="2">
        <v>0.62</v>
      </c>
      <c r="J115" s="2">
        <v>9.9</v>
      </c>
      <c r="K115" s="2">
        <v>2.4750000000000001</v>
      </c>
      <c r="L115">
        <v>3</v>
      </c>
      <c r="M115" s="2">
        <v>0.75</v>
      </c>
      <c r="N115">
        <v>2</v>
      </c>
      <c r="O115">
        <v>8</v>
      </c>
      <c r="P115" s="2">
        <v>25</v>
      </c>
      <c r="Q115">
        <v>7</v>
      </c>
      <c r="R115">
        <v>16</v>
      </c>
      <c r="S115" s="2">
        <v>43.75</v>
      </c>
      <c r="T115">
        <v>0</v>
      </c>
      <c r="U115">
        <v>2</v>
      </c>
      <c r="V115" s="2">
        <v>0</v>
      </c>
      <c r="W115">
        <v>0</v>
      </c>
      <c r="X115">
        <v>0</v>
      </c>
      <c r="Y115">
        <v>1</v>
      </c>
      <c r="Z115">
        <v>0</v>
      </c>
      <c r="AA115">
        <v>0</v>
      </c>
      <c r="AB115">
        <v>0</v>
      </c>
      <c r="AC115">
        <v>2</v>
      </c>
      <c r="AD115">
        <v>14</v>
      </c>
      <c r="AE115" s="2">
        <v>3.5</v>
      </c>
      <c r="AF115">
        <v>2</v>
      </c>
      <c r="AG115">
        <v>12</v>
      </c>
      <c r="AH115">
        <v>6</v>
      </c>
      <c r="AI115" s="2">
        <v>1.5</v>
      </c>
      <c r="AJ115" s="4">
        <v>60200</v>
      </c>
      <c r="AK115" s="4">
        <v>117</v>
      </c>
    </row>
    <row r="116" spans="1:37" ht="15.25" customHeight="1" x14ac:dyDescent="0.2">
      <c r="A116" t="s">
        <v>420</v>
      </c>
      <c r="B116" t="s">
        <v>735</v>
      </c>
      <c r="C116" t="s">
        <v>614</v>
      </c>
      <c r="D116">
        <v>4</v>
      </c>
      <c r="E116">
        <v>15</v>
      </c>
      <c r="F116" s="2">
        <v>3.75</v>
      </c>
      <c r="G116" s="2">
        <v>11.7</v>
      </c>
      <c r="H116" s="2">
        <v>2.9</v>
      </c>
      <c r="I116" s="2">
        <v>0.48</v>
      </c>
      <c r="J116" s="2">
        <v>7.2</v>
      </c>
      <c r="K116" s="2">
        <v>1.8</v>
      </c>
      <c r="L116">
        <v>2</v>
      </c>
      <c r="M116" s="2">
        <v>0.5</v>
      </c>
      <c r="N116">
        <v>1</v>
      </c>
      <c r="O116">
        <v>4</v>
      </c>
      <c r="P116" s="2">
        <v>25</v>
      </c>
      <c r="Q116">
        <v>6</v>
      </c>
      <c r="R116">
        <v>25</v>
      </c>
      <c r="S116" s="2">
        <v>24</v>
      </c>
      <c r="T116">
        <v>2</v>
      </c>
      <c r="U116">
        <v>2</v>
      </c>
      <c r="V116" s="2">
        <v>100</v>
      </c>
      <c r="W116">
        <v>0</v>
      </c>
      <c r="X116">
        <v>0</v>
      </c>
      <c r="Y116">
        <v>2</v>
      </c>
      <c r="Z116">
        <v>0</v>
      </c>
      <c r="AA116">
        <v>0</v>
      </c>
      <c r="AB116">
        <v>0</v>
      </c>
      <c r="AC116">
        <v>0</v>
      </c>
      <c r="AD116">
        <v>7</v>
      </c>
      <c r="AE116" s="2">
        <v>1.75</v>
      </c>
      <c r="AF116">
        <v>1</v>
      </c>
      <c r="AG116">
        <v>6</v>
      </c>
      <c r="AH116">
        <v>1</v>
      </c>
      <c r="AI116" s="2">
        <v>0.25</v>
      </c>
      <c r="AJ116" s="4">
        <v>55370</v>
      </c>
      <c r="AK116" s="4">
        <v>121</v>
      </c>
    </row>
    <row r="117" spans="1:37" ht="15.25" customHeight="1" x14ac:dyDescent="0.2">
      <c r="A117" t="s">
        <v>485</v>
      </c>
      <c r="B117" t="s">
        <v>416</v>
      </c>
      <c r="C117" t="s">
        <v>614</v>
      </c>
      <c r="D117">
        <v>4</v>
      </c>
      <c r="E117">
        <v>19</v>
      </c>
      <c r="F117" s="2">
        <v>4.75</v>
      </c>
      <c r="G117" s="2">
        <v>13.2</v>
      </c>
      <c r="H117" s="2">
        <v>3.3</v>
      </c>
      <c r="I117" s="2">
        <v>0.59</v>
      </c>
      <c r="J117" s="2">
        <v>11.2</v>
      </c>
      <c r="K117" s="2">
        <v>2.8</v>
      </c>
      <c r="L117">
        <v>6</v>
      </c>
      <c r="M117" s="2">
        <v>1.5</v>
      </c>
      <c r="N117">
        <v>6</v>
      </c>
      <c r="O117">
        <v>14</v>
      </c>
      <c r="P117" s="2">
        <v>42.857142857142897</v>
      </c>
      <c r="Q117">
        <v>5</v>
      </c>
      <c r="R117">
        <v>13</v>
      </c>
      <c r="S117" s="2">
        <v>38.461538461538503</v>
      </c>
      <c r="T117">
        <v>3</v>
      </c>
      <c r="U117">
        <v>5</v>
      </c>
      <c r="V117" s="2">
        <v>60</v>
      </c>
      <c r="W117">
        <v>0</v>
      </c>
      <c r="X117">
        <v>1</v>
      </c>
      <c r="Y117">
        <v>1</v>
      </c>
      <c r="Z117">
        <v>1</v>
      </c>
      <c r="AA117">
        <v>0</v>
      </c>
      <c r="AB117">
        <v>0</v>
      </c>
      <c r="AC117">
        <v>4</v>
      </c>
      <c r="AD117">
        <v>14</v>
      </c>
      <c r="AE117" s="2">
        <v>3.5</v>
      </c>
      <c r="AF117">
        <v>8</v>
      </c>
      <c r="AG117">
        <v>6</v>
      </c>
      <c r="AH117">
        <v>7</v>
      </c>
      <c r="AI117" s="2">
        <v>1.75</v>
      </c>
      <c r="AJ117" s="4">
        <v>62790</v>
      </c>
      <c r="AK117" s="4">
        <v>115</v>
      </c>
    </row>
    <row r="118" spans="1:37" ht="15.25" customHeight="1" x14ac:dyDescent="0.2">
      <c r="A118" t="s">
        <v>736</v>
      </c>
      <c r="B118" t="s">
        <v>737</v>
      </c>
      <c r="C118" t="s">
        <v>614</v>
      </c>
      <c r="D118">
        <v>4</v>
      </c>
      <c r="E118">
        <v>15</v>
      </c>
      <c r="F118" s="2">
        <v>3.75</v>
      </c>
      <c r="G118" s="2">
        <v>17.3</v>
      </c>
      <c r="H118" s="2">
        <v>4.3</v>
      </c>
      <c r="I118" s="2">
        <v>0.42</v>
      </c>
      <c r="J118" s="2">
        <v>6.3</v>
      </c>
      <c r="K118" s="2">
        <v>1.575</v>
      </c>
      <c r="L118">
        <v>9</v>
      </c>
      <c r="M118" s="2">
        <v>2.25</v>
      </c>
      <c r="N118">
        <v>9</v>
      </c>
      <c r="O118">
        <v>25</v>
      </c>
      <c r="P118" s="2">
        <v>36</v>
      </c>
      <c r="Q118">
        <v>2</v>
      </c>
      <c r="R118">
        <v>4</v>
      </c>
      <c r="S118" s="2">
        <v>50</v>
      </c>
      <c r="T118">
        <v>2</v>
      </c>
      <c r="U118">
        <v>7</v>
      </c>
      <c r="V118" s="2">
        <v>28.571428571428601</v>
      </c>
      <c r="W118">
        <v>0</v>
      </c>
      <c r="X118">
        <v>2</v>
      </c>
      <c r="Y118">
        <v>0</v>
      </c>
      <c r="Z118">
        <v>2</v>
      </c>
      <c r="AA118">
        <v>0</v>
      </c>
      <c r="AB118">
        <v>1</v>
      </c>
      <c r="AC118">
        <v>6</v>
      </c>
      <c r="AD118">
        <v>28</v>
      </c>
      <c r="AE118" s="2">
        <v>7</v>
      </c>
      <c r="AF118">
        <v>5</v>
      </c>
      <c r="AG118">
        <v>23</v>
      </c>
      <c r="AH118">
        <v>6</v>
      </c>
      <c r="AI118" s="2">
        <v>1.5</v>
      </c>
      <c r="AJ118" s="4">
        <v>54030</v>
      </c>
      <c r="AK118" s="4">
        <v>126</v>
      </c>
    </row>
    <row r="119" spans="1:37" ht="15.25" customHeight="1" x14ac:dyDescent="0.2">
      <c r="A119" t="s">
        <v>738</v>
      </c>
      <c r="B119" t="s">
        <v>739</v>
      </c>
      <c r="C119" t="s">
        <v>614</v>
      </c>
      <c r="D119">
        <v>4</v>
      </c>
      <c r="E119">
        <v>21</v>
      </c>
      <c r="F119" s="2">
        <v>5.25</v>
      </c>
      <c r="G119" s="2">
        <v>18.8</v>
      </c>
      <c r="H119" s="2">
        <v>4.7</v>
      </c>
      <c r="I119" s="2">
        <v>0.49</v>
      </c>
      <c r="J119" s="2">
        <v>10.3</v>
      </c>
      <c r="K119" s="2">
        <v>2.5750000000000002</v>
      </c>
      <c r="L119">
        <v>6</v>
      </c>
      <c r="M119" s="2">
        <v>1.5</v>
      </c>
      <c r="N119">
        <v>6</v>
      </c>
      <c r="O119">
        <v>12</v>
      </c>
      <c r="P119" s="2">
        <v>50</v>
      </c>
      <c r="Q119">
        <v>7</v>
      </c>
      <c r="R119">
        <v>28</v>
      </c>
      <c r="S119" s="2">
        <v>25</v>
      </c>
      <c r="T119">
        <v>1</v>
      </c>
      <c r="U119">
        <v>3</v>
      </c>
      <c r="V119" s="2">
        <v>33.3333333333333</v>
      </c>
      <c r="W119">
        <v>1</v>
      </c>
      <c r="X119">
        <v>3</v>
      </c>
      <c r="Y119">
        <v>1</v>
      </c>
      <c r="Z119">
        <v>2</v>
      </c>
      <c r="AA119">
        <v>0</v>
      </c>
      <c r="AB119">
        <v>0</v>
      </c>
      <c r="AC119">
        <v>1</v>
      </c>
      <c r="AD119">
        <v>17</v>
      </c>
      <c r="AE119" s="2">
        <v>4.25</v>
      </c>
      <c r="AF119">
        <v>5</v>
      </c>
      <c r="AG119">
        <v>12</v>
      </c>
      <c r="AH119">
        <v>4</v>
      </c>
      <c r="AI119" s="2">
        <v>1</v>
      </c>
      <c r="AJ119" s="4">
        <v>62830</v>
      </c>
      <c r="AK119" s="4">
        <v>114</v>
      </c>
    </row>
    <row r="120" spans="1:37" ht="15.25" customHeight="1" x14ac:dyDescent="0.2">
      <c r="A120" t="s">
        <v>740</v>
      </c>
      <c r="B120" t="s">
        <v>494</v>
      </c>
      <c r="C120" t="s">
        <v>615</v>
      </c>
      <c r="D120">
        <v>2</v>
      </c>
      <c r="E120">
        <v>11</v>
      </c>
      <c r="F120" s="2">
        <v>5.5</v>
      </c>
      <c r="G120" s="2">
        <v>9.1999999999999993</v>
      </c>
      <c r="H120" s="2">
        <v>4.5999999999999996</v>
      </c>
      <c r="I120" s="2">
        <v>0.61</v>
      </c>
      <c r="J120" s="2">
        <v>6.7</v>
      </c>
      <c r="K120" s="2">
        <v>3.35</v>
      </c>
      <c r="L120">
        <v>5</v>
      </c>
      <c r="M120" s="2">
        <v>2.5</v>
      </c>
      <c r="N120">
        <v>2</v>
      </c>
      <c r="O120">
        <v>6</v>
      </c>
      <c r="P120" s="2">
        <v>33.3333333333333</v>
      </c>
      <c r="Q120">
        <v>4</v>
      </c>
      <c r="R120">
        <v>11</v>
      </c>
      <c r="S120" s="2">
        <v>36.363636363636402</v>
      </c>
      <c r="T120">
        <v>1</v>
      </c>
      <c r="U120">
        <v>1</v>
      </c>
      <c r="V120" s="2">
        <v>100</v>
      </c>
      <c r="W120">
        <v>0</v>
      </c>
      <c r="X120">
        <v>1</v>
      </c>
      <c r="Y120">
        <v>2</v>
      </c>
      <c r="Z120">
        <v>0</v>
      </c>
      <c r="AA120">
        <v>0</v>
      </c>
      <c r="AB120">
        <v>0</v>
      </c>
      <c r="AC120">
        <v>2</v>
      </c>
      <c r="AD120">
        <v>5</v>
      </c>
      <c r="AE120" s="2">
        <v>2.5</v>
      </c>
      <c r="AF120">
        <v>4</v>
      </c>
      <c r="AG120">
        <v>1</v>
      </c>
      <c r="AH120">
        <v>3</v>
      </c>
      <c r="AI120" s="2">
        <v>1.5</v>
      </c>
      <c r="AJ120" s="4">
        <v>19450</v>
      </c>
      <c r="AK120" s="4">
        <v>220</v>
      </c>
    </row>
    <row r="121" spans="1:37" ht="15.25" customHeight="1" x14ac:dyDescent="0.2">
      <c r="A121" t="s">
        <v>741</v>
      </c>
      <c r="B121" t="s">
        <v>742</v>
      </c>
      <c r="C121" t="s">
        <v>615</v>
      </c>
      <c r="D121">
        <v>2</v>
      </c>
      <c r="E121">
        <v>3</v>
      </c>
      <c r="F121" s="2">
        <v>1.5</v>
      </c>
      <c r="G121" s="2">
        <v>0.1</v>
      </c>
      <c r="H121" s="2">
        <v>0</v>
      </c>
      <c r="I121" s="2">
        <v>0.21</v>
      </c>
      <c r="J121" s="2">
        <v>0.6</v>
      </c>
      <c r="K121" s="2">
        <v>0.3</v>
      </c>
      <c r="L121">
        <v>0</v>
      </c>
      <c r="M121" s="2">
        <v>0</v>
      </c>
      <c r="N121">
        <v>3</v>
      </c>
      <c r="O121">
        <v>13</v>
      </c>
      <c r="P121" s="2">
        <v>23.076923076923102</v>
      </c>
      <c r="Q121">
        <v>0</v>
      </c>
      <c r="R121">
        <v>0</v>
      </c>
      <c r="T121">
        <v>0</v>
      </c>
      <c r="U121">
        <v>1</v>
      </c>
      <c r="V121" s="2">
        <v>0</v>
      </c>
      <c r="W121">
        <v>0</v>
      </c>
      <c r="X121">
        <v>0</v>
      </c>
      <c r="Y121">
        <v>0</v>
      </c>
      <c r="Z121">
        <v>0</v>
      </c>
      <c r="AA121">
        <v>0</v>
      </c>
      <c r="AB121">
        <v>0</v>
      </c>
      <c r="AC121">
        <v>0</v>
      </c>
      <c r="AD121">
        <v>7</v>
      </c>
      <c r="AE121" s="2">
        <v>3.5</v>
      </c>
      <c r="AF121">
        <v>2</v>
      </c>
      <c r="AG121">
        <v>5</v>
      </c>
      <c r="AH121">
        <v>4</v>
      </c>
      <c r="AI121" s="2">
        <v>2</v>
      </c>
      <c r="AJ121" s="4">
        <v>16300</v>
      </c>
      <c r="AK121" s="4">
        <v>236</v>
      </c>
    </row>
    <row r="122" spans="1:37" ht="15.25" customHeight="1" x14ac:dyDescent="0.2">
      <c r="A122" t="s">
        <v>743</v>
      </c>
      <c r="B122" t="s">
        <v>494</v>
      </c>
      <c r="C122" t="s">
        <v>615</v>
      </c>
      <c r="D122">
        <v>2</v>
      </c>
      <c r="E122">
        <v>3</v>
      </c>
      <c r="F122" s="2">
        <v>1.5</v>
      </c>
      <c r="G122" s="2">
        <v>0</v>
      </c>
      <c r="H122" s="2">
        <v>0</v>
      </c>
      <c r="I122" s="2">
        <v>0.17</v>
      </c>
      <c r="J122" s="2">
        <v>0.5</v>
      </c>
      <c r="K122" s="2">
        <v>0.25</v>
      </c>
      <c r="L122">
        <v>0</v>
      </c>
      <c r="M122" s="2">
        <v>0</v>
      </c>
      <c r="N122">
        <v>3</v>
      </c>
      <c r="O122">
        <v>10</v>
      </c>
      <c r="P122" s="2">
        <v>30</v>
      </c>
      <c r="Q122">
        <v>0</v>
      </c>
      <c r="R122">
        <v>7</v>
      </c>
      <c r="S122" s="2">
        <v>0</v>
      </c>
      <c r="T122">
        <v>0</v>
      </c>
      <c r="U122">
        <v>1</v>
      </c>
      <c r="V122" s="2">
        <v>0</v>
      </c>
      <c r="W122">
        <v>0</v>
      </c>
      <c r="X122">
        <v>0</v>
      </c>
      <c r="Y122">
        <v>0</v>
      </c>
      <c r="Z122">
        <v>0</v>
      </c>
      <c r="AA122">
        <v>0</v>
      </c>
      <c r="AB122">
        <v>0</v>
      </c>
      <c r="AC122">
        <v>0</v>
      </c>
      <c r="AD122">
        <v>9</v>
      </c>
      <c r="AE122" s="2">
        <v>4.5</v>
      </c>
      <c r="AF122">
        <v>6</v>
      </c>
      <c r="AG122">
        <v>3</v>
      </c>
      <c r="AH122">
        <v>5</v>
      </c>
      <c r="AI122" s="2">
        <v>2.5</v>
      </c>
      <c r="AJ122" s="4">
        <v>15780</v>
      </c>
      <c r="AK122" s="4">
        <v>248</v>
      </c>
    </row>
    <row r="123" spans="1:37" ht="15.25" customHeight="1" x14ac:dyDescent="0.2">
      <c r="A123" t="s">
        <v>593</v>
      </c>
      <c r="B123" t="s">
        <v>744</v>
      </c>
      <c r="C123" t="s">
        <v>615</v>
      </c>
      <c r="D123">
        <v>2</v>
      </c>
      <c r="E123">
        <v>4</v>
      </c>
      <c r="F123" s="2">
        <v>2</v>
      </c>
      <c r="G123" s="2">
        <v>9.8000000000000007</v>
      </c>
      <c r="H123" s="2">
        <v>4.9000000000000004</v>
      </c>
      <c r="I123" s="2">
        <v>0.33</v>
      </c>
      <c r="J123" s="2">
        <v>1.3</v>
      </c>
      <c r="K123" s="2">
        <v>0.65</v>
      </c>
      <c r="L123">
        <v>5</v>
      </c>
      <c r="M123" s="2">
        <v>2.5</v>
      </c>
      <c r="N123">
        <v>4</v>
      </c>
      <c r="O123">
        <v>10</v>
      </c>
      <c r="P123" s="2">
        <v>40</v>
      </c>
      <c r="Q123">
        <v>0</v>
      </c>
      <c r="R123">
        <v>1</v>
      </c>
      <c r="S123" s="2">
        <v>0</v>
      </c>
      <c r="T123">
        <v>0</v>
      </c>
      <c r="U123">
        <v>1</v>
      </c>
      <c r="V123" s="2">
        <v>0</v>
      </c>
      <c r="W123">
        <v>0</v>
      </c>
      <c r="X123">
        <v>3</v>
      </c>
      <c r="Y123">
        <v>2</v>
      </c>
      <c r="Z123">
        <v>0</v>
      </c>
      <c r="AA123">
        <v>0</v>
      </c>
      <c r="AB123">
        <v>0</v>
      </c>
      <c r="AC123">
        <v>0</v>
      </c>
      <c r="AD123">
        <v>9</v>
      </c>
      <c r="AE123" s="2">
        <v>4.5</v>
      </c>
      <c r="AF123">
        <v>6</v>
      </c>
      <c r="AG123">
        <v>3</v>
      </c>
      <c r="AH123">
        <v>1</v>
      </c>
      <c r="AI123" s="2">
        <v>0.5</v>
      </c>
      <c r="AJ123" s="4">
        <v>14370</v>
      </c>
      <c r="AK123" s="4">
        <v>256</v>
      </c>
    </row>
    <row r="124" spans="1:37" ht="15.25" customHeight="1" x14ac:dyDescent="0.2">
      <c r="A124" t="s">
        <v>294</v>
      </c>
      <c r="B124" t="s">
        <v>745</v>
      </c>
      <c r="C124" t="s">
        <v>616</v>
      </c>
      <c r="D124">
        <v>3</v>
      </c>
      <c r="E124">
        <v>13</v>
      </c>
      <c r="F124" s="2">
        <v>4.3333333333333304</v>
      </c>
      <c r="G124" s="2">
        <v>7.8</v>
      </c>
      <c r="H124" s="2">
        <v>2.6</v>
      </c>
      <c r="I124" s="2">
        <v>0.41</v>
      </c>
      <c r="J124" s="2">
        <v>5.3</v>
      </c>
      <c r="K124" s="2">
        <v>1.7666666666666699</v>
      </c>
      <c r="L124">
        <v>6</v>
      </c>
      <c r="M124" s="2">
        <v>2</v>
      </c>
      <c r="N124">
        <v>8</v>
      </c>
      <c r="O124">
        <v>20</v>
      </c>
      <c r="P124" s="2">
        <v>40</v>
      </c>
      <c r="Q124">
        <v>2</v>
      </c>
      <c r="R124">
        <v>9</v>
      </c>
      <c r="S124" s="2">
        <v>22.2222222222222</v>
      </c>
      <c r="T124">
        <v>1</v>
      </c>
      <c r="U124">
        <v>3</v>
      </c>
      <c r="V124" s="2">
        <v>33.3333333333333</v>
      </c>
      <c r="W124">
        <v>1</v>
      </c>
      <c r="X124">
        <v>0</v>
      </c>
      <c r="Y124">
        <v>1</v>
      </c>
      <c r="Z124">
        <v>0</v>
      </c>
      <c r="AA124">
        <v>0</v>
      </c>
      <c r="AB124">
        <v>0</v>
      </c>
      <c r="AC124">
        <v>4</v>
      </c>
      <c r="AD124">
        <v>13</v>
      </c>
      <c r="AE124" s="2">
        <v>4.3333333333333304</v>
      </c>
      <c r="AF124">
        <v>4</v>
      </c>
      <c r="AG124">
        <v>9</v>
      </c>
      <c r="AH124">
        <v>5</v>
      </c>
      <c r="AI124" s="2">
        <v>1.6666666666666701</v>
      </c>
      <c r="AJ124" s="4">
        <v>33920</v>
      </c>
      <c r="AK124" s="4">
        <v>184</v>
      </c>
    </row>
    <row r="125" spans="1:37" ht="15.25" customHeight="1" x14ac:dyDescent="0.2">
      <c r="A125" t="s">
        <v>746</v>
      </c>
      <c r="B125" t="s">
        <v>681</v>
      </c>
      <c r="C125" t="s">
        <v>616</v>
      </c>
      <c r="D125">
        <v>3</v>
      </c>
      <c r="E125">
        <v>16</v>
      </c>
      <c r="F125" s="2">
        <v>5.3333333333333304</v>
      </c>
      <c r="G125" s="2">
        <v>16.399999999999999</v>
      </c>
      <c r="H125" s="2">
        <v>5.5</v>
      </c>
      <c r="I125" s="2">
        <v>0.43</v>
      </c>
      <c r="J125" s="2">
        <v>6.9</v>
      </c>
      <c r="K125" s="2">
        <v>2.2999999999999998</v>
      </c>
      <c r="L125">
        <v>11</v>
      </c>
      <c r="M125" s="2">
        <v>3.6666666666666701</v>
      </c>
      <c r="N125">
        <v>6</v>
      </c>
      <c r="O125">
        <v>17</v>
      </c>
      <c r="P125" s="2">
        <v>35.294117647058798</v>
      </c>
      <c r="Q125">
        <v>2</v>
      </c>
      <c r="R125">
        <v>9</v>
      </c>
      <c r="S125" s="2">
        <v>22.2222222222222</v>
      </c>
      <c r="T125">
        <v>6</v>
      </c>
      <c r="U125">
        <v>11</v>
      </c>
      <c r="V125" s="2">
        <v>54.545454545454497</v>
      </c>
      <c r="W125">
        <v>0</v>
      </c>
      <c r="X125">
        <v>3</v>
      </c>
      <c r="Y125">
        <v>4</v>
      </c>
      <c r="Z125">
        <v>0</v>
      </c>
      <c r="AA125">
        <v>0</v>
      </c>
      <c r="AB125">
        <v>0</v>
      </c>
      <c r="AC125">
        <v>4</v>
      </c>
      <c r="AD125">
        <v>11</v>
      </c>
      <c r="AE125" s="2">
        <v>3.6666666666666701</v>
      </c>
      <c r="AF125">
        <v>3</v>
      </c>
      <c r="AG125">
        <v>8</v>
      </c>
      <c r="AH125">
        <v>3</v>
      </c>
      <c r="AI125" s="2">
        <v>1</v>
      </c>
      <c r="AJ125" s="4">
        <v>34140</v>
      </c>
      <c r="AK125" s="4">
        <v>180</v>
      </c>
    </row>
    <row r="126" spans="1:37" ht="15.25" customHeight="1" x14ac:dyDescent="0.2">
      <c r="A126" t="s">
        <v>747</v>
      </c>
      <c r="B126" t="s">
        <v>748</v>
      </c>
      <c r="C126" t="s">
        <v>616</v>
      </c>
      <c r="D126">
        <v>3</v>
      </c>
      <c r="E126">
        <v>0</v>
      </c>
      <c r="F126" s="2">
        <v>0</v>
      </c>
      <c r="G126" s="2">
        <v>2</v>
      </c>
      <c r="H126" s="2">
        <v>0.7</v>
      </c>
      <c r="I126" s="2">
        <v>0</v>
      </c>
      <c r="J126" s="2">
        <v>0</v>
      </c>
      <c r="K126" s="2">
        <v>0</v>
      </c>
      <c r="L126">
        <v>0</v>
      </c>
      <c r="M126" s="2">
        <v>0</v>
      </c>
      <c r="N126">
        <v>0</v>
      </c>
      <c r="O126">
        <v>6</v>
      </c>
      <c r="P126" s="2">
        <v>0</v>
      </c>
      <c r="Q126">
        <v>0</v>
      </c>
      <c r="R126">
        <v>0</v>
      </c>
      <c r="T126">
        <v>0</v>
      </c>
      <c r="U126">
        <v>1</v>
      </c>
      <c r="V126" s="2">
        <v>0</v>
      </c>
      <c r="W126">
        <v>0</v>
      </c>
      <c r="X126">
        <v>0</v>
      </c>
      <c r="Y126">
        <v>0</v>
      </c>
      <c r="Z126">
        <v>0</v>
      </c>
      <c r="AA126">
        <v>0</v>
      </c>
      <c r="AB126">
        <v>0</v>
      </c>
      <c r="AC126">
        <v>0</v>
      </c>
      <c r="AD126">
        <v>4</v>
      </c>
      <c r="AE126" s="2">
        <v>1.3333333333333299</v>
      </c>
      <c r="AF126">
        <v>3</v>
      </c>
      <c r="AG126">
        <v>1</v>
      </c>
      <c r="AH126">
        <v>0</v>
      </c>
      <c r="AI126" s="2">
        <v>0</v>
      </c>
      <c r="AJ126" s="4">
        <v>29398</v>
      </c>
      <c r="AK126" s="4">
        <v>196</v>
      </c>
    </row>
    <row r="127" spans="1:37" ht="15.25" customHeight="1" x14ac:dyDescent="0.2">
      <c r="A127" t="s">
        <v>749</v>
      </c>
      <c r="B127" t="s">
        <v>750</v>
      </c>
      <c r="C127" t="s">
        <v>616</v>
      </c>
      <c r="D127">
        <v>3</v>
      </c>
      <c r="E127">
        <v>9</v>
      </c>
      <c r="F127" s="2">
        <v>3</v>
      </c>
      <c r="G127" s="2">
        <v>6.7</v>
      </c>
      <c r="H127" s="2">
        <v>2.2000000000000002</v>
      </c>
      <c r="I127" s="2">
        <v>0.35</v>
      </c>
      <c r="J127" s="2">
        <v>3.2</v>
      </c>
      <c r="K127" s="2">
        <v>1.06666666666667</v>
      </c>
      <c r="L127">
        <v>0</v>
      </c>
      <c r="M127" s="2">
        <v>0</v>
      </c>
      <c r="N127">
        <v>7</v>
      </c>
      <c r="O127">
        <v>18</v>
      </c>
      <c r="P127" s="2">
        <v>38.8888888888889</v>
      </c>
      <c r="Q127">
        <v>1</v>
      </c>
      <c r="R127">
        <v>7</v>
      </c>
      <c r="S127" s="2">
        <v>14.285714285714301</v>
      </c>
      <c r="T127">
        <v>0</v>
      </c>
      <c r="U127">
        <v>1</v>
      </c>
      <c r="V127" s="2">
        <v>0</v>
      </c>
      <c r="W127">
        <v>0</v>
      </c>
      <c r="X127">
        <v>0</v>
      </c>
      <c r="Y127">
        <v>0</v>
      </c>
      <c r="Z127">
        <v>0</v>
      </c>
      <c r="AA127">
        <v>0</v>
      </c>
      <c r="AB127">
        <v>0</v>
      </c>
      <c r="AC127">
        <v>0</v>
      </c>
      <c r="AD127">
        <v>17</v>
      </c>
      <c r="AE127" s="2">
        <v>5.6666666666666696</v>
      </c>
      <c r="AF127">
        <v>8</v>
      </c>
      <c r="AG127">
        <v>9</v>
      </c>
      <c r="AH127">
        <v>5</v>
      </c>
      <c r="AI127" s="2">
        <v>1.6666666666666701</v>
      </c>
      <c r="AJ127" s="4">
        <v>32608</v>
      </c>
      <c r="AK127" s="4">
        <v>189</v>
      </c>
    </row>
    <row r="128" spans="1:37" ht="15.25" customHeight="1" x14ac:dyDescent="0.2">
      <c r="A128" t="s">
        <v>524</v>
      </c>
      <c r="B128" t="s">
        <v>751</v>
      </c>
      <c r="C128" t="s">
        <v>90</v>
      </c>
      <c r="D128">
        <v>2</v>
      </c>
      <c r="E128">
        <v>5</v>
      </c>
      <c r="F128" s="2">
        <v>2.5</v>
      </c>
      <c r="G128" s="2">
        <v>5.5</v>
      </c>
      <c r="H128" s="2">
        <v>2.8</v>
      </c>
      <c r="I128" s="2">
        <v>0.5</v>
      </c>
      <c r="J128" s="2">
        <v>2.5</v>
      </c>
      <c r="K128" s="2">
        <v>1.25</v>
      </c>
      <c r="L128">
        <v>2</v>
      </c>
      <c r="M128" s="2">
        <v>1</v>
      </c>
      <c r="N128">
        <v>4</v>
      </c>
      <c r="O128">
        <v>7</v>
      </c>
      <c r="P128" s="2">
        <v>57.142857142857103</v>
      </c>
      <c r="Q128">
        <v>0</v>
      </c>
      <c r="R128">
        <v>0</v>
      </c>
      <c r="T128">
        <v>1</v>
      </c>
      <c r="U128">
        <v>3</v>
      </c>
      <c r="V128" s="2">
        <v>33.3333333333333</v>
      </c>
      <c r="W128">
        <v>1</v>
      </c>
      <c r="X128">
        <v>1</v>
      </c>
      <c r="Y128">
        <v>0</v>
      </c>
      <c r="Z128">
        <v>0</v>
      </c>
      <c r="AA128">
        <v>0</v>
      </c>
      <c r="AB128">
        <v>0</v>
      </c>
      <c r="AC128">
        <v>0</v>
      </c>
      <c r="AD128">
        <v>8</v>
      </c>
      <c r="AE128" s="2">
        <v>4</v>
      </c>
      <c r="AF128">
        <v>2</v>
      </c>
      <c r="AG128">
        <v>6</v>
      </c>
      <c r="AH128">
        <v>2</v>
      </c>
      <c r="AI128" s="2">
        <v>1</v>
      </c>
      <c r="AJ128" s="4">
        <v>37781</v>
      </c>
      <c r="AK128" s="4">
        <v>167</v>
      </c>
    </row>
    <row r="129" spans="1:37" ht="15.25" customHeight="1" x14ac:dyDescent="0.2">
      <c r="A129" t="s">
        <v>469</v>
      </c>
      <c r="B129" t="s">
        <v>470</v>
      </c>
      <c r="C129" t="s">
        <v>90</v>
      </c>
      <c r="D129">
        <v>2</v>
      </c>
      <c r="E129">
        <v>18</v>
      </c>
      <c r="F129" s="2">
        <v>9</v>
      </c>
      <c r="G129" s="2">
        <v>18</v>
      </c>
      <c r="H129" s="2">
        <v>9</v>
      </c>
      <c r="I129" s="2">
        <v>0.72</v>
      </c>
      <c r="J129" s="2">
        <v>13</v>
      </c>
      <c r="K129" s="2">
        <v>6.5</v>
      </c>
      <c r="L129">
        <v>2</v>
      </c>
      <c r="M129" s="2">
        <v>1</v>
      </c>
      <c r="N129">
        <v>2</v>
      </c>
      <c r="O129">
        <v>4</v>
      </c>
      <c r="P129" s="2">
        <v>50</v>
      </c>
      <c r="Q129">
        <v>7</v>
      </c>
      <c r="R129">
        <v>19</v>
      </c>
      <c r="S129" s="2">
        <v>36.842105263157897</v>
      </c>
      <c r="T129">
        <v>2</v>
      </c>
      <c r="U129">
        <v>2</v>
      </c>
      <c r="V129" s="2">
        <v>100</v>
      </c>
      <c r="W129">
        <v>0</v>
      </c>
      <c r="X129">
        <v>0</v>
      </c>
      <c r="Y129">
        <v>1</v>
      </c>
      <c r="Z129">
        <v>1</v>
      </c>
      <c r="AA129">
        <v>0</v>
      </c>
      <c r="AB129">
        <v>0</v>
      </c>
      <c r="AC129">
        <v>1</v>
      </c>
      <c r="AD129">
        <v>10</v>
      </c>
      <c r="AE129" s="2">
        <v>5</v>
      </c>
      <c r="AF129">
        <v>1</v>
      </c>
      <c r="AG129">
        <v>9</v>
      </c>
      <c r="AH129">
        <v>1</v>
      </c>
      <c r="AI129" s="2">
        <v>0.5</v>
      </c>
      <c r="AJ129" s="4">
        <v>35327</v>
      </c>
      <c r="AK129" s="4">
        <v>175</v>
      </c>
    </row>
    <row r="130" spans="1:37" ht="15.25" customHeight="1" x14ac:dyDescent="0.2">
      <c r="A130" t="s">
        <v>420</v>
      </c>
      <c r="B130" t="s">
        <v>83</v>
      </c>
      <c r="C130" t="s">
        <v>90</v>
      </c>
      <c r="D130">
        <v>2</v>
      </c>
      <c r="E130">
        <v>6</v>
      </c>
      <c r="F130" s="2">
        <v>3</v>
      </c>
      <c r="G130" s="2">
        <v>4.5999999999999996</v>
      </c>
      <c r="H130" s="2">
        <v>2.2999999999999998</v>
      </c>
      <c r="I130" s="2">
        <v>0.43</v>
      </c>
      <c r="J130" s="2">
        <v>2.6</v>
      </c>
      <c r="K130" s="2">
        <v>1.3</v>
      </c>
      <c r="L130">
        <v>1</v>
      </c>
      <c r="M130" s="2">
        <v>0.5</v>
      </c>
      <c r="N130">
        <v>2</v>
      </c>
      <c r="O130">
        <v>5</v>
      </c>
      <c r="P130" s="2">
        <v>40</v>
      </c>
      <c r="Q130">
        <v>2</v>
      </c>
      <c r="R130">
        <v>9</v>
      </c>
      <c r="S130" s="2">
        <v>22.2222222222222</v>
      </c>
      <c r="T130">
        <v>0</v>
      </c>
      <c r="U130">
        <v>0</v>
      </c>
      <c r="W130">
        <v>0</v>
      </c>
      <c r="X130">
        <v>0</v>
      </c>
      <c r="Y130">
        <v>1</v>
      </c>
      <c r="Z130">
        <v>0</v>
      </c>
      <c r="AA130">
        <v>0</v>
      </c>
      <c r="AB130">
        <v>0</v>
      </c>
      <c r="AC130">
        <v>0</v>
      </c>
      <c r="AD130">
        <v>8</v>
      </c>
      <c r="AE130" s="2">
        <v>4</v>
      </c>
      <c r="AF130">
        <v>0</v>
      </c>
      <c r="AG130">
        <v>8</v>
      </c>
      <c r="AH130">
        <v>3</v>
      </c>
      <c r="AI130" s="2">
        <v>1.5</v>
      </c>
      <c r="AJ130" s="4">
        <v>47333</v>
      </c>
      <c r="AK130" s="4">
        <v>141</v>
      </c>
    </row>
    <row r="131" spans="1:37" ht="15.25" customHeight="1" x14ac:dyDescent="0.2">
      <c r="A131" t="s">
        <v>412</v>
      </c>
      <c r="B131" t="s">
        <v>413</v>
      </c>
      <c r="C131" t="s">
        <v>90</v>
      </c>
      <c r="D131">
        <v>2</v>
      </c>
      <c r="E131">
        <v>1</v>
      </c>
      <c r="F131" s="2">
        <v>0.5</v>
      </c>
      <c r="G131" s="2">
        <v>-0.9</v>
      </c>
      <c r="H131" s="2">
        <v>-0.4</v>
      </c>
      <c r="I131" s="2">
        <v>0.09</v>
      </c>
      <c r="J131" s="2">
        <v>0.1</v>
      </c>
      <c r="K131" s="2">
        <v>0.05</v>
      </c>
      <c r="L131">
        <v>1</v>
      </c>
      <c r="M131" s="2">
        <v>0.5</v>
      </c>
      <c r="N131">
        <v>1</v>
      </c>
      <c r="O131">
        <v>4</v>
      </c>
      <c r="P131" s="2">
        <v>25</v>
      </c>
      <c r="Q131">
        <v>0</v>
      </c>
      <c r="R131">
        <v>7</v>
      </c>
      <c r="S131" s="2">
        <v>0</v>
      </c>
      <c r="T131">
        <v>0</v>
      </c>
      <c r="U131">
        <v>0</v>
      </c>
      <c r="W131">
        <v>0</v>
      </c>
      <c r="X131">
        <v>0</v>
      </c>
      <c r="Y131">
        <v>0</v>
      </c>
      <c r="Z131">
        <v>0</v>
      </c>
      <c r="AA131">
        <v>0</v>
      </c>
      <c r="AB131">
        <v>0</v>
      </c>
      <c r="AC131">
        <v>1</v>
      </c>
      <c r="AD131">
        <v>8</v>
      </c>
      <c r="AE131" s="2">
        <v>4</v>
      </c>
      <c r="AF131">
        <v>4</v>
      </c>
      <c r="AG131">
        <v>4</v>
      </c>
      <c r="AH131">
        <v>5</v>
      </c>
      <c r="AI131" s="2">
        <v>2.5</v>
      </c>
      <c r="AJ131" s="4">
        <v>29060</v>
      </c>
      <c r="AK131" s="4">
        <v>198</v>
      </c>
    </row>
    <row r="132" spans="1:37" ht="15.25" customHeight="1" x14ac:dyDescent="0.2">
      <c r="A132" t="s">
        <v>443</v>
      </c>
      <c r="B132" t="s">
        <v>752</v>
      </c>
      <c r="C132" t="s">
        <v>617</v>
      </c>
      <c r="D132">
        <v>3</v>
      </c>
      <c r="E132">
        <v>7</v>
      </c>
      <c r="F132" s="2">
        <v>2.3333333333333299</v>
      </c>
      <c r="G132" s="2">
        <v>4.4000000000000004</v>
      </c>
      <c r="H132" s="2">
        <v>1.5</v>
      </c>
      <c r="I132" s="2">
        <v>0.41</v>
      </c>
      <c r="J132" s="2">
        <v>2.9</v>
      </c>
      <c r="K132" s="2">
        <v>0.96666666666666701</v>
      </c>
      <c r="L132">
        <v>2</v>
      </c>
      <c r="M132" s="2">
        <v>0.66666666666666696</v>
      </c>
      <c r="N132">
        <v>3</v>
      </c>
      <c r="O132">
        <v>9</v>
      </c>
      <c r="P132" s="2">
        <v>33.3333333333333</v>
      </c>
      <c r="Q132">
        <v>2</v>
      </c>
      <c r="R132">
        <v>8</v>
      </c>
      <c r="S132" s="2">
        <v>25</v>
      </c>
      <c r="T132">
        <v>0</v>
      </c>
      <c r="U132">
        <v>0</v>
      </c>
      <c r="W132">
        <v>0</v>
      </c>
      <c r="X132">
        <v>0</v>
      </c>
      <c r="Y132">
        <v>2</v>
      </c>
      <c r="Z132">
        <v>0</v>
      </c>
      <c r="AA132">
        <v>0</v>
      </c>
      <c r="AB132">
        <v>0</v>
      </c>
      <c r="AC132">
        <v>0</v>
      </c>
      <c r="AD132">
        <v>9</v>
      </c>
      <c r="AE132" s="2">
        <v>3</v>
      </c>
      <c r="AF132">
        <v>5</v>
      </c>
      <c r="AG132">
        <v>4</v>
      </c>
      <c r="AH132">
        <v>5</v>
      </c>
      <c r="AI132" s="2">
        <v>1.6666666666666701</v>
      </c>
      <c r="AJ132" s="4">
        <v>43530</v>
      </c>
      <c r="AK132" s="4">
        <v>157</v>
      </c>
    </row>
    <row r="133" spans="1:37" ht="15.25" customHeight="1" x14ac:dyDescent="0.2">
      <c r="A133" t="s">
        <v>753</v>
      </c>
      <c r="B133" t="s">
        <v>754</v>
      </c>
      <c r="C133" t="s">
        <v>617</v>
      </c>
      <c r="D133">
        <v>3</v>
      </c>
      <c r="E133">
        <v>2</v>
      </c>
      <c r="F133" s="2">
        <v>0.66666666666666696</v>
      </c>
      <c r="G133" s="2">
        <v>-0.1</v>
      </c>
      <c r="H133" s="2">
        <v>0</v>
      </c>
      <c r="I133" s="2">
        <v>0.22</v>
      </c>
      <c r="J133" s="2">
        <v>0.4</v>
      </c>
      <c r="K133" s="2">
        <v>0.133333333333333</v>
      </c>
      <c r="L133">
        <v>2</v>
      </c>
      <c r="M133" s="2">
        <v>0.66666666666666696</v>
      </c>
      <c r="N133">
        <v>2</v>
      </c>
      <c r="O133">
        <v>8</v>
      </c>
      <c r="P133" s="2">
        <v>25</v>
      </c>
      <c r="Q133">
        <v>0</v>
      </c>
      <c r="R133">
        <v>1</v>
      </c>
      <c r="S133" s="2">
        <v>0</v>
      </c>
      <c r="T133">
        <v>0</v>
      </c>
      <c r="U133">
        <v>0</v>
      </c>
      <c r="W133">
        <v>0</v>
      </c>
      <c r="X133">
        <v>0</v>
      </c>
      <c r="Y133">
        <v>1</v>
      </c>
      <c r="Z133">
        <v>0</v>
      </c>
      <c r="AA133">
        <v>0</v>
      </c>
      <c r="AB133">
        <v>0</v>
      </c>
      <c r="AC133">
        <v>1</v>
      </c>
      <c r="AD133">
        <v>7</v>
      </c>
      <c r="AE133" s="2">
        <v>2.3333333333333299</v>
      </c>
      <c r="AF133">
        <v>1</v>
      </c>
      <c r="AG133">
        <v>6</v>
      </c>
      <c r="AH133">
        <v>5</v>
      </c>
      <c r="AI133" s="2">
        <v>1.6666666666666701</v>
      </c>
      <c r="AJ133" s="4">
        <v>42150</v>
      </c>
      <c r="AK133" s="4">
        <v>160</v>
      </c>
    </row>
    <row r="134" spans="1:37" ht="15.25" customHeight="1" x14ac:dyDescent="0.2">
      <c r="A134" t="s">
        <v>755</v>
      </c>
      <c r="B134" t="s">
        <v>756</v>
      </c>
      <c r="C134" t="s">
        <v>617</v>
      </c>
      <c r="D134">
        <v>3</v>
      </c>
      <c r="E134">
        <v>19</v>
      </c>
      <c r="F134" s="2">
        <v>6.3333333333333304</v>
      </c>
      <c r="G134" s="2">
        <v>16.5</v>
      </c>
      <c r="H134" s="2">
        <v>5.5</v>
      </c>
      <c r="I134" s="2">
        <v>0.5</v>
      </c>
      <c r="J134" s="2">
        <v>9.5</v>
      </c>
      <c r="K134" s="2">
        <v>3.1666666666666701</v>
      </c>
      <c r="L134">
        <v>2</v>
      </c>
      <c r="M134" s="2">
        <v>0.66666666666666696</v>
      </c>
      <c r="N134">
        <v>12</v>
      </c>
      <c r="O134">
        <v>20</v>
      </c>
      <c r="P134" s="2">
        <v>60</v>
      </c>
      <c r="Q134">
        <v>3</v>
      </c>
      <c r="R134">
        <v>16</v>
      </c>
      <c r="S134" s="2">
        <v>18.75</v>
      </c>
      <c r="T134">
        <v>1</v>
      </c>
      <c r="U134">
        <v>2</v>
      </c>
      <c r="V134" s="2">
        <v>50</v>
      </c>
      <c r="W134">
        <v>0</v>
      </c>
      <c r="X134">
        <v>2</v>
      </c>
      <c r="Y134">
        <v>0</v>
      </c>
      <c r="Z134">
        <v>2</v>
      </c>
      <c r="AA134">
        <v>0</v>
      </c>
      <c r="AB134">
        <v>0</v>
      </c>
      <c r="AC134">
        <v>0</v>
      </c>
      <c r="AD134">
        <v>18</v>
      </c>
      <c r="AE134" s="2">
        <v>6</v>
      </c>
      <c r="AF134">
        <v>1</v>
      </c>
      <c r="AG134">
        <v>17</v>
      </c>
      <c r="AH134">
        <v>4</v>
      </c>
      <c r="AI134" s="2">
        <v>1.3333333333333299</v>
      </c>
      <c r="AJ134" s="4">
        <v>46770</v>
      </c>
      <c r="AK134" s="4">
        <v>143</v>
      </c>
    </row>
    <row r="135" spans="1:37" ht="15.25" customHeight="1" x14ac:dyDescent="0.2">
      <c r="A135" t="s">
        <v>757</v>
      </c>
      <c r="B135" t="s">
        <v>758</v>
      </c>
      <c r="C135" t="s">
        <v>617</v>
      </c>
      <c r="D135">
        <v>3</v>
      </c>
      <c r="E135">
        <v>14</v>
      </c>
      <c r="F135" s="2">
        <v>4.6666666666666696</v>
      </c>
      <c r="G135" s="2">
        <v>16.3</v>
      </c>
      <c r="H135" s="2">
        <v>5.4</v>
      </c>
      <c r="I135" s="2">
        <v>0.45</v>
      </c>
      <c r="J135" s="2">
        <v>6.3</v>
      </c>
      <c r="K135" s="2">
        <v>2.1</v>
      </c>
      <c r="L135">
        <v>3</v>
      </c>
      <c r="M135" s="2">
        <v>1</v>
      </c>
      <c r="N135">
        <v>5</v>
      </c>
      <c r="O135">
        <v>12</v>
      </c>
      <c r="P135" s="2">
        <v>41.6666666666667</v>
      </c>
      <c r="Q135">
        <v>4</v>
      </c>
      <c r="R135">
        <v>18</v>
      </c>
      <c r="S135" s="2">
        <v>22.2222222222222</v>
      </c>
      <c r="T135">
        <v>1</v>
      </c>
      <c r="U135">
        <v>1</v>
      </c>
      <c r="V135" s="2">
        <v>100</v>
      </c>
      <c r="W135">
        <v>0</v>
      </c>
      <c r="X135">
        <v>1</v>
      </c>
      <c r="Y135">
        <v>1</v>
      </c>
      <c r="Z135">
        <v>1</v>
      </c>
      <c r="AA135">
        <v>0</v>
      </c>
      <c r="AB135">
        <v>0</v>
      </c>
      <c r="AC135">
        <v>1</v>
      </c>
      <c r="AD135">
        <v>24</v>
      </c>
      <c r="AE135" s="2">
        <v>8</v>
      </c>
      <c r="AF135">
        <v>9</v>
      </c>
      <c r="AG135">
        <v>15</v>
      </c>
      <c r="AH135">
        <v>4</v>
      </c>
      <c r="AI135" s="2">
        <v>1.3333333333333299</v>
      </c>
      <c r="AJ135" s="4">
        <v>44070</v>
      </c>
      <c r="AK135" s="4">
        <v>154</v>
      </c>
    </row>
    <row r="136" spans="1:37" ht="15.25" customHeight="1" x14ac:dyDescent="0.2">
      <c r="A136" t="s">
        <v>759</v>
      </c>
      <c r="B136" t="s">
        <v>760</v>
      </c>
      <c r="C136" t="s">
        <v>618</v>
      </c>
      <c r="D136">
        <v>12</v>
      </c>
      <c r="E136">
        <v>55</v>
      </c>
      <c r="F136" s="2">
        <v>4.5833333333333304</v>
      </c>
      <c r="G136" s="2">
        <v>52.7</v>
      </c>
      <c r="H136" s="2">
        <v>4.4000000000000004</v>
      </c>
      <c r="I136" s="2">
        <v>0.54</v>
      </c>
      <c r="J136" s="2">
        <v>29.7</v>
      </c>
      <c r="K136" s="2">
        <v>2.4750000000000001</v>
      </c>
      <c r="L136">
        <v>49</v>
      </c>
      <c r="M136" s="2">
        <v>4.0833333333333304</v>
      </c>
      <c r="N136">
        <v>32</v>
      </c>
      <c r="O136">
        <v>62</v>
      </c>
      <c r="P136" s="2">
        <v>51.612903225806399</v>
      </c>
      <c r="Q136">
        <v>10</v>
      </c>
      <c r="R136">
        <v>34</v>
      </c>
      <c r="S136" s="2">
        <v>29.411764705882401</v>
      </c>
      <c r="T136">
        <v>3</v>
      </c>
      <c r="U136">
        <v>6</v>
      </c>
      <c r="V136" s="2">
        <v>50</v>
      </c>
      <c r="W136">
        <v>0</v>
      </c>
      <c r="X136">
        <v>2</v>
      </c>
      <c r="Y136">
        <v>25</v>
      </c>
      <c r="Z136">
        <v>0</v>
      </c>
      <c r="AA136">
        <v>0</v>
      </c>
      <c r="AB136">
        <v>0</v>
      </c>
      <c r="AC136">
        <v>22</v>
      </c>
      <c r="AD136">
        <v>38</v>
      </c>
      <c r="AE136" s="2">
        <v>3.1666666666666701</v>
      </c>
      <c r="AF136">
        <v>8</v>
      </c>
      <c r="AG136">
        <v>30</v>
      </c>
      <c r="AH136">
        <v>23</v>
      </c>
      <c r="AI136" s="2">
        <v>1.9166666666666701</v>
      </c>
      <c r="AJ136" s="4">
        <v>168181</v>
      </c>
      <c r="AK136" s="4">
        <v>32</v>
      </c>
    </row>
    <row r="137" spans="1:37" ht="15.25" customHeight="1" x14ac:dyDescent="0.2">
      <c r="A137" t="s">
        <v>224</v>
      </c>
      <c r="B137" t="s">
        <v>761</v>
      </c>
      <c r="C137" t="s">
        <v>618</v>
      </c>
      <c r="D137">
        <v>4</v>
      </c>
      <c r="E137">
        <v>8</v>
      </c>
      <c r="F137" s="2">
        <v>2</v>
      </c>
      <c r="G137" s="2">
        <v>7.8</v>
      </c>
      <c r="H137" s="2">
        <v>2</v>
      </c>
      <c r="I137" s="2">
        <v>0.47</v>
      </c>
      <c r="J137" s="2">
        <v>3.8</v>
      </c>
      <c r="K137" s="2">
        <v>0.95</v>
      </c>
      <c r="L137">
        <v>2</v>
      </c>
      <c r="M137" s="2">
        <v>0.5</v>
      </c>
      <c r="N137">
        <v>3</v>
      </c>
      <c r="O137">
        <v>11</v>
      </c>
      <c r="P137" s="2">
        <v>27.272727272727298</v>
      </c>
      <c r="Q137">
        <v>2</v>
      </c>
      <c r="R137">
        <v>4</v>
      </c>
      <c r="S137" s="2">
        <v>50</v>
      </c>
      <c r="T137">
        <v>1</v>
      </c>
      <c r="U137">
        <v>2</v>
      </c>
      <c r="V137" s="2">
        <v>50</v>
      </c>
      <c r="W137">
        <v>0</v>
      </c>
      <c r="X137">
        <v>2</v>
      </c>
      <c r="Y137">
        <v>0</v>
      </c>
      <c r="Z137">
        <v>0</v>
      </c>
      <c r="AA137">
        <v>0</v>
      </c>
      <c r="AB137">
        <v>0</v>
      </c>
      <c r="AC137">
        <v>0</v>
      </c>
      <c r="AD137">
        <v>8</v>
      </c>
      <c r="AE137" s="2">
        <v>2</v>
      </c>
      <c r="AF137">
        <v>2</v>
      </c>
      <c r="AG137">
        <v>6</v>
      </c>
      <c r="AH137">
        <v>2</v>
      </c>
      <c r="AI137" s="2">
        <v>0.5</v>
      </c>
      <c r="AJ137" s="4">
        <v>76339</v>
      </c>
      <c r="AK137" s="4">
        <v>90</v>
      </c>
    </row>
    <row r="138" spans="1:37" ht="15.25" customHeight="1" x14ac:dyDescent="0.2">
      <c r="A138" t="s">
        <v>762</v>
      </c>
      <c r="B138" t="s">
        <v>760</v>
      </c>
      <c r="C138" t="s">
        <v>618</v>
      </c>
      <c r="D138">
        <v>12</v>
      </c>
      <c r="E138">
        <v>69</v>
      </c>
      <c r="F138" s="2">
        <v>5.75</v>
      </c>
      <c r="G138" s="2">
        <v>79.7</v>
      </c>
      <c r="H138" s="2">
        <v>6.6</v>
      </c>
      <c r="I138" s="2">
        <v>0.72</v>
      </c>
      <c r="J138" s="2">
        <v>49.7</v>
      </c>
      <c r="K138" s="2">
        <v>4.1416666666666702</v>
      </c>
      <c r="L138">
        <v>14</v>
      </c>
      <c r="M138" s="2">
        <v>1.1666666666666701</v>
      </c>
      <c r="N138">
        <v>28</v>
      </c>
      <c r="O138">
        <v>43</v>
      </c>
      <c r="P138" s="2">
        <v>65.116279069767401</v>
      </c>
      <c r="Q138">
        <v>18</v>
      </c>
      <c r="R138">
        <v>45</v>
      </c>
      <c r="S138" s="2">
        <v>40</v>
      </c>
      <c r="T138">
        <v>5</v>
      </c>
      <c r="U138">
        <v>8</v>
      </c>
      <c r="V138" s="2">
        <v>62.5</v>
      </c>
      <c r="W138">
        <v>1</v>
      </c>
      <c r="X138">
        <v>5</v>
      </c>
      <c r="Y138">
        <v>4</v>
      </c>
      <c r="Z138">
        <v>4</v>
      </c>
      <c r="AA138">
        <v>1</v>
      </c>
      <c r="AB138">
        <v>0</v>
      </c>
      <c r="AC138">
        <v>4</v>
      </c>
      <c r="AD138">
        <v>66</v>
      </c>
      <c r="AE138" s="2">
        <v>5.5</v>
      </c>
      <c r="AF138">
        <v>17</v>
      </c>
      <c r="AG138">
        <v>49</v>
      </c>
      <c r="AH138">
        <v>12</v>
      </c>
      <c r="AI138" s="2">
        <v>1</v>
      </c>
      <c r="AJ138" s="4">
        <v>171922</v>
      </c>
      <c r="AK138" s="4">
        <v>30</v>
      </c>
    </row>
    <row r="139" spans="1:37" ht="15.25" customHeight="1" x14ac:dyDescent="0.2">
      <c r="A139" t="s">
        <v>248</v>
      </c>
      <c r="B139" t="s">
        <v>249</v>
      </c>
      <c r="C139" t="s">
        <v>618</v>
      </c>
      <c r="D139">
        <v>9</v>
      </c>
      <c r="E139">
        <v>38</v>
      </c>
      <c r="F139" s="2">
        <v>4.2222222222222197</v>
      </c>
      <c r="G139" s="2">
        <v>25.9</v>
      </c>
      <c r="H139" s="2">
        <v>2.9</v>
      </c>
      <c r="I139" s="2">
        <v>0.51</v>
      </c>
      <c r="J139" s="2">
        <v>19.399999999999999</v>
      </c>
      <c r="K139" s="2">
        <v>2.1555555555555599</v>
      </c>
      <c r="L139">
        <v>14</v>
      </c>
      <c r="M139" s="2">
        <v>1.55555555555556</v>
      </c>
      <c r="N139">
        <v>23</v>
      </c>
      <c r="O139">
        <v>45</v>
      </c>
      <c r="P139" s="2">
        <v>51.1111111111111</v>
      </c>
      <c r="Q139">
        <v>5</v>
      </c>
      <c r="R139">
        <v>22</v>
      </c>
      <c r="S139" s="2">
        <v>22.727272727272702</v>
      </c>
      <c r="T139">
        <v>5</v>
      </c>
      <c r="U139">
        <v>8</v>
      </c>
      <c r="V139" s="2">
        <v>62.5</v>
      </c>
      <c r="W139">
        <v>0</v>
      </c>
      <c r="X139">
        <v>0</v>
      </c>
      <c r="Y139">
        <v>0</v>
      </c>
      <c r="Z139">
        <v>0</v>
      </c>
      <c r="AA139">
        <v>0</v>
      </c>
      <c r="AB139">
        <v>0</v>
      </c>
      <c r="AC139">
        <v>14</v>
      </c>
      <c r="AD139">
        <v>15</v>
      </c>
      <c r="AE139" s="2">
        <v>1.6666666666666701</v>
      </c>
      <c r="AF139">
        <v>3</v>
      </c>
      <c r="AG139">
        <v>12</v>
      </c>
      <c r="AH139">
        <v>1</v>
      </c>
      <c r="AI139" s="2">
        <v>0.11111111111111099</v>
      </c>
      <c r="AJ139" s="4">
        <v>123018</v>
      </c>
      <c r="AK139" s="4">
        <v>56</v>
      </c>
    </row>
    <row r="140" spans="1:37" ht="15.25" customHeight="1" x14ac:dyDescent="0.2">
      <c r="A140" t="s">
        <v>165</v>
      </c>
      <c r="B140" t="s">
        <v>763</v>
      </c>
      <c r="C140" t="s">
        <v>47</v>
      </c>
      <c r="D140">
        <v>2</v>
      </c>
      <c r="E140">
        <v>3</v>
      </c>
      <c r="F140" s="2">
        <v>1.5</v>
      </c>
      <c r="G140" s="2">
        <v>5.5</v>
      </c>
      <c r="H140" s="2">
        <v>2.8</v>
      </c>
      <c r="I140" s="2">
        <v>0.5</v>
      </c>
      <c r="J140" s="2">
        <v>1.5</v>
      </c>
      <c r="K140" s="2">
        <v>0.75</v>
      </c>
      <c r="L140">
        <v>3</v>
      </c>
      <c r="M140" s="2">
        <v>1.5</v>
      </c>
      <c r="N140">
        <v>1</v>
      </c>
      <c r="O140">
        <v>3</v>
      </c>
      <c r="P140" s="2">
        <v>33.3333333333333</v>
      </c>
      <c r="Q140">
        <v>1</v>
      </c>
      <c r="R140">
        <v>3</v>
      </c>
      <c r="S140" s="2">
        <v>33.3333333333333</v>
      </c>
      <c r="T140">
        <v>0</v>
      </c>
      <c r="U140">
        <v>0</v>
      </c>
      <c r="W140">
        <v>0</v>
      </c>
      <c r="X140">
        <v>2</v>
      </c>
      <c r="Y140">
        <v>1</v>
      </c>
      <c r="Z140">
        <v>0</v>
      </c>
      <c r="AA140">
        <v>0</v>
      </c>
      <c r="AB140">
        <v>0</v>
      </c>
      <c r="AC140">
        <v>0</v>
      </c>
      <c r="AD140">
        <v>6</v>
      </c>
      <c r="AE140" s="2">
        <v>3</v>
      </c>
      <c r="AF140">
        <v>2</v>
      </c>
      <c r="AG140">
        <v>4</v>
      </c>
      <c r="AH140">
        <v>2</v>
      </c>
      <c r="AI140" s="2">
        <v>1</v>
      </c>
      <c r="AJ140" s="4">
        <v>23880</v>
      </c>
      <c r="AK140" s="4">
        <v>211</v>
      </c>
    </row>
    <row r="141" spans="1:37" ht="15.25" customHeight="1" x14ac:dyDescent="0.2">
      <c r="A141" t="s">
        <v>148</v>
      </c>
      <c r="B141" t="s">
        <v>149</v>
      </c>
      <c r="C141" t="s">
        <v>47</v>
      </c>
      <c r="D141">
        <v>2</v>
      </c>
      <c r="E141">
        <v>2</v>
      </c>
      <c r="F141" s="2">
        <v>1</v>
      </c>
      <c r="G141" s="2">
        <v>2</v>
      </c>
      <c r="H141" s="2">
        <v>1</v>
      </c>
      <c r="I141" s="2">
        <v>0.25</v>
      </c>
      <c r="J141" s="2">
        <v>0.5</v>
      </c>
      <c r="K141" s="2">
        <v>0.25</v>
      </c>
      <c r="L141">
        <v>1</v>
      </c>
      <c r="M141" s="2">
        <v>0.5</v>
      </c>
      <c r="N141">
        <v>0</v>
      </c>
      <c r="O141">
        <v>4</v>
      </c>
      <c r="P141" s="2">
        <v>0</v>
      </c>
      <c r="Q141">
        <v>1</v>
      </c>
      <c r="R141">
        <v>4</v>
      </c>
      <c r="S141" s="2">
        <v>25</v>
      </c>
      <c r="T141">
        <v>0</v>
      </c>
      <c r="U141">
        <v>0</v>
      </c>
      <c r="W141">
        <v>0</v>
      </c>
      <c r="X141">
        <v>0</v>
      </c>
      <c r="Y141">
        <v>1</v>
      </c>
      <c r="Z141">
        <v>0</v>
      </c>
      <c r="AA141">
        <v>0</v>
      </c>
      <c r="AB141">
        <v>0</v>
      </c>
      <c r="AC141">
        <v>0</v>
      </c>
      <c r="AD141">
        <v>5</v>
      </c>
      <c r="AE141" s="2">
        <v>2.5</v>
      </c>
      <c r="AF141">
        <v>2</v>
      </c>
      <c r="AG141">
        <v>3</v>
      </c>
      <c r="AH141">
        <v>2</v>
      </c>
      <c r="AI141" s="2">
        <v>1</v>
      </c>
      <c r="AJ141" s="4">
        <v>17390</v>
      </c>
      <c r="AK141" s="4">
        <v>226</v>
      </c>
    </row>
    <row r="142" spans="1:37" ht="15.25" customHeight="1" x14ac:dyDescent="0.2">
      <c r="A142" t="s">
        <v>764</v>
      </c>
      <c r="B142" t="s">
        <v>765</v>
      </c>
      <c r="C142" t="s">
        <v>47</v>
      </c>
      <c r="D142">
        <v>2</v>
      </c>
      <c r="E142">
        <v>7</v>
      </c>
      <c r="F142" s="2">
        <v>3.5</v>
      </c>
      <c r="G142" s="2">
        <v>6.8</v>
      </c>
      <c r="H142" s="2">
        <v>3.4</v>
      </c>
      <c r="I142" s="2">
        <v>0.54</v>
      </c>
      <c r="J142" s="2">
        <v>3.8</v>
      </c>
      <c r="K142" s="2">
        <v>1.9</v>
      </c>
      <c r="L142">
        <v>3</v>
      </c>
      <c r="M142" s="2">
        <v>1.5</v>
      </c>
      <c r="N142">
        <v>7</v>
      </c>
      <c r="O142">
        <v>13</v>
      </c>
      <c r="P142" s="2">
        <v>53.846153846153797</v>
      </c>
      <c r="Q142">
        <v>0</v>
      </c>
      <c r="R142">
        <v>0</v>
      </c>
      <c r="T142">
        <v>0</v>
      </c>
      <c r="U142">
        <v>0</v>
      </c>
      <c r="W142">
        <v>0</v>
      </c>
      <c r="X142">
        <v>3</v>
      </c>
      <c r="Y142">
        <v>0</v>
      </c>
      <c r="Z142">
        <v>1</v>
      </c>
      <c r="AA142">
        <v>0</v>
      </c>
      <c r="AB142">
        <v>0</v>
      </c>
      <c r="AC142">
        <v>0</v>
      </c>
      <c r="AD142">
        <v>8</v>
      </c>
      <c r="AE142" s="2">
        <v>4</v>
      </c>
      <c r="AF142">
        <v>4</v>
      </c>
      <c r="AG142">
        <v>4</v>
      </c>
      <c r="AH142">
        <v>4</v>
      </c>
      <c r="AI142" s="2">
        <v>2</v>
      </c>
      <c r="AJ142" s="4">
        <v>18630</v>
      </c>
      <c r="AK142" s="4">
        <v>223</v>
      </c>
    </row>
    <row r="143" spans="1:37" ht="15.25" customHeight="1" x14ac:dyDescent="0.2">
      <c r="A143" t="s">
        <v>146</v>
      </c>
      <c r="B143" t="s">
        <v>147</v>
      </c>
      <c r="C143" t="s">
        <v>47</v>
      </c>
      <c r="D143">
        <v>2</v>
      </c>
      <c r="E143">
        <v>15</v>
      </c>
      <c r="F143" s="2">
        <v>7.5</v>
      </c>
      <c r="G143" s="2">
        <v>11.6</v>
      </c>
      <c r="H143" s="2">
        <v>5.8</v>
      </c>
      <c r="I143" s="2">
        <v>0.54</v>
      </c>
      <c r="J143" s="2">
        <v>8.1</v>
      </c>
      <c r="K143" s="2">
        <v>4.05</v>
      </c>
      <c r="L143">
        <v>2</v>
      </c>
      <c r="M143" s="2">
        <v>1</v>
      </c>
      <c r="N143">
        <v>2</v>
      </c>
      <c r="O143">
        <v>4</v>
      </c>
      <c r="P143" s="2">
        <v>50</v>
      </c>
      <c r="Q143">
        <v>6</v>
      </c>
      <c r="R143">
        <v>23</v>
      </c>
      <c r="S143" s="2">
        <v>26.086956521739101</v>
      </c>
      <c r="T143">
        <v>1</v>
      </c>
      <c r="U143">
        <v>1</v>
      </c>
      <c r="V143" s="2">
        <v>100</v>
      </c>
      <c r="W143">
        <v>0</v>
      </c>
      <c r="X143">
        <v>0</v>
      </c>
      <c r="Y143">
        <v>2</v>
      </c>
      <c r="Z143">
        <v>0</v>
      </c>
      <c r="AA143">
        <v>0</v>
      </c>
      <c r="AB143">
        <v>0</v>
      </c>
      <c r="AC143">
        <v>0</v>
      </c>
      <c r="AD143">
        <v>9</v>
      </c>
      <c r="AE143" s="2">
        <v>4.5</v>
      </c>
      <c r="AF143">
        <v>3</v>
      </c>
      <c r="AG143">
        <v>6</v>
      </c>
      <c r="AH143">
        <v>3</v>
      </c>
      <c r="AI143" s="2">
        <v>1.5</v>
      </c>
      <c r="AJ143" s="4">
        <v>30600</v>
      </c>
      <c r="AK143" s="4">
        <v>194</v>
      </c>
    </row>
    <row r="144" spans="1:37" ht="15.25" customHeight="1" x14ac:dyDescent="0.2">
      <c r="A144" t="s">
        <v>766</v>
      </c>
      <c r="B144" t="s">
        <v>767</v>
      </c>
      <c r="C144" t="s">
        <v>61</v>
      </c>
      <c r="D144">
        <v>3</v>
      </c>
      <c r="E144">
        <v>5</v>
      </c>
      <c r="F144" s="2">
        <v>1.6666666666666701</v>
      </c>
      <c r="G144" s="2">
        <v>4.2</v>
      </c>
      <c r="H144" s="2">
        <v>1.4</v>
      </c>
      <c r="I144" s="2">
        <v>0.25</v>
      </c>
      <c r="J144" s="2">
        <v>1.2</v>
      </c>
      <c r="K144" s="2">
        <v>0.4</v>
      </c>
      <c r="L144">
        <v>1</v>
      </c>
      <c r="M144" s="2">
        <v>0.33333333333333298</v>
      </c>
      <c r="N144">
        <v>3</v>
      </c>
      <c r="O144">
        <v>5</v>
      </c>
      <c r="P144" s="2">
        <v>60</v>
      </c>
      <c r="Q144">
        <v>1</v>
      </c>
      <c r="R144">
        <v>14</v>
      </c>
      <c r="S144" s="2">
        <v>7.1428571428571397</v>
      </c>
      <c r="T144">
        <v>0</v>
      </c>
      <c r="U144">
        <v>1</v>
      </c>
      <c r="V144" s="2">
        <v>0</v>
      </c>
      <c r="W144">
        <v>0</v>
      </c>
      <c r="X144">
        <v>0</v>
      </c>
      <c r="Y144">
        <v>0</v>
      </c>
      <c r="Z144">
        <v>0</v>
      </c>
      <c r="AA144">
        <v>0</v>
      </c>
      <c r="AB144">
        <v>0</v>
      </c>
      <c r="AC144">
        <v>1</v>
      </c>
      <c r="AD144">
        <v>8</v>
      </c>
      <c r="AE144" s="2">
        <v>2.6666666666666701</v>
      </c>
      <c r="AF144">
        <v>4</v>
      </c>
      <c r="AG144">
        <v>4</v>
      </c>
      <c r="AH144">
        <v>1</v>
      </c>
      <c r="AI144" s="2">
        <v>0.33333333333333298</v>
      </c>
      <c r="AJ144" s="4">
        <v>55746</v>
      </c>
      <c r="AK144" s="4">
        <v>119</v>
      </c>
    </row>
    <row r="145" spans="1:37" ht="15.25" customHeight="1" x14ac:dyDescent="0.2">
      <c r="A145" t="s">
        <v>768</v>
      </c>
      <c r="B145" t="s">
        <v>769</v>
      </c>
      <c r="C145" t="s">
        <v>61</v>
      </c>
      <c r="D145">
        <v>3</v>
      </c>
      <c r="E145">
        <v>26</v>
      </c>
      <c r="F145" s="2">
        <v>8.6666666666666696</v>
      </c>
      <c r="G145" s="2">
        <v>21.9</v>
      </c>
      <c r="H145" s="2">
        <v>7.3</v>
      </c>
      <c r="I145" s="2">
        <v>0.67</v>
      </c>
      <c r="J145" s="2">
        <v>17.399999999999999</v>
      </c>
      <c r="K145" s="2">
        <v>5.8</v>
      </c>
      <c r="L145">
        <v>7</v>
      </c>
      <c r="M145" s="2">
        <v>2.3333333333333299</v>
      </c>
      <c r="N145">
        <v>8</v>
      </c>
      <c r="O145">
        <v>12</v>
      </c>
      <c r="P145" s="2">
        <v>66.6666666666667</v>
      </c>
      <c r="Q145">
        <v>9</v>
      </c>
      <c r="R145">
        <v>26</v>
      </c>
      <c r="S145" s="2">
        <v>34.615384615384599</v>
      </c>
      <c r="T145">
        <v>0</v>
      </c>
      <c r="U145">
        <v>1</v>
      </c>
      <c r="V145" s="2">
        <v>0</v>
      </c>
      <c r="W145">
        <v>0</v>
      </c>
      <c r="X145">
        <v>0</v>
      </c>
      <c r="Y145">
        <v>1</v>
      </c>
      <c r="Z145">
        <v>2</v>
      </c>
      <c r="AA145">
        <v>0</v>
      </c>
      <c r="AB145">
        <v>0</v>
      </c>
      <c r="AC145">
        <v>6</v>
      </c>
      <c r="AD145">
        <v>15</v>
      </c>
      <c r="AE145" s="2">
        <v>5</v>
      </c>
      <c r="AF145">
        <v>4</v>
      </c>
      <c r="AG145">
        <v>11</v>
      </c>
      <c r="AH145">
        <v>4</v>
      </c>
      <c r="AI145" s="2">
        <v>1.3333333333333299</v>
      </c>
      <c r="AJ145" s="4">
        <v>63977</v>
      </c>
      <c r="AK145" s="4">
        <v>112</v>
      </c>
    </row>
    <row r="146" spans="1:37" ht="15.25" customHeight="1" x14ac:dyDescent="0.2">
      <c r="A146" t="s">
        <v>770</v>
      </c>
      <c r="B146" t="s">
        <v>771</v>
      </c>
      <c r="C146" t="s">
        <v>61</v>
      </c>
      <c r="D146">
        <v>3</v>
      </c>
      <c r="E146">
        <v>11</v>
      </c>
      <c r="F146" s="2">
        <v>3.6666666666666701</v>
      </c>
      <c r="G146" s="2">
        <v>7.2</v>
      </c>
      <c r="H146" s="2">
        <v>2.4</v>
      </c>
      <c r="I146" s="2">
        <v>0.61</v>
      </c>
      <c r="J146" s="2">
        <v>6.7</v>
      </c>
      <c r="K146" s="2">
        <v>2.2333333333333298</v>
      </c>
      <c r="L146">
        <v>2</v>
      </c>
      <c r="M146" s="2">
        <v>0.66666666666666696</v>
      </c>
      <c r="N146">
        <v>6</v>
      </c>
      <c r="O146">
        <v>8</v>
      </c>
      <c r="P146" s="2">
        <v>75</v>
      </c>
      <c r="Q146">
        <v>2</v>
      </c>
      <c r="R146">
        <v>9</v>
      </c>
      <c r="S146" s="2">
        <v>22.2222222222222</v>
      </c>
      <c r="T146">
        <v>1</v>
      </c>
      <c r="U146">
        <v>1</v>
      </c>
      <c r="V146" s="2">
        <v>100</v>
      </c>
      <c r="W146">
        <v>0</v>
      </c>
      <c r="X146">
        <v>1</v>
      </c>
      <c r="Y146">
        <v>0</v>
      </c>
      <c r="Z146">
        <v>0</v>
      </c>
      <c r="AA146">
        <v>0</v>
      </c>
      <c r="AB146">
        <v>0</v>
      </c>
      <c r="AC146">
        <v>1</v>
      </c>
      <c r="AD146">
        <v>5</v>
      </c>
      <c r="AE146" s="2">
        <v>1.6666666666666701</v>
      </c>
      <c r="AF146">
        <v>2</v>
      </c>
      <c r="AG146">
        <v>3</v>
      </c>
      <c r="AH146">
        <v>3</v>
      </c>
      <c r="AI146" s="2">
        <v>1</v>
      </c>
      <c r="AJ146" s="4">
        <v>56006</v>
      </c>
      <c r="AK146" s="4">
        <v>118</v>
      </c>
    </row>
    <row r="147" spans="1:37" ht="15.25" customHeight="1" x14ac:dyDescent="0.2">
      <c r="A147" t="s">
        <v>772</v>
      </c>
      <c r="B147" t="s">
        <v>773</v>
      </c>
      <c r="C147" t="s">
        <v>61</v>
      </c>
      <c r="D147">
        <v>2</v>
      </c>
      <c r="E147">
        <v>0</v>
      </c>
      <c r="F147" s="2">
        <v>0</v>
      </c>
      <c r="G147" s="2">
        <v>1.5</v>
      </c>
      <c r="H147" s="2">
        <v>0.8</v>
      </c>
      <c r="I147" s="2">
        <v>0</v>
      </c>
      <c r="J147" s="2">
        <v>0</v>
      </c>
      <c r="K147" s="2">
        <v>0</v>
      </c>
      <c r="L147">
        <v>1</v>
      </c>
      <c r="M147" s="2">
        <v>0.5</v>
      </c>
      <c r="N147">
        <v>0</v>
      </c>
      <c r="O147">
        <v>1</v>
      </c>
      <c r="P147" s="2">
        <v>0</v>
      </c>
      <c r="Q147">
        <v>0</v>
      </c>
      <c r="R147">
        <v>0</v>
      </c>
      <c r="T147">
        <v>0</v>
      </c>
      <c r="U147">
        <v>0</v>
      </c>
      <c r="W147">
        <v>0</v>
      </c>
      <c r="X147">
        <v>0</v>
      </c>
      <c r="Y147">
        <v>1</v>
      </c>
      <c r="Z147">
        <v>0</v>
      </c>
      <c r="AA147">
        <v>0</v>
      </c>
      <c r="AB147">
        <v>0</v>
      </c>
      <c r="AC147">
        <v>0</v>
      </c>
      <c r="AD147">
        <v>1</v>
      </c>
      <c r="AE147" s="2">
        <v>0.5</v>
      </c>
      <c r="AF147">
        <v>0</v>
      </c>
      <c r="AG147">
        <v>1</v>
      </c>
      <c r="AH147">
        <v>0</v>
      </c>
      <c r="AI147" s="2">
        <v>0</v>
      </c>
      <c r="AJ147" s="4">
        <v>32460</v>
      </c>
      <c r="AK147" s="4">
        <v>190</v>
      </c>
    </row>
    <row r="148" spans="1:37" ht="15.25" customHeight="1" x14ac:dyDescent="0.2">
      <c r="A148" t="s">
        <v>774</v>
      </c>
      <c r="B148" t="s">
        <v>775</v>
      </c>
      <c r="C148" t="s">
        <v>609</v>
      </c>
      <c r="D148">
        <v>6</v>
      </c>
      <c r="E148">
        <v>20</v>
      </c>
      <c r="F148" s="2">
        <v>3.3333333333333299</v>
      </c>
      <c r="G148" s="2">
        <v>3.1</v>
      </c>
      <c r="H148" s="2">
        <v>0.5</v>
      </c>
      <c r="I148" s="2">
        <v>0.43</v>
      </c>
      <c r="J148" s="2">
        <v>8.6</v>
      </c>
      <c r="K148" s="2">
        <v>1.43333333333333</v>
      </c>
      <c r="L148">
        <v>6</v>
      </c>
      <c r="M148" s="2">
        <v>1</v>
      </c>
      <c r="N148">
        <v>7</v>
      </c>
      <c r="O148">
        <v>18</v>
      </c>
      <c r="P148" s="2">
        <v>38.8888888888889</v>
      </c>
      <c r="Q148">
        <v>6</v>
      </c>
      <c r="R148">
        <v>26</v>
      </c>
      <c r="S148" s="2">
        <v>23.076923076923102</v>
      </c>
      <c r="T148">
        <v>1</v>
      </c>
      <c r="U148">
        <v>2</v>
      </c>
      <c r="V148" s="2">
        <v>50</v>
      </c>
      <c r="W148">
        <v>0</v>
      </c>
      <c r="X148">
        <v>1</v>
      </c>
      <c r="Y148">
        <v>1</v>
      </c>
      <c r="Z148">
        <v>0</v>
      </c>
      <c r="AA148">
        <v>0</v>
      </c>
      <c r="AB148">
        <v>0</v>
      </c>
      <c r="AC148">
        <v>4</v>
      </c>
      <c r="AD148">
        <v>7</v>
      </c>
      <c r="AE148" s="2">
        <v>1.1666666666666701</v>
      </c>
      <c r="AF148">
        <v>1</v>
      </c>
      <c r="AG148">
        <v>6</v>
      </c>
      <c r="AH148">
        <v>11</v>
      </c>
      <c r="AI148" s="2">
        <v>1.8333333333333299</v>
      </c>
      <c r="AJ148" s="4">
        <v>88650</v>
      </c>
      <c r="AK148" s="4">
        <v>73</v>
      </c>
    </row>
    <row r="149" spans="1:37" ht="15.25" customHeight="1" x14ac:dyDescent="0.2">
      <c r="A149" t="s">
        <v>776</v>
      </c>
      <c r="B149" t="s">
        <v>777</v>
      </c>
      <c r="C149" t="s">
        <v>54</v>
      </c>
      <c r="D149">
        <v>2</v>
      </c>
      <c r="E149">
        <v>14</v>
      </c>
      <c r="F149" s="2">
        <v>7</v>
      </c>
      <c r="G149" s="2">
        <v>6.5</v>
      </c>
      <c r="H149" s="2">
        <v>3.2</v>
      </c>
      <c r="I149" s="2">
        <v>0.61</v>
      </c>
      <c r="J149" s="2">
        <v>8.5</v>
      </c>
      <c r="K149" s="2">
        <v>4.25</v>
      </c>
      <c r="L149">
        <v>1</v>
      </c>
      <c r="M149" s="2">
        <v>0.5</v>
      </c>
      <c r="N149">
        <v>13</v>
      </c>
      <c r="O149">
        <v>21</v>
      </c>
      <c r="P149" s="2">
        <v>61.904761904761898</v>
      </c>
      <c r="Q149">
        <v>0</v>
      </c>
      <c r="R149">
        <v>0</v>
      </c>
      <c r="T149">
        <v>1</v>
      </c>
      <c r="U149">
        <v>2</v>
      </c>
      <c r="V149" s="2">
        <v>50</v>
      </c>
      <c r="W149">
        <v>0</v>
      </c>
      <c r="X149">
        <v>0</v>
      </c>
      <c r="Y149">
        <v>0</v>
      </c>
      <c r="Z149">
        <v>1</v>
      </c>
      <c r="AA149">
        <v>0</v>
      </c>
      <c r="AB149">
        <v>0</v>
      </c>
      <c r="AC149">
        <v>1</v>
      </c>
      <c r="AD149">
        <v>8</v>
      </c>
      <c r="AE149" s="2">
        <v>4</v>
      </c>
      <c r="AF149">
        <v>4</v>
      </c>
      <c r="AG149">
        <v>4</v>
      </c>
      <c r="AH149">
        <v>6</v>
      </c>
      <c r="AI149" s="2">
        <v>3</v>
      </c>
      <c r="AJ149" s="4">
        <v>16440</v>
      </c>
      <c r="AK149" s="4">
        <v>234</v>
      </c>
    </row>
    <row r="150" spans="1:37" ht="15.25" customHeight="1" x14ac:dyDescent="0.2">
      <c r="A150" t="s">
        <v>778</v>
      </c>
      <c r="B150" t="s">
        <v>779</v>
      </c>
      <c r="C150" t="s">
        <v>54</v>
      </c>
      <c r="D150">
        <v>2</v>
      </c>
      <c r="E150">
        <v>5</v>
      </c>
      <c r="F150" s="2">
        <v>2.5</v>
      </c>
      <c r="G150" s="2">
        <v>2.9</v>
      </c>
      <c r="H150" s="2">
        <v>1.4</v>
      </c>
      <c r="I150" s="2">
        <v>0.28000000000000003</v>
      </c>
      <c r="J150" s="2">
        <v>1.4</v>
      </c>
      <c r="K150" s="2">
        <v>0.7</v>
      </c>
      <c r="L150">
        <v>4</v>
      </c>
      <c r="M150" s="2">
        <v>2</v>
      </c>
      <c r="N150">
        <v>4</v>
      </c>
      <c r="O150">
        <v>12</v>
      </c>
      <c r="P150" s="2">
        <v>33.3333333333333</v>
      </c>
      <c r="Q150">
        <v>0</v>
      </c>
      <c r="R150">
        <v>2</v>
      </c>
      <c r="S150" s="2">
        <v>0</v>
      </c>
      <c r="T150">
        <v>1</v>
      </c>
      <c r="U150">
        <v>4</v>
      </c>
      <c r="V150" s="2">
        <v>25</v>
      </c>
      <c r="W150">
        <v>0</v>
      </c>
      <c r="X150">
        <v>1</v>
      </c>
      <c r="Y150">
        <v>2</v>
      </c>
      <c r="Z150">
        <v>0</v>
      </c>
      <c r="AA150">
        <v>0</v>
      </c>
      <c r="AB150">
        <v>0</v>
      </c>
      <c r="AC150">
        <v>1</v>
      </c>
      <c r="AD150">
        <v>7</v>
      </c>
      <c r="AE150" s="2">
        <v>3.5</v>
      </c>
      <c r="AF150">
        <v>2</v>
      </c>
      <c r="AG150">
        <v>5</v>
      </c>
      <c r="AH150">
        <v>5</v>
      </c>
      <c r="AI150" s="2">
        <v>2.5</v>
      </c>
      <c r="AJ150" s="4">
        <v>14010</v>
      </c>
      <c r="AK150" s="4">
        <v>257</v>
      </c>
    </row>
    <row r="151" spans="1:37" ht="15.25" customHeight="1" x14ac:dyDescent="0.2">
      <c r="A151" t="s">
        <v>780</v>
      </c>
      <c r="B151" t="s">
        <v>781</v>
      </c>
      <c r="C151" t="s">
        <v>54</v>
      </c>
      <c r="D151">
        <v>2</v>
      </c>
      <c r="E151">
        <v>0</v>
      </c>
      <c r="F151" s="2">
        <v>0</v>
      </c>
      <c r="G151" s="2">
        <v>1.5</v>
      </c>
      <c r="H151" s="2">
        <v>0.8</v>
      </c>
      <c r="I151" s="2">
        <v>0</v>
      </c>
      <c r="J151" s="2">
        <v>0</v>
      </c>
      <c r="K151" s="2">
        <v>0</v>
      </c>
      <c r="L151">
        <v>0</v>
      </c>
      <c r="M151" s="2">
        <v>0</v>
      </c>
      <c r="N151">
        <v>0</v>
      </c>
      <c r="O151">
        <v>3</v>
      </c>
      <c r="P151" s="2">
        <v>0</v>
      </c>
      <c r="Q151">
        <v>0</v>
      </c>
      <c r="R151">
        <v>1</v>
      </c>
      <c r="S151" s="2">
        <v>0</v>
      </c>
      <c r="T151">
        <v>0</v>
      </c>
      <c r="U151">
        <v>0</v>
      </c>
      <c r="W151">
        <v>0</v>
      </c>
      <c r="X151">
        <v>0</v>
      </c>
      <c r="Y151">
        <v>0</v>
      </c>
      <c r="Z151">
        <v>0</v>
      </c>
      <c r="AA151">
        <v>0</v>
      </c>
      <c r="AB151">
        <v>0</v>
      </c>
      <c r="AC151">
        <v>0</v>
      </c>
      <c r="AD151">
        <v>5</v>
      </c>
      <c r="AE151" s="2">
        <v>2.5</v>
      </c>
      <c r="AF151">
        <v>1</v>
      </c>
      <c r="AG151">
        <v>4</v>
      </c>
      <c r="AH151">
        <v>1</v>
      </c>
      <c r="AI151" s="2">
        <v>0.5</v>
      </c>
      <c r="AJ151" s="4">
        <v>12660</v>
      </c>
      <c r="AK151" s="4">
        <v>264</v>
      </c>
    </row>
    <row r="152" spans="1:37" ht="15.25" customHeight="1" x14ac:dyDescent="0.2">
      <c r="A152" t="s">
        <v>374</v>
      </c>
      <c r="B152" t="s">
        <v>782</v>
      </c>
      <c r="C152" t="s">
        <v>54</v>
      </c>
      <c r="D152">
        <v>2</v>
      </c>
      <c r="E152">
        <v>9</v>
      </c>
      <c r="F152" s="2">
        <v>4.5</v>
      </c>
      <c r="G152" s="2">
        <v>8.9</v>
      </c>
      <c r="H152" s="2">
        <v>4.4000000000000004</v>
      </c>
      <c r="I152" s="2">
        <v>0.43</v>
      </c>
      <c r="J152" s="2">
        <v>3.9</v>
      </c>
      <c r="K152" s="2">
        <v>1.95</v>
      </c>
      <c r="L152">
        <v>3</v>
      </c>
      <c r="M152" s="2">
        <v>1.5</v>
      </c>
      <c r="N152">
        <v>0</v>
      </c>
      <c r="O152">
        <v>4</v>
      </c>
      <c r="P152" s="2">
        <v>0</v>
      </c>
      <c r="Q152">
        <v>4</v>
      </c>
      <c r="R152">
        <v>16</v>
      </c>
      <c r="S152" s="2">
        <v>25</v>
      </c>
      <c r="T152">
        <v>1</v>
      </c>
      <c r="U152">
        <v>1</v>
      </c>
      <c r="V152" s="2">
        <v>100</v>
      </c>
      <c r="W152">
        <v>0</v>
      </c>
      <c r="X152">
        <v>0</v>
      </c>
      <c r="Y152">
        <v>3</v>
      </c>
      <c r="Z152">
        <v>0</v>
      </c>
      <c r="AA152">
        <v>0</v>
      </c>
      <c r="AB152">
        <v>0</v>
      </c>
      <c r="AC152">
        <v>0</v>
      </c>
      <c r="AD152">
        <v>6</v>
      </c>
      <c r="AE152" s="2">
        <v>3</v>
      </c>
      <c r="AF152">
        <v>2</v>
      </c>
      <c r="AG152">
        <v>4</v>
      </c>
      <c r="AH152">
        <v>1</v>
      </c>
      <c r="AI152" s="2">
        <v>0.5</v>
      </c>
      <c r="AJ152" s="4">
        <v>15090</v>
      </c>
      <c r="AK152" s="4">
        <v>252</v>
      </c>
    </row>
    <row r="153" spans="1:37" ht="15.25" customHeight="1" x14ac:dyDescent="0.2">
      <c r="A153" t="s">
        <v>113</v>
      </c>
      <c r="B153" t="s">
        <v>783</v>
      </c>
      <c r="C153" t="s">
        <v>601</v>
      </c>
      <c r="D153">
        <v>5</v>
      </c>
      <c r="E153">
        <v>12</v>
      </c>
      <c r="F153" s="2">
        <v>2.4</v>
      </c>
      <c r="G153" s="2">
        <v>15</v>
      </c>
      <c r="H153" s="2">
        <v>3</v>
      </c>
      <c r="I153" s="2">
        <v>0.67</v>
      </c>
      <c r="J153" s="2">
        <v>8</v>
      </c>
      <c r="K153" s="2">
        <v>1.6</v>
      </c>
      <c r="L153">
        <v>5</v>
      </c>
      <c r="M153" s="2">
        <v>1</v>
      </c>
      <c r="N153">
        <v>12</v>
      </c>
      <c r="O153">
        <v>15</v>
      </c>
      <c r="P153" s="2">
        <v>80</v>
      </c>
      <c r="Q153">
        <v>0</v>
      </c>
      <c r="R153">
        <v>2</v>
      </c>
      <c r="S153" s="2">
        <v>0</v>
      </c>
      <c r="T153">
        <v>0</v>
      </c>
      <c r="U153">
        <v>1</v>
      </c>
      <c r="V153" s="2">
        <v>0</v>
      </c>
      <c r="W153">
        <v>0</v>
      </c>
      <c r="X153">
        <v>1</v>
      </c>
      <c r="Y153">
        <v>1</v>
      </c>
      <c r="Z153">
        <v>0</v>
      </c>
      <c r="AA153">
        <v>0</v>
      </c>
      <c r="AB153">
        <v>0</v>
      </c>
      <c r="AC153">
        <v>3</v>
      </c>
      <c r="AD153">
        <v>12</v>
      </c>
      <c r="AE153" s="2">
        <v>2.4</v>
      </c>
      <c r="AF153">
        <v>6</v>
      </c>
      <c r="AG153">
        <v>6</v>
      </c>
      <c r="AH153">
        <v>1</v>
      </c>
      <c r="AI153" s="2">
        <v>0.2</v>
      </c>
      <c r="AJ153" s="4">
        <v>202920</v>
      </c>
      <c r="AK153" s="4">
        <v>23</v>
      </c>
    </row>
    <row r="154" spans="1:37" ht="15.25" customHeight="1" x14ac:dyDescent="0.2">
      <c r="A154" t="s">
        <v>222</v>
      </c>
      <c r="B154" t="s">
        <v>223</v>
      </c>
      <c r="C154" t="s">
        <v>57</v>
      </c>
      <c r="D154">
        <v>3</v>
      </c>
      <c r="E154">
        <v>10</v>
      </c>
      <c r="F154" s="2">
        <v>3.3333333333333299</v>
      </c>
      <c r="G154" s="2">
        <v>9.9</v>
      </c>
      <c r="H154" s="2">
        <v>3.3</v>
      </c>
      <c r="I154" s="2">
        <v>0.28999999999999998</v>
      </c>
      <c r="J154" s="2">
        <v>2.9</v>
      </c>
      <c r="K154" s="2">
        <v>0.96666666666666701</v>
      </c>
      <c r="L154">
        <v>5</v>
      </c>
      <c r="M154" s="2">
        <v>1.6666666666666701</v>
      </c>
      <c r="N154">
        <v>4</v>
      </c>
      <c r="O154">
        <v>16</v>
      </c>
      <c r="P154" s="2">
        <v>25</v>
      </c>
      <c r="Q154">
        <v>2</v>
      </c>
      <c r="R154">
        <v>16</v>
      </c>
      <c r="S154" s="2">
        <v>12.5</v>
      </c>
      <c r="T154">
        <v>2</v>
      </c>
      <c r="U154">
        <v>3</v>
      </c>
      <c r="V154" s="2">
        <v>66.6666666666667</v>
      </c>
      <c r="W154">
        <v>0</v>
      </c>
      <c r="X154">
        <v>0</v>
      </c>
      <c r="Y154">
        <v>4</v>
      </c>
      <c r="Z154">
        <v>0</v>
      </c>
      <c r="AA154">
        <v>0</v>
      </c>
      <c r="AB154">
        <v>0</v>
      </c>
      <c r="AC154">
        <v>1</v>
      </c>
      <c r="AD154">
        <v>14</v>
      </c>
      <c r="AE154" s="2">
        <v>4.6666666666666696</v>
      </c>
      <c r="AF154">
        <v>7</v>
      </c>
      <c r="AG154">
        <v>7</v>
      </c>
      <c r="AH154">
        <v>4</v>
      </c>
      <c r="AI154" s="2">
        <v>1.3333333333333299</v>
      </c>
      <c r="AJ154" s="4">
        <v>34660</v>
      </c>
      <c r="AK154" s="4">
        <v>177</v>
      </c>
    </row>
    <row r="155" spans="1:37" ht="15.25" customHeight="1" x14ac:dyDescent="0.2">
      <c r="A155" t="s">
        <v>219</v>
      </c>
      <c r="B155" t="s">
        <v>218</v>
      </c>
      <c r="C155" t="s">
        <v>57</v>
      </c>
      <c r="D155">
        <v>3</v>
      </c>
      <c r="E155">
        <v>10</v>
      </c>
      <c r="F155" s="2">
        <v>3.3333333333333299</v>
      </c>
      <c r="G155" s="2">
        <v>13.5</v>
      </c>
      <c r="H155" s="2">
        <v>4.5</v>
      </c>
      <c r="I155" s="2">
        <v>0.5</v>
      </c>
      <c r="J155" s="2">
        <v>5</v>
      </c>
      <c r="K155" s="2">
        <v>1.6666666666666701</v>
      </c>
      <c r="L155">
        <v>2</v>
      </c>
      <c r="M155" s="2">
        <v>0.66666666666666696</v>
      </c>
      <c r="N155">
        <v>9</v>
      </c>
      <c r="O155">
        <v>19</v>
      </c>
      <c r="P155" s="2">
        <v>47.368421052631597</v>
      </c>
      <c r="Q155">
        <v>0</v>
      </c>
      <c r="R155">
        <v>0</v>
      </c>
      <c r="T155">
        <v>1</v>
      </c>
      <c r="U155">
        <v>1</v>
      </c>
      <c r="V155" s="2">
        <v>100</v>
      </c>
      <c r="W155">
        <v>0</v>
      </c>
      <c r="X155">
        <v>2</v>
      </c>
      <c r="Y155">
        <v>0</v>
      </c>
      <c r="Z155">
        <v>1</v>
      </c>
      <c r="AA155">
        <v>0</v>
      </c>
      <c r="AB155">
        <v>0</v>
      </c>
      <c r="AC155">
        <v>0</v>
      </c>
      <c r="AD155">
        <v>17</v>
      </c>
      <c r="AE155" s="2">
        <v>5.6666666666666696</v>
      </c>
      <c r="AF155">
        <v>6</v>
      </c>
      <c r="AG155">
        <v>11</v>
      </c>
      <c r="AH155">
        <v>2</v>
      </c>
      <c r="AI155" s="2">
        <v>0.66666666666666696</v>
      </c>
      <c r="AJ155" s="4">
        <v>37320</v>
      </c>
      <c r="AK155" s="4">
        <v>168</v>
      </c>
    </row>
    <row r="156" spans="1:37" ht="15.25" customHeight="1" x14ac:dyDescent="0.2">
      <c r="A156" t="s">
        <v>220</v>
      </c>
      <c r="B156" t="s">
        <v>221</v>
      </c>
      <c r="C156" t="s">
        <v>57</v>
      </c>
      <c r="D156">
        <v>3</v>
      </c>
      <c r="E156">
        <v>22</v>
      </c>
      <c r="F156" s="2">
        <v>7.3333333333333304</v>
      </c>
      <c r="G156" s="2">
        <v>11.8</v>
      </c>
      <c r="H156" s="2">
        <v>3.9</v>
      </c>
      <c r="I156" s="2">
        <v>0.57999999999999996</v>
      </c>
      <c r="J156" s="2">
        <v>12.8</v>
      </c>
      <c r="K156" s="2">
        <v>4.2666666666666702</v>
      </c>
      <c r="L156">
        <v>1</v>
      </c>
      <c r="M156" s="2">
        <v>0.33333333333333298</v>
      </c>
      <c r="N156">
        <v>5</v>
      </c>
      <c r="O156">
        <v>14</v>
      </c>
      <c r="P156" s="2">
        <v>35.714285714285701</v>
      </c>
      <c r="Q156">
        <v>8</v>
      </c>
      <c r="R156">
        <v>23</v>
      </c>
      <c r="S156" s="2">
        <v>34.7826086956522</v>
      </c>
      <c r="T156">
        <v>1</v>
      </c>
      <c r="U156">
        <v>1</v>
      </c>
      <c r="V156" s="2">
        <v>100</v>
      </c>
      <c r="W156">
        <v>0</v>
      </c>
      <c r="X156">
        <v>0</v>
      </c>
      <c r="Y156">
        <v>0</v>
      </c>
      <c r="Z156">
        <v>1</v>
      </c>
      <c r="AA156">
        <v>0</v>
      </c>
      <c r="AB156">
        <v>0</v>
      </c>
      <c r="AC156">
        <v>1</v>
      </c>
      <c r="AD156">
        <v>12</v>
      </c>
      <c r="AE156" s="2">
        <v>4</v>
      </c>
      <c r="AF156">
        <v>3</v>
      </c>
      <c r="AG156">
        <v>9</v>
      </c>
      <c r="AH156">
        <v>7</v>
      </c>
      <c r="AI156" s="2">
        <v>2.3333333333333299</v>
      </c>
      <c r="AJ156" s="4">
        <v>41530</v>
      </c>
      <c r="AK156" s="4">
        <v>161</v>
      </c>
    </row>
    <row r="157" spans="1:37" ht="15.25" customHeight="1" x14ac:dyDescent="0.2">
      <c r="A157" t="s">
        <v>217</v>
      </c>
      <c r="B157" t="s">
        <v>218</v>
      </c>
      <c r="C157" t="s">
        <v>57</v>
      </c>
      <c r="D157">
        <v>3</v>
      </c>
      <c r="E157">
        <v>4</v>
      </c>
      <c r="F157" s="2">
        <v>1.3333333333333299</v>
      </c>
      <c r="G157" s="2">
        <v>8.8000000000000007</v>
      </c>
      <c r="H157" s="2">
        <v>2.9</v>
      </c>
      <c r="I157" s="2">
        <v>0.56999999999999995</v>
      </c>
      <c r="J157" s="2">
        <v>2.2999999999999998</v>
      </c>
      <c r="K157" s="2">
        <v>0.76666666666666705</v>
      </c>
      <c r="L157">
        <v>1</v>
      </c>
      <c r="M157" s="2">
        <v>0.33333333333333298</v>
      </c>
      <c r="N157">
        <v>4</v>
      </c>
      <c r="O157">
        <v>4</v>
      </c>
      <c r="P157" s="2">
        <v>100</v>
      </c>
      <c r="Q157">
        <v>0</v>
      </c>
      <c r="R157">
        <v>2</v>
      </c>
      <c r="S157" s="2">
        <v>0</v>
      </c>
      <c r="T157">
        <v>0</v>
      </c>
      <c r="U157">
        <v>1</v>
      </c>
      <c r="V157" s="2">
        <v>0</v>
      </c>
      <c r="W157">
        <v>0</v>
      </c>
      <c r="X157">
        <v>0</v>
      </c>
      <c r="Y157">
        <v>1</v>
      </c>
      <c r="Z157">
        <v>0</v>
      </c>
      <c r="AA157">
        <v>0</v>
      </c>
      <c r="AB157">
        <v>0</v>
      </c>
      <c r="AC157">
        <v>0</v>
      </c>
      <c r="AD157">
        <v>13</v>
      </c>
      <c r="AE157" s="2">
        <v>4.3333333333333304</v>
      </c>
      <c r="AF157">
        <v>3</v>
      </c>
      <c r="AG157">
        <v>10</v>
      </c>
      <c r="AH157">
        <v>1</v>
      </c>
      <c r="AI157" s="2">
        <v>0.33333333333333298</v>
      </c>
      <c r="AJ157" s="4">
        <v>33720</v>
      </c>
      <c r="AK157" s="4">
        <v>187</v>
      </c>
    </row>
    <row r="158" spans="1:37" ht="15.25" customHeight="1" x14ac:dyDescent="0.2">
      <c r="A158" t="s">
        <v>784</v>
      </c>
      <c r="B158" t="s">
        <v>760</v>
      </c>
      <c r="C158" t="s">
        <v>618</v>
      </c>
      <c r="D158">
        <v>8</v>
      </c>
      <c r="E158">
        <v>46</v>
      </c>
      <c r="F158" s="2">
        <v>5.75</v>
      </c>
      <c r="G158" s="2">
        <v>53.1</v>
      </c>
      <c r="H158" s="2">
        <v>6.6</v>
      </c>
      <c r="I158" s="2">
        <v>0.73</v>
      </c>
      <c r="J158" s="2">
        <v>33.6</v>
      </c>
      <c r="K158" s="2">
        <v>4.2</v>
      </c>
      <c r="L158">
        <v>20</v>
      </c>
      <c r="M158" s="2">
        <v>2.5</v>
      </c>
      <c r="N158">
        <v>21</v>
      </c>
      <c r="O158">
        <v>31</v>
      </c>
      <c r="P158" s="2">
        <v>67.741935483871003</v>
      </c>
      <c r="Q158">
        <v>10</v>
      </c>
      <c r="R158">
        <v>27</v>
      </c>
      <c r="S158" s="2">
        <v>37.037037037037003</v>
      </c>
      <c r="T158">
        <v>5</v>
      </c>
      <c r="U158">
        <v>5</v>
      </c>
      <c r="V158" s="2">
        <v>100</v>
      </c>
      <c r="W158">
        <v>3</v>
      </c>
      <c r="X158">
        <v>10</v>
      </c>
      <c r="Y158">
        <v>5</v>
      </c>
      <c r="Z158">
        <v>1</v>
      </c>
      <c r="AA158">
        <v>0</v>
      </c>
      <c r="AB158">
        <v>0</v>
      </c>
      <c r="AC158">
        <v>2</v>
      </c>
      <c r="AD158">
        <v>23</v>
      </c>
      <c r="AE158" s="2">
        <v>2.875</v>
      </c>
      <c r="AF158">
        <v>6</v>
      </c>
      <c r="AG158">
        <v>17</v>
      </c>
      <c r="AH158">
        <v>7</v>
      </c>
      <c r="AI158" s="2">
        <v>0.875</v>
      </c>
      <c r="AJ158" s="4">
        <v>121399</v>
      </c>
      <c r="AK158" s="4">
        <v>57</v>
      </c>
    </row>
    <row r="159" spans="1:37" ht="15.25" customHeight="1" x14ac:dyDescent="0.2">
      <c r="A159" t="s">
        <v>785</v>
      </c>
      <c r="B159" t="s">
        <v>786</v>
      </c>
      <c r="C159" t="s">
        <v>619</v>
      </c>
      <c r="D159">
        <v>4</v>
      </c>
      <c r="E159">
        <v>20</v>
      </c>
      <c r="F159" s="2">
        <v>5</v>
      </c>
      <c r="G159" s="2">
        <v>21.7</v>
      </c>
      <c r="H159" s="2">
        <v>5.4</v>
      </c>
      <c r="I159" s="2">
        <v>0.56000000000000005</v>
      </c>
      <c r="J159" s="2">
        <v>11.2</v>
      </c>
      <c r="K159" s="2">
        <v>2.8</v>
      </c>
      <c r="L159">
        <v>10</v>
      </c>
      <c r="M159" s="2">
        <v>2.5</v>
      </c>
      <c r="N159">
        <v>13</v>
      </c>
      <c r="O159">
        <v>21</v>
      </c>
      <c r="P159" s="2">
        <v>61.904761904761898</v>
      </c>
      <c r="Q159">
        <v>2</v>
      </c>
      <c r="R159">
        <v>8</v>
      </c>
      <c r="S159" s="2">
        <v>25</v>
      </c>
      <c r="T159">
        <v>3</v>
      </c>
      <c r="U159">
        <v>7</v>
      </c>
      <c r="V159" s="2">
        <v>42.857142857142897</v>
      </c>
      <c r="W159">
        <v>1</v>
      </c>
      <c r="X159">
        <v>2</v>
      </c>
      <c r="Y159">
        <v>2</v>
      </c>
      <c r="Z159">
        <v>2</v>
      </c>
      <c r="AA159">
        <v>0</v>
      </c>
      <c r="AB159">
        <v>0</v>
      </c>
      <c r="AC159">
        <v>5</v>
      </c>
      <c r="AD159">
        <v>19</v>
      </c>
      <c r="AE159" s="2">
        <v>4.75</v>
      </c>
      <c r="AF159">
        <v>7</v>
      </c>
      <c r="AG159">
        <v>12</v>
      </c>
      <c r="AH159">
        <v>3</v>
      </c>
      <c r="AI159" s="2">
        <v>0.75</v>
      </c>
      <c r="AJ159" s="4">
        <v>54202</v>
      </c>
      <c r="AK159" s="4">
        <v>125</v>
      </c>
    </row>
    <row r="160" spans="1:37" ht="15.25" customHeight="1" x14ac:dyDescent="0.2">
      <c r="A160" t="s">
        <v>787</v>
      </c>
      <c r="B160" t="s">
        <v>788</v>
      </c>
      <c r="C160" t="s">
        <v>619</v>
      </c>
      <c r="D160">
        <v>9</v>
      </c>
      <c r="E160">
        <v>14</v>
      </c>
      <c r="F160" s="2">
        <v>1.55555555555556</v>
      </c>
      <c r="G160" s="2">
        <v>16.2</v>
      </c>
      <c r="H160" s="2">
        <v>1.8</v>
      </c>
      <c r="I160" s="2">
        <v>0.48</v>
      </c>
      <c r="J160" s="2">
        <v>6.7</v>
      </c>
      <c r="K160" s="2">
        <v>0.74444444444444402</v>
      </c>
      <c r="L160">
        <v>7</v>
      </c>
      <c r="M160" s="2">
        <v>0.77777777777777801</v>
      </c>
      <c r="N160">
        <v>12</v>
      </c>
      <c r="O160">
        <v>25</v>
      </c>
      <c r="P160" s="2">
        <v>48</v>
      </c>
      <c r="Q160">
        <v>0</v>
      </c>
      <c r="R160">
        <v>0</v>
      </c>
      <c r="T160">
        <v>2</v>
      </c>
      <c r="U160">
        <v>4</v>
      </c>
      <c r="V160" s="2">
        <v>50</v>
      </c>
      <c r="W160">
        <v>0</v>
      </c>
      <c r="X160">
        <v>3</v>
      </c>
      <c r="Y160">
        <v>2</v>
      </c>
      <c r="Z160">
        <v>0</v>
      </c>
      <c r="AA160">
        <v>0</v>
      </c>
      <c r="AB160">
        <v>0</v>
      </c>
      <c r="AC160">
        <v>2</v>
      </c>
      <c r="AD160">
        <v>23</v>
      </c>
      <c r="AE160" s="2">
        <v>2.5555555555555598</v>
      </c>
      <c r="AF160">
        <v>9</v>
      </c>
      <c r="AG160">
        <v>14</v>
      </c>
      <c r="AH160">
        <v>7</v>
      </c>
      <c r="AI160" s="2">
        <v>0.77777777777777801</v>
      </c>
      <c r="AJ160" s="4">
        <v>124899</v>
      </c>
      <c r="AK160" s="4">
        <v>55</v>
      </c>
    </row>
    <row r="161" spans="1:37" ht="15.25" customHeight="1" x14ac:dyDescent="0.2">
      <c r="A161" t="s">
        <v>789</v>
      </c>
      <c r="B161" t="s">
        <v>594</v>
      </c>
      <c r="C161" t="s">
        <v>619</v>
      </c>
      <c r="D161">
        <v>9</v>
      </c>
      <c r="E161">
        <v>57</v>
      </c>
      <c r="F161" s="2">
        <v>6.3333333333333304</v>
      </c>
      <c r="G161" s="2">
        <v>52.5</v>
      </c>
      <c r="H161" s="2">
        <v>5.8</v>
      </c>
      <c r="I161" s="2">
        <v>0.72</v>
      </c>
      <c r="J161" s="2">
        <v>41</v>
      </c>
      <c r="K161" s="2">
        <v>4.5555555555555598</v>
      </c>
      <c r="L161">
        <v>30</v>
      </c>
      <c r="M161" s="2">
        <v>3.3333333333333299</v>
      </c>
      <c r="N161">
        <v>26</v>
      </c>
      <c r="O161">
        <v>36</v>
      </c>
      <c r="P161" s="2">
        <v>72.2222222222222</v>
      </c>
      <c r="Q161">
        <v>14</v>
      </c>
      <c r="R161">
        <v>39</v>
      </c>
      <c r="S161" s="2">
        <v>35.897435897435898</v>
      </c>
      <c r="T161">
        <v>3</v>
      </c>
      <c r="U161">
        <v>4</v>
      </c>
      <c r="V161" s="2">
        <v>75</v>
      </c>
      <c r="W161">
        <v>0</v>
      </c>
      <c r="X161">
        <v>0</v>
      </c>
      <c r="Y161">
        <v>10</v>
      </c>
      <c r="Z161">
        <v>1</v>
      </c>
      <c r="AA161">
        <v>0</v>
      </c>
      <c r="AB161">
        <v>1</v>
      </c>
      <c r="AC161">
        <v>19</v>
      </c>
      <c r="AD161">
        <v>19</v>
      </c>
      <c r="AE161" s="2">
        <v>2.1111111111111098</v>
      </c>
      <c r="AF161">
        <v>2</v>
      </c>
      <c r="AG161">
        <v>17</v>
      </c>
      <c r="AH161">
        <v>9</v>
      </c>
      <c r="AI161" s="2">
        <v>1</v>
      </c>
      <c r="AJ161" s="4">
        <v>136509</v>
      </c>
      <c r="AK161" s="4">
        <v>52</v>
      </c>
    </row>
    <row r="162" spans="1:37" ht="15.25" customHeight="1" x14ac:dyDescent="0.2">
      <c r="A162" t="s">
        <v>790</v>
      </c>
      <c r="B162" t="s">
        <v>791</v>
      </c>
      <c r="C162" t="s">
        <v>619</v>
      </c>
      <c r="D162">
        <v>9</v>
      </c>
      <c r="E162">
        <v>63</v>
      </c>
      <c r="F162" s="2">
        <v>7</v>
      </c>
      <c r="G162" s="2">
        <v>69.099999999999994</v>
      </c>
      <c r="H162" s="2">
        <v>7.7</v>
      </c>
      <c r="I162" s="2">
        <v>0.62</v>
      </c>
      <c r="J162" s="2">
        <v>39.1</v>
      </c>
      <c r="K162" s="2">
        <v>4.3444444444444503</v>
      </c>
      <c r="L162">
        <v>26</v>
      </c>
      <c r="M162" s="2">
        <v>2.8888888888888902</v>
      </c>
      <c r="N162">
        <v>46</v>
      </c>
      <c r="O162">
        <v>68</v>
      </c>
      <c r="P162" s="2">
        <v>67.647058823529406</v>
      </c>
      <c r="Q162">
        <v>2</v>
      </c>
      <c r="R162">
        <v>11</v>
      </c>
      <c r="S162" s="2">
        <v>18.181818181818201</v>
      </c>
      <c r="T162">
        <v>13</v>
      </c>
      <c r="U162">
        <v>22</v>
      </c>
      <c r="V162" s="2">
        <v>59.090909090909101</v>
      </c>
      <c r="W162">
        <v>4</v>
      </c>
      <c r="X162">
        <v>15</v>
      </c>
      <c r="Y162">
        <v>3</v>
      </c>
      <c r="Z162">
        <v>4</v>
      </c>
      <c r="AA162">
        <v>1</v>
      </c>
      <c r="AB162">
        <v>1</v>
      </c>
      <c r="AC162">
        <v>3</v>
      </c>
      <c r="AD162">
        <v>48</v>
      </c>
      <c r="AE162" s="2">
        <v>5.3333333333333304</v>
      </c>
      <c r="AF162">
        <v>17</v>
      </c>
      <c r="AG162">
        <v>31</v>
      </c>
      <c r="AH162">
        <v>13</v>
      </c>
      <c r="AI162" s="2">
        <v>1.44444444444444</v>
      </c>
      <c r="AJ162" s="4">
        <v>138129</v>
      </c>
      <c r="AK162" s="4">
        <v>51</v>
      </c>
    </row>
    <row r="163" spans="1:37" ht="15.25" customHeight="1" x14ac:dyDescent="0.2">
      <c r="A163" t="s">
        <v>792</v>
      </c>
      <c r="B163" t="s">
        <v>793</v>
      </c>
      <c r="C163" t="s">
        <v>84</v>
      </c>
      <c r="D163">
        <v>2</v>
      </c>
      <c r="E163">
        <v>7</v>
      </c>
      <c r="F163" s="2">
        <v>3.5</v>
      </c>
      <c r="G163" s="2">
        <v>8</v>
      </c>
      <c r="H163" s="2">
        <v>4</v>
      </c>
      <c r="I163" s="2">
        <v>0.78</v>
      </c>
      <c r="J163" s="2">
        <v>5.5</v>
      </c>
      <c r="K163" s="2">
        <v>2.75</v>
      </c>
      <c r="L163">
        <v>2</v>
      </c>
      <c r="M163" s="2">
        <v>1</v>
      </c>
      <c r="N163">
        <v>4</v>
      </c>
      <c r="O163">
        <v>5</v>
      </c>
      <c r="P163" s="2">
        <v>80</v>
      </c>
      <c r="Q163">
        <v>1</v>
      </c>
      <c r="R163">
        <v>3</v>
      </c>
      <c r="S163" s="2">
        <v>33.3333333333333</v>
      </c>
      <c r="T163">
        <v>1</v>
      </c>
      <c r="U163">
        <v>1</v>
      </c>
      <c r="V163" s="2">
        <v>100</v>
      </c>
      <c r="W163">
        <v>0</v>
      </c>
      <c r="X163">
        <v>0</v>
      </c>
      <c r="Y163">
        <v>1</v>
      </c>
      <c r="Z163">
        <v>1</v>
      </c>
      <c r="AA163">
        <v>0</v>
      </c>
      <c r="AB163">
        <v>0</v>
      </c>
      <c r="AC163">
        <v>1</v>
      </c>
      <c r="AD163">
        <v>7</v>
      </c>
      <c r="AE163" s="2">
        <v>3.5</v>
      </c>
      <c r="AF163">
        <v>2</v>
      </c>
      <c r="AG163">
        <v>5</v>
      </c>
      <c r="AH163">
        <v>2</v>
      </c>
      <c r="AI163" s="2">
        <v>1</v>
      </c>
      <c r="AJ163" s="4">
        <v>14990</v>
      </c>
      <c r="AK163" s="4">
        <v>253</v>
      </c>
    </row>
    <row r="164" spans="1:37" ht="15.25" customHeight="1" x14ac:dyDescent="0.2">
      <c r="A164" t="s">
        <v>427</v>
      </c>
      <c r="B164" t="s">
        <v>428</v>
      </c>
      <c r="C164" t="s">
        <v>84</v>
      </c>
      <c r="D164">
        <v>2</v>
      </c>
      <c r="E164">
        <v>15</v>
      </c>
      <c r="F164" s="2">
        <v>7.5</v>
      </c>
      <c r="G164" s="2">
        <v>14.2</v>
      </c>
      <c r="H164" s="2">
        <v>7.1</v>
      </c>
      <c r="I164" s="2">
        <v>0.68</v>
      </c>
      <c r="J164" s="2">
        <v>10.199999999999999</v>
      </c>
      <c r="K164" s="2">
        <v>5.0999999999999996</v>
      </c>
      <c r="L164">
        <v>6</v>
      </c>
      <c r="M164" s="2">
        <v>3</v>
      </c>
      <c r="N164">
        <v>6</v>
      </c>
      <c r="O164">
        <v>9</v>
      </c>
      <c r="P164" s="2">
        <v>66.6666666666667</v>
      </c>
      <c r="Q164">
        <v>4</v>
      </c>
      <c r="R164">
        <v>11</v>
      </c>
      <c r="S164" s="2">
        <v>36.363636363636402</v>
      </c>
      <c r="T164">
        <v>1</v>
      </c>
      <c r="U164">
        <v>2</v>
      </c>
      <c r="V164" s="2">
        <v>50</v>
      </c>
      <c r="W164">
        <v>0</v>
      </c>
      <c r="X164">
        <v>0</v>
      </c>
      <c r="Y164">
        <v>1</v>
      </c>
      <c r="Z164">
        <v>1</v>
      </c>
      <c r="AA164">
        <v>0</v>
      </c>
      <c r="AB164">
        <v>0</v>
      </c>
      <c r="AC164">
        <v>5</v>
      </c>
      <c r="AD164">
        <v>8</v>
      </c>
      <c r="AE164" s="2">
        <v>4</v>
      </c>
      <c r="AF164">
        <v>2</v>
      </c>
      <c r="AG164">
        <v>6</v>
      </c>
      <c r="AH164">
        <v>1</v>
      </c>
      <c r="AI164" s="2">
        <v>0.5</v>
      </c>
      <c r="AJ164" s="4">
        <v>18050</v>
      </c>
      <c r="AK164" s="4">
        <v>224</v>
      </c>
    </row>
    <row r="165" spans="1:37" ht="15.25" customHeight="1" x14ac:dyDescent="0.2">
      <c r="A165" t="s">
        <v>425</v>
      </c>
      <c r="B165" t="s">
        <v>426</v>
      </c>
      <c r="C165" t="s">
        <v>84</v>
      </c>
      <c r="D165">
        <v>2</v>
      </c>
      <c r="E165">
        <v>7</v>
      </c>
      <c r="F165" s="2">
        <v>3.5</v>
      </c>
      <c r="G165" s="2">
        <v>1</v>
      </c>
      <c r="H165" s="2">
        <v>0.5</v>
      </c>
      <c r="I165" s="2">
        <v>0.5</v>
      </c>
      <c r="J165" s="2">
        <v>3.5</v>
      </c>
      <c r="K165" s="2">
        <v>1.75</v>
      </c>
      <c r="L165">
        <v>3</v>
      </c>
      <c r="M165" s="2">
        <v>1.5</v>
      </c>
      <c r="N165">
        <v>2</v>
      </c>
      <c r="O165">
        <v>2</v>
      </c>
      <c r="P165" s="2">
        <v>100</v>
      </c>
      <c r="Q165">
        <v>2</v>
      </c>
      <c r="R165">
        <v>11</v>
      </c>
      <c r="S165" s="2">
        <v>18.181818181818201</v>
      </c>
      <c r="T165">
        <v>1</v>
      </c>
      <c r="U165">
        <v>1</v>
      </c>
      <c r="V165" s="2">
        <v>100</v>
      </c>
      <c r="W165">
        <v>0</v>
      </c>
      <c r="X165">
        <v>0</v>
      </c>
      <c r="Y165">
        <v>1</v>
      </c>
      <c r="Z165">
        <v>0</v>
      </c>
      <c r="AA165">
        <v>0</v>
      </c>
      <c r="AB165">
        <v>0</v>
      </c>
      <c r="AC165">
        <v>2</v>
      </c>
      <c r="AD165">
        <v>5</v>
      </c>
      <c r="AE165" s="2">
        <v>2.5</v>
      </c>
      <c r="AF165">
        <v>0</v>
      </c>
      <c r="AG165">
        <v>5</v>
      </c>
      <c r="AH165">
        <v>6</v>
      </c>
      <c r="AI165" s="2">
        <v>3</v>
      </c>
      <c r="AJ165" s="4">
        <v>15890</v>
      </c>
      <c r="AK165" s="4">
        <v>244</v>
      </c>
    </row>
    <row r="166" spans="1:37" ht="15.25" customHeight="1" x14ac:dyDescent="0.2">
      <c r="A166" t="s">
        <v>794</v>
      </c>
      <c r="B166" t="s">
        <v>795</v>
      </c>
      <c r="C166" t="s">
        <v>84</v>
      </c>
      <c r="D166">
        <v>2</v>
      </c>
      <c r="E166">
        <v>7</v>
      </c>
      <c r="F166" s="2">
        <v>3.5</v>
      </c>
      <c r="G166" s="2">
        <v>7</v>
      </c>
      <c r="H166" s="2">
        <v>3.5</v>
      </c>
      <c r="I166" s="2">
        <v>0.5</v>
      </c>
      <c r="J166" s="2">
        <v>3.5</v>
      </c>
      <c r="K166" s="2">
        <v>1.75</v>
      </c>
      <c r="L166">
        <v>1</v>
      </c>
      <c r="M166" s="2">
        <v>0.5</v>
      </c>
      <c r="N166">
        <v>5</v>
      </c>
      <c r="O166">
        <v>8</v>
      </c>
      <c r="P166" s="2">
        <v>62.5</v>
      </c>
      <c r="Q166">
        <v>0</v>
      </c>
      <c r="R166">
        <v>2</v>
      </c>
      <c r="S166" s="2">
        <v>0</v>
      </c>
      <c r="T166">
        <v>2</v>
      </c>
      <c r="U166">
        <v>4</v>
      </c>
      <c r="V166" s="2">
        <v>50</v>
      </c>
      <c r="W166">
        <v>0</v>
      </c>
      <c r="X166">
        <v>1</v>
      </c>
      <c r="Y166">
        <v>0</v>
      </c>
      <c r="Z166">
        <v>0</v>
      </c>
      <c r="AA166">
        <v>0</v>
      </c>
      <c r="AB166">
        <v>0</v>
      </c>
      <c r="AC166">
        <v>0</v>
      </c>
      <c r="AD166">
        <v>7</v>
      </c>
      <c r="AE166" s="2">
        <v>3.5</v>
      </c>
      <c r="AF166">
        <v>2</v>
      </c>
      <c r="AG166">
        <v>5</v>
      </c>
      <c r="AH166">
        <v>1</v>
      </c>
      <c r="AI166" s="2">
        <v>0.5</v>
      </c>
      <c r="AJ166" s="4">
        <v>11610</v>
      </c>
      <c r="AK166" s="4">
        <v>270</v>
      </c>
    </row>
    <row r="167" spans="1:37" ht="15.25" customHeight="1" x14ac:dyDescent="0.2">
      <c r="A167" t="s">
        <v>508</v>
      </c>
      <c r="B167" t="s">
        <v>570</v>
      </c>
      <c r="C167" t="s">
        <v>103</v>
      </c>
      <c r="D167">
        <v>3</v>
      </c>
      <c r="E167">
        <v>7</v>
      </c>
      <c r="F167" s="2">
        <v>2.3333333333333299</v>
      </c>
      <c r="G167" s="2">
        <v>7.8</v>
      </c>
      <c r="H167" s="2">
        <v>2.6</v>
      </c>
      <c r="I167" s="2">
        <v>0.47</v>
      </c>
      <c r="J167" s="2">
        <v>3.3</v>
      </c>
      <c r="K167" s="2">
        <v>1.1000000000000001</v>
      </c>
      <c r="L167">
        <v>10</v>
      </c>
      <c r="M167" s="2">
        <v>3.3333333333333299</v>
      </c>
      <c r="N167">
        <v>3</v>
      </c>
      <c r="O167">
        <v>9</v>
      </c>
      <c r="P167" s="2">
        <v>33.3333333333333</v>
      </c>
      <c r="Q167">
        <v>1</v>
      </c>
      <c r="R167">
        <v>4</v>
      </c>
      <c r="S167" s="2">
        <v>25</v>
      </c>
      <c r="T167">
        <v>2</v>
      </c>
      <c r="U167">
        <v>2</v>
      </c>
      <c r="V167" s="2">
        <v>100</v>
      </c>
      <c r="W167">
        <v>0</v>
      </c>
      <c r="X167">
        <v>0</v>
      </c>
      <c r="Y167">
        <v>8</v>
      </c>
      <c r="Z167">
        <v>0</v>
      </c>
      <c r="AA167">
        <v>0</v>
      </c>
      <c r="AB167">
        <v>0</v>
      </c>
      <c r="AC167">
        <v>2</v>
      </c>
      <c r="AD167">
        <v>5</v>
      </c>
      <c r="AE167" s="2">
        <v>1.6666666666666701</v>
      </c>
      <c r="AF167">
        <v>2</v>
      </c>
      <c r="AG167">
        <v>3</v>
      </c>
      <c r="AH167">
        <v>6</v>
      </c>
      <c r="AI167" s="2">
        <v>2</v>
      </c>
      <c r="AJ167" s="4">
        <v>23076</v>
      </c>
      <c r="AK167" s="4">
        <v>213</v>
      </c>
    </row>
    <row r="168" spans="1:37" ht="15.25" customHeight="1" x14ac:dyDescent="0.2">
      <c r="A168" t="s">
        <v>649</v>
      </c>
      <c r="B168" t="s">
        <v>796</v>
      </c>
      <c r="C168" t="s">
        <v>103</v>
      </c>
      <c r="D168">
        <v>3</v>
      </c>
      <c r="E168">
        <v>19</v>
      </c>
      <c r="F168" s="2">
        <v>6.3333333333333304</v>
      </c>
      <c r="G168" s="2">
        <v>12.5</v>
      </c>
      <c r="H168" s="2">
        <v>4.2</v>
      </c>
      <c r="I168" s="2">
        <v>0.5</v>
      </c>
      <c r="J168" s="2">
        <v>9.5</v>
      </c>
      <c r="K168" s="2">
        <v>3.1666666666666701</v>
      </c>
      <c r="L168">
        <v>5</v>
      </c>
      <c r="M168" s="2">
        <v>1.6666666666666701</v>
      </c>
      <c r="N168">
        <v>17</v>
      </c>
      <c r="O168">
        <v>29</v>
      </c>
      <c r="P168" s="2">
        <v>58.620689655172399</v>
      </c>
      <c r="Q168">
        <v>0</v>
      </c>
      <c r="R168">
        <v>3</v>
      </c>
      <c r="S168" s="2">
        <v>0</v>
      </c>
      <c r="T168">
        <v>2</v>
      </c>
      <c r="U168">
        <v>6</v>
      </c>
      <c r="V168" s="2">
        <v>33.3333333333333</v>
      </c>
      <c r="W168">
        <v>0</v>
      </c>
      <c r="X168">
        <v>2</v>
      </c>
      <c r="Y168">
        <v>0</v>
      </c>
      <c r="Z168">
        <v>2</v>
      </c>
      <c r="AA168">
        <v>0</v>
      </c>
      <c r="AB168">
        <v>0</v>
      </c>
      <c r="AC168">
        <v>3</v>
      </c>
      <c r="AD168">
        <v>12</v>
      </c>
      <c r="AE168" s="2">
        <v>4</v>
      </c>
      <c r="AF168">
        <v>4</v>
      </c>
      <c r="AG168">
        <v>8</v>
      </c>
      <c r="AH168">
        <v>5</v>
      </c>
      <c r="AI168" s="2">
        <v>1.6666666666666701</v>
      </c>
      <c r="AJ168" s="4">
        <v>26196</v>
      </c>
      <c r="AK168" s="4">
        <v>205</v>
      </c>
    </row>
    <row r="169" spans="1:37" ht="15.25" customHeight="1" x14ac:dyDescent="0.2">
      <c r="A169" t="s">
        <v>575</v>
      </c>
      <c r="B169" t="s">
        <v>576</v>
      </c>
      <c r="C169" t="s">
        <v>103</v>
      </c>
      <c r="D169">
        <v>3</v>
      </c>
      <c r="E169">
        <v>14</v>
      </c>
      <c r="F169" s="2">
        <v>4.6666666666666696</v>
      </c>
      <c r="G169" s="2">
        <v>12.6</v>
      </c>
      <c r="H169" s="2">
        <v>4.2</v>
      </c>
      <c r="I169" s="2">
        <v>0.54</v>
      </c>
      <c r="J169" s="2">
        <v>7.6</v>
      </c>
      <c r="K169" s="2">
        <v>2.5333333333333301</v>
      </c>
      <c r="L169">
        <v>2</v>
      </c>
      <c r="M169" s="2">
        <v>0.66666666666666696</v>
      </c>
      <c r="N169">
        <v>10</v>
      </c>
      <c r="O169">
        <v>20</v>
      </c>
      <c r="P169" s="2">
        <v>50</v>
      </c>
      <c r="Q169">
        <v>0</v>
      </c>
      <c r="R169">
        <v>1</v>
      </c>
      <c r="S169" s="2">
        <v>0</v>
      </c>
      <c r="T169">
        <v>4</v>
      </c>
      <c r="U169">
        <v>5</v>
      </c>
      <c r="V169" s="2">
        <v>80</v>
      </c>
      <c r="W169">
        <v>0</v>
      </c>
      <c r="X169">
        <v>0</v>
      </c>
      <c r="Y169">
        <v>2</v>
      </c>
      <c r="Z169">
        <v>0</v>
      </c>
      <c r="AA169">
        <v>0</v>
      </c>
      <c r="AB169">
        <v>0</v>
      </c>
      <c r="AC169">
        <v>0</v>
      </c>
      <c r="AD169">
        <v>10</v>
      </c>
      <c r="AE169" s="2">
        <v>3.3333333333333299</v>
      </c>
      <c r="AF169">
        <v>2</v>
      </c>
      <c r="AG169">
        <v>8</v>
      </c>
      <c r="AH169">
        <v>2</v>
      </c>
      <c r="AI169" s="2">
        <v>0.66666666666666696</v>
      </c>
      <c r="AJ169" s="4">
        <v>23706</v>
      </c>
      <c r="AK169" s="4">
        <v>212</v>
      </c>
    </row>
    <row r="170" spans="1:37" ht="15.25" customHeight="1" x14ac:dyDescent="0.2">
      <c r="A170" t="s">
        <v>571</v>
      </c>
      <c r="B170" t="s">
        <v>572</v>
      </c>
      <c r="C170" t="s">
        <v>103</v>
      </c>
      <c r="D170">
        <v>3</v>
      </c>
      <c r="E170">
        <v>7</v>
      </c>
      <c r="F170" s="2">
        <v>2.3333333333333299</v>
      </c>
      <c r="G170" s="2">
        <v>8.5</v>
      </c>
      <c r="H170" s="2">
        <v>2.8</v>
      </c>
      <c r="I170" s="2">
        <v>0.78</v>
      </c>
      <c r="J170" s="2">
        <v>5.5</v>
      </c>
      <c r="K170" s="2">
        <v>1.8333333333333299</v>
      </c>
      <c r="L170">
        <v>3</v>
      </c>
      <c r="M170" s="2">
        <v>1</v>
      </c>
      <c r="N170">
        <v>5</v>
      </c>
      <c r="O170">
        <v>7</v>
      </c>
      <c r="P170" s="2">
        <v>71.428571428571402</v>
      </c>
      <c r="Q170">
        <v>1</v>
      </c>
      <c r="R170">
        <v>2</v>
      </c>
      <c r="S170" s="2">
        <v>50</v>
      </c>
      <c r="T170">
        <v>0</v>
      </c>
      <c r="U170">
        <v>0</v>
      </c>
      <c r="W170">
        <v>0</v>
      </c>
      <c r="X170">
        <v>0</v>
      </c>
      <c r="Y170">
        <v>2</v>
      </c>
      <c r="Z170">
        <v>0</v>
      </c>
      <c r="AA170">
        <v>0</v>
      </c>
      <c r="AB170">
        <v>0</v>
      </c>
      <c r="AC170">
        <v>1</v>
      </c>
      <c r="AD170">
        <v>4</v>
      </c>
      <c r="AE170" s="2">
        <v>1.3333333333333299</v>
      </c>
      <c r="AF170">
        <v>1</v>
      </c>
      <c r="AG170">
        <v>3</v>
      </c>
      <c r="AH170">
        <v>1</v>
      </c>
      <c r="AI170" s="2">
        <v>0.33333333333333298</v>
      </c>
      <c r="AJ170" s="4">
        <v>23076</v>
      </c>
      <c r="AK170" s="4">
        <v>214</v>
      </c>
    </row>
    <row r="171" spans="1:37" ht="15.25" customHeight="1" x14ac:dyDescent="0.2">
      <c r="A171" t="s">
        <v>488</v>
      </c>
      <c r="B171" t="s">
        <v>599</v>
      </c>
      <c r="C171" t="s">
        <v>106</v>
      </c>
      <c r="D171">
        <v>2</v>
      </c>
      <c r="E171">
        <v>0</v>
      </c>
      <c r="F171" s="2">
        <v>0</v>
      </c>
      <c r="G171" s="2">
        <v>-0.5</v>
      </c>
      <c r="H171" s="2">
        <v>-0.2</v>
      </c>
      <c r="I171" s="2">
        <v>0</v>
      </c>
      <c r="J171" s="2">
        <v>0</v>
      </c>
      <c r="K171" s="2">
        <v>0</v>
      </c>
      <c r="L171">
        <v>0</v>
      </c>
      <c r="M171" s="2">
        <v>0</v>
      </c>
      <c r="N171">
        <v>0</v>
      </c>
      <c r="O171">
        <v>3</v>
      </c>
      <c r="P171" s="2">
        <v>0</v>
      </c>
      <c r="Q171">
        <v>0</v>
      </c>
      <c r="R171">
        <v>0</v>
      </c>
      <c r="T171">
        <v>0</v>
      </c>
      <c r="U171">
        <v>0</v>
      </c>
      <c r="W171">
        <v>0</v>
      </c>
      <c r="X171">
        <v>0</v>
      </c>
      <c r="Y171">
        <v>0</v>
      </c>
      <c r="Z171">
        <v>0</v>
      </c>
      <c r="AA171">
        <v>0</v>
      </c>
      <c r="AB171">
        <v>0</v>
      </c>
      <c r="AC171">
        <v>0</v>
      </c>
      <c r="AD171">
        <v>3</v>
      </c>
      <c r="AE171" s="2">
        <v>1.5</v>
      </c>
      <c r="AF171">
        <v>1</v>
      </c>
      <c r="AG171">
        <v>2</v>
      </c>
      <c r="AH171">
        <v>2</v>
      </c>
      <c r="AI171" s="2">
        <v>1</v>
      </c>
      <c r="AJ171" s="4">
        <v>10095</v>
      </c>
      <c r="AK171" s="4">
        <v>277</v>
      </c>
    </row>
    <row r="172" spans="1:37" ht="15.25" customHeight="1" x14ac:dyDescent="0.2">
      <c r="A172" t="s">
        <v>583</v>
      </c>
      <c r="B172" t="s">
        <v>584</v>
      </c>
      <c r="C172" t="s">
        <v>106</v>
      </c>
      <c r="D172">
        <v>2</v>
      </c>
      <c r="E172">
        <v>8</v>
      </c>
      <c r="F172" s="2">
        <v>4</v>
      </c>
      <c r="G172" s="2">
        <v>6.9</v>
      </c>
      <c r="H172" s="2">
        <v>3.4</v>
      </c>
      <c r="I172" s="2">
        <v>0.42</v>
      </c>
      <c r="J172" s="2">
        <v>3.4</v>
      </c>
      <c r="K172" s="2">
        <v>1.7</v>
      </c>
      <c r="L172">
        <v>5</v>
      </c>
      <c r="M172" s="2">
        <v>2.5</v>
      </c>
      <c r="N172">
        <v>6</v>
      </c>
      <c r="O172">
        <v>11</v>
      </c>
      <c r="P172" s="2">
        <v>54.545454545454497</v>
      </c>
      <c r="Q172">
        <v>0</v>
      </c>
      <c r="R172">
        <v>4</v>
      </c>
      <c r="S172" s="2">
        <v>0</v>
      </c>
      <c r="T172">
        <v>2</v>
      </c>
      <c r="U172">
        <v>4</v>
      </c>
      <c r="V172" s="2">
        <v>50</v>
      </c>
      <c r="W172">
        <v>0</v>
      </c>
      <c r="X172">
        <v>2</v>
      </c>
      <c r="Y172">
        <v>0</v>
      </c>
      <c r="Z172">
        <v>1</v>
      </c>
      <c r="AA172">
        <v>0</v>
      </c>
      <c r="AB172">
        <v>0</v>
      </c>
      <c r="AC172">
        <v>3</v>
      </c>
      <c r="AD172">
        <v>13</v>
      </c>
      <c r="AE172" s="2">
        <v>6.5</v>
      </c>
      <c r="AF172">
        <v>4</v>
      </c>
      <c r="AG172">
        <v>9</v>
      </c>
      <c r="AH172">
        <v>5</v>
      </c>
      <c r="AI172" s="2">
        <v>2.5</v>
      </c>
      <c r="AJ172" s="4">
        <v>12255</v>
      </c>
      <c r="AK172" s="4">
        <v>266</v>
      </c>
    </row>
    <row r="173" spans="1:37" ht="15.25" customHeight="1" x14ac:dyDescent="0.2">
      <c r="A173" t="s">
        <v>597</v>
      </c>
      <c r="B173" t="s">
        <v>598</v>
      </c>
      <c r="C173" t="s">
        <v>106</v>
      </c>
      <c r="D173">
        <v>2</v>
      </c>
      <c r="E173">
        <v>3</v>
      </c>
      <c r="F173" s="2">
        <v>1.5</v>
      </c>
      <c r="G173" s="2">
        <v>3.3</v>
      </c>
      <c r="H173" s="2">
        <v>1.6</v>
      </c>
      <c r="I173" s="2">
        <v>0.43</v>
      </c>
      <c r="J173" s="2">
        <v>1.3</v>
      </c>
      <c r="K173" s="2">
        <v>0.65</v>
      </c>
      <c r="L173">
        <v>1</v>
      </c>
      <c r="M173" s="2">
        <v>0.5</v>
      </c>
      <c r="N173">
        <v>3</v>
      </c>
      <c r="O173">
        <v>7</v>
      </c>
      <c r="P173" s="2">
        <v>42.857142857142897</v>
      </c>
      <c r="Q173">
        <v>0</v>
      </c>
      <c r="R173">
        <v>0</v>
      </c>
      <c r="T173">
        <v>0</v>
      </c>
      <c r="U173">
        <v>0</v>
      </c>
      <c r="W173">
        <v>0</v>
      </c>
      <c r="X173">
        <v>1</v>
      </c>
      <c r="Y173">
        <v>0</v>
      </c>
      <c r="Z173">
        <v>0</v>
      </c>
      <c r="AA173">
        <v>0</v>
      </c>
      <c r="AB173">
        <v>0</v>
      </c>
      <c r="AC173">
        <v>0</v>
      </c>
      <c r="AD173">
        <v>4</v>
      </c>
      <c r="AE173" s="2">
        <v>2</v>
      </c>
      <c r="AF173">
        <v>0</v>
      </c>
      <c r="AG173">
        <v>4</v>
      </c>
      <c r="AH173">
        <v>1</v>
      </c>
      <c r="AI173" s="2">
        <v>0.5</v>
      </c>
      <c r="AJ173" s="4">
        <v>10905</v>
      </c>
      <c r="AK173" s="4">
        <v>276</v>
      </c>
    </row>
    <row r="174" spans="1:37" ht="15.25" customHeight="1" x14ac:dyDescent="0.2">
      <c r="A174" t="s">
        <v>593</v>
      </c>
      <c r="B174" t="s">
        <v>594</v>
      </c>
      <c r="C174" t="s">
        <v>106</v>
      </c>
      <c r="D174">
        <v>2</v>
      </c>
      <c r="E174">
        <v>11</v>
      </c>
      <c r="F174" s="2">
        <v>5.5</v>
      </c>
      <c r="G174" s="2">
        <v>6.2</v>
      </c>
      <c r="H174" s="2">
        <v>3.1</v>
      </c>
      <c r="I174" s="2">
        <v>0.38</v>
      </c>
      <c r="J174" s="2">
        <v>4.2</v>
      </c>
      <c r="K174" s="2">
        <v>2.1</v>
      </c>
      <c r="L174">
        <v>1</v>
      </c>
      <c r="M174" s="2">
        <v>0.5</v>
      </c>
      <c r="N174">
        <v>1</v>
      </c>
      <c r="O174">
        <v>8</v>
      </c>
      <c r="P174" s="2">
        <v>12.5</v>
      </c>
      <c r="Q174">
        <v>5</v>
      </c>
      <c r="R174">
        <v>21</v>
      </c>
      <c r="S174" s="2">
        <v>23.8095238095238</v>
      </c>
      <c r="T174">
        <v>0</v>
      </c>
      <c r="U174">
        <v>0</v>
      </c>
      <c r="W174">
        <v>0</v>
      </c>
      <c r="X174">
        <v>0</v>
      </c>
      <c r="Y174">
        <v>0</v>
      </c>
      <c r="Z174">
        <v>0</v>
      </c>
      <c r="AA174">
        <v>0</v>
      </c>
      <c r="AB174">
        <v>0</v>
      </c>
      <c r="AC174">
        <v>1</v>
      </c>
      <c r="AD174">
        <v>6</v>
      </c>
      <c r="AE174" s="2">
        <v>3</v>
      </c>
      <c r="AF174">
        <v>3</v>
      </c>
      <c r="AG174">
        <v>3</v>
      </c>
      <c r="AH174">
        <v>1</v>
      </c>
      <c r="AI174" s="2">
        <v>0.5</v>
      </c>
      <c r="AJ174" s="4">
        <v>13065</v>
      </c>
      <c r="AK174" s="4">
        <v>261</v>
      </c>
    </row>
    <row r="175" spans="1:37" ht="15.25" customHeight="1" x14ac:dyDescent="0.2">
      <c r="A175" t="s">
        <v>797</v>
      </c>
      <c r="B175" t="s">
        <v>798</v>
      </c>
      <c r="C175" t="s">
        <v>97</v>
      </c>
      <c r="D175">
        <v>3</v>
      </c>
      <c r="E175">
        <v>2</v>
      </c>
      <c r="F175" s="2">
        <v>0.66666666666666696</v>
      </c>
      <c r="G175" s="2">
        <v>3.5</v>
      </c>
      <c r="H175" s="2">
        <v>1.2</v>
      </c>
      <c r="I175" s="2">
        <v>0.5</v>
      </c>
      <c r="J175" s="2">
        <v>1</v>
      </c>
      <c r="K175" s="2">
        <v>0.33333333333333298</v>
      </c>
      <c r="L175">
        <v>2</v>
      </c>
      <c r="M175" s="2">
        <v>0.66666666666666696</v>
      </c>
      <c r="N175">
        <v>2</v>
      </c>
      <c r="O175">
        <v>4</v>
      </c>
      <c r="P175" s="2">
        <v>50</v>
      </c>
      <c r="Q175">
        <v>0</v>
      </c>
      <c r="R175">
        <v>0</v>
      </c>
      <c r="T175">
        <v>0</v>
      </c>
      <c r="U175">
        <v>0</v>
      </c>
      <c r="W175">
        <v>0</v>
      </c>
      <c r="X175">
        <v>0</v>
      </c>
      <c r="Y175">
        <v>2</v>
      </c>
      <c r="Z175">
        <v>0</v>
      </c>
      <c r="AA175">
        <v>0</v>
      </c>
      <c r="AB175">
        <v>0</v>
      </c>
      <c r="AC175">
        <v>0</v>
      </c>
      <c r="AD175">
        <v>3</v>
      </c>
      <c r="AE175" s="2">
        <v>1</v>
      </c>
      <c r="AF175">
        <v>1</v>
      </c>
      <c r="AG175">
        <v>2</v>
      </c>
      <c r="AH175">
        <v>1</v>
      </c>
      <c r="AI175" s="2">
        <v>0.33333333333333298</v>
      </c>
      <c r="AJ175" s="4">
        <v>43620</v>
      </c>
      <c r="AK175" s="4">
        <v>156</v>
      </c>
    </row>
    <row r="176" spans="1:37" ht="15.25" customHeight="1" x14ac:dyDescent="0.2">
      <c r="A176" t="s">
        <v>522</v>
      </c>
      <c r="B176" t="s">
        <v>523</v>
      </c>
      <c r="C176" t="s">
        <v>97</v>
      </c>
      <c r="D176">
        <v>3</v>
      </c>
      <c r="E176">
        <v>26</v>
      </c>
      <c r="F176" s="2">
        <v>8.6666666666666696</v>
      </c>
      <c r="G176" s="2">
        <v>28.8</v>
      </c>
      <c r="H176" s="2">
        <v>9.6</v>
      </c>
      <c r="I176" s="2">
        <v>0.59</v>
      </c>
      <c r="J176" s="2">
        <v>15.3</v>
      </c>
      <c r="K176" s="2">
        <v>5.0999999999999996</v>
      </c>
      <c r="L176">
        <v>11</v>
      </c>
      <c r="M176" s="2">
        <v>3.6666666666666701</v>
      </c>
      <c r="N176">
        <v>15</v>
      </c>
      <c r="O176">
        <v>30</v>
      </c>
      <c r="P176" s="2">
        <v>50</v>
      </c>
      <c r="Q176">
        <v>3</v>
      </c>
      <c r="R176">
        <v>8</v>
      </c>
      <c r="S176" s="2">
        <v>37.5</v>
      </c>
      <c r="T176">
        <v>5</v>
      </c>
      <c r="U176">
        <v>6</v>
      </c>
      <c r="V176" s="2">
        <v>83.3333333333333</v>
      </c>
      <c r="W176">
        <v>0</v>
      </c>
      <c r="X176">
        <v>1</v>
      </c>
      <c r="Y176">
        <v>3</v>
      </c>
      <c r="Z176">
        <v>3</v>
      </c>
      <c r="AA176">
        <v>0</v>
      </c>
      <c r="AB176">
        <v>0</v>
      </c>
      <c r="AC176">
        <v>7</v>
      </c>
      <c r="AD176">
        <v>25</v>
      </c>
      <c r="AE176" s="2">
        <v>8.3333333333333304</v>
      </c>
      <c r="AF176">
        <v>8</v>
      </c>
      <c r="AG176">
        <v>17</v>
      </c>
      <c r="AH176">
        <v>3</v>
      </c>
      <c r="AI176" s="2">
        <v>1</v>
      </c>
      <c r="AJ176" s="4">
        <v>52830</v>
      </c>
      <c r="AK176" s="4">
        <v>128</v>
      </c>
    </row>
    <row r="177" spans="1:37" ht="15.25" customHeight="1" x14ac:dyDescent="0.2">
      <c r="A177" t="s">
        <v>799</v>
      </c>
      <c r="B177" t="s">
        <v>800</v>
      </c>
      <c r="C177" t="s">
        <v>97</v>
      </c>
      <c r="D177">
        <v>3</v>
      </c>
      <c r="E177">
        <v>21</v>
      </c>
      <c r="F177" s="2">
        <v>7</v>
      </c>
      <c r="G177" s="2">
        <v>19.899999999999999</v>
      </c>
      <c r="H177" s="2">
        <v>6.6</v>
      </c>
      <c r="I177" s="2">
        <v>0.64</v>
      </c>
      <c r="J177" s="2">
        <v>13.4</v>
      </c>
      <c r="K177" s="2">
        <v>4.4666666666666703</v>
      </c>
      <c r="L177">
        <v>6</v>
      </c>
      <c r="M177" s="2">
        <v>2</v>
      </c>
      <c r="N177">
        <v>7</v>
      </c>
      <c r="O177">
        <v>14</v>
      </c>
      <c r="P177" s="2">
        <v>50</v>
      </c>
      <c r="Q177">
        <v>5</v>
      </c>
      <c r="R177">
        <v>13</v>
      </c>
      <c r="S177" s="2">
        <v>38.461538461538503</v>
      </c>
      <c r="T177">
        <v>4</v>
      </c>
      <c r="U177">
        <v>6</v>
      </c>
      <c r="V177" s="2">
        <v>66.6666666666667</v>
      </c>
      <c r="W177">
        <v>0</v>
      </c>
      <c r="X177">
        <v>0</v>
      </c>
      <c r="Y177">
        <v>3</v>
      </c>
      <c r="Z177">
        <v>2</v>
      </c>
      <c r="AA177">
        <v>0</v>
      </c>
      <c r="AB177">
        <v>0</v>
      </c>
      <c r="AC177">
        <v>3</v>
      </c>
      <c r="AD177">
        <v>15</v>
      </c>
      <c r="AE177" s="2">
        <v>5</v>
      </c>
      <c r="AF177">
        <v>5</v>
      </c>
      <c r="AG177">
        <v>10</v>
      </c>
      <c r="AH177">
        <v>4</v>
      </c>
      <c r="AI177" s="2">
        <v>1.3333333333333299</v>
      </c>
      <c r="AJ177" s="4">
        <v>51480</v>
      </c>
      <c r="AK177" s="4">
        <v>130</v>
      </c>
    </row>
    <row r="178" spans="1:37" ht="15.25" customHeight="1" x14ac:dyDescent="0.2">
      <c r="A178" t="s">
        <v>801</v>
      </c>
      <c r="B178" t="s">
        <v>802</v>
      </c>
      <c r="C178" t="s">
        <v>97</v>
      </c>
      <c r="D178">
        <v>3</v>
      </c>
      <c r="E178">
        <v>12</v>
      </c>
      <c r="F178" s="2">
        <v>4</v>
      </c>
      <c r="G178" s="2">
        <v>8.6999999999999993</v>
      </c>
      <c r="H178" s="2">
        <v>2.9</v>
      </c>
      <c r="I178" s="2">
        <v>0.52</v>
      </c>
      <c r="J178" s="2">
        <v>6.2</v>
      </c>
      <c r="K178" s="2">
        <v>2.06666666666667</v>
      </c>
      <c r="L178">
        <v>1</v>
      </c>
      <c r="M178" s="2">
        <v>0.33333333333333298</v>
      </c>
      <c r="N178">
        <v>7</v>
      </c>
      <c r="O178">
        <v>14</v>
      </c>
      <c r="P178" s="2">
        <v>50</v>
      </c>
      <c r="Q178">
        <v>0</v>
      </c>
      <c r="R178">
        <v>0</v>
      </c>
      <c r="T178">
        <v>5</v>
      </c>
      <c r="U178">
        <v>9</v>
      </c>
      <c r="V178" s="2">
        <v>55.5555555555556</v>
      </c>
      <c r="W178">
        <v>0</v>
      </c>
      <c r="X178">
        <v>0</v>
      </c>
      <c r="Y178">
        <v>0</v>
      </c>
      <c r="Z178">
        <v>0</v>
      </c>
      <c r="AA178">
        <v>0</v>
      </c>
      <c r="AB178">
        <v>1</v>
      </c>
      <c r="AC178">
        <v>0</v>
      </c>
      <c r="AD178">
        <v>5</v>
      </c>
      <c r="AE178" s="2">
        <v>1.6666666666666701</v>
      </c>
      <c r="AF178">
        <v>2</v>
      </c>
      <c r="AG178">
        <v>3</v>
      </c>
      <c r="AH178">
        <v>1</v>
      </c>
      <c r="AI178" s="2">
        <v>0.33333333333333298</v>
      </c>
      <c r="AJ178" s="4">
        <v>42680</v>
      </c>
      <c r="AK178" s="4">
        <v>159</v>
      </c>
    </row>
    <row r="179" spans="1:37" ht="15.25" customHeight="1" x14ac:dyDescent="0.2">
      <c r="A179" t="s">
        <v>803</v>
      </c>
      <c r="B179" t="s">
        <v>804</v>
      </c>
      <c r="C179" t="s">
        <v>620</v>
      </c>
      <c r="D179">
        <v>3</v>
      </c>
      <c r="E179">
        <v>17</v>
      </c>
      <c r="F179" s="2">
        <v>5.6666666666666696</v>
      </c>
      <c r="G179" s="2">
        <v>17.100000000000001</v>
      </c>
      <c r="H179" s="2">
        <v>5.7</v>
      </c>
      <c r="I179" s="2">
        <v>0.68</v>
      </c>
      <c r="J179" s="2">
        <v>11.6</v>
      </c>
      <c r="K179" s="2">
        <v>3.8666666666666698</v>
      </c>
      <c r="L179">
        <v>0</v>
      </c>
      <c r="M179" s="2">
        <v>0</v>
      </c>
      <c r="N179">
        <v>11</v>
      </c>
      <c r="O179">
        <v>15</v>
      </c>
      <c r="P179" s="2">
        <v>73.3333333333333</v>
      </c>
      <c r="Q179">
        <v>2</v>
      </c>
      <c r="R179">
        <v>6</v>
      </c>
      <c r="S179" s="2">
        <v>33.3333333333333</v>
      </c>
      <c r="T179">
        <v>2</v>
      </c>
      <c r="U179">
        <v>4</v>
      </c>
      <c r="V179" s="2">
        <v>50</v>
      </c>
      <c r="W179">
        <v>0</v>
      </c>
      <c r="X179">
        <v>0</v>
      </c>
      <c r="Y179">
        <v>0</v>
      </c>
      <c r="Z179">
        <v>1</v>
      </c>
      <c r="AA179">
        <v>0</v>
      </c>
      <c r="AB179">
        <v>0</v>
      </c>
      <c r="AC179">
        <v>0</v>
      </c>
      <c r="AD179">
        <v>17</v>
      </c>
      <c r="AE179" s="2">
        <v>5.6666666666666696</v>
      </c>
      <c r="AF179">
        <v>4</v>
      </c>
      <c r="AG179">
        <v>13</v>
      </c>
      <c r="AH179">
        <v>3</v>
      </c>
      <c r="AI179" s="2">
        <v>1</v>
      </c>
      <c r="AJ179" s="4">
        <v>71490</v>
      </c>
      <c r="AK179" s="4">
        <v>102</v>
      </c>
    </row>
    <row r="180" spans="1:37" ht="15.25" customHeight="1" x14ac:dyDescent="0.2">
      <c r="A180" t="s">
        <v>68</v>
      </c>
      <c r="B180" t="s">
        <v>429</v>
      </c>
      <c r="C180" t="s">
        <v>620</v>
      </c>
      <c r="D180">
        <v>3</v>
      </c>
      <c r="E180">
        <v>17</v>
      </c>
      <c r="F180" s="2">
        <v>5.6666666666666696</v>
      </c>
      <c r="G180" s="2">
        <v>19.3</v>
      </c>
      <c r="H180" s="2">
        <v>6.4</v>
      </c>
      <c r="I180" s="2">
        <v>0.52</v>
      </c>
      <c r="J180" s="2">
        <v>8.8000000000000007</v>
      </c>
      <c r="K180" s="2">
        <v>2.93333333333333</v>
      </c>
      <c r="L180">
        <v>16</v>
      </c>
      <c r="M180" s="2">
        <v>5.3333333333333304</v>
      </c>
      <c r="N180">
        <v>9</v>
      </c>
      <c r="O180">
        <v>20</v>
      </c>
      <c r="P180" s="2">
        <v>45</v>
      </c>
      <c r="Q180">
        <v>4</v>
      </c>
      <c r="R180">
        <v>11</v>
      </c>
      <c r="S180" s="2">
        <v>36.363636363636402</v>
      </c>
      <c r="T180">
        <v>0</v>
      </c>
      <c r="U180">
        <v>2</v>
      </c>
      <c r="V180" s="2">
        <v>0</v>
      </c>
      <c r="W180">
        <v>0</v>
      </c>
      <c r="X180">
        <v>3</v>
      </c>
      <c r="Y180">
        <v>6</v>
      </c>
      <c r="Z180">
        <v>1</v>
      </c>
      <c r="AA180">
        <v>0</v>
      </c>
      <c r="AB180">
        <v>1</v>
      </c>
      <c r="AC180">
        <v>6</v>
      </c>
      <c r="AD180">
        <v>11</v>
      </c>
      <c r="AE180" s="2">
        <v>3.6666666666666701</v>
      </c>
      <c r="AF180">
        <v>2</v>
      </c>
      <c r="AG180">
        <v>9</v>
      </c>
      <c r="AH180">
        <v>5</v>
      </c>
      <c r="AI180" s="2">
        <v>1.6666666666666701</v>
      </c>
      <c r="AJ180" s="4">
        <v>71490</v>
      </c>
      <c r="AK180" s="4">
        <v>103</v>
      </c>
    </row>
    <row r="181" spans="1:37" ht="15.25" customHeight="1" x14ac:dyDescent="0.2">
      <c r="A181" t="s">
        <v>308</v>
      </c>
      <c r="B181" t="s">
        <v>805</v>
      </c>
      <c r="C181" t="s">
        <v>620</v>
      </c>
      <c r="D181">
        <v>3</v>
      </c>
      <c r="E181">
        <v>9</v>
      </c>
      <c r="F181" s="2">
        <v>3</v>
      </c>
      <c r="G181" s="2">
        <v>5.9</v>
      </c>
      <c r="H181" s="2">
        <v>2</v>
      </c>
      <c r="I181" s="2">
        <v>0.6</v>
      </c>
      <c r="J181" s="2">
        <v>5.4</v>
      </c>
      <c r="K181" s="2">
        <v>1.8</v>
      </c>
      <c r="L181">
        <v>2</v>
      </c>
      <c r="M181" s="2">
        <v>0.66666666666666696</v>
      </c>
      <c r="N181">
        <v>7</v>
      </c>
      <c r="O181">
        <v>13</v>
      </c>
      <c r="P181" s="2">
        <v>53.846153846153797</v>
      </c>
      <c r="Q181">
        <v>1</v>
      </c>
      <c r="R181">
        <v>2</v>
      </c>
      <c r="S181" s="2">
        <v>50</v>
      </c>
      <c r="T181">
        <v>0</v>
      </c>
      <c r="U181">
        <v>0</v>
      </c>
      <c r="W181">
        <v>0</v>
      </c>
      <c r="X181">
        <v>1</v>
      </c>
      <c r="Y181">
        <v>0</v>
      </c>
      <c r="Z181">
        <v>0</v>
      </c>
      <c r="AA181">
        <v>0</v>
      </c>
      <c r="AB181">
        <v>0</v>
      </c>
      <c r="AC181">
        <v>1</v>
      </c>
      <c r="AD181">
        <v>3</v>
      </c>
      <c r="AE181" s="2">
        <v>1</v>
      </c>
      <c r="AF181">
        <v>3</v>
      </c>
      <c r="AG181">
        <v>0</v>
      </c>
      <c r="AH181">
        <v>2</v>
      </c>
      <c r="AI181" s="2">
        <v>0.66666666666666696</v>
      </c>
      <c r="AJ181" s="4">
        <v>67590</v>
      </c>
      <c r="AK181" s="4">
        <v>108</v>
      </c>
    </row>
    <row r="182" spans="1:37" ht="15.25" customHeight="1" x14ac:dyDescent="0.2">
      <c r="A182" t="s">
        <v>806</v>
      </c>
      <c r="B182" t="s">
        <v>807</v>
      </c>
      <c r="C182" t="s">
        <v>620</v>
      </c>
      <c r="D182">
        <v>3</v>
      </c>
      <c r="E182">
        <v>15</v>
      </c>
      <c r="F182" s="2">
        <v>5</v>
      </c>
      <c r="G182" s="2">
        <v>18.7</v>
      </c>
      <c r="H182" s="2">
        <v>6.2</v>
      </c>
      <c r="I182" s="2">
        <v>0.75</v>
      </c>
      <c r="J182" s="2">
        <v>11.2</v>
      </c>
      <c r="K182" s="2">
        <v>3.7333333333333298</v>
      </c>
      <c r="L182">
        <v>5</v>
      </c>
      <c r="M182" s="2">
        <v>1.6666666666666701</v>
      </c>
      <c r="N182">
        <v>4</v>
      </c>
      <c r="O182">
        <v>5</v>
      </c>
      <c r="P182" s="2">
        <v>80</v>
      </c>
      <c r="Q182">
        <v>5</v>
      </c>
      <c r="R182">
        <v>13</v>
      </c>
      <c r="S182" s="2">
        <v>38.461538461538503</v>
      </c>
      <c r="T182">
        <v>1</v>
      </c>
      <c r="U182">
        <v>2</v>
      </c>
      <c r="V182" s="2">
        <v>50</v>
      </c>
      <c r="W182">
        <v>0</v>
      </c>
      <c r="X182">
        <v>0</v>
      </c>
      <c r="Y182">
        <v>4</v>
      </c>
      <c r="Z182">
        <v>1</v>
      </c>
      <c r="AA182">
        <v>0</v>
      </c>
      <c r="AB182">
        <v>0</v>
      </c>
      <c r="AC182">
        <v>1</v>
      </c>
      <c r="AD182">
        <v>9</v>
      </c>
      <c r="AE182" s="2">
        <v>3</v>
      </c>
      <c r="AF182">
        <v>3</v>
      </c>
      <c r="AG182">
        <v>6</v>
      </c>
      <c r="AH182">
        <v>1</v>
      </c>
      <c r="AI182" s="2">
        <v>0.33333333333333298</v>
      </c>
      <c r="AJ182" s="4">
        <v>70950</v>
      </c>
      <c r="AK182" s="4">
        <v>104</v>
      </c>
    </row>
    <row r="183" spans="1:37" ht="15.25" customHeight="1" x14ac:dyDescent="0.2">
      <c r="A183" t="s">
        <v>808</v>
      </c>
      <c r="B183" t="s">
        <v>809</v>
      </c>
      <c r="C183" t="s">
        <v>619</v>
      </c>
      <c r="D183">
        <v>5</v>
      </c>
      <c r="E183">
        <v>28</v>
      </c>
      <c r="F183" s="2">
        <v>5.6</v>
      </c>
      <c r="G183" s="2">
        <v>23.1</v>
      </c>
      <c r="H183" s="2">
        <v>4.5999999999999996</v>
      </c>
      <c r="I183" s="2">
        <v>0.54</v>
      </c>
      <c r="J183" s="2">
        <v>15.1</v>
      </c>
      <c r="K183" s="2">
        <v>3.02</v>
      </c>
      <c r="L183">
        <v>4</v>
      </c>
      <c r="M183" s="2">
        <v>0.8</v>
      </c>
      <c r="N183">
        <v>2</v>
      </c>
      <c r="O183">
        <v>8</v>
      </c>
      <c r="P183" s="2">
        <v>25</v>
      </c>
      <c r="Q183">
        <v>11</v>
      </c>
      <c r="R183">
        <v>40</v>
      </c>
      <c r="S183" s="2">
        <v>27.5</v>
      </c>
      <c r="T183">
        <v>4</v>
      </c>
      <c r="U183">
        <v>4</v>
      </c>
      <c r="V183" s="2">
        <v>100</v>
      </c>
      <c r="W183">
        <v>0</v>
      </c>
      <c r="X183">
        <v>0</v>
      </c>
      <c r="Y183">
        <v>0</v>
      </c>
      <c r="Z183">
        <v>1</v>
      </c>
      <c r="AA183">
        <v>0</v>
      </c>
      <c r="AB183">
        <v>2</v>
      </c>
      <c r="AC183">
        <v>2</v>
      </c>
      <c r="AD183">
        <v>16</v>
      </c>
      <c r="AE183" s="2">
        <v>3.2</v>
      </c>
      <c r="AF183">
        <v>4</v>
      </c>
      <c r="AG183">
        <v>12</v>
      </c>
      <c r="AH183">
        <v>2</v>
      </c>
      <c r="AI183" s="2">
        <v>0.4</v>
      </c>
      <c r="AJ183" s="4">
        <v>79037</v>
      </c>
      <c r="AK183" s="4">
        <v>87</v>
      </c>
    </row>
    <row r="184" spans="1:37" ht="15.25" customHeight="1" x14ac:dyDescent="0.2">
      <c r="A184" t="s">
        <v>308</v>
      </c>
      <c r="B184" t="s">
        <v>412</v>
      </c>
      <c r="C184" t="s">
        <v>621</v>
      </c>
      <c r="D184">
        <v>4</v>
      </c>
      <c r="E184">
        <v>27</v>
      </c>
      <c r="F184" s="2">
        <v>6.75</v>
      </c>
      <c r="G184" s="2">
        <v>22.8</v>
      </c>
      <c r="H184" s="2">
        <v>5.7</v>
      </c>
      <c r="I184" s="2">
        <v>0.53</v>
      </c>
      <c r="J184" s="2">
        <v>14.3</v>
      </c>
      <c r="K184" s="2">
        <v>3.5750000000000002</v>
      </c>
      <c r="L184">
        <v>6</v>
      </c>
      <c r="M184" s="2">
        <v>1.5</v>
      </c>
      <c r="N184">
        <v>14</v>
      </c>
      <c r="O184">
        <v>29</v>
      </c>
      <c r="P184" s="2">
        <v>48.275862068965502</v>
      </c>
      <c r="Q184">
        <v>4</v>
      </c>
      <c r="R184">
        <v>12</v>
      </c>
      <c r="S184" s="2">
        <v>33.3333333333333</v>
      </c>
      <c r="T184">
        <v>5</v>
      </c>
      <c r="U184">
        <v>10</v>
      </c>
      <c r="V184" s="2">
        <v>50</v>
      </c>
      <c r="W184">
        <v>1</v>
      </c>
      <c r="X184">
        <v>0</v>
      </c>
      <c r="Y184">
        <v>3</v>
      </c>
      <c r="Z184">
        <v>2</v>
      </c>
      <c r="AA184">
        <v>0</v>
      </c>
      <c r="AB184">
        <v>0</v>
      </c>
      <c r="AC184">
        <v>2</v>
      </c>
      <c r="AD184">
        <v>21</v>
      </c>
      <c r="AE184" s="2">
        <v>5.25</v>
      </c>
      <c r="AF184">
        <v>6</v>
      </c>
      <c r="AG184">
        <v>15</v>
      </c>
      <c r="AH184">
        <v>5</v>
      </c>
      <c r="AI184" s="2">
        <v>1.25</v>
      </c>
      <c r="AJ184" s="4">
        <v>82643</v>
      </c>
      <c r="AK184" s="4">
        <v>79</v>
      </c>
    </row>
    <row r="185" spans="1:37" ht="15.25" customHeight="1" x14ac:dyDescent="0.2">
      <c r="A185" t="s">
        <v>810</v>
      </c>
      <c r="B185" t="s">
        <v>811</v>
      </c>
      <c r="C185" t="s">
        <v>621</v>
      </c>
      <c r="D185">
        <v>4</v>
      </c>
      <c r="E185">
        <v>16</v>
      </c>
      <c r="F185" s="2">
        <v>4</v>
      </c>
      <c r="G185" s="2">
        <v>32.299999999999997</v>
      </c>
      <c r="H185" s="2">
        <v>8.1</v>
      </c>
      <c r="I185" s="2">
        <v>0.55000000000000004</v>
      </c>
      <c r="J185" s="2">
        <v>8.8000000000000007</v>
      </c>
      <c r="K185" s="2">
        <v>2.2000000000000002</v>
      </c>
      <c r="L185">
        <v>13</v>
      </c>
      <c r="M185" s="2">
        <v>3.25</v>
      </c>
      <c r="N185">
        <v>15</v>
      </c>
      <c r="O185">
        <v>26</v>
      </c>
      <c r="P185" s="2">
        <v>57.692307692307701</v>
      </c>
      <c r="Q185">
        <v>0</v>
      </c>
      <c r="R185">
        <v>1</v>
      </c>
      <c r="S185" s="2">
        <v>0</v>
      </c>
      <c r="T185">
        <v>1</v>
      </c>
      <c r="U185">
        <v>2</v>
      </c>
      <c r="V185" s="2">
        <v>50</v>
      </c>
      <c r="W185">
        <v>4</v>
      </c>
      <c r="X185">
        <v>8</v>
      </c>
      <c r="Y185">
        <v>1</v>
      </c>
      <c r="Z185">
        <v>2</v>
      </c>
      <c r="AA185">
        <v>1</v>
      </c>
      <c r="AB185">
        <v>0</v>
      </c>
      <c r="AC185">
        <v>0</v>
      </c>
      <c r="AD185">
        <v>33</v>
      </c>
      <c r="AE185" s="2">
        <v>8.25</v>
      </c>
      <c r="AF185">
        <v>14</v>
      </c>
      <c r="AG185">
        <v>19</v>
      </c>
      <c r="AH185">
        <v>2</v>
      </c>
      <c r="AI185" s="2">
        <v>0.5</v>
      </c>
      <c r="AJ185" s="4">
        <v>48884</v>
      </c>
      <c r="AK185" s="4">
        <v>137</v>
      </c>
    </row>
    <row r="186" spans="1:37" ht="15.25" customHeight="1" x14ac:dyDescent="0.2">
      <c r="A186" t="s">
        <v>812</v>
      </c>
      <c r="B186" t="s">
        <v>813</v>
      </c>
      <c r="C186" t="s">
        <v>621</v>
      </c>
      <c r="D186">
        <v>4</v>
      </c>
      <c r="E186">
        <v>18</v>
      </c>
      <c r="F186" s="2">
        <v>4.5</v>
      </c>
      <c r="G186" s="2">
        <v>14.6</v>
      </c>
      <c r="H186" s="2">
        <v>3.6</v>
      </c>
      <c r="I186" s="2">
        <v>0.31</v>
      </c>
      <c r="J186" s="2">
        <v>5.6</v>
      </c>
      <c r="K186" s="2">
        <v>1.4</v>
      </c>
      <c r="L186">
        <v>11</v>
      </c>
      <c r="M186" s="2">
        <v>2.75</v>
      </c>
      <c r="N186">
        <v>8</v>
      </c>
      <c r="O186">
        <v>22</v>
      </c>
      <c r="P186" s="2">
        <v>36.363636363636402</v>
      </c>
      <c r="Q186">
        <v>4</v>
      </c>
      <c r="R186">
        <v>30</v>
      </c>
      <c r="S186" s="2">
        <v>13.3333333333333</v>
      </c>
      <c r="T186">
        <v>2</v>
      </c>
      <c r="U186">
        <v>6</v>
      </c>
      <c r="V186" s="2">
        <v>33.3333333333333</v>
      </c>
      <c r="W186">
        <v>0</v>
      </c>
      <c r="X186">
        <v>0</v>
      </c>
      <c r="Y186">
        <v>9</v>
      </c>
      <c r="Z186">
        <v>1</v>
      </c>
      <c r="AA186">
        <v>0</v>
      </c>
      <c r="AB186">
        <v>0</v>
      </c>
      <c r="AC186">
        <v>2</v>
      </c>
      <c r="AD186">
        <v>18</v>
      </c>
      <c r="AE186" s="2">
        <v>4.5</v>
      </c>
      <c r="AF186">
        <v>9</v>
      </c>
      <c r="AG186">
        <v>9</v>
      </c>
      <c r="AH186">
        <v>9</v>
      </c>
      <c r="AI186" s="2">
        <v>2.25</v>
      </c>
      <c r="AJ186" s="4">
        <v>54414</v>
      </c>
      <c r="AK186" s="4">
        <v>124</v>
      </c>
    </row>
    <row r="187" spans="1:37" ht="15.25" customHeight="1" x14ac:dyDescent="0.2">
      <c r="A187" t="s">
        <v>814</v>
      </c>
      <c r="B187" t="s">
        <v>815</v>
      </c>
      <c r="C187" t="s">
        <v>621</v>
      </c>
      <c r="D187">
        <v>4</v>
      </c>
      <c r="E187">
        <v>2</v>
      </c>
      <c r="F187" s="2">
        <v>0.5</v>
      </c>
      <c r="G187" s="2">
        <v>3.1</v>
      </c>
      <c r="H187" s="2">
        <v>0.8</v>
      </c>
      <c r="I187" s="2">
        <v>0.28999999999999998</v>
      </c>
      <c r="J187" s="2">
        <v>0.6</v>
      </c>
      <c r="K187" s="2">
        <v>0.15</v>
      </c>
      <c r="L187">
        <v>0</v>
      </c>
      <c r="M187" s="2">
        <v>0</v>
      </c>
      <c r="N187">
        <v>2</v>
      </c>
      <c r="O187">
        <v>7</v>
      </c>
      <c r="P187" s="2">
        <v>28.571428571428601</v>
      </c>
      <c r="Q187">
        <v>0</v>
      </c>
      <c r="R187">
        <v>0</v>
      </c>
      <c r="T187">
        <v>0</v>
      </c>
      <c r="U187">
        <v>0</v>
      </c>
      <c r="W187">
        <v>0</v>
      </c>
      <c r="X187">
        <v>0</v>
      </c>
      <c r="Y187">
        <v>0</v>
      </c>
      <c r="Z187">
        <v>0</v>
      </c>
      <c r="AA187">
        <v>0</v>
      </c>
      <c r="AB187">
        <v>0</v>
      </c>
      <c r="AC187">
        <v>0</v>
      </c>
      <c r="AD187">
        <v>9</v>
      </c>
      <c r="AE187" s="2">
        <v>2.25</v>
      </c>
      <c r="AF187">
        <v>4</v>
      </c>
      <c r="AG187">
        <v>5</v>
      </c>
      <c r="AH187">
        <v>2</v>
      </c>
      <c r="AI187" s="2">
        <v>0.5</v>
      </c>
      <c r="AJ187" s="4">
        <v>44274</v>
      </c>
      <c r="AK187" s="4">
        <v>152</v>
      </c>
    </row>
    <row r="188" spans="1:37" ht="15.25" customHeight="1" x14ac:dyDescent="0.2">
      <c r="A188" t="s">
        <v>579</v>
      </c>
      <c r="B188" t="s">
        <v>580</v>
      </c>
      <c r="C188" t="s">
        <v>104</v>
      </c>
      <c r="D188">
        <v>2</v>
      </c>
      <c r="E188">
        <v>2</v>
      </c>
      <c r="F188" s="2">
        <v>1</v>
      </c>
      <c r="G188" s="2">
        <v>7.1</v>
      </c>
      <c r="H188" s="2">
        <v>3.6</v>
      </c>
      <c r="I188" s="2">
        <v>0.28999999999999998</v>
      </c>
      <c r="J188" s="2">
        <v>0.6</v>
      </c>
      <c r="K188" s="2">
        <v>0.3</v>
      </c>
      <c r="L188">
        <v>1</v>
      </c>
      <c r="M188" s="2">
        <v>0.5</v>
      </c>
      <c r="N188">
        <v>2</v>
      </c>
      <c r="O188">
        <v>4</v>
      </c>
      <c r="P188" s="2">
        <v>50</v>
      </c>
      <c r="Q188">
        <v>0</v>
      </c>
      <c r="R188">
        <v>3</v>
      </c>
      <c r="S188" s="2">
        <v>0</v>
      </c>
      <c r="T188">
        <v>0</v>
      </c>
      <c r="U188">
        <v>0</v>
      </c>
      <c r="W188">
        <v>0</v>
      </c>
      <c r="X188">
        <v>1</v>
      </c>
      <c r="Y188">
        <v>0</v>
      </c>
      <c r="Z188">
        <v>0</v>
      </c>
      <c r="AA188">
        <v>0</v>
      </c>
      <c r="AB188">
        <v>0</v>
      </c>
      <c r="AC188">
        <v>0</v>
      </c>
      <c r="AD188">
        <v>11</v>
      </c>
      <c r="AE188" s="2">
        <v>5.5</v>
      </c>
      <c r="AF188">
        <v>1</v>
      </c>
      <c r="AG188">
        <v>10</v>
      </c>
      <c r="AH188">
        <v>0</v>
      </c>
      <c r="AI188" s="2">
        <v>0</v>
      </c>
      <c r="AJ188" s="4">
        <v>8940</v>
      </c>
      <c r="AK188" s="4">
        <v>280</v>
      </c>
    </row>
    <row r="189" spans="1:37" ht="15.25" customHeight="1" x14ac:dyDescent="0.2">
      <c r="A189" t="s">
        <v>573</v>
      </c>
      <c r="B189" t="s">
        <v>574</v>
      </c>
      <c r="C189" t="s">
        <v>104</v>
      </c>
      <c r="D189">
        <v>2</v>
      </c>
      <c r="E189">
        <v>2</v>
      </c>
      <c r="F189" s="2">
        <v>1</v>
      </c>
      <c r="G189" s="2">
        <v>-3.2</v>
      </c>
      <c r="H189" s="2">
        <v>-1.6</v>
      </c>
      <c r="I189" s="2">
        <v>0.15</v>
      </c>
      <c r="J189" s="2">
        <v>0.3</v>
      </c>
      <c r="K189" s="2">
        <v>0.15</v>
      </c>
      <c r="L189">
        <v>2</v>
      </c>
      <c r="M189" s="2">
        <v>1</v>
      </c>
      <c r="N189">
        <v>0</v>
      </c>
      <c r="O189">
        <v>3</v>
      </c>
      <c r="P189" s="2">
        <v>0</v>
      </c>
      <c r="Q189">
        <v>0</v>
      </c>
      <c r="R189">
        <v>8</v>
      </c>
      <c r="S189" s="2">
        <v>0</v>
      </c>
      <c r="T189">
        <v>2</v>
      </c>
      <c r="U189">
        <v>2</v>
      </c>
      <c r="V189" s="2">
        <v>100</v>
      </c>
      <c r="W189">
        <v>0</v>
      </c>
      <c r="X189">
        <v>1</v>
      </c>
      <c r="Y189">
        <v>1</v>
      </c>
      <c r="Z189">
        <v>0</v>
      </c>
      <c r="AA189">
        <v>0</v>
      </c>
      <c r="AB189">
        <v>0</v>
      </c>
      <c r="AC189">
        <v>0</v>
      </c>
      <c r="AD189">
        <v>7</v>
      </c>
      <c r="AE189" s="2">
        <v>3.5</v>
      </c>
      <c r="AF189">
        <v>1</v>
      </c>
      <c r="AG189">
        <v>6</v>
      </c>
      <c r="AH189">
        <v>9</v>
      </c>
      <c r="AI189" s="2">
        <v>4.5</v>
      </c>
      <c r="AJ189" s="4">
        <v>9060</v>
      </c>
      <c r="AK189" s="4">
        <v>279</v>
      </c>
    </row>
    <row r="190" spans="1:37" ht="15.25" customHeight="1" x14ac:dyDescent="0.2">
      <c r="A190" t="s">
        <v>816</v>
      </c>
      <c r="B190" t="s">
        <v>817</v>
      </c>
      <c r="C190" t="s">
        <v>104</v>
      </c>
      <c r="D190">
        <v>2</v>
      </c>
      <c r="E190">
        <v>3</v>
      </c>
      <c r="F190" s="2">
        <v>1.5</v>
      </c>
      <c r="G190" s="2">
        <v>0.8</v>
      </c>
      <c r="H190" s="2">
        <v>0.4</v>
      </c>
      <c r="I190" s="2">
        <v>0.43</v>
      </c>
      <c r="J190" s="2">
        <v>1.3</v>
      </c>
      <c r="K190" s="2">
        <v>0.65</v>
      </c>
      <c r="L190">
        <v>0</v>
      </c>
      <c r="M190" s="2">
        <v>0</v>
      </c>
      <c r="N190">
        <v>2</v>
      </c>
      <c r="O190">
        <v>5</v>
      </c>
      <c r="P190" s="2">
        <v>40</v>
      </c>
      <c r="Q190">
        <v>0</v>
      </c>
      <c r="R190">
        <v>1</v>
      </c>
      <c r="S190" s="2">
        <v>0</v>
      </c>
      <c r="T190">
        <v>1</v>
      </c>
      <c r="U190">
        <v>1</v>
      </c>
      <c r="V190" s="2">
        <v>100</v>
      </c>
      <c r="W190">
        <v>0</v>
      </c>
      <c r="X190">
        <v>0</v>
      </c>
      <c r="Y190">
        <v>0</v>
      </c>
      <c r="Z190">
        <v>0</v>
      </c>
      <c r="AA190">
        <v>0</v>
      </c>
      <c r="AB190">
        <v>0</v>
      </c>
      <c r="AC190">
        <v>0</v>
      </c>
      <c r="AD190">
        <v>5</v>
      </c>
      <c r="AE190" s="2">
        <v>2.5</v>
      </c>
      <c r="AF190">
        <v>1</v>
      </c>
      <c r="AG190">
        <v>4</v>
      </c>
      <c r="AH190">
        <v>3</v>
      </c>
      <c r="AI190" s="2">
        <v>1.5</v>
      </c>
      <c r="AJ190" s="4">
        <v>9210</v>
      </c>
      <c r="AK190" s="4">
        <v>278</v>
      </c>
    </row>
    <row r="191" spans="1:37" ht="15.25" customHeight="1" x14ac:dyDescent="0.2">
      <c r="A191" t="s">
        <v>818</v>
      </c>
      <c r="B191" t="s">
        <v>819</v>
      </c>
      <c r="C191" t="s">
        <v>104</v>
      </c>
      <c r="D191">
        <v>2</v>
      </c>
      <c r="E191">
        <v>11</v>
      </c>
      <c r="F191" s="2">
        <v>5.5</v>
      </c>
      <c r="G191" s="2">
        <v>-0.6</v>
      </c>
      <c r="H191" s="2">
        <v>-0.3</v>
      </c>
      <c r="I191" s="2">
        <v>0.57999999999999996</v>
      </c>
      <c r="J191" s="2">
        <v>6.4</v>
      </c>
      <c r="K191" s="2">
        <v>3.2</v>
      </c>
      <c r="L191">
        <v>3</v>
      </c>
      <c r="M191" s="2">
        <v>1.5</v>
      </c>
      <c r="N191">
        <v>7</v>
      </c>
      <c r="O191">
        <v>15</v>
      </c>
      <c r="P191" s="2">
        <v>46.6666666666667</v>
      </c>
      <c r="Q191">
        <v>1</v>
      </c>
      <c r="R191">
        <v>1</v>
      </c>
      <c r="S191" s="2">
        <v>100</v>
      </c>
      <c r="T191">
        <v>2</v>
      </c>
      <c r="U191">
        <v>3</v>
      </c>
      <c r="V191" s="2">
        <v>66.6666666666667</v>
      </c>
      <c r="W191">
        <v>0</v>
      </c>
      <c r="X191">
        <v>1</v>
      </c>
      <c r="Y191">
        <v>1</v>
      </c>
      <c r="Z191">
        <v>1</v>
      </c>
      <c r="AA191">
        <v>0</v>
      </c>
      <c r="AB191">
        <v>0</v>
      </c>
      <c r="AC191">
        <v>1</v>
      </c>
      <c r="AD191">
        <v>8</v>
      </c>
      <c r="AE191" s="2">
        <v>4</v>
      </c>
      <c r="AF191">
        <v>3</v>
      </c>
      <c r="AG191">
        <v>5</v>
      </c>
      <c r="AH191">
        <v>13</v>
      </c>
      <c r="AI191" s="2">
        <v>6.5</v>
      </c>
      <c r="AJ191" s="4">
        <v>11370</v>
      </c>
      <c r="AK191" s="4">
        <v>274</v>
      </c>
    </row>
    <row r="192" spans="1:37" ht="15.25" customHeight="1" x14ac:dyDescent="0.2">
      <c r="A192" t="s">
        <v>401</v>
      </c>
      <c r="B192" t="s">
        <v>402</v>
      </c>
      <c r="C192" t="s">
        <v>81</v>
      </c>
      <c r="D192">
        <v>5</v>
      </c>
      <c r="E192">
        <v>43</v>
      </c>
      <c r="F192" s="2">
        <v>8.6</v>
      </c>
      <c r="G192" s="2">
        <v>29.7</v>
      </c>
      <c r="H192" s="2">
        <v>5.9</v>
      </c>
      <c r="I192" s="2">
        <v>0.54</v>
      </c>
      <c r="J192" s="2">
        <v>23.2</v>
      </c>
      <c r="K192" s="2">
        <v>4.6399999999999997</v>
      </c>
      <c r="L192">
        <v>8</v>
      </c>
      <c r="M192" s="2">
        <v>1.6</v>
      </c>
      <c r="N192">
        <v>13</v>
      </c>
      <c r="O192">
        <v>31</v>
      </c>
      <c r="P192" s="2">
        <v>41.935483870967701</v>
      </c>
      <c r="Q192">
        <v>14</v>
      </c>
      <c r="R192">
        <v>46</v>
      </c>
      <c r="S192" s="2">
        <v>30.434782608695699</v>
      </c>
      <c r="T192">
        <v>2</v>
      </c>
      <c r="U192">
        <v>3</v>
      </c>
      <c r="V192" s="2">
        <v>66.6666666666667</v>
      </c>
      <c r="W192">
        <v>0</v>
      </c>
      <c r="X192">
        <v>0</v>
      </c>
      <c r="Y192">
        <v>4</v>
      </c>
      <c r="Z192">
        <v>0</v>
      </c>
      <c r="AA192">
        <v>0</v>
      </c>
      <c r="AB192">
        <v>0</v>
      </c>
      <c r="AC192">
        <v>4</v>
      </c>
      <c r="AD192">
        <v>13</v>
      </c>
      <c r="AE192" s="2">
        <v>2.6</v>
      </c>
      <c r="AF192">
        <v>6</v>
      </c>
      <c r="AG192">
        <v>7</v>
      </c>
      <c r="AH192">
        <v>4</v>
      </c>
      <c r="AI192" s="2">
        <v>0.8</v>
      </c>
      <c r="AJ192" s="4">
        <v>76362</v>
      </c>
      <c r="AK192" s="4">
        <v>89</v>
      </c>
    </row>
    <row r="193" spans="1:37" ht="15.25" customHeight="1" x14ac:dyDescent="0.2">
      <c r="A193" t="s">
        <v>820</v>
      </c>
      <c r="B193" t="s">
        <v>761</v>
      </c>
      <c r="C193" t="s">
        <v>81</v>
      </c>
      <c r="D193">
        <v>5</v>
      </c>
      <c r="E193">
        <v>14</v>
      </c>
      <c r="F193" s="2">
        <v>2.8</v>
      </c>
      <c r="G193" s="2">
        <v>22.3</v>
      </c>
      <c r="H193" s="2">
        <v>4.5</v>
      </c>
      <c r="I193" s="2">
        <v>0.52</v>
      </c>
      <c r="J193" s="2">
        <v>7.3</v>
      </c>
      <c r="K193" s="2">
        <v>1.46</v>
      </c>
      <c r="L193">
        <v>8</v>
      </c>
      <c r="M193" s="2">
        <v>1.6</v>
      </c>
      <c r="N193">
        <v>10</v>
      </c>
      <c r="O193">
        <v>20</v>
      </c>
      <c r="P193" s="2">
        <v>50</v>
      </c>
      <c r="Q193">
        <v>0</v>
      </c>
      <c r="R193">
        <v>0</v>
      </c>
      <c r="T193">
        <v>4</v>
      </c>
      <c r="U193">
        <v>7</v>
      </c>
      <c r="V193" s="2">
        <v>57.142857142857103</v>
      </c>
      <c r="W193">
        <v>1</v>
      </c>
      <c r="X193">
        <v>2</v>
      </c>
      <c r="Y193">
        <v>4</v>
      </c>
      <c r="Z193">
        <v>0</v>
      </c>
      <c r="AA193">
        <v>0</v>
      </c>
      <c r="AB193">
        <v>1</v>
      </c>
      <c r="AC193">
        <v>0</v>
      </c>
      <c r="AD193">
        <v>28</v>
      </c>
      <c r="AE193" s="2">
        <v>5.6</v>
      </c>
      <c r="AF193">
        <v>11</v>
      </c>
      <c r="AG193">
        <v>17</v>
      </c>
      <c r="AH193">
        <v>6</v>
      </c>
      <c r="AI193" s="2">
        <v>1.2</v>
      </c>
      <c r="AJ193" s="4">
        <v>101591</v>
      </c>
      <c r="AK193" s="4">
        <v>62</v>
      </c>
    </row>
    <row r="194" spans="1:37" ht="15.25" customHeight="1" x14ac:dyDescent="0.2">
      <c r="A194" t="s">
        <v>405</v>
      </c>
      <c r="B194" t="s">
        <v>406</v>
      </c>
      <c r="C194" t="s">
        <v>81</v>
      </c>
      <c r="D194">
        <v>5</v>
      </c>
      <c r="E194">
        <v>22</v>
      </c>
      <c r="F194" s="2">
        <v>4.4000000000000004</v>
      </c>
      <c r="G194" s="2">
        <v>27.2</v>
      </c>
      <c r="H194" s="2">
        <v>5.4</v>
      </c>
      <c r="I194" s="2">
        <v>0.51</v>
      </c>
      <c r="J194" s="2">
        <v>11.2</v>
      </c>
      <c r="K194" s="2">
        <v>2.2400000000000002</v>
      </c>
      <c r="L194">
        <v>15</v>
      </c>
      <c r="M194" s="2">
        <v>3</v>
      </c>
      <c r="N194">
        <v>15</v>
      </c>
      <c r="O194">
        <v>24</v>
      </c>
      <c r="P194" s="2">
        <v>62.5</v>
      </c>
      <c r="Q194">
        <v>3</v>
      </c>
      <c r="R194">
        <v>16</v>
      </c>
      <c r="S194" s="2">
        <v>18.75</v>
      </c>
      <c r="T194">
        <v>1</v>
      </c>
      <c r="U194">
        <v>3</v>
      </c>
      <c r="V194" s="2">
        <v>33.3333333333333</v>
      </c>
      <c r="W194">
        <v>0</v>
      </c>
      <c r="X194">
        <v>0</v>
      </c>
      <c r="Y194">
        <v>9</v>
      </c>
      <c r="Z194">
        <v>1</v>
      </c>
      <c r="AA194">
        <v>0</v>
      </c>
      <c r="AB194">
        <v>0</v>
      </c>
      <c r="AC194">
        <v>6</v>
      </c>
      <c r="AD194">
        <v>22</v>
      </c>
      <c r="AE194" s="2">
        <v>4.4000000000000004</v>
      </c>
      <c r="AF194">
        <v>7</v>
      </c>
      <c r="AG194">
        <v>15</v>
      </c>
      <c r="AH194">
        <v>4</v>
      </c>
      <c r="AI194" s="2">
        <v>0.8</v>
      </c>
      <c r="AJ194" s="4">
        <v>108851</v>
      </c>
      <c r="AK194" s="4">
        <v>60</v>
      </c>
    </row>
    <row r="195" spans="1:37" ht="15.25" customHeight="1" x14ac:dyDescent="0.2">
      <c r="A195" t="s">
        <v>403</v>
      </c>
      <c r="B195" t="s">
        <v>404</v>
      </c>
      <c r="C195" t="s">
        <v>81</v>
      </c>
      <c r="D195">
        <v>5</v>
      </c>
      <c r="E195">
        <v>23</v>
      </c>
      <c r="F195" s="2">
        <v>4.5999999999999996</v>
      </c>
      <c r="G195" s="2">
        <v>29.7</v>
      </c>
      <c r="H195" s="2">
        <v>5.9</v>
      </c>
      <c r="I195" s="2">
        <v>0.53</v>
      </c>
      <c r="J195" s="2">
        <v>12.2</v>
      </c>
      <c r="K195" s="2">
        <v>2.44</v>
      </c>
      <c r="L195">
        <v>9</v>
      </c>
      <c r="M195" s="2">
        <v>1.8</v>
      </c>
      <c r="N195">
        <v>19</v>
      </c>
      <c r="O195">
        <v>31</v>
      </c>
      <c r="P195" s="2">
        <v>61.290322580645203</v>
      </c>
      <c r="Q195">
        <v>0</v>
      </c>
      <c r="R195">
        <v>3</v>
      </c>
      <c r="S195" s="2">
        <v>0</v>
      </c>
      <c r="T195">
        <v>4</v>
      </c>
      <c r="U195">
        <v>9</v>
      </c>
      <c r="V195" s="2">
        <v>44.4444444444444</v>
      </c>
      <c r="W195">
        <v>0</v>
      </c>
      <c r="X195">
        <v>6</v>
      </c>
      <c r="Y195">
        <v>2</v>
      </c>
      <c r="Z195">
        <v>2</v>
      </c>
      <c r="AA195">
        <v>0</v>
      </c>
      <c r="AB195">
        <v>0</v>
      </c>
      <c r="AC195">
        <v>1</v>
      </c>
      <c r="AD195">
        <v>29</v>
      </c>
      <c r="AE195" s="2">
        <v>5.8</v>
      </c>
      <c r="AF195">
        <v>12</v>
      </c>
      <c r="AG195">
        <v>17</v>
      </c>
      <c r="AH195">
        <v>5</v>
      </c>
      <c r="AI195" s="2">
        <v>1</v>
      </c>
      <c r="AJ195" s="4">
        <v>65862</v>
      </c>
      <c r="AK195" s="4">
        <v>110</v>
      </c>
    </row>
    <row r="196" spans="1:37" ht="15.25" customHeight="1" x14ac:dyDescent="0.2">
      <c r="A196" t="s">
        <v>821</v>
      </c>
      <c r="B196" t="s">
        <v>822</v>
      </c>
      <c r="C196" t="s">
        <v>622</v>
      </c>
      <c r="D196">
        <v>4</v>
      </c>
      <c r="E196">
        <v>12</v>
      </c>
      <c r="F196" s="2">
        <v>3</v>
      </c>
      <c r="G196" s="2">
        <v>8.1999999999999993</v>
      </c>
      <c r="H196" s="2">
        <v>2</v>
      </c>
      <c r="I196" s="2">
        <v>0.43</v>
      </c>
      <c r="J196" s="2">
        <v>5.2</v>
      </c>
      <c r="K196" s="2">
        <v>1.3</v>
      </c>
      <c r="L196">
        <v>8</v>
      </c>
      <c r="M196" s="2">
        <v>2</v>
      </c>
      <c r="N196">
        <v>8</v>
      </c>
      <c r="O196">
        <v>19</v>
      </c>
      <c r="P196" s="2">
        <v>42.105263157894697</v>
      </c>
      <c r="Q196">
        <v>2</v>
      </c>
      <c r="R196">
        <v>8</v>
      </c>
      <c r="S196" s="2">
        <v>25</v>
      </c>
      <c r="T196">
        <v>0</v>
      </c>
      <c r="U196">
        <v>1</v>
      </c>
      <c r="V196" s="2">
        <v>0</v>
      </c>
      <c r="W196">
        <v>0</v>
      </c>
      <c r="X196">
        <v>2</v>
      </c>
      <c r="Y196">
        <v>2</v>
      </c>
      <c r="Z196">
        <v>1</v>
      </c>
      <c r="AA196">
        <v>1</v>
      </c>
      <c r="AB196">
        <v>0</v>
      </c>
      <c r="AC196">
        <v>4</v>
      </c>
      <c r="AD196">
        <v>14</v>
      </c>
      <c r="AE196" s="2">
        <v>3.5</v>
      </c>
      <c r="AF196">
        <v>5</v>
      </c>
      <c r="AG196">
        <v>9</v>
      </c>
      <c r="AH196">
        <v>8</v>
      </c>
      <c r="AI196" s="2">
        <v>2</v>
      </c>
      <c r="AJ196" s="4">
        <v>72700</v>
      </c>
      <c r="AK196" s="4">
        <v>96</v>
      </c>
    </row>
    <row r="197" spans="1:37" ht="15.25" customHeight="1" x14ac:dyDescent="0.2">
      <c r="A197" t="s">
        <v>823</v>
      </c>
      <c r="B197" t="s">
        <v>824</v>
      </c>
      <c r="C197" t="s">
        <v>622</v>
      </c>
      <c r="D197">
        <v>4</v>
      </c>
      <c r="E197">
        <v>7</v>
      </c>
      <c r="F197" s="2">
        <v>1.75</v>
      </c>
      <c r="G197" s="2">
        <v>1.1000000000000001</v>
      </c>
      <c r="H197" s="2">
        <v>0.3</v>
      </c>
      <c r="I197" s="2">
        <v>0.44</v>
      </c>
      <c r="J197" s="2">
        <v>3.1</v>
      </c>
      <c r="K197" s="2">
        <v>0.77500000000000002</v>
      </c>
      <c r="L197">
        <v>0</v>
      </c>
      <c r="M197" s="2">
        <v>0</v>
      </c>
      <c r="N197">
        <v>4</v>
      </c>
      <c r="O197">
        <v>11</v>
      </c>
      <c r="P197" s="2">
        <v>36.363636363636402</v>
      </c>
      <c r="Q197">
        <v>1</v>
      </c>
      <c r="R197">
        <v>2</v>
      </c>
      <c r="S197" s="2">
        <v>50</v>
      </c>
      <c r="T197">
        <v>1</v>
      </c>
      <c r="U197">
        <v>3</v>
      </c>
      <c r="V197" s="2">
        <v>33.3333333333333</v>
      </c>
      <c r="W197">
        <v>0</v>
      </c>
      <c r="X197">
        <v>0</v>
      </c>
      <c r="Y197">
        <v>0</v>
      </c>
      <c r="Z197">
        <v>0</v>
      </c>
      <c r="AA197">
        <v>0</v>
      </c>
      <c r="AB197">
        <v>0</v>
      </c>
      <c r="AC197">
        <v>0</v>
      </c>
      <c r="AD197">
        <v>6</v>
      </c>
      <c r="AE197" s="2">
        <v>1.5</v>
      </c>
      <c r="AF197">
        <v>2</v>
      </c>
      <c r="AG197">
        <v>4</v>
      </c>
      <c r="AH197">
        <v>5</v>
      </c>
      <c r="AI197" s="2">
        <v>1.25</v>
      </c>
      <c r="AJ197" s="4">
        <v>71860</v>
      </c>
      <c r="AK197" s="4">
        <v>100</v>
      </c>
    </row>
    <row r="198" spans="1:37" ht="15.25" customHeight="1" x14ac:dyDescent="0.2">
      <c r="A198" t="s">
        <v>825</v>
      </c>
      <c r="B198" t="s">
        <v>826</v>
      </c>
      <c r="C198" t="s">
        <v>622</v>
      </c>
      <c r="D198">
        <v>4</v>
      </c>
      <c r="E198">
        <v>20</v>
      </c>
      <c r="F198" s="2">
        <v>5</v>
      </c>
      <c r="G198" s="2">
        <v>28.3</v>
      </c>
      <c r="H198" s="2">
        <v>7.1</v>
      </c>
      <c r="I198" s="2">
        <v>0.74</v>
      </c>
      <c r="J198" s="2">
        <v>14.8</v>
      </c>
      <c r="K198" s="2">
        <v>3.7</v>
      </c>
      <c r="L198">
        <v>14</v>
      </c>
      <c r="M198" s="2">
        <v>3.5</v>
      </c>
      <c r="N198">
        <v>5</v>
      </c>
      <c r="O198">
        <v>6</v>
      </c>
      <c r="P198" s="2">
        <v>83.3333333333333</v>
      </c>
      <c r="Q198">
        <v>7</v>
      </c>
      <c r="R198">
        <v>19</v>
      </c>
      <c r="S198" s="2">
        <v>36.842105263157897</v>
      </c>
      <c r="T198">
        <v>1</v>
      </c>
      <c r="U198">
        <v>2</v>
      </c>
      <c r="V198" s="2">
        <v>50</v>
      </c>
      <c r="W198">
        <v>0</v>
      </c>
      <c r="X198">
        <v>1</v>
      </c>
      <c r="Y198">
        <v>10</v>
      </c>
      <c r="Z198">
        <v>0</v>
      </c>
      <c r="AA198">
        <v>0</v>
      </c>
      <c r="AB198">
        <v>0</v>
      </c>
      <c r="AC198">
        <v>3</v>
      </c>
      <c r="AD198">
        <v>13</v>
      </c>
      <c r="AE198" s="2">
        <v>3.25</v>
      </c>
      <c r="AF198">
        <v>5</v>
      </c>
      <c r="AG198">
        <v>8</v>
      </c>
      <c r="AH198">
        <v>4</v>
      </c>
      <c r="AI198" s="2">
        <v>1</v>
      </c>
      <c r="AJ198" s="4">
        <v>71640</v>
      </c>
      <c r="AK198" s="4">
        <v>101</v>
      </c>
    </row>
    <row r="199" spans="1:37" ht="15.25" customHeight="1" x14ac:dyDescent="0.2">
      <c r="A199" t="s">
        <v>823</v>
      </c>
      <c r="B199" t="s">
        <v>827</v>
      </c>
      <c r="C199" t="s">
        <v>622</v>
      </c>
      <c r="D199">
        <v>4</v>
      </c>
      <c r="E199">
        <v>25</v>
      </c>
      <c r="F199" s="2">
        <v>6.25</v>
      </c>
      <c r="G199" s="2">
        <v>20.7</v>
      </c>
      <c r="H199" s="2">
        <v>5.2</v>
      </c>
      <c r="I199" s="2">
        <v>0.53</v>
      </c>
      <c r="J199" s="2">
        <v>13.2</v>
      </c>
      <c r="K199" s="2">
        <v>3.3</v>
      </c>
      <c r="L199">
        <v>3</v>
      </c>
      <c r="M199" s="2">
        <v>0.75</v>
      </c>
      <c r="N199">
        <v>11</v>
      </c>
      <c r="O199">
        <v>20</v>
      </c>
      <c r="P199" s="2">
        <v>55</v>
      </c>
      <c r="Q199">
        <v>5</v>
      </c>
      <c r="R199">
        <v>23</v>
      </c>
      <c r="S199" s="2">
        <v>21.739130434782599</v>
      </c>
      <c r="T199">
        <v>4</v>
      </c>
      <c r="U199">
        <v>4</v>
      </c>
      <c r="V199" s="2">
        <v>100</v>
      </c>
      <c r="W199">
        <v>0</v>
      </c>
      <c r="X199">
        <v>1</v>
      </c>
      <c r="Y199">
        <v>2</v>
      </c>
      <c r="Z199">
        <v>3</v>
      </c>
      <c r="AA199">
        <v>0</v>
      </c>
      <c r="AB199">
        <v>0</v>
      </c>
      <c r="AC199">
        <v>0</v>
      </c>
      <c r="AD199">
        <v>33</v>
      </c>
      <c r="AE199" s="2">
        <v>8.25</v>
      </c>
      <c r="AF199">
        <v>8</v>
      </c>
      <c r="AG199">
        <v>25</v>
      </c>
      <c r="AH199">
        <v>12</v>
      </c>
      <c r="AI199" s="2">
        <v>3</v>
      </c>
      <c r="AJ199" s="4">
        <v>79750</v>
      </c>
      <c r="AK199" s="4">
        <v>86</v>
      </c>
    </row>
    <row r="200" spans="1:37" ht="15.25" customHeight="1" x14ac:dyDescent="0.2">
      <c r="A200" t="s">
        <v>828</v>
      </c>
      <c r="B200" t="s">
        <v>829</v>
      </c>
      <c r="C200" t="s">
        <v>623</v>
      </c>
      <c r="D200">
        <v>2</v>
      </c>
      <c r="E200">
        <v>6</v>
      </c>
      <c r="F200" s="2">
        <v>3</v>
      </c>
      <c r="G200" s="2">
        <v>3.8</v>
      </c>
      <c r="H200" s="2">
        <v>1.9</v>
      </c>
      <c r="I200" s="2">
        <v>0.3</v>
      </c>
      <c r="J200" s="2">
        <v>1.8</v>
      </c>
      <c r="K200" s="2">
        <v>0.9</v>
      </c>
      <c r="L200">
        <v>3</v>
      </c>
      <c r="M200" s="2">
        <v>1.5</v>
      </c>
      <c r="N200">
        <v>0</v>
      </c>
      <c r="O200">
        <v>4</v>
      </c>
      <c r="P200" s="2">
        <v>0</v>
      </c>
      <c r="Q200">
        <v>3</v>
      </c>
      <c r="R200">
        <v>15</v>
      </c>
      <c r="S200" s="2">
        <v>20</v>
      </c>
      <c r="T200">
        <v>0</v>
      </c>
      <c r="U200">
        <v>1</v>
      </c>
      <c r="V200" s="2">
        <v>0</v>
      </c>
      <c r="W200">
        <v>0</v>
      </c>
      <c r="X200">
        <v>0</v>
      </c>
      <c r="Y200">
        <v>3</v>
      </c>
      <c r="Z200">
        <v>0</v>
      </c>
      <c r="AA200">
        <v>0</v>
      </c>
      <c r="AB200">
        <v>0</v>
      </c>
      <c r="AC200">
        <v>0</v>
      </c>
      <c r="AD200">
        <v>8</v>
      </c>
      <c r="AE200" s="2">
        <v>4</v>
      </c>
      <c r="AF200">
        <v>3</v>
      </c>
      <c r="AG200">
        <v>5</v>
      </c>
      <c r="AH200">
        <v>5</v>
      </c>
      <c r="AI200" s="2">
        <v>2.5</v>
      </c>
      <c r="AJ200" s="4">
        <v>30090</v>
      </c>
      <c r="AK200" s="4">
        <v>195</v>
      </c>
    </row>
    <row r="201" spans="1:37" ht="15.25" customHeight="1" x14ac:dyDescent="0.2">
      <c r="A201" t="s">
        <v>830</v>
      </c>
      <c r="B201" t="s">
        <v>831</v>
      </c>
      <c r="C201" t="s">
        <v>623</v>
      </c>
      <c r="D201">
        <v>2</v>
      </c>
      <c r="E201">
        <v>3</v>
      </c>
      <c r="F201" s="2">
        <v>1.5</v>
      </c>
      <c r="G201" s="2">
        <v>3.5</v>
      </c>
      <c r="H201" s="2">
        <v>1.8</v>
      </c>
      <c r="I201" s="2">
        <v>0.5</v>
      </c>
      <c r="J201" s="2">
        <v>1.5</v>
      </c>
      <c r="K201" s="2">
        <v>0.75</v>
      </c>
      <c r="L201">
        <v>0</v>
      </c>
      <c r="M201" s="2">
        <v>0</v>
      </c>
      <c r="N201">
        <v>3</v>
      </c>
      <c r="O201">
        <v>6</v>
      </c>
      <c r="P201" s="2">
        <v>50</v>
      </c>
      <c r="Q201">
        <v>0</v>
      </c>
      <c r="R201">
        <v>0</v>
      </c>
      <c r="T201">
        <v>0</v>
      </c>
      <c r="U201">
        <v>0</v>
      </c>
      <c r="W201">
        <v>0</v>
      </c>
      <c r="X201">
        <v>0</v>
      </c>
      <c r="Y201">
        <v>0</v>
      </c>
      <c r="Z201">
        <v>0</v>
      </c>
      <c r="AA201">
        <v>0</v>
      </c>
      <c r="AB201">
        <v>0</v>
      </c>
      <c r="AC201">
        <v>0</v>
      </c>
      <c r="AD201">
        <v>4</v>
      </c>
      <c r="AE201" s="2">
        <v>2</v>
      </c>
      <c r="AF201">
        <v>2</v>
      </c>
      <c r="AG201">
        <v>2</v>
      </c>
      <c r="AH201">
        <v>0</v>
      </c>
      <c r="AI201" s="2">
        <v>0</v>
      </c>
      <c r="AJ201" s="4">
        <v>15870</v>
      </c>
      <c r="AK201" s="4">
        <v>245</v>
      </c>
    </row>
    <row r="202" spans="1:37" ht="15.25" customHeight="1" x14ac:dyDescent="0.2">
      <c r="A202" t="s">
        <v>294</v>
      </c>
      <c r="B202" t="s">
        <v>832</v>
      </c>
      <c r="C202" t="s">
        <v>623</v>
      </c>
      <c r="D202">
        <v>2</v>
      </c>
      <c r="E202">
        <v>3</v>
      </c>
      <c r="F202" s="2">
        <v>1.5</v>
      </c>
      <c r="G202" s="2">
        <v>-1</v>
      </c>
      <c r="H202" s="2">
        <v>-0.5</v>
      </c>
      <c r="I202" s="2">
        <v>0.33</v>
      </c>
      <c r="J202" s="2">
        <v>1</v>
      </c>
      <c r="K202" s="2">
        <v>0.5</v>
      </c>
      <c r="L202">
        <v>1</v>
      </c>
      <c r="M202" s="2">
        <v>0.5</v>
      </c>
      <c r="N202">
        <v>3</v>
      </c>
      <c r="O202">
        <v>6</v>
      </c>
      <c r="P202" s="2">
        <v>50</v>
      </c>
      <c r="Q202">
        <v>0</v>
      </c>
      <c r="R202">
        <v>3</v>
      </c>
      <c r="S202" s="2">
        <v>0</v>
      </c>
      <c r="T202">
        <v>0</v>
      </c>
      <c r="U202">
        <v>0</v>
      </c>
      <c r="W202">
        <v>0</v>
      </c>
      <c r="X202">
        <v>1</v>
      </c>
      <c r="Y202">
        <v>0</v>
      </c>
      <c r="Z202">
        <v>0</v>
      </c>
      <c r="AA202">
        <v>0</v>
      </c>
      <c r="AB202">
        <v>0</v>
      </c>
      <c r="AC202">
        <v>0</v>
      </c>
      <c r="AD202">
        <v>6</v>
      </c>
      <c r="AE202" s="2">
        <v>3</v>
      </c>
      <c r="AF202">
        <v>2</v>
      </c>
      <c r="AG202">
        <v>4</v>
      </c>
      <c r="AH202">
        <v>6</v>
      </c>
      <c r="AI202" s="2">
        <v>3</v>
      </c>
      <c r="AJ202" s="4">
        <v>15870</v>
      </c>
      <c r="AK202" s="4">
        <v>247</v>
      </c>
    </row>
    <row r="203" spans="1:37" ht="15.25" customHeight="1" x14ac:dyDescent="0.2">
      <c r="A203" t="s">
        <v>833</v>
      </c>
      <c r="B203" t="s">
        <v>834</v>
      </c>
      <c r="C203" t="s">
        <v>623</v>
      </c>
      <c r="D203">
        <v>2</v>
      </c>
      <c r="E203">
        <v>3</v>
      </c>
      <c r="F203" s="2">
        <v>1.5</v>
      </c>
      <c r="G203" s="2">
        <v>2.4</v>
      </c>
      <c r="H203" s="2">
        <v>1.2</v>
      </c>
      <c r="I203" s="2">
        <v>0.14000000000000001</v>
      </c>
      <c r="J203" s="2">
        <v>0.4</v>
      </c>
      <c r="K203" s="2">
        <v>0.2</v>
      </c>
      <c r="L203">
        <v>3</v>
      </c>
      <c r="M203" s="2">
        <v>1.5</v>
      </c>
      <c r="N203">
        <v>2</v>
      </c>
      <c r="O203">
        <v>10</v>
      </c>
      <c r="P203" s="2">
        <v>20</v>
      </c>
      <c r="Q203">
        <v>0</v>
      </c>
      <c r="R203">
        <v>9</v>
      </c>
      <c r="S203" s="2">
        <v>0</v>
      </c>
      <c r="T203">
        <v>1</v>
      </c>
      <c r="U203">
        <v>2</v>
      </c>
      <c r="V203" s="2">
        <v>50</v>
      </c>
      <c r="W203">
        <v>0</v>
      </c>
      <c r="X203">
        <v>0</v>
      </c>
      <c r="Y203">
        <v>1</v>
      </c>
      <c r="Z203">
        <v>0</v>
      </c>
      <c r="AA203">
        <v>0</v>
      </c>
      <c r="AB203">
        <v>0</v>
      </c>
      <c r="AC203">
        <v>2</v>
      </c>
      <c r="AD203">
        <v>6</v>
      </c>
      <c r="AE203" s="2">
        <v>3</v>
      </c>
      <c r="AF203">
        <v>2</v>
      </c>
      <c r="AG203">
        <v>4</v>
      </c>
      <c r="AH203">
        <v>2</v>
      </c>
      <c r="AI203" s="2">
        <v>1</v>
      </c>
      <c r="AJ203" s="4">
        <v>15870</v>
      </c>
      <c r="AK203" s="4">
        <v>246</v>
      </c>
    </row>
    <row r="204" spans="1:37" ht="15.25" customHeight="1" x14ac:dyDescent="0.2">
      <c r="A204" t="s">
        <v>835</v>
      </c>
      <c r="B204" t="s">
        <v>836</v>
      </c>
      <c r="C204" t="s">
        <v>624</v>
      </c>
      <c r="D204">
        <v>2</v>
      </c>
      <c r="E204">
        <v>1</v>
      </c>
      <c r="F204" s="2">
        <v>0.5</v>
      </c>
      <c r="G204" s="2">
        <v>0.1</v>
      </c>
      <c r="H204" s="2">
        <v>0</v>
      </c>
      <c r="I204" s="2">
        <v>0.11</v>
      </c>
      <c r="J204" s="2">
        <v>0.1</v>
      </c>
      <c r="K204" s="2">
        <v>0.05</v>
      </c>
      <c r="L204">
        <v>0</v>
      </c>
      <c r="M204" s="2">
        <v>0</v>
      </c>
      <c r="N204">
        <v>1</v>
      </c>
      <c r="O204">
        <v>4</v>
      </c>
      <c r="P204" s="2">
        <v>25</v>
      </c>
      <c r="Q204">
        <v>0</v>
      </c>
      <c r="R204">
        <v>5</v>
      </c>
      <c r="S204" s="2">
        <v>0</v>
      </c>
      <c r="T204">
        <v>0</v>
      </c>
      <c r="U204">
        <v>0</v>
      </c>
      <c r="W204">
        <v>0</v>
      </c>
      <c r="X204">
        <v>0</v>
      </c>
      <c r="Y204">
        <v>0</v>
      </c>
      <c r="Z204">
        <v>0</v>
      </c>
      <c r="AA204">
        <v>0</v>
      </c>
      <c r="AB204">
        <v>0</v>
      </c>
      <c r="AC204">
        <v>0</v>
      </c>
      <c r="AD204">
        <v>8</v>
      </c>
      <c r="AE204" s="2">
        <v>4</v>
      </c>
      <c r="AF204">
        <v>1</v>
      </c>
      <c r="AG204">
        <v>7</v>
      </c>
      <c r="AH204">
        <v>4</v>
      </c>
      <c r="AI204" s="2">
        <v>2</v>
      </c>
      <c r="AJ204" s="4">
        <v>17340</v>
      </c>
      <c r="AK204" s="4">
        <v>227</v>
      </c>
    </row>
    <row r="205" spans="1:37" ht="15.25" customHeight="1" x14ac:dyDescent="0.2">
      <c r="A205" t="s">
        <v>837</v>
      </c>
      <c r="B205" t="s">
        <v>838</v>
      </c>
      <c r="C205" t="s">
        <v>624</v>
      </c>
      <c r="D205">
        <v>2</v>
      </c>
      <c r="E205">
        <v>7</v>
      </c>
      <c r="F205" s="2">
        <v>3.5</v>
      </c>
      <c r="G205" s="2">
        <v>5.4</v>
      </c>
      <c r="H205" s="2">
        <v>2.7</v>
      </c>
      <c r="I205" s="2">
        <v>0.35</v>
      </c>
      <c r="J205" s="2">
        <v>2.4</v>
      </c>
      <c r="K205" s="2">
        <v>1.2</v>
      </c>
      <c r="L205">
        <v>4</v>
      </c>
      <c r="M205" s="2">
        <v>2</v>
      </c>
      <c r="N205">
        <v>4</v>
      </c>
      <c r="O205">
        <v>7</v>
      </c>
      <c r="P205" s="2">
        <v>57.142857142857103</v>
      </c>
      <c r="Q205">
        <v>1</v>
      </c>
      <c r="R205">
        <v>10</v>
      </c>
      <c r="S205" s="2">
        <v>10</v>
      </c>
      <c r="T205">
        <v>1</v>
      </c>
      <c r="U205">
        <v>3</v>
      </c>
      <c r="V205" s="2">
        <v>33.3333333333333</v>
      </c>
      <c r="W205">
        <v>0</v>
      </c>
      <c r="X205">
        <v>1</v>
      </c>
      <c r="Y205">
        <v>0</v>
      </c>
      <c r="Z205">
        <v>0</v>
      </c>
      <c r="AA205">
        <v>0</v>
      </c>
      <c r="AB205">
        <v>0</v>
      </c>
      <c r="AC205">
        <v>3</v>
      </c>
      <c r="AD205">
        <v>8</v>
      </c>
      <c r="AE205" s="2">
        <v>4</v>
      </c>
      <c r="AF205">
        <v>2</v>
      </c>
      <c r="AG205">
        <v>6</v>
      </c>
      <c r="AH205">
        <v>2</v>
      </c>
      <c r="AI205" s="2">
        <v>1</v>
      </c>
      <c r="AJ205" s="4">
        <v>14670</v>
      </c>
      <c r="AK205" s="4">
        <v>255</v>
      </c>
    </row>
    <row r="206" spans="1:37" ht="15.25" customHeight="1" x14ac:dyDescent="0.2">
      <c r="A206" t="s">
        <v>839</v>
      </c>
      <c r="B206" t="s">
        <v>840</v>
      </c>
      <c r="C206" t="s">
        <v>624</v>
      </c>
      <c r="D206">
        <v>2</v>
      </c>
      <c r="E206">
        <v>5</v>
      </c>
      <c r="F206" s="2">
        <v>2.5</v>
      </c>
      <c r="G206" s="2">
        <v>2</v>
      </c>
      <c r="H206" s="2">
        <v>1</v>
      </c>
      <c r="I206" s="2">
        <v>0.5</v>
      </c>
      <c r="J206" s="2">
        <v>2.5</v>
      </c>
      <c r="K206" s="2">
        <v>1.25</v>
      </c>
      <c r="L206">
        <v>1</v>
      </c>
      <c r="M206" s="2">
        <v>0.5</v>
      </c>
      <c r="N206">
        <v>5</v>
      </c>
      <c r="O206">
        <v>10</v>
      </c>
      <c r="P206" s="2">
        <v>50</v>
      </c>
      <c r="Q206">
        <v>0</v>
      </c>
      <c r="R206">
        <v>0</v>
      </c>
      <c r="T206">
        <v>0</v>
      </c>
      <c r="U206">
        <v>0</v>
      </c>
      <c r="W206">
        <v>0</v>
      </c>
      <c r="X206">
        <v>1</v>
      </c>
      <c r="Y206">
        <v>0</v>
      </c>
      <c r="Z206">
        <v>0</v>
      </c>
      <c r="AA206">
        <v>0</v>
      </c>
      <c r="AB206">
        <v>0</v>
      </c>
      <c r="AC206">
        <v>0</v>
      </c>
      <c r="AD206">
        <v>7</v>
      </c>
      <c r="AE206" s="2">
        <v>3.5</v>
      </c>
      <c r="AF206">
        <v>2</v>
      </c>
      <c r="AG206">
        <v>5</v>
      </c>
      <c r="AH206">
        <v>5</v>
      </c>
      <c r="AI206" s="2">
        <v>2.5</v>
      </c>
      <c r="AJ206" s="4">
        <v>14960</v>
      </c>
      <c r="AK206" s="4">
        <v>254</v>
      </c>
    </row>
    <row r="207" spans="1:37" ht="15.25" customHeight="1" x14ac:dyDescent="0.2">
      <c r="A207" t="s">
        <v>655</v>
      </c>
      <c r="B207" t="s">
        <v>841</v>
      </c>
      <c r="C207" t="s">
        <v>624</v>
      </c>
      <c r="D207">
        <v>2</v>
      </c>
      <c r="E207">
        <v>12</v>
      </c>
      <c r="F207" s="2">
        <v>6</v>
      </c>
      <c r="G207" s="2">
        <v>6.3</v>
      </c>
      <c r="H207" s="2">
        <v>3.2</v>
      </c>
      <c r="I207" s="2">
        <v>0.48</v>
      </c>
      <c r="J207" s="2">
        <v>5.8</v>
      </c>
      <c r="K207" s="2">
        <v>2.9</v>
      </c>
      <c r="L207">
        <v>6</v>
      </c>
      <c r="M207" s="2">
        <v>3</v>
      </c>
      <c r="N207">
        <v>9</v>
      </c>
      <c r="O207">
        <v>20</v>
      </c>
      <c r="P207" s="2">
        <v>45</v>
      </c>
      <c r="Q207">
        <v>0</v>
      </c>
      <c r="R207">
        <v>1</v>
      </c>
      <c r="S207" s="2">
        <v>0</v>
      </c>
      <c r="T207">
        <v>3</v>
      </c>
      <c r="U207">
        <v>4</v>
      </c>
      <c r="V207" s="2">
        <v>75</v>
      </c>
      <c r="W207">
        <v>0</v>
      </c>
      <c r="X207">
        <v>1</v>
      </c>
      <c r="Y207">
        <v>0</v>
      </c>
      <c r="Z207">
        <v>0</v>
      </c>
      <c r="AA207">
        <v>0</v>
      </c>
      <c r="AB207">
        <v>0</v>
      </c>
      <c r="AC207">
        <v>5</v>
      </c>
      <c r="AD207">
        <v>11</v>
      </c>
      <c r="AE207" s="2">
        <v>5.5</v>
      </c>
      <c r="AF207">
        <v>6</v>
      </c>
      <c r="AG207">
        <v>5</v>
      </c>
      <c r="AH207">
        <v>6</v>
      </c>
      <c r="AI207" s="2">
        <v>3</v>
      </c>
      <c r="AJ207" s="4">
        <v>16850</v>
      </c>
      <c r="AK207" s="4">
        <v>231</v>
      </c>
    </row>
    <row r="208" spans="1:37" ht="15.25" customHeight="1" x14ac:dyDescent="0.2">
      <c r="A208" t="s">
        <v>842</v>
      </c>
      <c r="B208" t="s">
        <v>843</v>
      </c>
      <c r="C208" t="s">
        <v>625</v>
      </c>
      <c r="D208">
        <v>2</v>
      </c>
      <c r="E208">
        <v>5</v>
      </c>
      <c r="F208" s="2">
        <v>2.5</v>
      </c>
      <c r="G208" s="2">
        <v>6.1</v>
      </c>
      <c r="H208" s="2">
        <v>3</v>
      </c>
      <c r="I208" s="2">
        <v>0.31</v>
      </c>
      <c r="J208" s="2">
        <v>1.6</v>
      </c>
      <c r="K208" s="2">
        <v>0.8</v>
      </c>
      <c r="L208">
        <v>2</v>
      </c>
      <c r="M208" s="2">
        <v>1</v>
      </c>
      <c r="N208">
        <v>4</v>
      </c>
      <c r="O208">
        <v>12</v>
      </c>
      <c r="P208" s="2">
        <v>33.3333333333333</v>
      </c>
      <c r="Q208">
        <v>0</v>
      </c>
      <c r="R208">
        <v>2</v>
      </c>
      <c r="S208" s="2">
        <v>0</v>
      </c>
      <c r="T208">
        <v>1</v>
      </c>
      <c r="U208">
        <v>2</v>
      </c>
      <c r="V208" s="2">
        <v>50</v>
      </c>
      <c r="W208">
        <v>0</v>
      </c>
      <c r="X208">
        <v>1</v>
      </c>
      <c r="Y208">
        <v>1</v>
      </c>
      <c r="Z208">
        <v>0</v>
      </c>
      <c r="AA208">
        <v>0</v>
      </c>
      <c r="AB208">
        <v>0</v>
      </c>
      <c r="AC208">
        <v>0</v>
      </c>
      <c r="AD208">
        <v>11</v>
      </c>
      <c r="AE208" s="2">
        <v>5.5</v>
      </c>
      <c r="AF208">
        <v>4</v>
      </c>
      <c r="AG208">
        <v>7</v>
      </c>
      <c r="AH208">
        <v>3</v>
      </c>
      <c r="AI208" s="2">
        <v>1.5</v>
      </c>
      <c r="AJ208" s="4">
        <v>17730</v>
      </c>
      <c r="AK208" s="4">
        <v>225</v>
      </c>
    </row>
    <row r="209" spans="1:37" ht="15.25" customHeight="1" x14ac:dyDescent="0.2">
      <c r="A209" t="s">
        <v>844</v>
      </c>
      <c r="B209" t="s">
        <v>845</v>
      </c>
      <c r="C209" t="s">
        <v>625</v>
      </c>
      <c r="D209">
        <v>2</v>
      </c>
      <c r="E209">
        <v>7</v>
      </c>
      <c r="F209" s="2">
        <v>3.5</v>
      </c>
      <c r="G209" s="2">
        <v>3.5</v>
      </c>
      <c r="H209" s="2">
        <v>1.8</v>
      </c>
      <c r="I209" s="2">
        <v>0.5</v>
      </c>
      <c r="J209" s="2">
        <v>3.5</v>
      </c>
      <c r="K209" s="2">
        <v>1.75</v>
      </c>
      <c r="L209">
        <v>0</v>
      </c>
      <c r="M209" s="2">
        <v>0</v>
      </c>
      <c r="N209">
        <v>2</v>
      </c>
      <c r="O209">
        <v>3</v>
      </c>
      <c r="P209" s="2">
        <v>66.6666666666667</v>
      </c>
      <c r="Q209">
        <v>2</v>
      </c>
      <c r="R209">
        <v>8</v>
      </c>
      <c r="S209" s="2">
        <v>25</v>
      </c>
      <c r="T209">
        <v>1</v>
      </c>
      <c r="U209">
        <v>3</v>
      </c>
      <c r="V209" s="2">
        <v>33.3333333333333</v>
      </c>
      <c r="W209">
        <v>0</v>
      </c>
      <c r="X209">
        <v>0</v>
      </c>
      <c r="Y209">
        <v>0</v>
      </c>
      <c r="Z209">
        <v>0</v>
      </c>
      <c r="AA209">
        <v>0</v>
      </c>
      <c r="AB209">
        <v>0</v>
      </c>
      <c r="AC209">
        <v>0</v>
      </c>
      <c r="AD209">
        <v>8</v>
      </c>
      <c r="AE209" s="2">
        <v>4</v>
      </c>
      <c r="AF209">
        <v>2</v>
      </c>
      <c r="AG209">
        <v>6</v>
      </c>
      <c r="AH209">
        <v>4</v>
      </c>
      <c r="AI209" s="2">
        <v>2</v>
      </c>
      <c r="AJ209" s="4">
        <v>19830</v>
      </c>
      <c r="AK209" s="4">
        <v>219</v>
      </c>
    </row>
    <row r="210" spans="1:37" ht="15.25" customHeight="1" x14ac:dyDescent="0.2">
      <c r="A210" t="s">
        <v>846</v>
      </c>
      <c r="B210" t="s">
        <v>847</v>
      </c>
      <c r="C210" t="s">
        <v>625</v>
      </c>
      <c r="D210">
        <v>2</v>
      </c>
      <c r="E210">
        <v>6</v>
      </c>
      <c r="F210" s="2">
        <v>3</v>
      </c>
      <c r="G210" s="2">
        <v>2.5</v>
      </c>
      <c r="H210" s="2">
        <v>1.2</v>
      </c>
      <c r="I210" s="2">
        <v>0.33</v>
      </c>
      <c r="J210" s="2">
        <v>2</v>
      </c>
      <c r="K210" s="2">
        <v>1</v>
      </c>
      <c r="L210">
        <v>4</v>
      </c>
      <c r="M210" s="2">
        <v>2</v>
      </c>
      <c r="N210">
        <v>4</v>
      </c>
      <c r="O210">
        <v>9</v>
      </c>
      <c r="P210" s="2">
        <v>44.4444444444444</v>
      </c>
      <c r="Q210">
        <v>1</v>
      </c>
      <c r="R210">
        <v>9</v>
      </c>
      <c r="S210" s="2">
        <v>11.1111111111111</v>
      </c>
      <c r="T210">
        <v>0</v>
      </c>
      <c r="U210">
        <v>0</v>
      </c>
      <c r="W210">
        <v>0</v>
      </c>
      <c r="X210">
        <v>0</v>
      </c>
      <c r="Y210">
        <v>2</v>
      </c>
      <c r="Z210">
        <v>1</v>
      </c>
      <c r="AA210">
        <v>0</v>
      </c>
      <c r="AB210">
        <v>0</v>
      </c>
      <c r="AC210">
        <v>2</v>
      </c>
      <c r="AD210">
        <v>9</v>
      </c>
      <c r="AE210" s="2">
        <v>4.5</v>
      </c>
      <c r="AF210">
        <v>3</v>
      </c>
      <c r="AG210">
        <v>6</v>
      </c>
      <c r="AH210">
        <v>6</v>
      </c>
      <c r="AI210" s="2">
        <v>3</v>
      </c>
      <c r="AJ210" s="4">
        <v>24690</v>
      </c>
      <c r="AK210" s="4">
        <v>209</v>
      </c>
    </row>
    <row r="211" spans="1:37" ht="15.25" customHeight="1" x14ac:dyDescent="0.2">
      <c r="A211" t="s">
        <v>842</v>
      </c>
      <c r="B211" t="s">
        <v>848</v>
      </c>
      <c r="C211" t="s">
        <v>625</v>
      </c>
      <c r="D211">
        <v>2</v>
      </c>
      <c r="E211">
        <v>5</v>
      </c>
      <c r="F211" s="2">
        <v>2.5</v>
      </c>
      <c r="G211" s="2">
        <v>0.9</v>
      </c>
      <c r="H211" s="2">
        <v>0.4</v>
      </c>
      <c r="I211" s="2">
        <v>0.38</v>
      </c>
      <c r="J211" s="2">
        <v>1.9</v>
      </c>
      <c r="K211" s="2">
        <v>0.95</v>
      </c>
      <c r="L211">
        <v>2</v>
      </c>
      <c r="M211" s="2">
        <v>1</v>
      </c>
      <c r="N211">
        <v>4</v>
      </c>
      <c r="O211">
        <v>6</v>
      </c>
      <c r="P211" s="2">
        <v>66.6666666666667</v>
      </c>
      <c r="Q211">
        <v>0</v>
      </c>
      <c r="R211">
        <v>5</v>
      </c>
      <c r="S211" s="2">
        <v>0</v>
      </c>
      <c r="T211">
        <v>1</v>
      </c>
      <c r="U211">
        <v>2</v>
      </c>
      <c r="V211" s="2">
        <v>50</v>
      </c>
      <c r="W211">
        <v>0</v>
      </c>
      <c r="X211">
        <v>0</v>
      </c>
      <c r="Y211">
        <v>0</v>
      </c>
      <c r="Z211">
        <v>0</v>
      </c>
      <c r="AA211">
        <v>0</v>
      </c>
      <c r="AB211">
        <v>0</v>
      </c>
      <c r="AC211">
        <v>2</v>
      </c>
      <c r="AD211">
        <v>4</v>
      </c>
      <c r="AE211" s="2">
        <v>2</v>
      </c>
      <c r="AF211">
        <v>3</v>
      </c>
      <c r="AG211">
        <v>1</v>
      </c>
      <c r="AH211">
        <v>3</v>
      </c>
      <c r="AI211" s="2">
        <v>1.5</v>
      </c>
      <c r="AJ211" s="4">
        <v>32670</v>
      </c>
      <c r="AK211" s="4">
        <v>188</v>
      </c>
    </row>
    <row r="212" spans="1:37" ht="15.25" customHeight="1" x14ac:dyDescent="0.2">
      <c r="A212" t="s">
        <v>755</v>
      </c>
      <c r="B212" t="s">
        <v>849</v>
      </c>
      <c r="C212" t="s">
        <v>626</v>
      </c>
      <c r="D212">
        <v>2</v>
      </c>
      <c r="E212">
        <v>5</v>
      </c>
      <c r="F212" s="2">
        <v>2.5</v>
      </c>
      <c r="G212" s="2">
        <v>4.8</v>
      </c>
      <c r="H212" s="2">
        <v>2.4</v>
      </c>
      <c r="I212" s="2">
        <v>0.56000000000000005</v>
      </c>
      <c r="J212" s="2">
        <v>2.8</v>
      </c>
      <c r="K212" s="2">
        <v>1.4</v>
      </c>
      <c r="L212">
        <v>0</v>
      </c>
      <c r="M212" s="2">
        <v>0</v>
      </c>
      <c r="N212">
        <v>5</v>
      </c>
      <c r="O212">
        <v>6</v>
      </c>
      <c r="P212" s="2">
        <v>83.3333333333333</v>
      </c>
      <c r="Q212">
        <v>0</v>
      </c>
      <c r="R212">
        <v>1</v>
      </c>
      <c r="S212" s="2">
        <v>0</v>
      </c>
      <c r="T212">
        <v>0</v>
      </c>
      <c r="U212">
        <v>2</v>
      </c>
      <c r="V212" s="2">
        <v>0</v>
      </c>
      <c r="W212">
        <v>0</v>
      </c>
      <c r="X212">
        <v>0</v>
      </c>
      <c r="Y212">
        <v>0</v>
      </c>
      <c r="Z212">
        <v>0</v>
      </c>
      <c r="AA212">
        <v>0</v>
      </c>
      <c r="AB212">
        <v>0</v>
      </c>
      <c r="AC212">
        <v>0</v>
      </c>
      <c r="AD212">
        <v>8</v>
      </c>
      <c r="AE212" s="2">
        <v>4</v>
      </c>
      <c r="AF212">
        <v>6</v>
      </c>
      <c r="AG212">
        <v>2</v>
      </c>
      <c r="AH212">
        <v>2</v>
      </c>
      <c r="AI212" s="2">
        <v>1</v>
      </c>
      <c r="AJ212" s="4">
        <v>26040</v>
      </c>
      <c r="AK212" s="4">
        <v>206</v>
      </c>
    </row>
    <row r="213" spans="1:37" ht="15.25" customHeight="1" x14ac:dyDescent="0.2">
      <c r="A213" t="s">
        <v>342</v>
      </c>
      <c r="B213" t="s">
        <v>850</v>
      </c>
      <c r="C213" t="s">
        <v>626</v>
      </c>
      <c r="D213">
        <v>2</v>
      </c>
      <c r="E213">
        <v>16</v>
      </c>
      <c r="F213" s="2">
        <v>8</v>
      </c>
      <c r="G213" s="2">
        <v>13.3</v>
      </c>
      <c r="H213" s="2">
        <v>6.6</v>
      </c>
      <c r="I213" s="2">
        <v>0.55000000000000004</v>
      </c>
      <c r="J213" s="2">
        <v>8.8000000000000007</v>
      </c>
      <c r="K213" s="2">
        <v>4.4000000000000004</v>
      </c>
      <c r="L213">
        <v>6</v>
      </c>
      <c r="M213" s="2">
        <v>3</v>
      </c>
      <c r="N213">
        <v>6</v>
      </c>
      <c r="O213">
        <v>9</v>
      </c>
      <c r="P213" s="2">
        <v>66.6666666666667</v>
      </c>
      <c r="Q213">
        <v>5</v>
      </c>
      <c r="R213">
        <v>17</v>
      </c>
      <c r="S213" s="2">
        <v>29.411764705882401</v>
      </c>
      <c r="T213">
        <v>0</v>
      </c>
      <c r="U213">
        <v>3</v>
      </c>
      <c r="V213" s="2">
        <v>0</v>
      </c>
      <c r="W213">
        <v>0</v>
      </c>
      <c r="X213">
        <v>0</v>
      </c>
      <c r="Y213">
        <v>3</v>
      </c>
      <c r="Z213">
        <v>1</v>
      </c>
      <c r="AA213">
        <v>0</v>
      </c>
      <c r="AB213">
        <v>0</v>
      </c>
      <c r="AC213">
        <v>3</v>
      </c>
      <c r="AD213">
        <v>7</v>
      </c>
      <c r="AE213" s="2">
        <v>3.5</v>
      </c>
      <c r="AF213">
        <v>2</v>
      </c>
      <c r="AG213">
        <v>5</v>
      </c>
      <c r="AH213">
        <v>2</v>
      </c>
      <c r="AI213" s="2">
        <v>1</v>
      </c>
      <c r="AJ213" s="4">
        <v>30650</v>
      </c>
      <c r="AK213" s="4">
        <v>193</v>
      </c>
    </row>
    <row r="214" spans="1:37" ht="15.25" customHeight="1" x14ac:dyDescent="0.2">
      <c r="A214" t="s">
        <v>851</v>
      </c>
      <c r="B214" t="s">
        <v>852</v>
      </c>
      <c r="C214" t="s">
        <v>626</v>
      </c>
      <c r="D214">
        <v>2</v>
      </c>
      <c r="E214">
        <v>7</v>
      </c>
      <c r="F214" s="2">
        <v>3.5</v>
      </c>
      <c r="G214" s="2">
        <v>3.9</v>
      </c>
      <c r="H214" s="2">
        <v>2</v>
      </c>
      <c r="I214" s="2">
        <v>0.41</v>
      </c>
      <c r="J214" s="2">
        <v>2.9</v>
      </c>
      <c r="K214" s="2">
        <v>1.45</v>
      </c>
      <c r="L214">
        <v>0</v>
      </c>
      <c r="M214" s="2">
        <v>0</v>
      </c>
      <c r="N214">
        <v>2</v>
      </c>
      <c r="O214">
        <v>6</v>
      </c>
      <c r="P214" s="2">
        <v>33.3333333333333</v>
      </c>
      <c r="Q214">
        <v>1</v>
      </c>
      <c r="R214">
        <v>7</v>
      </c>
      <c r="S214" s="2">
        <v>14.285714285714301</v>
      </c>
      <c r="T214">
        <v>3</v>
      </c>
      <c r="U214">
        <v>4</v>
      </c>
      <c r="V214" s="2">
        <v>75</v>
      </c>
      <c r="W214">
        <v>0</v>
      </c>
      <c r="X214">
        <v>0</v>
      </c>
      <c r="Y214">
        <v>0</v>
      </c>
      <c r="Z214">
        <v>1</v>
      </c>
      <c r="AA214">
        <v>0</v>
      </c>
      <c r="AB214">
        <v>0</v>
      </c>
      <c r="AC214">
        <v>0</v>
      </c>
      <c r="AD214">
        <v>6</v>
      </c>
      <c r="AE214" s="2">
        <v>3</v>
      </c>
      <c r="AF214">
        <v>0</v>
      </c>
      <c r="AG214">
        <v>6</v>
      </c>
      <c r="AH214">
        <v>2</v>
      </c>
      <c r="AI214" s="2">
        <v>1</v>
      </c>
      <c r="AJ214" s="4">
        <v>16350</v>
      </c>
      <c r="AK214" s="4">
        <v>235</v>
      </c>
    </row>
    <row r="215" spans="1:37" ht="15.25" customHeight="1" x14ac:dyDescent="0.2">
      <c r="A215" t="s">
        <v>116</v>
      </c>
      <c r="B215" t="s">
        <v>853</v>
      </c>
      <c r="C215" t="s">
        <v>626</v>
      </c>
      <c r="D215">
        <v>2</v>
      </c>
      <c r="E215">
        <v>5</v>
      </c>
      <c r="F215" s="2">
        <v>2.5</v>
      </c>
      <c r="G215" s="2">
        <v>4.5999999999999996</v>
      </c>
      <c r="H215" s="2">
        <v>2.2999999999999998</v>
      </c>
      <c r="I215" s="2">
        <v>0.62</v>
      </c>
      <c r="J215" s="2">
        <v>3.1</v>
      </c>
      <c r="K215" s="2">
        <v>1.55</v>
      </c>
      <c r="L215">
        <v>0</v>
      </c>
      <c r="M215" s="2">
        <v>0</v>
      </c>
      <c r="N215">
        <v>0</v>
      </c>
      <c r="O215">
        <v>3</v>
      </c>
      <c r="P215" s="2">
        <v>0</v>
      </c>
      <c r="Q215">
        <v>2</v>
      </c>
      <c r="R215">
        <v>4</v>
      </c>
      <c r="S215" s="2">
        <v>50</v>
      </c>
      <c r="T215">
        <v>1</v>
      </c>
      <c r="U215">
        <v>1</v>
      </c>
      <c r="V215" s="2">
        <v>100</v>
      </c>
      <c r="W215">
        <v>0</v>
      </c>
      <c r="X215">
        <v>0</v>
      </c>
      <c r="Y215">
        <v>0</v>
      </c>
      <c r="Z215">
        <v>0</v>
      </c>
      <c r="AA215">
        <v>0</v>
      </c>
      <c r="AB215">
        <v>0</v>
      </c>
      <c r="AC215">
        <v>0</v>
      </c>
      <c r="AD215">
        <v>3</v>
      </c>
      <c r="AE215" s="2">
        <v>1.5</v>
      </c>
      <c r="AF215">
        <v>1</v>
      </c>
      <c r="AG215">
        <v>2</v>
      </c>
      <c r="AH215">
        <v>0</v>
      </c>
      <c r="AI215" s="2">
        <v>0</v>
      </c>
      <c r="AJ215" s="4">
        <v>11975</v>
      </c>
      <c r="AK215" s="4">
        <v>268</v>
      </c>
    </row>
    <row r="216" spans="1:37" ht="15.25" customHeight="1" x14ac:dyDescent="0.2">
      <c r="A216" t="s">
        <v>304</v>
      </c>
      <c r="B216" t="s">
        <v>305</v>
      </c>
      <c r="C216" t="s">
        <v>68</v>
      </c>
      <c r="D216">
        <v>5</v>
      </c>
      <c r="E216">
        <v>20</v>
      </c>
      <c r="F216" s="2">
        <v>4</v>
      </c>
      <c r="G216" s="2">
        <v>22.4</v>
      </c>
      <c r="H216" s="2">
        <v>4.5</v>
      </c>
      <c r="I216" s="2">
        <v>0.42</v>
      </c>
      <c r="J216" s="2">
        <v>8.4</v>
      </c>
      <c r="K216" s="2">
        <v>1.68</v>
      </c>
      <c r="L216">
        <v>9</v>
      </c>
      <c r="M216" s="2">
        <v>1.8</v>
      </c>
      <c r="N216">
        <v>20</v>
      </c>
      <c r="O216">
        <v>40</v>
      </c>
      <c r="P216" s="2">
        <v>50</v>
      </c>
      <c r="Q216">
        <v>0</v>
      </c>
      <c r="R216">
        <v>4</v>
      </c>
      <c r="S216" s="2">
        <v>0</v>
      </c>
      <c r="T216">
        <v>0</v>
      </c>
      <c r="U216">
        <v>4</v>
      </c>
      <c r="V216" s="2">
        <v>0</v>
      </c>
      <c r="W216">
        <v>0</v>
      </c>
      <c r="X216">
        <v>2</v>
      </c>
      <c r="Y216">
        <v>5</v>
      </c>
      <c r="Z216">
        <v>1</v>
      </c>
      <c r="AA216">
        <v>0</v>
      </c>
      <c r="AB216">
        <v>0</v>
      </c>
      <c r="AC216">
        <v>2</v>
      </c>
      <c r="AD216">
        <v>28</v>
      </c>
      <c r="AE216" s="2">
        <v>5.6</v>
      </c>
      <c r="AF216">
        <v>9</v>
      </c>
      <c r="AG216">
        <v>19</v>
      </c>
      <c r="AH216">
        <v>7</v>
      </c>
      <c r="AI216" s="2">
        <v>1.4</v>
      </c>
      <c r="AJ216" s="4">
        <v>91218</v>
      </c>
      <c r="AK216" s="4">
        <v>69</v>
      </c>
    </row>
    <row r="217" spans="1:37" ht="15.25" customHeight="1" x14ac:dyDescent="0.2">
      <c r="A217" t="s">
        <v>854</v>
      </c>
      <c r="B217" t="s">
        <v>855</v>
      </c>
      <c r="C217" t="s">
        <v>68</v>
      </c>
      <c r="D217">
        <v>5</v>
      </c>
      <c r="E217">
        <v>18</v>
      </c>
      <c r="F217" s="2">
        <v>3.6</v>
      </c>
      <c r="G217" s="2">
        <v>18.600000000000001</v>
      </c>
      <c r="H217" s="2">
        <v>3.7</v>
      </c>
      <c r="I217" s="2">
        <v>0.67</v>
      </c>
      <c r="J217" s="2">
        <v>12.1</v>
      </c>
      <c r="K217" s="2">
        <v>2.42</v>
      </c>
      <c r="L217">
        <v>7</v>
      </c>
      <c r="M217" s="2">
        <v>1.4</v>
      </c>
      <c r="N217">
        <v>10</v>
      </c>
      <c r="O217">
        <v>13</v>
      </c>
      <c r="P217" s="2">
        <v>76.923076923076906</v>
      </c>
      <c r="Q217">
        <v>3</v>
      </c>
      <c r="R217">
        <v>12</v>
      </c>
      <c r="S217" s="2">
        <v>25</v>
      </c>
      <c r="T217">
        <v>2</v>
      </c>
      <c r="U217">
        <v>2</v>
      </c>
      <c r="V217" s="2">
        <v>100</v>
      </c>
      <c r="W217">
        <v>3</v>
      </c>
      <c r="X217">
        <v>0</v>
      </c>
      <c r="Y217">
        <v>1</v>
      </c>
      <c r="Z217">
        <v>1</v>
      </c>
      <c r="AA217">
        <v>0</v>
      </c>
      <c r="AB217">
        <v>0</v>
      </c>
      <c r="AC217">
        <v>3</v>
      </c>
      <c r="AD217">
        <v>19</v>
      </c>
      <c r="AE217" s="2">
        <v>3.8</v>
      </c>
      <c r="AF217">
        <v>6</v>
      </c>
      <c r="AG217">
        <v>13</v>
      </c>
      <c r="AH217">
        <v>4</v>
      </c>
      <c r="AI217" s="2">
        <v>0.8</v>
      </c>
      <c r="AJ217" s="4">
        <v>78608</v>
      </c>
      <c r="AK217" s="4">
        <v>88</v>
      </c>
    </row>
    <row r="218" spans="1:37" ht="15.25" customHeight="1" x14ac:dyDescent="0.2">
      <c r="A218" t="s">
        <v>401</v>
      </c>
      <c r="B218" t="s">
        <v>856</v>
      </c>
      <c r="C218" t="s">
        <v>68</v>
      </c>
      <c r="D218">
        <v>5</v>
      </c>
      <c r="E218">
        <v>34</v>
      </c>
      <c r="F218" s="2">
        <v>6.8</v>
      </c>
      <c r="G218" s="2">
        <v>28.1</v>
      </c>
      <c r="H218" s="2">
        <v>5.6</v>
      </c>
      <c r="I218" s="2">
        <v>0.59</v>
      </c>
      <c r="J218" s="2">
        <v>20.100000000000001</v>
      </c>
      <c r="K218" s="2">
        <v>4.0199999999999996</v>
      </c>
      <c r="L218">
        <v>9</v>
      </c>
      <c r="M218" s="2">
        <v>1.8</v>
      </c>
      <c r="N218">
        <v>21</v>
      </c>
      <c r="O218">
        <v>31</v>
      </c>
      <c r="P218" s="2">
        <v>67.741935483871003</v>
      </c>
      <c r="Q218">
        <v>4</v>
      </c>
      <c r="R218">
        <v>20</v>
      </c>
      <c r="S218" s="2">
        <v>20</v>
      </c>
      <c r="T218">
        <v>5</v>
      </c>
      <c r="U218">
        <v>7</v>
      </c>
      <c r="V218" s="2">
        <v>71.428571428571402</v>
      </c>
      <c r="W218">
        <v>0</v>
      </c>
      <c r="X218">
        <v>2</v>
      </c>
      <c r="Y218">
        <v>3</v>
      </c>
      <c r="Z218">
        <v>1</v>
      </c>
      <c r="AA218">
        <v>0</v>
      </c>
      <c r="AB218">
        <v>0</v>
      </c>
      <c r="AC218">
        <v>4</v>
      </c>
      <c r="AD218">
        <v>20</v>
      </c>
      <c r="AE218" s="2">
        <v>4</v>
      </c>
      <c r="AF218">
        <v>7</v>
      </c>
      <c r="AG218">
        <v>13</v>
      </c>
      <c r="AH218">
        <v>7</v>
      </c>
      <c r="AI218" s="2">
        <v>1.4</v>
      </c>
      <c r="AJ218" s="4">
        <v>95508</v>
      </c>
      <c r="AK218" s="4">
        <v>66</v>
      </c>
    </row>
    <row r="219" spans="1:37" ht="15.25" customHeight="1" x14ac:dyDescent="0.2">
      <c r="A219" t="s">
        <v>443</v>
      </c>
      <c r="B219" t="s">
        <v>857</v>
      </c>
      <c r="C219" t="s">
        <v>68</v>
      </c>
      <c r="D219">
        <v>5</v>
      </c>
      <c r="E219">
        <v>15</v>
      </c>
      <c r="F219" s="2">
        <v>3</v>
      </c>
      <c r="G219" s="2">
        <v>15.3</v>
      </c>
      <c r="H219" s="2">
        <v>3.1</v>
      </c>
      <c r="I219" s="2">
        <v>0.62</v>
      </c>
      <c r="J219" s="2">
        <v>9.3000000000000007</v>
      </c>
      <c r="K219" s="2">
        <v>1.86</v>
      </c>
      <c r="L219">
        <v>4</v>
      </c>
      <c r="M219" s="2">
        <v>0.8</v>
      </c>
      <c r="N219">
        <v>13</v>
      </c>
      <c r="O219">
        <v>18</v>
      </c>
      <c r="P219" s="2">
        <v>72.2222222222222</v>
      </c>
      <c r="Q219">
        <v>1</v>
      </c>
      <c r="R219">
        <v>5</v>
      </c>
      <c r="S219" s="2">
        <v>20</v>
      </c>
      <c r="T219">
        <v>0</v>
      </c>
      <c r="U219">
        <v>1</v>
      </c>
      <c r="V219" s="2">
        <v>0</v>
      </c>
      <c r="W219">
        <v>0</v>
      </c>
      <c r="X219">
        <v>0</v>
      </c>
      <c r="Y219">
        <v>2</v>
      </c>
      <c r="Z219">
        <v>0</v>
      </c>
      <c r="AA219">
        <v>0</v>
      </c>
      <c r="AB219">
        <v>0</v>
      </c>
      <c r="AC219">
        <v>2</v>
      </c>
      <c r="AD219">
        <v>18</v>
      </c>
      <c r="AE219" s="2">
        <v>3.6</v>
      </c>
      <c r="AF219">
        <v>3</v>
      </c>
      <c r="AG219">
        <v>15</v>
      </c>
      <c r="AH219">
        <v>5</v>
      </c>
      <c r="AI219" s="2">
        <v>1</v>
      </c>
      <c r="AJ219" s="4">
        <v>73098</v>
      </c>
      <c r="AK219" s="4">
        <v>94</v>
      </c>
    </row>
    <row r="220" spans="1:37" ht="15.25" customHeight="1" x14ac:dyDescent="0.2">
      <c r="A220" t="s">
        <v>858</v>
      </c>
      <c r="B220" t="s">
        <v>859</v>
      </c>
      <c r="C220" t="s">
        <v>627</v>
      </c>
      <c r="D220">
        <v>2</v>
      </c>
      <c r="E220">
        <v>3</v>
      </c>
      <c r="F220" s="2">
        <v>1.5</v>
      </c>
      <c r="G220" s="2">
        <v>1.1000000000000001</v>
      </c>
      <c r="H220" s="2">
        <v>0.6</v>
      </c>
      <c r="I220" s="2">
        <v>0.38</v>
      </c>
      <c r="J220" s="2">
        <v>1.1000000000000001</v>
      </c>
      <c r="K220" s="2">
        <v>0.55000000000000004</v>
      </c>
      <c r="L220">
        <v>2</v>
      </c>
      <c r="M220" s="2">
        <v>1</v>
      </c>
      <c r="N220">
        <v>1</v>
      </c>
      <c r="O220">
        <v>2</v>
      </c>
      <c r="P220" s="2">
        <v>50</v>
      </c>
      <c r="Q220">
        <v>1</v>
      </c>
      <c r="R220">
        <v>6</v>
      </c>
      <c r="S220" s="2">
        <v>16.6666666666667</v>
      </c>
      <c r="T220">
        <v>0</v>
      </c>
      <c r="U220">
        <v>0</v>
      </c>
      <c r="W220">
        <v>0</v>
      </c>
      <c r="X220">
        <v>1</v>
      </c>
      <c r="Y220">
        <v>1</v>
      </c>
      <c r="Z220">
        <v>0</v>
      </c>
      <c r="AA220">
        <v>0</v>
      </c>
      <c r="AB220">
        <v>0</v>
      </c>
      <c r="AC220">
        <v>0</v>
      </c>
      <c r="AD220">
        <v>4</v>
      </c>
      <c r="AE220" s="2">
        <v>2</v>
      </c>
      <c r="AF220">
        <v>2</v>
      </c>
      <c r="AG220">
        <v>2</v>
      </c>
      <c r="AH220">
        <v>4</v>
      </c>
      <c r="AI220" s="2">
        <v>2</v>
      </c>
      <c r="AJ220" s="4">
        <v>15390</v>
      </c>
      <c r="AK220" s="4">
        <v>250</v>
      </c>
    </row>
    <row r="221" spans="1:37" ht="15.25" customHeight="1" x14ac:dyDescent="0.2">
      <c r="A221" t="s">
        <v>556</v>
      </c>
      <c r="B221" t="s">
        <v>557</v>
      </c>
      <c r="C221" t="s">
        <v>627</v>
      </c>
      <c r="D221">
        <v>2</v>
      </c>
      <c r="E221">
        <v>1</v>
      </c>
      <c r="F221" s="2">
        <v>0.5</v>
      </c>
      <c r="G221" s="2">
        <v>-5.8</v>
      </c>
      <c r="H221" s="2">
        <v>-2.9</v>
      </c>
      <c r="I221" s="2">
        <v>0.2</v>
      </c>
      <c r="J221" s="2">
        <v>0.2</v>
      </c>
      <c r="K221" s="2">
        <v>0.1</v>
      </c>
      <c r="L221">
        <v>0</v>
      </c>
      <c r="M221" s="2">
        <v>0</v>
      </c>
      <c r="N221">
        <v>1</v>
      </c>
      <c r="O221">
        <v>3</v>
      </c>
      <c r="P221" s="2">
        <v>33.3333333333333</v>
      </c>
      <c r="Q221">
        <v>0</v>
      </c>
      <c r="R221">
        <v>2</v>
      </c>
      <c r="S221" s="2">
        <v>0</v>
      </c>
      <c r="T221">
        <v>0</v>
      </c>
      <c r="U221">
        <v>0</v>
      </c>
      <c r="W221">
        <v>0</v>
      </c>
      <c r="X221">
        <v>0</v>
      </c>
      <c r="Y221">
        <v>0</v>
      </c>
      <c r="Z221">
        <v>0</v>
      </c>
      <c r="AA221">
        <v>0</v>
      </c>
      <c r="AB221">
        <v>0</v>
      </c>
      <c r="AC221">
        <v>0</v>
      </c>
      <c r="AD221">
        <v>4</v>
      </c>
      <c r="AE221" s="2">
        <v>2</v>
      </c>
      <c r="AF221">
        <v>1</v>
      </c>
      <c r="AG221">
        <v>3</v>
      </c>
      <c r="AH221">
        <v>8</v>
      </c>
      <c r="AI221" s="2">
        <v>4</v>
      </c>
      <c r="AJ221" s="4">
        <v>40590</v>
      </c>
      <c r="AK221" s="4">
        <v>162</v>
      </c>
    </row>
    <row r="222" spans="1:37" ht="15.25" customHeight="1" x14ac:dyDescent="0.2">
      <c r="A222" t="s">
        <v>860</v>
      </c>
      <c r="B222" t="s">
        <v>861</v>
      </c>
      <c r="C222" t="s">
        <v>627</v>
      </c>
      <c r="D222">
        <v>2</v>
      </c>
      <c r="E222">
        <v>5</v>
      </c>
      <c r="F222" s="2">
        <v>2.5</v>
      </c>
      <c r="G222" s="2">
        <v>2</v>
      </c>
      <c r="H222" s="2">
        <v>1</v>
      </c>
      <c r="I222" s="2">
        <v>0.5</v>
      </c>
      <c r="J222" s="2">
        <v>2.5</v>
      </c>
      <c r="K222" s="2">
        <v>1.25</v>
      </c>
      <c r="L222">
        <v>0</v>
      </c>
      <c r="M222" s="2">
        <v>0</v>
      </c>
      <c r="N222">
        <v>1</v>
      </c>
      <c r="O222">
        <v>5</v>
      </c>
      <c r="P222" s="2">
        <v>20</v>
      </c>
      <c r="Q222">
        <v>1</v>
      </c>
      <c r="R222">
        <v>1</v>
      </c>
      <c r="S222" s="2">
        <v>100</v>
      </c>
      <c r="T222">
        <v>2</v>
      </c>
      <c r="U222">
        <v>4</v>
      </c>
      <c r="V222" s="2">
        <v>50</v>
      </c>
      <c r="W222">
        <v>0</v>
      </c>
      <c r="X222">
        <v>0</v>
      </c>
      <c r="Y222">
        <v>0</v>
      </c>
      <c r="Z222">
        <v>0</v>
      </c>
      <c r="AA222">
        <v>0</v>
      </c>
      <c r="AB222">
        <v>0</v>
      </c>
      <c r="AC222">
        <v>0</v>
      </c>
      <c r="AD222">
        <v>5</v>
      </c>
      <c r="AE222" s="2">
        <v>2.5</v>
      </c>
      <c r="AF222">
        <v>1</v>
      </c>
      <c r="AG222">
        <v>4</v>
      </c>
      <c r="AH222">
        <v>3</v>
      </c>
      <c r="AI222" s="2">
        <v>1.5</v>
      </c>
      <c r="AJ222" s="4">
        <v>16290</v>
      </c>
      <c r="AK222" s="4">
        <v>237</v>
      </c>
    </row>
    <row r="223" spans="1:37" ht="15.25" customHeight="1" x14ac:dyDescent="0.2">
      <c r="A223" t="s">
        <v>862</v>
      </c>
      <c r="B223" t="s">
        <v>863</v>
      </c>
      <c r="C223" t="s">
        <v>627</v>
      </c>
      <c r="D223">
        <v>2</v>
      </c>
      <c r="E223">
        <v>4</v>
      </c>
      <c r="F223" s="2">
        <v>2</v>
      </c>
      <c r="G223" s="2">
        <v>0.9</v>
      </c>
      <c r="H223" s="2">
        <v>0.4</v>
      </c>
      <c r="I223" s="2">
        <v>0.36</v>
      </c>
      <c r="J223" s="2">
        <v>1.4</v>
      </c>
      <c r="K223" s="2">
        <v>0.7</v>
      </c>
      <c r="L223">
        <v>0</v>
      </c>
      <c r="M223" s="2">
        <v>0</v>
      </c>
      <c r="N223">
        <v>4</v>
      </c>
      <c r="O223">
        <v>9</v>
      </c>
      <c r="P223" s="2">
        <v>44.4444444444444</v>
      </c>
      <c r="Q223">
        <v>0</v>
      </c>
      <c r="R223">
        <v>2</v>
      </c>
      <c r="S223" s="2">
        <v>0</v>
      </c>
      <c r="T223">
        <v>0</v>
      </c>
      <c r="U223">
        <v>0</v>
      </c>
      <c r="W223">
        <v>0</v>
      </c>
      <c r="X223">
        <v>0</v>
      </c>
      <c r="Y223">
        <v>0</v>
      </c>
      <c r="Z223">
        <v>0</v>
      </c>
      <c r="AA223">
        <v>0</v>
      </c>
      <c r="AB223">
        <v>0</v>
      </c>
      <c r="AC223">
        <v>0</v>
      </c>
      <c r="AD223">
        <v>1</v>
      </c>
      <c r="AE223" s="2">
        <v>0.5</v>
      </c>
      <c r="AF223">
        <v>0</v>
      </c>
      <c r="AG223">
        <v>1</v>
      </c>
      <c r="AH223">
        <v>1</v>
      </c>
      <c r="AI223" s="2">
        <v>0.5</v>
      </c>
      <c r="AJ223" s="4">
        <v>16020</v>
      </c>
      <c r="AK223" s="4">
        <v>243</v>
      </c>
    </row>
    <row r="224" spans="1:37" ht="15.25" customHeight="1" x14ac:dyDescent="0.2">
      <c r="A224" t="s">
        <v>864</v>
      </c>
      <c r="B224" t="s">
        <v>865</v>
      </c>
      <c r="C224" t="s">
        <v>628</v>
      </c>
      <c r="D224">
        <v>2</v>
      </c>
      <c r="E224">
        <v>0</v>
      </c>
      <c r="F224" s="2">
        <v>0</v>
      </c>
      <c r="G224" s="2">
        <v>-1.5</v>
      </c>
      <c r="H224" s="2">
        <v>-0.8</v>
      </c>
      <c r="I224" s="2">
        <v>0</v>
      </c>
      <c r="J224" s="2">
        <v>0</v>
      </c>
      <c r="K224" s="2">
        <v>0</v>
      </c>
      <c r="L224">
        <v>0</v>
      </c>
      <c r="M224" s="2">
        <v>0</v>
      </c>
      <c r="N224">
        <v>0</v>
      </c>
      <c r="O224">
        <v>0</v>
      </c>
      <c r="Q224">
        <v>0</v>
      </c>
      <c r="R224">
        <v>3</v>
      </c>
      <c r="S224" s="2">
        <v>0</v>
      </c>
      <c r="T224">
        <v>0</v>
      </c>
      <c r="U224">
        <v>0</v>
      </c>
      <c r="W224">
        <v>0</v>
      </c>
      <c r="X224">
        <v>0</v>
      </c>
      <c r="Y224">
        <v>0</v>
      </c>
      <c r="Z224">
        <v>0</v>
      </c>
      <c r="AA224">
        <v>0</v>
      </c>
      <c r="AB224">
        <v>0</v>
      </c>
      <c r="AC224">
        <v>0</v>
      </c>
      <c r="AD224">
        <v>1</v>
      </c>
      <c r="AE224" s="2">
        <v>0.5</v>
      </c>
      <c r="AF224">
        <v>0</v>
      </c>
      <c r="AG224">
        <v>1</v>
      </c>
      <c r="AH224">
        <v>2</v>
      </c>
      <c r="AI224" s="2">
        <v>1</v>
      </c>
      <c r="AJ224" s="4">
        <v>15480</v>
      </c>
      <c r="AK224" s="4">
        <v>249</v>
      </c>
    </row>
    <row r="225" spans="1:37" ht="15.25" customHeight="1" x14ac:dyDescent="0.2">
      <c r="A225" t="s">
        <v>649</v>
      </c>
      <c r="B225" t="s">
        <v>866</v>
      </c>
      <c r="C225" t="s">
        <v>628</v>
      </c>
      <c r="D225">
        <v>2</v>
      </c>
      <c r="E225">
        <v>13</v>
      </c>
      <c r="F225" s="2">
        <v>6.5</v>
      </c>
      <c r="G225" s="2">
        <v>10.199999999999999</v>
      </c>
      <c r="H225" s="2">
        <v>5.0999999999999996</v>
      </c>
      <c r="I225" s="2">
        <v>0.48</v>
      </c>
      <c r="J225" s="2">
        <v>6.2</v>
      </c>
      <c r="K225" s="2">
        <v>3.1</v>
      </c>
      <c r="L225">
        <v>2</v>
      </c>
      <c r="M225" s="2">
        <v>1</v>
      </c>
      <c r="N225">
        <v>9</v>
      </c>
      <c r="O225">
        <v>17</v>
      </c>
      <c r="P225" s="2">
        <v>52.941176470588204</v>
      </c>
      <c r="Q225">
        <v>1</v>
      </c>
      <c r="R225">
        <v>5</v>
      </c>
      <c r="S225" s="2">
        <v>20</v>
      </c>
      <c r="T225">
        <v>2</v>
      </c>
      <c r="U225">
        <v>5</v>
      </c>
      <c r="V225" s="2">
        <v>40</v>
      </c>
      <c r="W225">
        <v>0</v>
      </c>
      <c r="X225">
        <v>0</v>
      </c>
      <c r="Y225">
        <v>0</v>
      </c>
      <c r="Z225">
        <v>1</v>
      </c>
      <c r="AA225">
        <v>0</v>
      </c>
      <c r="AB225">
        <v>0</v>
      </c>
      <c r="AC225">
        <v>2</v>
      </c>
      <c r="AD225">
        <v>14</v>
      </c>
      <c r="AE225" s="2">
        <v>7</v>
      </c>
      <c r="AF225">
        <v>7</v>
      </c>
      <c r="AG225">
        <v>7</v>
      </c>
      <c r="AH225">
        <v>3</v>
      </c>
      <c r="AI225" s="2">
        <v>1.5</v>
      </c>
      <c r="AJ225" s="4">
        <v>46140</v>
      </c>
      <c r="AK225" s="4">
        <v>148</v>
      </c>
    </row>
    <row r="226" spans="1:37" ht="15.25" customHeight="1" x14ac:dyDescent="0.2">
      <c r="A226" t="s">
        <v>867</v>
      </c>
      <c r="B226" t="s">
        <v>868</v>
      </c>
      <c r="C226" t="s">
        <v>628</v>
      </c>
      <c r="D226">
        <v>2</v>
      </c>
      <c r="E226">
        <v>3</v>
      </c>
      <c r="F226" s="2">
        <v>1.5</v>
      </c>
      <c r="G226" s="2">
        <v>4.2</v>
      </c>
      <c r="H226" s="2">
        <v>2.1</v>
      </c>
      <c r="I226" s="2">
        <v>0.23</v>
      </c>
      <c r="J226" s="2">
        <v>0.7</v>
      </c>
      <c r="K226" s="2">
        <v>0.35</v>
      </c>
      <c r="L226">
        <v>1</v>
      </c>
      <c r="M226" s="2">
        <v>0.5</v>
      </c>
      <c r="N226">
        <v>1</v>
      </c>
      <c r="O226">
        <v>5</v>
      </c>
      <c r="P226" s="2">
        <v>20</v>
      </c>
      <c r="Q226">
        <v>1</v>
      </c>
      <c r="R226">
        <v>8</v>
      </c>
      <c r="S226" s="2">
        <v>12.5</v>
      </c>
      <c r="T226">
        <v>0</v>
      </c>
      <c r="U226">
        <v>0</v>
      </c>
      <c r="W226">
        <v>0</v>
      </c>
      <c r="X226">
        <v>0</v>
      </c>
      <c r="Y226">
        <v>0</v>
      </c>
      <c r="Z226">
        <v>0</v>
      </c>
      <c r="AA226">
        <v>0</v>
      </c>
      <c r="AB226">
        <v>0</v>
      </c>
      <c r="AC226">
        <v>1</v>
      </c>
      <c r="AD226">
        <v>7</v>
      </c>
      <c r="AE226" s="2">
        <v>3.5</v>
      </c>
      <c r="AF226">
        <v>2</v>
      </c>
      <c r="AG226">
        <v>5</v>
      </c>
      <c r="AH226">
        <v>0</v>
      </c>
      <c r="AI226" s="2">
        <v>0</v>
      </c>
      <c r="AJ226" s="4">
        <v>20010</v>
      </c>
      <c r="AK226" s="4">
        <v>218</v>
      </c>
    </row>
    <row r="227" spans="1:37" ht="15.25" customHeight="1" x14ac:dyDescent="0.2">
      <c r="A227" t="s">
        <v>869</v>
      </c>
      <c r="B227" t="s">
        <v>870</v>
      </c>
      <c r="C227" t="s">
        <v>628</v>
      </c>
      <c r="D227">
        <v>2</v>
      </c>
      <c r="E227">
        <v>13</v>
      </c>
      <c r="F227" s="2">
        <v>6.5</v>
      </c>
      <c r="G227" s="2">
        <v>9.3000000000000007</v>
      </c>
      <c r="H227" s="2">
        <v>4.5999999999999996</v>
      </c>
      <c r="I227" s="2">
        <v>0.52</v>
      </c>
      <c r="J227" s="2">
        <v>6.8</v>
      </c>
      <c r="K227" s="2">
        <v>3.4</v>
      </c>
      <c r="L227">
        <v>1</v>
      </c>
      <c r="M227" s="2">
        <v>0.5</v>
      </c>
      <c r="N227">
        <v>4</v>
      </c>
      <c r="O227">
        <v>9</v>
      </c>
      <c r="P227" s="2">
        <v>44.4444444444444</v>
      </c>
      <c r="Q227">
        <v>3</v>
      </c>
      <c r="R227">
        <v>12</v>
      </c>
      <c r="S227" s="2">
        <v>25</v>
      </c>
      <c r="T227">
        <v>3</v>
      </c>
      <c r="U227">
        <v>4</v>
      </c>
      <c r="V227" s="2">
        <v>75</v>
      </c>
      <c r="W227">
        <v>0</v>
      </c>
      <c r="X227">
        <v>0</v>
      </c>
      <c r="Y227">
        <v>1</v>
      </c>
      <c r="Z227">
        <v>0</v>
      </c>
      <c r="AA227">
        <v>0</v>
      </c>
      <c r="AB227">
        <v>0</v>
      </c>
      <c r="AC227">
        <v>0</v>
      </c>
      <c r="AD227">
        <v>7</v>
      </c>
      <c r="AE227" s="2">
        <v>3.5</v>
      </c>
      <c r="AF227">
        <v>2</v>
      </c>
      <c r="AG227">
        <v>5</v>
      </c>
      <c r="AH227">
        <v>2</v>
      </c>
      <c r="AI227" s="2">
        <v>1</v>
      </c>
      <c r="AJ227" s="4">
        <v>22320</v>
      </c>
      <c r="AK227" s="4">
        <v>217</v>
      </c>
    </row>
    <row r="228" spans="1:37" ht="15.25" customHeight="1" x14ac:dyDescent="0.2">
      <c r="A228" t="s">
        <v>344</v>
      </c>
      <c r="B228" t="s">
        <v>871</v>
      </c>
      <c r="C228" t="s">
        <v>629</v>
      </c>
      <c r="D228">
        <v>3</v>
      </c>
      <c r="E228">
        <v>13</v>
      </c>
      <c r="F228" s="2">
        <v>4.3333333333333304</v>
      </c>
      <c r="G228" s="2">
        <v>15.3</v>
      </c>
      <c r="H228" s="2">
        <v>5.0999999999999996</v>
      </c>
      <c r="I228" s="2">
        <v>0.52</v>
      </c>
      <c r="J228" s="2">
        <v>6.8</v>
      </c>
      <c r="K228" s="2">
        <v>2.2666666666666702</v>
      </c>
      <c r="L228">
        <v>4</v>
      </c>
      <c r="M228" s="2">
        <v>1.3333333333333299</v>
      </c>
      <c r="N228">
        <v>3</v>
      </c>
      <c r="O228">
        <v>10</v>
      </c>
      <c r="P228" s="2">
        <v>30</v>
      </c>
      <c r="Q228">
        <v>4</v>
      </c>
      <c r="R228">
        <v>13</v>
      </c>
      <c r="S228" s="2">
        <v>30.769230769230798</v>
      </c>
      <c r="T228">
        <v>2</v>
      </c>
      <c r="U228">
        <v>2</v>
      </c>
      <c r="V228" s="2">
        <v>100</v>
      </c>
      <c r="W228">
        <v>0</v>
      </c>
      <c r="X228">
        <v>2</v>
      </c>
      <c r="Y228">
        <v>1</v>
      </c>
      <c r="Z228">
        <v>0</v>
      </c>
      <c r="AA228">
        <v>0</v>
      </c>
      <c r="AB228">
        <v>0</v>
      </c>
      <c r="AC228">
        <v>1</v>
      </c>
      <c r="AD228">
        <v>11</v>
      </c>
      <c r="AE228" s="2">
        <v>3.6666666666666701</v>
      </c>
      <c r="AF228">
        <v>4</v>
      </c>
      <c r="AG228">
        <v>7</v>
      </c>
      <c r="AH228">
        <v>0</v>
      </c>
      <c r="AI228" s="2">
        <v>0</v>
      </c>
      <c r="AJ228" s="4">
        <v>50910</v>
      </c>
      <c r="AK228" s="4">
        <v>132</v>
      </c>
    </row>
    <row r="229" spans="1:37" ht="15.25" customHeight="1" x14ac:dyDescent="0.2">
      <c r="A229" t="s">
        <v>699</v>
      </c>
      <c r="B229" t="s">
        <v>872</v>
      </c>
      <c r="C229" t="s">
        <v>629</v>
      </c>
      <c r="D229">
        <v>3</v>
      </c>
      <c r="E229">
        <v>12</v>
      </c>
      <c r="F229" s="2">
        <v>4</v>
      </c>
      <c r="G229" s="2">
        <v>7.8</v>
      </c>
      <c r="H229" s="2">
        <v>2.6</v>
      </c>
      <c r="I229" s="2">
        <v>0.4</v>
      </c>
      <c r="J229" s="2">
        <v>4.8</v>
      </c>
      <c r="K229" s="2">
        <v>1.6</v>
      </c>
      <c r="L229">
        <v>4</v>
      </c>
      <c r="M229" s="2">
        <v>1.3333333333333299</v>
      </c>
      <c r="N229">
        <v>8</v>
      </c>
      <c r="O229">
        <v>16</v>
      </c>
      <c r="P229" s="2">
        <v>50</v>
      </c>
      <c r="Q229">
        <v>2</v>
      </c>
      <c r="R229">
        <v>13</v>
      </c>
      <c r="S229" s="2">
        <v>15.384615384615399</v>
      </c>
      <c r="T229">
        <v>0</v>
      </c>
      <c r="U229">
        <v>1</v>
      </c>
      <c r="V229" s="2">
        <v>0</v>
      </c>
      <c r="W229">
        <v>0</v>
      </c>
      <c r="X229">
        <v>1</v>
      </c>
      <c r="Y229">
        <v>2</v>
      </c>
      <c r="Z229">
        <v>1</v>
      </c>
      <c r="AA229">
        <v>0</v>
      </c>
      <c r="AB229">
        <v>0</v>
      </c>
      <c r="AC229">
        <v>1</v>
      </c>
      <c r="AD229">
        <v>14</v>
      </c>
      <c r="AE229" s="2">
        <v>4.6666666666666696</v>
      </c>
      <c r="AF229">
        <v>2</v>
      </c>
      <c r="AG229">
        <v>12</v>
      </c>
      <c r="AH229">
        <v>7</v>
      </c>
      <c r="AI229" s="2">
        <v>2.3333333333333299</v>
      </c>
      <c r="AJ229" s="4">
        <v>50640</v>
      </c>
      <c r="AK229" s="4">
        <v>133</v>
      </c>
    </row>
    <row r="230" spans="1:37" ht="15.25" customHeight="1" x14ac:dyDescent="0.2">
      <c r="A230" t="s">
        <v>873</v>
      </c>
      <c r="B230" t="s">
        <v>874</v>
      </c>
      <c r="C230" t="s">
        <v>629</v>
      </c>
      <c r="D230">
        <v>3</v>
      </c>
      <c r="E230">
        <v>7</v>
      </c>
      <c r="F230" s="2">
        <v>2.3333333333333299</v>
      </c>
      <c r="G230" s="2">
        <v>5.0999999999999996</v>
      </c>
      <c r="H230" s="2">
        <v>1.7</v>
      </c>
      <c r="I230" s="2">
        <v>0.44</v>
      </c>
      <c r="J230" s="2">
        <v>3.1</v>
      </c>
      <c r="K230" s="2">
        <v>1.0333333333333301</v>
      </c>
      <c r="L230">
        <v>5</v>
      </c>
      <c r="M230" s="2">
        <v>1.6666666666666701</v>
      </c>
      <c r="N230">
        <v>4</v>
      </c>
      <c r="O230">
        <v>7</v>
      </c>
      <c r="P230" s="2">
        <v>57.142857142857103</v>
      </c>
      <c r="Q230">
        <v>0</v>
      </c>
      <c r="R230">
        <v>6</v>
      </c>
      <c r="S230" s="2">
        <v>0</v>
      </c>
      <c r="T230">
        <v>3</v>
      </c>
      <c r="U230">
        <v>3</v>
      </c>
      <c r="V230" s="2">
        <v>100</v>
      </c>
      <c r="W230">
        <v>0</v>
      </c>
      <c r="X230">
        <v>2</v>
      </c>
      <c r="Y230">
        <v>1</v>
      </c>
      <c r="Z230">
        <v>0</v>
      </c>
      <c r="AA230">
        <v>0</v>
      </c>
      <c r="AB230">
        <v>0</v>
      </c>
      <c r="AC230">
        <v>2</v>
      </c>
      <c r="AD230">
        <v>8</v>
      </c>
      <c r="AE230" s="2">
        <v>2.6666666666666701</v>
      </c>
      <c r="AF230">
        <v>5</v>
      </c>
      <c r="AG230">
        <v>3</v>
      </c>
      <c r="AH230">
        <v>5</v>
      </c>
      <c r="AI230" s="2">
        <v>1.6666666666666701</v>
      </c>
      <c r="AJ230" s="4">
        <v>72300</v>
      </c>
      <c r="AK230" s="4">
        <v>98</v>
      </c>
    </row>
    <row r="231" spans="1:37" ht="15.25" customHeight="1" x14ac:dyDescent="0.2">
      <c r="A231" t="s">
        <v>746</v>
      </c>
      <c r="B231" t="s">
        <v>875</v>
      </c>
      <c r="C231" t="s">
        <v>629</v>
      </c>
      <c r="D231">
        <v>3</v>
      </c>
      <c r="E231">
        <v>15</v>
      </c>
      <c r="F231" s="2">
        <v>5</v>
      </c>
      <c r="G231" s="2">
        <v>11.6</v>
      </c>
      <c r="H231" s="2">
        <v>3.9</v>
      </c>
      <c r="I231" s="2">
        <v>0.71</v>
      </c>
      <c r="J231" s="2">
        <v>10.6</v>
      </c>
      <c r="K231" s="2">
        <v>3.5333333333333301</v>
      </c>
      <c r="L231">
        <v>2</v>
      </c>
      <c r="M231" s="2">
        <v>0.66666666666666696</v>
      </c>
      <c r="N231">
        <v>5</v>
      </c>
      <c r="O231">
        <v>8</v>
      </c>
      <c r="P231" s="2">
        <v>62.5</v>
      </c>
      <c r="Q231">
        <v>5</v>
      </c>
      <c r="R231">
        <v>13</v>
      </c>
      <c r="S231" s="2">
        <v>38.461538461538503</v>
      </c>
      <c r="T231">
        <v>0</v>
      </c>
      <c r="U231">
        <v>0</v>
      </c>
      <c r="W231">
        <v>0</v>
      </c>
      <c r="X231">
        <v>1</v>
      </c>
      <c r="Y231">
        <v>1</v>
      </c>
      <c r="Z231">
        <v>0</v>
      </c>
      <c r="AA231">
        <v>0</v>
      </c>
      <c r="AB231">
        <v>0</v>
      </c>
      <c r="AC231">
        <v>0</v>
      </c>
      <c r="AD231">
        <v>10</v>
      </c>
      <c r="AE231" s="2">
        <v>3.3333333333333299</v>
      </c>
      <c r="AF231">
        <v>4</v>
      </c>
      <c r="AG231">
        <v>6</v>
      </c>
      <c r="AH231">
        <v>6</v>
      </c>
      <c r="AI231" s="2">
        <v>2</v>
      </c>
      <c r="AJ231" s="4">
        <v>29250</v>
      </c>
      <c r="AK231" s="4">
        <v>197</v>
      </c>
    </row>
    <row r="232" spans="1:37" ht="15.25" customHeight="1" x14ac:dyDescent="0.2">
      <c r="A232" t="s">
        <v>876</v>
      </c>
      <c r="B232" t="s">
        <v>877</v>
      </c>
      <c r="C232" t="s">
        <v>603</v>
      </c>
      <c r="D232">
        <v>3</v>
      </c>
      <c r="E232">
        <v>12</v>
      </c>
      <c r="F232" s="2">
        <v>4</v>
      </c>
      <c r="G232" s="2">
        <v>13</v>
      </c>
      <c r="H232" s="2">
        <v>4.3</v>
      </c>
      <c r="I232" s="2">
        <v>0.67</v>
      </c>
      <c r="J232" s="2">
        <v>8</v>
      </c>
      <c r="K232" s="2">
        <v>2.6666666666666701</v>
      </c>
      <c r="L232">
        <v>3</v>
      </c>
      <c r="M232" s="2">
        <v>1</v>
      </c>
      <c r="N232">
        <v>7</v>
      </c>
      <c r="O232">
        <v>14</v>
      </c>
      <c r="P232" s="2">
        <v>50</v>
      </c>
      <c r="Q232">
        <v>2</v>
      </c>
      <c r="R232">
        <v>3</v>
      </c>
      <c r="S232" s="2">
        <v>66.6666666666667</v>
      </c>
      <c r="T232">
        <v>1</v>
      </c>
      <c r="U232">
        <v>1</v>
      </c>
      <c r="V232" s="2">
        <v>100</v>
      </c>
      <c r="W232">
        <v>0</v>
      </c>
      <c r="X232">
        <v>2</v>
      </c>
      <c r="Y232">
        <v>1</v>
      </c>
      <c r="Z232">
        <v>1</v>
      </c>
      <c r="AA232">
        <v>0</v>
      </c>
      <c r="AB232">
        <v>0</v>
      </c>
      <c r="AC232">
        <v>0</v>
      </c>
      <c r="AD232">
        <v>12</v>
      </c>
      <c r="AE232" s="2">
        <v>4</v>
      </c>
      <c r="AF232">
        <v>4</v>
      </c>
      <c r="AG232">
        <v>8</v>
      </c>
      <c r="AH232">
        <v>4</v>
      </c>
      <c r="AI232" s="2">
        <v>1.3333333333333299</v>
      </c>
      <c r="AJ232" s="4">
        <v>29010</v>
      </c>
      <c r="AK232" s="4">
        <v>199</v>
      </c>
    </row>
    <row r="233" spans="1:37" ht="15.25" customHeight="1" x14ac:dyDescent="0.2">
      <c r="A233" t="s">
        <v>160</v>
      </c>
      <c r="B233" t="s">
        <v>161</v>
      </c>
      <c r="C233" t="s">
        <v>630</v>
      </c>
      <c r="D233">
        <v>1</v>
      </c>
      <c r="E233">
        <v>10</v>
      </c>
      <c r="F233" s="2">
        <v>10</v>
      </c>
      <c r="G233" s="2">
        <v>8.6999999999999993</v>
      </c>
      <c r="H233" s="2">
        <v>8.6999999999999993</v>
      </c>
      <c r="I233" s="2">
        <v>0.67</v>
      </c>
      <c r="J233" s="2">
        <v>6.7</v>
      </c>
      <c r="K233" s="2">
        <v>6.7</v>
      </c>
      <c r="L233">
        <v>5</v>
      </c>
      <c r="M233" s="2">
        <v>5</v>
      </c>
      <c r="N233">
        <v>9</v>
      </c>
      <c r="O233">
        <v>9</v>
      </c>
      <c r="P233" s="2">
        <v>100</v>
      </c>
      <c r="Q233">
        <v>0</v>
      </c>
      <c r="R233">
        <v>4</v>
      </c>
      <c r="S233" s="2">
        <v>0</v>
      </c>
      <c r="T233">
        <v>1</v>
      </c>
      <c r="U233">
        <v>2</v>
      </c>
      <c r="V233" s="2">
        <v>50</v>
      </c>
      <c r="W233">
        <v>2</v>
      </c>
      <c r="X233">
        <v>0</v>
      </c>
      <c r="Y233">
        <v>0</v>
      </c>
      <c r="Z233">
        <v>1</v>
      </c>
      <c r="AA233">
        <v>1</v>
      </c>
      <c r="AB233">
        <v>0</v>
      </c>
      <c r="AC233">
        <v>3</v>
      </c>
      <c r="AD233">
        <v>6</v>
      </c>
      <c r="AE233" s="2">
        <v>6</v>
      </c>
      <c r="AF233">
        <v>0</v>
      </c>
      <c r="AG233">
        <v>6</v>
      </c>
      <c r="AH233">
        <v>1</v>
      </c>
      <c r="AI233" s="2">
        <v>1</v>
      </c>
      <c r="AJ233" s="4">
        <v>28860</v>
      </c>
      <c r="AK233" s="4">
        <v>200</v>
      </c>
    </row>
    <row r="234" spans="1:37" ht="15.25" customHeight="1" x14ac:dyDescent="0.2">
      <c r="A234" t="s">
        <v>878</v>
      </c>
      <c r="B234" t="s">
        <v>879</v>
      </c>
      <c r="C234" t="s">
        <v>630</v>
      </c>
      <c r="D234">
        <v>1</v>
      </c>
      <c r="E234">
        <v>3</v>
      </c>
      <c r="F234" s="2">
        <v>3</v>
      </c>
      <c r="G234" s="2">
        <v>3.4</v>
      </c>
      <c r="H234" s="2">
        <v>3.4</v>
      </c>
      <c r="I234" s="2">
        <v>0.3</v>
      </c>
      <c r="J234" s="2">
        <v>0.9</v>
      </c>
      <c r="K234" s="2">
        <v>0.9</v>
      </c>
      <c r="L234">
        <v>3</v>
      </c>
      <c r="M234" s="2">
        <v>3</v>
      </c>
      <c r="N234">
        <v>3</v>
      </c>
      <c r="O234">
        <v>5</v>
      </c>
      <c r="P234" s="2">
        <v>60</v>
      </c>
      <c r="Q234">
        <v>0</v>
      </c>
      <c r="R234">
        <v>3</v>
      </c>
      <c r="S234" s="2">
        <v>0</v>
      </c>
      <c r="T234">
        <v>0</v>
      </c>
      <c r="U234">
        <v>2</v>
      </c>
      <c r="V234" s="2">
        <v>0</v>
      </c>
      <c r="W234">
        <v>1</v>
      </c>
      <c r="X234">
        <v>1</v>
      </c>
      <c r="Y234">
        <v>0</v>
      </c>
      <c r="Z234">
        <v>0</v>
      </c>
      <c r="AA234">
        <v>0</v>
      </c>
      <c r="AB234">
        <v>0</v>
      </c>
      <c r="AC234">
        <v>1</v>
      </c>
      <c r="AD234">
        <v>5</v>
      </c>
      <c r="AE234" s="2">
        <v>5</v>
      </c>
      <c r="AF234">
        <v>1</v>
      </c>
      <c r="AG234">
        <v>4</v>
      </c>
      <c r="AH234">
        <v>1</v>
      </c>
      <c r="AI234" s="2">
        <v>1</v>
      </c>
      <c r="AJ234" s="4">
        <v>52590</v>
      </c>
      <c r="AK234" s="4">
        <v>129</v>
      </c>
    </row>
    <row r="235" spans="1:37" ht="15.25" customHeight="1" x14ac:dyDescent="0.2">
      <c r="A235" t="s">
        <v>199</v>
      </c>
      <c r="B235" t="s">
        <v>880</v>
      </c>
      <c r="C235" t="s">
        <v>630</v>
      </c>
      <c r="D235">
        <v>0</v>
      </c>
      <c r="E235">
        <v>0</v>
      </c>
      <c r="L235">
        <v>0</v>
      </c>
      <c r="N235">
        <v>0</v>
      </c>
      <c r="O235">
        <v>0</v>
      </c>
      <c r="Q235">
        <v>0</v>
      </c>
      <c r="R235">
        <v>0</v>
      </c>
      <c r="T235">
        <v>0</v>
      </c>
      <c r="U235">
        <v>0</v>
      </c>
      <c r="W235">
        <v>0</v>
      </c>
      <c r="X235">
        <v>0</v>
      </c>
      <c r="Y235">
        <v>0</v>
      </c>
      <c r="Z235">
        <v>0</v>
      </c>
      <c r="AA235">
        <v>0</v>
      </c>
      <c r="AB235">
        <v>0</v>
      </c>
      <c r="AC235">
        <v>0</v>
      </c>
      <c r="AD235">
        <v>0</v>
      </c>
      <c r="AF235">
        <v>0</v>
      </c>
      <c r="AG235">
        <v>0</v>
      </c>
      <c r="AH235">
        <v>0</v>
      </c>
      <c r="AJ235" s="4">
        <v>48656</v>
      </c>
      <c r="AK235" s="4">
        <v>138</v>
      </c>
    </row>
    <row r="236" spans="1:37" ht="15.25" customHeight="1" x14ac:dyDescent="0.2">
      <c r="A236" t="s">
        <v>881</v>
      </c>
      <c r="B236" t="s">
        <v>882</v>
      </c>
      <c r="C236" t="s">
        <v>630</v>
      </c>
      <c r="D236">
        <v>1</v>
      </c>
      <c r="E236">
        <v>4</v>
      </c>
      <c r="F236" s="2">
        <v>4</v>
      </c>
      <c r="G236" s="2">
        <v>3.8</v>
      </c>
      <c r="H236" s="2">
        <v>3.8</v>
      </c>
      <c r="I236" s="2">
        <v>0.56999999999999995</v>
      </c>
      <c r="J236" s="2">
        <v>2.2999999999999998</v>
      </c>
      <c r="K236" s="2">
        <v>2.2999999999999998</v>
      </c>
      <c r="L236">
        <v>0</v>
      </c>
      <c r="M236" s="2">
        <v>0</v>
      </c>
      <c r="N236">
        <v>3</v>
      </c>
      <c r="O236">
        <v>3</v>
      </c>
      <c r="P236" s="2">
        <v>100</v>
      </c>
      <c r="Q236">
        <v>0</v>
      </c>
      <c r="R236">
        <v>2</v>
      </c>
      <c r="S236" s="2">
        <v>0</v>
      </c>
      <c r="T236">
        <v>1</v>
      </c>
      <c r="U236">
        <v>2</v>
      </c>
      <c r="V236" s="2">
        <v>50</v>
      </c>
      <c r="W236">
        <v>0</v>
      </c>
      <c r="X236">
        <v>0</v>
      </c>
      <c r="Y236">
        <v>0</v>
      </c>
      <c r="Z236">
        <v>0</v>
      </c>
      <c r="AA236">
        <v>0</v>
      </c>
      <c r="AB236">
        <v>0</v>
      </c>
      <c r="AC236">
        <v>0</v>
      </c>
      <c r="AD236">
        <v>3</v>
      </c>
      <c r="AE236" s="2">
        <v>3</v>
      </c>
      <c r="AF236">
        <v>2</v>
      </c>
      <c r="AG236">
        <v>1</v>
      </c>
      <c r="AH236">
        <v>0</v>
      </c>
      <c r="AI236" s="2">
        <v>0</v>
      </c>
      <c r="AJ236" s="4">
        <v>50580</v>
      </c>
      <c r="AK236" s="4">
        <v>134</v>
      </c>
    </row>
    <row r="237" spans="1:37" ht="15.25" customHeight="1" x14ac:dyDescent="0.2">
      <c r="A237" t="s">
        <v>789</v>
      </c>
      <c r="B237" t="s">
        <v>883</v>
      </c>
      <c r="C237" t="s">
        <v>631</v>
      </c>
      <c r="D237">
        <v>2</v>
      </c>
      <c r="E237">
        <v>2</v>
      </c>
      <c r="F237" s="2">
        <v>1</v>
      </c>
      <c r="G237" s="2">
        <v>1.7</v>
      </c>
      <c r="H237" s="2">
        <v>0.8</v>
      </c>
      <c r="I237" s="2">
        <v>0.33</v>
      </c>
      <c r="J237" s="2">
        <v>0.7</v>
      </c>
      <c r="K237" s="2">
        <v>0.35</v>
      </c>
      <c r="L237">
        <v>1</v>
      </c>
      <c r="M237" s="2">
        <v>0.5</v>
      </c>
      <c r="N237">
        <v>0</v>
      </c>
      <c r="O237">
        <v>1</v>
      </c>
      <c r="P237" s="2">
        <v>0</v>
      </c>
      <c r="Q237">
        <v>1</v>
      </c>
      <c r="R237">
        <v>5</v>
      </c>
      <c r="S237" s="2">
        <v>20</v>
      </c>
      <c r="T237">
        <v>0</v>
      </c>
      <c r="U237">
        <v>0</v>
      </c>
      <c r="W237">
        <v>0</v>
      </c>
      <c r="X237">
        <v>1</v>
      </c>
      <c r="Y237">
        <v>0</v>
      </c>
      <c r="Z237">
        <v>0</v>
      </c>
      <c r="AA237">
        <v>0</v>
      </c>
      <c r="AB237">
        <v>0</v>
      </c>
      <c r="AC237">
        <v>0</v>
      </c>
      <c r="AD237">
        <v>4</v>
      </c>
      <c r="AE237" s="2">
        <v>2</v>
      </c>
      <c r="AF237">
        <v>2</v>
      </c>
      <c r="AG237">
        <v>2</v>
      </c>
      <c r="AH237">
        <v>2</v>
      </c>
      <c r="AI237" s="2">
        <v>1</v>
      </c>
      <c r="AJ237" s="4">
        <v>12720</v>
      </c>
      <c r="AK237" s="4">
        <v>263</v>
      </c>
    </row>
    <row r="238" spans="1:37" ht="15.25" customHeight="1" x14ac:dyDescent="0.2">
      <c r="A238" t="s">
        <v>884</v>
      </c>
      <c r="B238" t="s">
        <v>885</v>
      </c>
      <c r="C238" t="s">
        <v>631</v>
      </c>
      <c r="D238">
        <v>2</v>
      </c>
      <c r="E238">
        <v>6</v>
      </c>
      <c r="F238" s="2">
        <v>3</v>
      </c>
      <c r="G238" s="2">
        <v>1.9</v>
      </c>
      <c r="H238" s="2">
        <v>1</v>
      </c>
      <c r="I238" s="2">
        <v>0.4</v>
      </c>
      <c r="J238" s="2">
        <v>2.4</v>
      </c>
      <c r="K238" s="2">
        <v>1.2</v>
      </c>
      <c r="L238">
        <v>2</v>
      </c>
      <c r="M238" s="2">
        <v>1</v>
      </c>
      <c r="N238">
        <v>4</v>
      </c>
      <c r="O238">
        <v>9</v>
      </c>
      <c r="P238" s="2">
        <v>44.4444444444444</v>
      </c>
      <c r="Q238">
        <v>1</v>
      </c>
      <c r="R238">
        <v>6</v>
      </c>
      <c r="S238" s="2">
        <v>16.6666666666667</v>
      </c>
      <c r="T238">
        <v>0</v>
      </c>
      <c r="U238">
        <v>0</v>
      </c>
      <c r="W238">
        <v>0</v>
      </c>
      <c r="X238">
        <v>0</v>
      </c>
      <c r="Y238">
        <v>1</v>
      </c>
      <c r="Z238">
        <v>0</v>
      </c>
      <c r="AA238">
        <v>0</v>
      </c>
      <c r="AB238">
        <v>0</v>
      </c>
      <c r="AC238">
        <v>1</v>
      </c>
      <c r="AD238">
        <v>5</v>
      </c>
      <c r="AE238" s="2">
        <v>2.5</v>
      </c>
      <c r="AF238">
        <v>3</v>
      </c>
      <c r="AG238">
        <v>2</v>
      </c>
      <c r="AH238">
        <v>4</v>
      </c>
      <c r="AI238" s="2">
        <v>2</v>
      </c>
      <c r="AJ238" s="4">
        <v>31215</v>
      </c>
      <c r="AK238" s="4">
        <v>191</v>
      </c>
    </row>
    <row r="239" spans="1:37" ht="15.25" customHeight="1" x14ac:dyDescent="0.2">
      <c r="A239" t="s">
        <v>886</v>
      </c>
      <c r="B239" t="s">
        <v>887</v>
      </c>
      <c r="C239" t="s">
        <v>631</v>
      </c>
      <c r="D239">
        <v>2</v>
      </c>
      <c r="E239">
        <v>4</v>
      </c>
      <c r="F239" s="2">
        <v>2</v>
      </c>
      <c r="G239" s="2">
        <v>1.9</v>
      </c>
      <c r="H239" s="2">
        <v>1</v>
      </c>
      <c r="I239" s="2">
        <v>0.22</v>
      </c>
      <c r="J239" s="2">
        <v>0.9</v>
      </c>
      <c r="K239" s="2">
        <v>0.45</v>
      </c>
      <c r="L239">
        <v>0</v>
      </c>
      <c r="M239" s="2">
        <v>0</v>
      </c>
      <c r="N239">
        <v>2</v>
      </c>
      <c r="O239">
        <v>9</v>
      </c>
      <c r="P239" s="2">
        <v>22.2222222222222</v>
      </c>
      <c r="Q239">
        <v>1</v>
      </c>
      <c r="R239">
        <v>8</v>
      </c>
      <c r="S239" s="2">
        <v>12.5</v>
      </c>
      <c r="T239">
        <v>0</v>
      </c>
      <c r="U239">
        <v>1</v>
      </c>
      <c r="V239" s="2">
        <v>0</v>
      </c>
      <c r="W239">
        <v>0</v>
      </c>
      <c r="X239">
        <v>0</v>
      </c>
      <c r="Y239">
        <v>0</v>
      </c>
      <c r="Z239">
        <v>0</v>
      </c>
      <c r="AA239">
        <v>0</v>
      </c>
      <c r="AB239">
        <v>0</v>
      </c>
      <c r="AC239">
        <v>0</v>
      </c>
      <c r="AD239">
        <v>4</v>
      </c>
      <c r="AE239" s="2">
        <v>2</v>
      </c>
      <c r="AF239">
        <v>4</v>
      </c>
      <c r="AG239">
        <v>0</v>
      </c>
      <c r="AH239">
        <v>1</v>
      </c>
      <c r="AI239" s="2">
        <v>0.5</v>
      </c>
      <c r="AJ239" s="4">
        <v>13890</v>
      </c>
      <c r="AK239" s="4">
        <v>258</v>
      </c>
    </row>
    <row r="240" spans="1:37" ht="15.25" customHeight="1" x14ac:dyDescent="0.2">
      <c r="A240" t="s">
        <v>888</v>
      </c>
      <c r="B240" t="s">
        <v>889</v>
      </c>
      <c r="C240" t="s">
        <v>631</v>
      </c>
      <c r="D240">
        <v>2</v>
      </c>
      <c r="E240">
        <v>4</v>
      </c>
      <c r="F240" s="2">
        <v>2</v>
      </c>
      <c r="G240" s="2">
        <v>0.3</v>
      </c>
      <c r="H240" s="2">
        <v>0.2</v>
      </c>
      <c r="I240" s="2">
        <v>0.44</v>
      </c>
      <c r="J240" s="2">
        <v>1.8</v>
      </c>
      <c r="K240" s="2">
        <v>0.9</v>
      </c>
      <c r="L240">
        <v>1</v>
      </c>
      <c r="M240" s="2">
        <v>0.5</v>
      </c>
      <c r="N240">
        <v>2</v>
      </c>
      <c r="O240">
        <v>4</v>
      </c>
      <c r="P240" s="2">
        <v>50</v>
      </c>
      <c r="Q240">
        <v>1</v>
      </c>
      <c r="R240">
        <v>5</v>
      </c>
      <c r="S240" s="2">
        <v>20</v>
      </c>
      <c r="T240">
        <v>0</v>
      </c>
      <c r="U240">
        <v>0</v>
      </c>
      <c r="W240">
        <v>0</v>
      </c>
      <c r="X240">
        <v>0</v>
      </c>
      <c r="Y240">
        <v>0</v>
      </c>
      <c r="Z240">
        <v>0</v>
      </c>
      <c r="AA240">
        <v>0</v>
      </c>
      <c r="AB240">
        <v>0</v>
      </c>
      <c r="AC240">
        <v>1</v>
      </c>
      <c r="AD240">
        <v>5</v>
      </c>
      <c r="AE240" s="2">
        <v>2.5</v>
      </c>
      <c r="AF240">
        <v>1</v>
      </c>
      <c r="AG240">
        <v>4</v>
      </c>
      <c r="AH240">
        <v>4</v>
      </c>
      <c r="AI240" s="2">
        <v>2</v>
      </c>
      <c r="AJ240" s="4">
        <v>17160</v>
      </c>
      <c r="AK240" s="4">
        <v>229</v>
      </c>
    </row>
    <row r="241" spans="1:37" ht="15.25" customHeight="1" x14ac:dyDescent="0.2">
      <c r="A241" t="s">
        <v>890</v>
      </c>
      <c r="B241" t="s">
        <v>891</v>
      </c>
      <c r="C241" t="s">
        <v>632</v>
      </c>
      <c r="D241">
        <v>2</v>
      </c>
      <c r="E241">
        <v>1</v>
      </c>
      <c r="F241" s="2">
        <v>0.5</v>
      </c>
      <c r="G241" s="2">
        <v>-0.8</v>
      </c>
      <c r="H241" s="2">
        <v>-0.4</v>
      </c>
      <c r="I241" s="2">
        <v>0.25</v>
      </c>
      <c r="J241" s="2">
        <v>0.2</v>
      </c>
      <c r="K241" s="2">
        <v>0.1</v>
      </c>
      <c r="L241">
        <v>0</v>
      </c>
      <c r="M241" s="2">
        <v>0</v>
      </c>
      <c r="N241">
        <v>0</v>
      </c>
      <c r="O241">
        <v>2</v>
      </c>
      <c r="P241" s="2">
        <v>0</v>
      </c>
      <c r="Q241">
        <v>0</v>
      </c>
      <c r="R241">
        <v>1</v>
      </c>
      <c r="S241" s="2">
        <v>0</v>
      </c>
      <c r="T241">
        <v>1</v>
      </c>
      <c r="U241">
        <v>1</v>
      </c>
      <c r="V241" s="2">
        <v>100</v>
      </c>
      <c r="W241">
        <v>0</v>
      </c>
      <c r="X241">
        <v>0</v>
      </c>
      <c r="Y241">
        <v>0</v>
      </c>
      <c r="Z241">
        <v>0</v>
      </c>
      <c r="AA241">
        <v>0</v>
      </c>
      <c r="AB241">
        <v>0</v>
      </c>
      <c r="AC241">
        <v>0</v>
      </c>
      <c r="AD241">
        <v>2</v>
      </c>
      <c r="AE241" s="2">
        <v>1</v>
      </c>
      <c r="AF241">
        <v>0</v>
      </c>
      <c r="AG241">
        <v>2</v>
      </c>
      <c r="AH241">
        <v>2</v>
      </c>
      <c r="AI241" s="2">
        <v>1</v>
      </c>
      <c r="AJ241" s="4">
        <v>16149</v>
      </c>
      <c r="AK241" s="4">
        <v>240</v>
      </c>
    </row>
    <row r="242" spans="1:37" ht="15.25" customHeight="1" x14ac:dyDescent="0.2">
      <c r="A242" t="s">
        <v>892</v>
      </c>
      <c r="B242" t="s">
        <v>893</v>
      </c>
      <c r="C242" t="s">
        <v>632</v>
      </c>
      <c r="D242">
        <v>2</v>
      </c>
      <c r="E242">
        <v>13</v>
      </c>
      <c r="F242" s="2">
        <v>6.5</v>
      </c>
      <c r="G242" s="2">
        <v>6</v>
      </c>
      <c r="H242" s="2">
        <v>3</v>
      </c>
      <c r="I242" s="2">
        <v>0.65</v>
      </c>
      <c r="J242" s="2">
        <v>8.5</v>
      </c>
      <c r="K242" s="2">
        <v>4.25</v>
      </c>
      <c r="L242">
        <v>2</v>
      </c>
      <c r="M242" s="2">
        <v>1</v>
      </c>
      <c r="N242">
        <v>6</v>
      </c>
      <c r="O242">
        <v>9</v>
      </c>
      <c r="P242" s="2">
        <v>66.6666666666667</v>
      </c>
      <c r="Q242">
        <v>3</v>
      </c>
      <c r="R242">
        <v>9</v>
      </c>
      <c r="S242" s="2">
        <v>33.3333333333333</v>
      </c>
      <c r="T242">
        <v>1</v>
      </c>
      <c r="U242">
        <v>2</v>
      </c>
      <c r="V242" s="2">
        <v>50</v>
      </c>
      <c r="W242">
        <v>0</v>
      </c>
      <c r="X242">
        <v>0</v>
      </c>
      <c r="Y242">
        <v>2</v>
      </c>
      <c r="Z242">
        <v>0</v>
      </c>
      <c r="AA242">
        <v>0</v>
      </c>
      <c r="AB242">
        <v>0</v>
      </c>
      <c r="AC242">
        <v>0</v>
      </c>
      <c r="AD242">
        <v>3</v>
      </c>
      <c r="AE242" s="2">
        <v>1.5</v>
      </c>
      <c r="AF242">
        <v>1</v>
      </c>
      <c r="AG242">
        <v>2</v>
      </c>
      <c r="AH242">
        <v>6</v>
      </c>
      <c r="AI242" s="2">
        <v>3</v>
      </c>
      <c r="AJ242" s="4">
        <v>19350</v>
      </c>
      <c r="AK242" s="4">
        <v>221</v>
      </c>
    </row>
    <row r="243" spans="1:37" ht="15.25" customHeight="1" x14ac:dyDescent="0.2">
      <c r="A243" t="s">
        <v>894</v>
      </c>
      <c r="B243" t="s">
        <v>890</v>
      </c>
      <c r="C243" t="s">
        <v>632</v>
      </c>
      <c r="D243">
        <v>2</v>
      </c>
      <c r="E243">
        <v>3</v>
      </c>
      <c r="F243" s="2">
        <v>1.5</v>
      </c>
      <c r="G243" s="2">
        <v>6.6</v>
      </c>
      <c r="H243" s="2">
        <v>3.3</v>
      </c>
      <c r="I243" s="2">
        <v>0.38</v>
      </c>
      <c r="J243" s="2">
        <v>1.1000000000000001</v>
      </c>
      <c r="K243" s="2">
        <v>0.55000000000000004</v>
      </c>
      <c r="L243">
        <v>3</v>
      </c>
      <c r="M243" s="2">
        <v>1.5</v>
      </c>
      <c r="N243">
        <v>3</v>
      </c>
      <c r="O243">
        <v>6</v>
      </c>
      <c r="P243" s="2">
        <v>50</v>
      </c>
      <c r="Q243">
        <v>0</v>
      </c>
      <c r="R243">
        <v>1</v>
      </c>
      <c r="S243" s="2">
        <v>0</v>
      </c>
      <c r="T243">
        <v>0</v>
      </c>
      <c r="U243">
        <v>1</v>
      </c>
      <c r="V243" s="2">
        <v>0</v>
      </c>
      <c r="W243">
        <v>0</v>
      </c>
      <c r="X243">
        <v>0</v>
      </c>
      <c r="Y243">
        <v>3</v>
      </c>
      <c r="Z243">
        <v>0</v>
      </c>
      <c r="AA243">
        <v>0</v>
      </c>
      <c r="AB243">
        <v>0</v>
      </c>
      <c r="AC243">
        <v>0</v>
      </c>
      <c r="AD243">
        <v>9</v>
      </c>
      <c r="AE243" s="2">
        <v>4.5</v>
      </c>
      <c r="AF243">
        <v>3</v>
      </c>
      <c r="AG243">
        <v>6</v>
      </c>
      <c r="AH243">
        <v>2</v>
      </c>
      <c r="AI243" s="2">
        <v>1</v>
      </c>
      <c r="AJ243" s="4">
        <v>16650</v>
      </c>
      <c r="AK243" s="4">
        <v>233</v>
      </c>
    </row>
    <row r="244" spans="1:37" ht="15.25" customHeight="1" x14ac:dyDescent="0.2">
      <c r="A244" t="s">
        <v>895</v>
      </c>
      <c r="B244" t="s">
        <v>220</v>
      </c>
      <c r="C244" t="s">
        <v>632</v>
      </c>
      <c r="D244">
        <v>2</v>
      </c>
      <c r="E244">
        <v>5</v>
      </c>
      <c r="F244" s="2">
        <v>2.5</v>
      </c>
      <c r="G244" s="2">
        <v>-0.1</v>
      </c>
      <c r="H244" s="2">
        <v>0</v>
      </c>
      <c r="I244" s="2">
        <v>0.38</v>
      </c>
      <c r="J244" s="2">
        <v>1.9</v>
      </c>
      <c r="K244" s="2">
        <v>0.95</v>
      </c>
      <c r="L244">
        <v>1</v>
      </c>
      <c r="M244" s="2">
        <v>0.5</v>
      </c>
      <c r="N244">
        <v>4</v>
      </c>
      <c r="O244">
        <v>10</v>
      </c>
      <c r="P244" s="2">
        <v>40</v>
      </c>
      <c r="Q244">
        <v>0</v>
      </c>
      <c r="R244">
        <v>2</v>
      </c>
      <c r="S244" s="2">
        <v>0</v>
      </c>
      <c r="T244">
        <v>1</v>
      </c>
      <c r="U244">
        <v>1</v>
      </c>
      <c r="V244" s="2">
        <v>100</v>
      </c>
      <c r="W244">
        <v>0</v>
      </c>
      <c r="X244">
        <v>1</v>
      </c>
      <c r="Y244">
        <v>0</v>
      </c>
      <c r="Z244">
        <v>0</v>
      </c>
      <c r="AA244">
        <v>0</v>
      </c>
      <c r="AB244">
        <v>0</v>
      </c>
      <c r="AC244">
        <v>0</v>
      </c>
      <c r="AD244">
        <v>4</v>
      </c>
      <c r="AE244" s="2">
        <v>2</v>
      </c>
      <c r="AF244">
        <v>1</v>
      </c>
      <c r="AG244">
        <v>3</v>
      </c>
      <c r="AH244">
        <v>5</v>
      </c>
      <c r="AI244" s="2">
        <v>2.5</v>
      </c>
      <c r="AJ244" s="4">
        <v>17190</v>
      </c>
      <c r="AK244" s="4">
        <v>228</v>
      </c>
    </row>
    <row r="245" spans="1:37" ht="15.25" customHeight="1" x14ac:dyDescent="0.2">
      <c r="A245" t="s">
        <v>896</v>
      </c>
      <c r="B245" t="s">
        <v>897</v>
      </c>
      <c r="C245" t="s">
        <v>618</v>
      </c>
      <c r="D245">
        <v>2</v>
      </c>
      <c r="E245">
        <v>0</v>
      </c>
      <c r="F245" s="2">
        <v>0</v>
      </c>
      <c r="G245" s="2">
        <v>0</v>
      </c>
      <c r="H245" s="2">
        <v>0</v>
      </c>
      <c r="K245" s="2">
        <v>0</v>
      </c>
      <c r="L245">
        <v>0</v>
      </c>
      <c r="M245" s="2">
        <v>0</v>
      </c>
      <c r="N245">
        <v>0</v>
      </c>
      <c r="O245">
        <v>0</v>
      </c>
      <c r="Q245">
        <v>0</v>
      </c>
      <c r="R245">
        <v>0</v>
      </c>
      <c r="T245">
        <v>0</v>
      </c>
      <c r="U245">
        <v>0</v>
      </c>
      <c r="W245">
        <v>0</v>
      </c>
      <c r="X245">
        <v>0</v>
      </c>
      <c r="Y245">
        <v>0</v>
      </c>
      <c r="Z245">
        <v>0</v>
      </c>
      <c r="AA245">
        <v>0</v>
      </c>
      <c r="AB245">
        <v>0</v>
      </c>
      <c r="AC245">
        <v>0</v>
      </c>
      <c r="AD245">
        <v>0</v>
      </c>
      <c r="AE245" s="2">
        <v>0</v>
      </c>
      <c r="AF245">
        <v>0</v>
      </c>
      <c r="AG245">
        <v>0</v>
      </c>
      <c r="AH245">
        <v>0</v>
      </c>
      <c r="AI245" s="2">
        <v>0</v>
      </c>
      <c r="AJ245" s="4">
        <v>46423</v>
      </c>
      <c r="AK245" s="4">
        <v>145</v>
      </c>
    </row>
    <row r="246" spans="1:37" ht="15.25" customHeight="1" x14ac:dyDescent="0.2">
      <c r="A246" t="s">
        <v>898</v>
      </c>
      <c r="B246" t="s">
        <v>899</v>
      </c>
      <c r="C246" t="s">
        <v>633</v>
      </c>
      <c r="D246">
        <v>3</v>
      </c>
      <c r="E246">
        <v>13</v>
      </c>
      <c r="F246" s="2">
        <v>4.3333333333333304</v>
      </c>
      <c r="G246" s="2">
        <v>11.5</v>
      </c>
      <c r="H246" s="2">
        <v>3.8</v>
      </c>
      <c r="I246" s="2">
        <v>0.46</v>
      </c>
      <c r="J246" s="2">
        <v>6</v>
      </c>
      <c r="K246" s="2">
        <v>2</v>
      </c>
      <c r="L246">
        <v>6</v>
      </c>
      <c r="M246" s="2">
        <v>2</v>
      </c>
      <c r="N246">
        <v>11</v>
      </c>
      <c r="O246">
        <v>17</v>
      </c>
      <c r="P246" s="2">
        <v>64.705882352941202</v>
      </c>
      <c r="Q246">
        <v>0</v>
      </c>
      <c r="R246">
        <v>6</v>
      </c>
      <c r="S246" s="2">
        <v>0</v>
      </c>
      <c r="T246">
        <v>2</v>
      </c>
      <c r="U246">
        <v>5</v>
      </c>
      <c r="V246" s="2">
        <v>40</v>
      </c>
      <c r="W246">
        <v>0</v>
      </c>
      <c r="X246">
        <v>0</v>
      </c>
      <c r="Y246">
        <v>2</v>
      </c>
      <c r="Z246">
        <v>2</v>
      </c>
      <c r="AA246">
        <v>0</v>
      </c>
      <c r="AB246">
        <v>0</v>
      </c>
      <c r="AC246">
        <v>4</v>
      </c>
      <c r="AD246">
        <v>19</v>
      </c>
      <c r="AE246" s="2">
        <v>6.3333333333333304</v>
      </c>
      <c r="AF246">
        <v>2</v>
      </c>
      <c r="AG246">
        <v>17</v>
      </c>
      <c r="AH246">
        <v>6</v>
      </c>
      <c r="AI246" s="2">
        <v>2</v>
      </c>
      <c r="AJ246" s="4">
        <v>35790</v>
      </c>
      <c r="AK246" s="4">
        <v>170</v>
      </c>
    </row>
    <row r="247" spans="1:37" ht="15.25" customHeight="1" x14ac:dyDescent="0.2">
      <c r="A247" t="s">
        <v>900</v>
      </c>
      <c r="B247" t="s">
        <v>702</v>
      </c>
      <c r="C247" t="s">
        <v>633</v>
      </c>
      <c r="D247">
        <v>3</v>
      </c>
      <c r="E247">
        <v>8</v>
      </c>
      <c r="F247" s="2">
        <v>2.6666666666666701</v>
      </c>
      <c r="G247" s="2">
        <v>8</v>
      </c>
      <c r="H247" s="2">
        <v>2.7</v>
      </c>
      <c r="I247" s="2">
        <v>0.38</v>
      </c>
      <c r="J247" s="2">
        <v>3</v>
      </c>
      <c r="K247" s="2">
        <v>1</v>
      </c>
      <c r="L247">
        <v>5</v>
      </c>
      <c r="M247" s="2">
        <v>1.6666666666666701</v>
      </c>
      <c r="N247">
        <v>5</v>
      </c>
      <c r="O247">
        <v>11</v>
      </c>
      <c r="P247" s="2">
        <v>45.454545454545503</v>
      </c>
      <c r="Q247">
        <v>1</v>
      </c>
      <c r="R247">
        <v>9</v>
      </c>
      <c r="S247" s="2">
        <v>11.1111111111111</v>
      </c>
      <c r="T247">
        <v>1</v>
      </c>
      <c r="U247">
        <v>1</v>
      </c>
      <c r="V247" s="2">
        <v>100</v>
      </c>
      <c r="W247">
        <v>0</v>
      </c>
      <c r="X247">
        <v>0</v>
      </c>
      <c r="Y247">
        <v>3</v>
      </c>
      <c r="Z247">
        <v>0</v>
      </c>
      <c r="AA247">
        <v>0</v>
      </c>
      <c r="AB247">
        <v>0</v>
      </c>
      <c r="AC247">
        <v>2</v>
      </c>
      <c r="AD247">
        <v>4</v>
      </c>
      <c r="AE247" s="2">
        <v>1.3333333333333299</v>
      </c>
      <c r="AF247">
        <v>0</v>
      </c>
      <c r="AG247">
        <v>4</v>
      </c>
      <c r="AH247">
        <v>0</v>
      </c>
      <c r="AI247" s="2">
        <v>0</v>
      </c>
      <c r="AJ247" s="4">
        <v>34440</v>
      </c>
      <c r="AK247" s="4">
        <v>179</v>
      </c>
    </row>
    <row r="248" spans="1:37" ht="15.25" customHeight="1" x14ac:dyDescent="0.2">
      <c r="A248" t="s">
        <v>901</v>
      </c>
      <c r="B248" t="s">
        <v>902</v>
      </c>
      <c r="C248" t="s">
        <v>633</v>
      </c>
      <c r="D248">
        <v>3</v>
      </c>
      <c r="E248">
        <v>11</v>
      </c>
      <c r="F248" s="2">
        <v>3.6666666666666701</v>
      </c>
      <c r="G248" s="2">
        <v>6.6</v>
      </c>
      <c r="H248" s="2">
        <v>2.2000000000000002</v>
      </c>
      <c r="I248" s="2">
        <v>0.46</v>
      </c>
      <c r="J248" s="2">
        <v>5.0999999999999996</v>
      </c>
      <c r="K248" s="2">
        <v>1.7</v>
      </c>
      <c r="L248">
        <v>0</v>
      </c>
      <c r="M248" s="2">
        <v>0</v>
      </c>
      <c r="N248">
        <v>9</v>
      </c>
      <c r="O248">
        <v>17</v>
      </c>
      <c r="P248" s="2">
        <v>52.941176470588204</v>
      </c>
      <c r="Q248">
        <v>0</v>
      </c>
      <c r="R248">
        <v>2</v>
      </c>
      <c r="S248" s="2">
        <v>0</v>
      </c>
      <c r="T248">
        <v>2</v>
      </c>
      <c r="U248">
        <v>5</v>
      </c>
      <c r="V248" s="2">
        <v>40</v>
      </c>
      <c r="W248">
        <v>0</v>
      </c>
      <c r="X248">
        <v>0</v>
      </c>
      <c r="Y248">
        <v>0</v>
      </c>
      <c r="Z248">
        <v>0</v>
      </c>
      <c r="AA248">
        <v>0</v>
      </c>
      <c r="AB248">
        <v>0</v>
      </c>
      <c r="AC248">
        <v>0</v>
      </c>
      <c r="AD248">
        <v>11</v>
      </c>
      <c r="AE248" s="2">
        <v>3.6666666666666701</v>
      </c>
      <c r="AF248">
        <v>2</v>
      </c>
      <c r="AG248">
        <v>9</v>
      </c>
      <c r="AH248">
        <v>4</v>
      </c>
      <c r="AI248" s="2">
        <v>1.3333333333333299</v>
      </c>
      <c r="AJ248" s="4">
        <v>33990</v>
      </c>
      <c r="AK248" s="4">
        <v>181</v>
      </c>
    </row>
    <row r="249" spans="1:37" ht="15.25" customHeight="1" x14ac:dyDescent="0.2">
      <c r="A249" t="s">
        <v>903</v>
      </c>
      <c r="B249" t="s">
        <v>904</v>
      </c>
      <c r="C249" t="s">
        <v>633</v>
      </c>
      <c r="D249">
        <v>3</v>
      </c>
      <c r="E249">
        <v>11</v>
      </c>
      <c r="F249" s="2">
        <v>3.6666666666666701</v>
      </c>
      <c r="G249" s="2">
        <v>8.6</v>
      </c>
      <c r="H249" s="2">
        <v>2.9</v>
      </c>
      <c r="I249" s="2">
        <v>0.55000000000000004</v>
      </c>
      <c r="J249" s="2">
        <v>6.1</v>
      </c>
      <c r="K249" s="2">
        <v>2.0333333333333301</v>
      </c>
      <c r="L249">
        <v>1</v>
      </c>
      <c r="M249" s="2">
        <v>0.33333333333333298</v>
      </c>
      <c r="N249">
        <v>4</v>
      </c>
      <c r="O249">
        <v>12</v>
      </c>
      <c r="P249" s="2">
        <v>33.3333333333333</v>
      </c>
      <c r="Q249">
        <v>2</v>
      </c>
      <c r="R249">
        <v>3</v>
      </c>
      <c r="S249" s="2">
        <v>66.6666666666667</v>
      </c>
      <c r="T249">
        <v>3</v>
      </c>
      <c r="U249">
        <v>5</v>
      </c>
      <c r="V249" s="2">
        <v>60</v>
      </c>
      <c r="W249">
        <v>0</v>
      </c>
      <c r="X249">
        <v>0</v>
      </c>
      <c r="Y249">
        <v>1</v>
      </c>
      <c r="Z249">
        <v>1</v>
      </c>
      <c r="AA249">
        <v>0</v>
      </c>
      <c r="AB249">
        <v>0</v>
      </c>
      <c r="AC249">
        <v>0</v>
      </c>
      <c r="AD249">
        <v>11</v>
      </c>
      <c r="AE249" s="2">
        <v>3.6666666666666701</v>
      </c>
      <c r="AF249">
        <v>5</v>
      </c>
      <c r="AG249">
        <v>6</v>
      </c>
      <c r="AH249">
        <v>4</v>
      </c>
      <c r="AI249" s="2">
        <v>1.3333333333333299</v>
      </c>
      <c r="AJ249" s="4">
        <v>39150</v>
      </c>
      <c r="AK249" s="4">
        <v>164</v>
      </c>
    </row>
    <row r="250" spans="1:37" ht="15.25" customHeight="1" x14ac:dyDescent="0.2">
      <c r="A250" t="s">
        <v>883</v>
      </c>
      <c r="B250" t="s">
        <v>905</v>
      </c>
      <c r="C250" t="s">
        <v>634</v>
      </c>
      <c r="D250">
        <v>3</v>
      </c>
      <c r="E250">
        <v>16</v>
      </c>
      <c r="F250" s="2">
        <v>5.3333333333333304</v>
      </c>
      <c r="G250" s="2">
        <v>15.5</v>
      </c>
      <c r="H250" s="2">
        <v>5.2</v>
      </c>
      <c r="I250" s="2">
        <v>0.5</v>
      </c>
      <c r="J250" s="2">
        <v>8</v>
      </c>
      <c r="K250" s="2">
        <v>2.6666666666666701</v>
      </c>
      <c r="L250">
        <v>7</v>
      </c>
      <c r="M250" s="2">
        <v>2.3333333333333299</v>
      </c>
      <c r="N250">
        <v>3</v>
      </c>
      <c r="O250">
        <v>5</v>
      </c>
      <c r="P250" s="2">
        <v>60</v>
      </c>
      <c r="Q250">
        <v>5</v>
      </c>
      <c r="R250">
        <v>23</v>
      </c>
      <c r="S250" s="2">
        <v>21.739130434782599</v>
      </c>
      <c r="T250">
        <v>3</v>
      </c>
      <c r="U250">
        <v>4</v>
      </c>
      <c r="V250" s="2">
        <v>75</v>
      </c>
      <c r="W250">
        <v>0</v>
      </c>
      <c r="X250">
        <v>3</v>
      </c>
      <c r="Y250">
        <v>2</v>
      </c>
      <c r="Z250">
        <v>0</v>
      </c>
      <c r="AA250">
        <v>0</v>
      </c>
      <c r="AB250">
        <v>0</v>
      </c>
      <c r="AC250">
        <v>2</v>
      </c>
      <c r="AD250">
        <v>7</v>
      </c>
      <c r="AE250" s="2">
        <v>2.3333333333333299</v>
      </c>
      <c r="AF250">
        <v>1</v>
      </c>
      <c r="AG250">
        <v>6</v>
      </c>
      <c r="AH250">
        <v>1</v>
      </c>
      <c r="AI250" s="2">
        <v>0.33333333333333298</v>
      </c>
      <c r="AJ250" s="4">
        <v>36480</v>
      </c>
      <c r="AK250" s="4">
        <v>169</v>
      </c>
    </row>
    <row r="251" spans="1:37" ht="15.25" customHeight="1" x14ac:dyDescent="0.2">
      <c r="A251" t="s">
        <v>906</v>
      </c>
      <c r="B251" t="s">
        <v>907</v>
      </c>
      <c r="C251" t="s">
        <v>634</v>
      </c>
      <c r="D251">
        <v>3</v>
      </c>
      <c r="E251">
        <v>5</v>
      </c>
      <c r="F251" s="2">
        <v>1.6666666666666701</v>
      </c>
      <c r="G251" s="2">
        <v>7.6</v>
      </c>
      <c r="H251" s="2">
        <v>2.5</v>
      </c>
      <c r="I251" s="2">
        <v>0.42</v>
      </c>
      <c r="J251" s="2">
        <v>2.1</v>
      </c>
      <c r="K251" s="2">
        <v>0.7</v>
      </c>
      <c r="L251">
        <v>3</v>
      </c>
      <c r="M251" s="2">
        <v>1</v>
      </c>
      <c r="N251">
        <v>5</v>
      </c>
      <c r="O251">
        <v>10</v>
      </c>
      <c r="P251" s="2">
        <v>50</v>
      </c>
      <c r="Q251">
        <v>0</v>
      </c>
      <c r="R251">
        <v>2</v>
      </c>
      <c r="S251" s="2">
        <v>0</v>
      </c>
      <c r="T251">
        <v>0</v>
      </c>
      <c r="U251">
        <v>0</v>
      </c>
      <c r="W251">
        <v>0</v>
      </c>
      <c r="X251">
        <v>2</v>
      </c>
      <c r="Y251">
        <v>0</v>
      </c>
      <c r="Z251">
        <v>0</v>
      </c>
      <c r="AA251">
        <v>0</v>
      </c>
      <c r="AB251">
        <v>0</v>
      </c>
      <c r="AC251">
        <v>1</v>
      </c>
      <c r="AD251">
        <v>9</v>
      </c>
      <c r="AE251" s="2">
        <v>3</v>
      </c>
      <c r="AF251">
        <v>3</v>
      </c>
      <c r="AG251">
        <v>6</v>
      </c>
      <c r="AH251">
        <v>1</v>
      </c>
      <c r="AI251" s="2">
        <v>0.33333333333333298</v>
      </c>
      <c r="AJ251" s="4">
        <v>34860</v>
      </c>
      <c r="AK251" s="4">
        <v>176</v>
      </c>
    </row>
    <row r="252" spans="1:37" ht="15.25" customHeight="1" x14ac:dyDescent="0.2">
      <c r="A252" t="s">
        <v>908</v>
      </c>
      <c r="B252" t="s">
        <v>909</v>
      </c>
      <c r="C252" t="s">
        <v>634</v>
      </c>
      <c r="D252">
        <v>3</v>
      </c>
      <c r="E252">
        <v>3</v>
      </c>
      <c r="F252" s="2">
        <v>1</v>
      </c>
      <c r="G252" s="2">
        <v>2.7</v>
      </c>
      <c r="H252" s="2">
        <v>0.9</v>
      </c>
      <c r="I252" s="2">
        <v>0.75</v>
      </c>
      <c r="J252" s="2">
        <v>2.2000000000000002</v>
      </c>
      <c r="K252" s="2">
        <v>0.73333333333333295</v>
      </c>
      <c r="L252">
        <v>1</v>
      </c>
      <c r="M252" s="2">
        <v>0.33333333333333298</v>
      </c>
      <c r="N252">
        <v>0</v>
      </c>
      <c r="O252">
        <v>0</v>
      </c>
      <c r="Q252">
        <v>0</v>
      </c>
      <c r="R252">
        <v>0</v>
      </c>
      <c r="T252">
        <v>3</v>
      </c>
      <c r="U252">
        <v>4</v>
      </c>
      <c r="V252" s="2">
        <v>75</v>
      </c>
      <c r="W252">
        <v>0</v>
      </c>
      <c r="X252">
        <v>1</v>
      </c>
      <c r="Y252">
        <v>0</v>
      </c>
      <c r="Z252">
        <v>0</v>
      </c>
      <c r="AA252">
        <v>0</v>
      </c>
      <c r="AB252">
        <v>0</v>
      </c>
      <c r="AC252">
        <v>0</v>
      </c>
      <c r="AD252">
        <v>3</v>
      </c>
      <c r="AE252" s="2">
        <v>1</v>
      </c>
      <c r="AF252">
        <v>0</v>
      </c>
      <c r="AG252">
        <v>3</v>
      </c>
      <c r="AH252">
        <v>2</v>
      </c>
      <c r="AI252" s="2">
        <v>0.66666666666666696</v>
      </c>
      <c r="AJ252" s="4">
        <v>34590</v>
      </c>
      <c r="AK252" s="4">
        <v>178</v>
      </c>
    </row>
    <row r="253" spans="1:37" ht="15.25" customHeight="1" x14ac:dyDescent="0.2">
      <c r="A253" t="s">
        <v>910</v>
      </c>
      <c r="B253" t="s">
        <v>911</v>
      </c>
      <c r="C253" t="s">
        <v>634</v>
      </c>
      <c r="D253">
        <v>3</v>
      </c>
      <c r="E253">
        <v>29</v>
      </c>
      <c r="F253" s="2">
        <v>9.6666666666666696</v>
      </c>
      <c r="G253" s="2">
        <v>25.6</v>
      </c>
      <c r="H253" s="2">
        <v>8.5</v>
      </c>
      <c r="I253" s="2">
        <v>0.66</v>
      </c>
      <c r="J253" s="2">
        <v>19.100000000000001</v>
      </c>
      <c r="K253" s="2">
        <v>6.3666666666666698</v>
      </c>
      <c r="L253">
        <v>10</v>
      </c>
      <c r="M253" s="2">
        <v>3.3333333333333299</v>
      </c>
      <c r="N253">
        <v>14</v>
      </c>
      <c r="O253">
        <v>22</v>
      </c>
      <c r="P253" s="2">
        <v>63.636363636363598</v>
      </c>
      <c r="Q253">
        <v>6</v>
      </c>
      <c r="R253">
        <v>19</v>
      </c>
      <c r="S253" s="2">
        <v>31.578947368421101</v>
      </c>
      <c r="T253">
        <v>3</v>
      </c>
      <c r="U253">
        <v>3</v>
      </c>
      <c r="V253" s="2">
        <v>100</v>
      </c>
      <c r="W253">
        <v>0</v>
      </c>
      <c r="X253">
        <v>2</v>
      </c>
      <c r="Y253">
        <v>4</v>
      </c>
      <c r="Z253">
        <v>1</v>
      </c>
      <c r="AA253">
        <v>0</v>
      </c>
      <c r="AB253">
        <v>0</v>
      </c>
      <c r="AC253">
        <v>4</v>
      </c>
      <c r="AD253">
        <v>9</v>
      </c>
      <c r="AE253" s="2">
        <v>3</v>
      </c>
      <c r="AF253">
        <v>2</v>
      </c>
      <c r="AG253">
        <v>7</v>
      </c>
      <c r="AH253">
        <v>4</v>
      </c>
      <c r="AI253" s="2">
        <v>1.3333333333333299</v>
      </c>
      <c r="AJ253" s="4">
        <v>39180</v>
      </c>
      <c r="AK253" s="4">
        <v>163</v>
      </c>
    </row>
    <row r="254" spans="1:37" ht="15.25" customHeight="1" x14ac:dyDescent="0.2">
      <c r="A254" t="s">
        <v>912</v>
      </c>
      <c r="B254" t="s">
        <v>913</v>
      </c>
      <c r="C254" t="s">
        <v>93</v>
      </c>
      <c r="D254">
        <v>2</v>
      </c>
      <c r="E254">
        <v>1</v>
      </c>
      <c r="F254" s="2">
        <v>0.5</v>
      </c>
      <c r="G254" s="2">
        <v>1.7</v>
      </c>
      <c r="H254" s="2">
        <v>0.8</v>
      </c>
      <c r="I254" s="2">
        <v>0.17</v>
      </c>
      <c r="J254" s="2">
        <v>0.2</v>
      </c>
      <c r="K254" s="2">
        <v>0.1</v>
      </c>
      <c r="L254">
        <v>0</v>
      </c>
      <c r="M254" s="2">
        <v>0</v>
      </c>
      <c r="N254">
        <v>1</v>
      </c>
      <c r="O254">
        <v>4</v>
      </c>
      <c r="P254" s="2">
        <v>25</v>
      </c>
      <c r="Q254">
        <v>0</v>
      </c>
      <c r="R254">
        <v>2</v>
      </c>
      <c r="S254" s="2">
        <v>0</v>
      </c>
      <c r="T254">
        <v>0</v>
      </c>
      <c r="U254">
        <v>0</v>
      </c>
      <c r="W254">
        <v>0</v>
      </c>
      <c r="X254">
        <v>0</v>
      </c>
      <c r="Y254">
        <v>0</v>
      </c>
      <c r="Z254">
        <v>0</v>
      </c>
      <c r="AA254">
        <v>0</v>
      </c>
      <c r="AB254">
        <v>0</v>
      </c>
      <c r="AC254">
        <v>0</v>
      </c>
      <c r="AD254">
        <v>9</v>
      </c>
      <c r="AE254" s="2">
        <v>4.5</v>
      </c>
      <c r="AF254">
        <v>2</v>
      </c>
      <c r="AG254">
        <v>7</v>
      </c>
      <c r="AH254">
        <v>3</v>
      </c>
      <c r="AI254" s="2">
        <v>1.5</v>
      </c>
      <c r="AJ254" s="4">
        <v>15210</v>
      </c>
      <c r="AK254" s="4">
        <v>251</v>
      </c>
    </row>
    <row r="255" spans="1:37" ht="15.25" customHeight="1" x14ac:dyDescent="0.2">
      <c r="A255" t="s">
        <v>511</v>
      </c>
      <c r="B255" t="s">
        <v>914</v>
      </c>
      <c r="C255" t="s">
        <v>93</v>
      </c>
      <c r="D255">
        <v>2</v>
      </c>
      <c r="E255">
        <v>8</v>
      </c>
      <c r="F255" s="2">
        <v>4</v>
      </c>
      <c r="G255" s="2">
        <v>5.7</v>
      </c>
      <c r="H255" s="2">
        <v>2.8</v>
      </c>
      <c r="I255" s="2">
        <v>0.4</v>
      </c>
      <c r="J255" s="2">
        <v>3.2</v>
      </c>
      <c r="K255" s="2">
        <v>1.6</v>
      </c>
      <c r="L255">
        <v>4</v>
      </c>
      <c r="M255" s="2">
        <v>2</v>
      </c>
      <c r="N255">
        <v>6</v>
      </c>
      <c r="O255">
        <v>12</v>
      </c>
      <c r="P255" s="2">
        <v>50</v>
      </c>
      <c r="Q255">
        <v>1</v>
      </c>
      <c r="R255">
        <v>7</v>
      </c>
      <c r="S255" s="2">
        <v>14.285714285714301</v>
      </c>
      <c r="T255">
        <v>0</v>
      </c>
      <c r="U255">
        <v>1</v>
      </c>
      <c r="V255" s="2">
        <v>0</v>
      </c>
      <c r="W255">
        <v>0</v>
      </c>
      <c r="X255">
        <v>0</v>
      </c>
      <c r="Y255">
        <v>0</v>
      </c>
      <c r="Z255">
        <v>0</v>
      </c>
      <c r="AA255">
        <v>0</v>
      </c>
      <c r="AB255">
        <v>0</v>
      </c>
      <c r="AC255">
        <v>4</v>
      </c>
      <c r="AD255">
        <v>13</v>
      </c>
      <c r="AE255" s="2">
        <v>6.5</v>
      </c>
      <c r="AF255">
        <v>4</v>
      </c>
      <c r="AG255">
        <v>9</v>
      </c>
      <c r="AH255">
        <v>4</v>
      </c>
      <c r="AI255" s="2">
        <v>2</v>
      </c>
      <c r="AJ255" s="4">
        <v>16020</v>
      </c>
      <c r="AK255" s="4">
        <v>242</v>
      </c>
    </row>
    <row r="256" spans="1:37" ht="15.25" customHeight="1" x14ac:dyDescent="0.2">
      <c r="A256" t="s">
        <v>915</v>
      </c>
      <c r="B256" t="s">
        <v>916</v>
      </c>
      <c r="C256" t="s">
        <v>93</v>
      </c>
      <c r="D256">
        <v>2</v>
      </c>
      <c r="E256">
        <v>6</v>
      </c>
      <c r="F256" s="2">
        <v>3</v>
      </c>
      <c r="G256" s="2">
        <v>10.3</v>
      </c>
      <c r="H256" s="2">
        <v>5.2</v>
      </c>
      <c r="I256" s="2">
        <v>0.46</v>
      </c>
      <c r="J256" s="2">
        <v>2.8</v>
      </c>
      <c r="K256" s="2">
        <v>1.4</v>
      </c>
      <c r="L256">
        <v>3</v>
      </c>
      <c r="M256" s="2">
        <v>1.5</v>
      </c>
      <c r="N256">
        <v>2</v>
      </c>
      <c r="O256">
        <v>8</v>
      </c>
      <c r="P256" s="2">
        <v>25</v>
      </c>
      <c r="Q256">
        <v>2</v>
      </c>
      <c r="R256">
        <v>5</v>
      </c>
      <c r="S256" s="2">
        <v>40</v>
      </c>
      <c r="T256">
        <v>0</v>
      </c>
      <c r="U256">
        <v>0</v>
      </c>
      <c r="W256">
        <v>0</v>
      </c>
      <c r="X256">
        <v>1</v>
      </c>
      <c r="Y256">
        <v>2</v>
      </c>
      <c r="Z256">
        <v>0</v>
      </c>
      <c r="AA256">
        <v>0</v>
      </c>
      <c r="AB256">
        <v>0</v>
      </c>
      <c r="AC256">
        <v>0</v>
      </c>
      <c r="AD256">
        <v>11</v>
      </c>
      <c r="AE256" s="2">
        <v>5.5</v>
      </c>
      <c r="AF256">
        <v>4</v>
      </c>
      <c r="AG256">
        <v>7</v>
      </c>
      <c r="AH256">
        <v>1</v>
      </c>
      <c r="AI256" s="2">
        <v>0.5</v>
      </c>
      <c r="AJ256" s="4">
        <v>16020</v>
      </c>
      <c r="AK256" s="4">
        <v>241</v>
      </c>
    </row>
    <row r="257" spans="1:37" ht="15.25" customHeight="1" x14ac:dyDescent="0.2">
      <c r="A257" t="s">
        <v>917</v>
      </c>
      <c r="B257" t="s">
        <v>918</v>
      </c>
      <c r="C257" t="s">
        <v>93</v>
      </c>
      <c r="D257">
        <v>2</v>
      </c>
      <c r="E257">
        <v>14</v>
      </c>
      <c r="F257" s="2">
        <v>7</v>
      </c>
      <c r="G257" s="2">
        <v>5.8</v>
      </c>
      <c r="H257" s="2">
        <v>2.9</v>
      </c>
      <c r="I257" s="2">
        <v>0.45</v>
      </c>
      <c r="J257" s="2">
        <v>6.3</v>
      </c>
      <c r="K257" s="2">
        <v>3.15</v>
      </c>
      <c r="L257">
        <v>6</v>
      </c>
      <c r="M257" s="2">
        <v>3</v>
      </c>
      <c r="N257">
        <v>6</v>
      </c>
      <c r="O257">
        <v>15</v>
      </c>
      <c r="P257" s="2">
        <v>40</v>
      </c>
      <c r="Q257">
        <v>4</v>
      </c>
      <c r="R257">
        <v>16</v>
      </c>
      <c r="S257" s="2">
        <v>25</v>
      </c>
      <c r="T257">
        <v>0</v>
      </c>
      <c r="U257">
        <v>0</v>
      </c>
      <c r="W257">
        <v>0</v>
      </c>
      <c r="X257">
        <v>1</v>
      </c>
      <c r="Y257">
        <v>0</v>
      </c>
      <c r="Z257">
        <v>0</v>
      </c>
      <c r="AA257">
        <v>0</v>
      </c>
      <c r="AB257">
        <v>0</v>
      </c>
      <c r="AC257">
        <v>5</v>
      </c>
      <c r="AD257">
        <v>7</v>
      </c>
      <c r="AE257" s="2">
        <v>3.5</v>
      </c>
      <c r="AF257">
        <v>1</v>
      </c>
      <c r="AG257">
        <v>6</v>
      </c>
      <c r="AH257">
        <v>5</v>
      </c>
      <c r="AI257" s="2">
        <v>2.5</v>
      </c>
      <c r="AJ257" s="4">
        <v>17100</v>
      </c>
      <c r="AK257" s="4">
        <v>230</v>
      </c>
    </row>
    <row r="258" spans="1:37" ht="15.25" customHeight="1" x14ac:dyDescent="0.2">
      <c r="A258" t="s">
        <v>919</v>
      </c>
      <c r="B258" t="s">
        <v>920</v>
      </c>
      <c r="C258" t="s">
        <v>58</v>
      </c>
      <c r="D258">
        <v>3</v>
      </c>
      <c r="E258">
        <v>11</v>
      </c>
      <c r="F258" s="2">
        <v>3.6666666666666701</v>
      </c>
      <c r="G258" s="2">
        <v>15.8</v>
      </c>
      <c r="H258" s="2">
        <v>5.3</v>
      </c>
      <c r="I258" s="2">
        <v>0.48</v>
      </c>
      <c r="J258" s="2">
        <v>5.3</v>
      </c>
      <c r="K258" s="2">
        <v>1.7666666666666699</v>
      </c>
      <c r="L258">
        <v>9</v>
      </c>
      <c r="M258" s="2">
        <v>3</v>
      </c>
      <c r="N258">
        <v>7</v>
      </c>
      <c r="O258">
        <v>15</v>
      </c>
      <c r="P258" s="2">
        <v>46.6666666666667</v>
      </c>
      <c r="Q258">
        <v>1</v>
      </c>
      <c r="R258">
        <v>6</v>
      </c>
      <c r="S258" s="2">
        <v>16.6666666666667</v>
      </c>
      <c r="T258">
        <v>2</v>
      </c>
      <c r="U258">
        <v>2</v>
      </c>
      <c r="V258" s="2">
        <v>100</v>
      </c>
      <c r="W258">
        <v>1</v>
      </c>
      <c r="X258">
        <v>3</v>
      </c>
      <c r="Y258">
        <v>2</v>
      </c>
      <c r="Z258">
        <v>2</v>
      </c>
      <c r="AA258">
        <v>0</v>
      </c>
      <c r="AB258">
        <v>0</v>
      </c>
      <c r="AC258">
        <v>3</v>
      </c>
      <c r="AD258">
        <v>17</v>
      </c>
      <c r="AE258" s="2">
        <v>5.6666666666666696</v>
      </c>
      <c r="AF258">
        <v>5</v>
      </c>
      <c r="AG258">
        <v>12</v>
      </c>
      <c r="AH258">
        <v>3</v>
      </c>
      <c r="AI258" s="2">
        <v>1</v>
      </c>
      <c r="AJ258" s="4">
        <v>44400</v>
      </c>
      <c r="AK258" s="4">
        <v>151</v>
      </c>
    </row>
    <row r="259" spans="1:37" ht="15.25" customHeight="1" x14ac:dyDescent="0.2">
      <c r="A259" t="s">
        <v>921</v>
      </c>
      <c r="B259" t="s">
        <v>922</v>
      </c>
      <c r="C259" t="s">
        <v>58</v>
      </c>
      <c r="D259">
        <v>3</v>
      </c>
      <c r="E259">
        <v>19</v>
      </c>
      <c r="F259" s="2">
        <v>6.3333333333333304</v>
      </c>
      <c r="G259" s="2">
        <v>14.8</v>
      </c>
      <c r="H259" s="2">
        <v>4.9000000000000004</v>
      </c>
      <c r="I259" s="2">
        <v>0.7</v>
      </c>
      <c r="J259" s="2">
        <v>13.3</v>
      </c>
      <c r="K259" s="2">
        <v>4.43333333333333</v>
      </c>
      <c r="L259">
        <v>4</v>
      </c>
      <c r="M259" s="2">
        <v>1.3333333333333299</v>
      </c>
      <c r="N259">
        <v>5</v>
      </c>
      <c r="O259">
        <v>12</v>
      </c>
      <c r="P259" s="2">
        <v>41.6666666666667</v>
      </c>
      <c r="Q259">
        <v>5</v>
      </c>
      <c r="R259">
        <v>11</v>
      </c>
      <c r="S259" s="2">
        <v>45.454545454545503</v>
      </c>
      <c r="T259">
        <v>4</v>
      </c>
      <c r="U259">
        <v>4</v>
      </c>
      <c r="V259" s="2">
        <v>100</v>
      </c>
      <c r="W259">
        <v>0</v>
      </c>
      <c r="X259">
        <v>0</v>
      </c>
      <c r="Y259">
        <v>1</v>
      </c>
      <c r="Z259">
        <v>0</v>
      </c>
      <c r="AA259">
        <v>0</v>
      </c>
      <c r="AB259">
        <v>0</v>
      </c>
      <c r="AC259">
        <v>3</v>
      </c>
      <c r="AD259">
        <v>7</v>
      </c>
      <c r="AE259" s="2">
        <v>2.3333333333333299</v>
      </c>
      <c r="AF259">
        <v>3</v>
      </c>
      <c r="AG259">
        <v>4</v>
      </c>
      <c r="AH259">
        <v>3</v>
      </c>
      <c r="AI259" s="2">
        <v>1</v>
      </c>
      <c r="AJ259" s="4">
        <v>46560</v>
      </c>
      <c r="AK259" s="4">
        <v>144</v>
      </c>
    </row>
    <row r="260" spans="1:37" ht="15.25" customHeight="1" x14ac:dyDescent="0.2">
      <c r="A260" t="s">
        <v>923</v>
      </c>
      <c r="B260" t="s">
        <v>924</v>
      </c>
      <c r="C260" t="s">
        <v>58</v>
      </c>
      <c r="D260">
        <v>3</v>
      </c>
      <c r="E260">
        <v>17</v>
      </c>
      <c r="F260" s="2">
        <v>5.6666666666666696</v>
      </c>
      <c r="G260" s="2">
        <v>12</v>
      </c>
      <c r="H260" s="2">
        <v>4</v>
      </c>
      <c r="I260" s="2">
        <v>0.65</v>
      </c>
      <c r="J260" s="2">
        <v>11</v>
      </c>
      <c r="K260" s="2">
        <v>3.6666666666666701</v>
      </c>
      <c r="L260">
        <v>1</v>
      </c>
      <c r="M260" s="2">
        <v>0.33333333333333298</v>
      </c>
      <c r="N260">
        <v>12</v>
      </c>
      <c r="O260">
        <v>16</v>
      </c>
      <c r="P260" s="2">
        <v>75</v>
      </c>
      <c r="Q260">
        <v>0</v>
      </c>
      <c r="R260">
        <v>0</v>
      </c>
      <c r="T260">
        <v>5</v>
      </c>
      <c r="U260">
        <v>10</v>
      </c>
      <c r="V260" s="2">
        <v>50</v>
      </c>
      <c r="W260">
        <v>0</v>
      </c>
      <c r="X260">
        <v>1</v>
      </c>
      <c r="Y260">
        <v>0</v>
      </c>
      <c r="Z260">
        <v>0</v>
      </c>
      <c r="AA260">
        <v>0</v>
      </c>
      <c r="AB260">
        <v>0</v>
      </c>
      <c r="AC260">
        <v>0</v>
      </c>
      <c r="AD260">
        <v>6</v>
      </c>
      <c r="AE260" s="2">
        <v>2</v>
      </c>
      <c r="AF260">
        <v>2</v>
      </c>
      <c r="AG260">
        <v>4</v>
      </c>
      <c r="AH260">
        <v>3</v>
      </c>
      <c r="AI260" s="2">
        <v>1</v>
      </c>
      <c r="AJ260" s="4">
        <v>46305</v>
      </c>
      <c r="AK260" s="4">
        <v>146</v>
      </c>
    </row>
    <row r="261" spans="1:37" ht="15.25" customHeight="1" x14ac:dyDescent="0.2">
      <c r="A261" t="s">
        <v>925</v>
      </c>
      <c r="B261" t="s">
        <v>926</v>
      </c>
      <c r="C261" t="s">
        <v>58</v>
      </c>
      <c r="D261">
        <v>3</v>
      </c>
      <c r="E261">
        <v>10</v>
      </c>
      <c r="F261" s="2">
        <v>3.3333333333333299</v>
      </c>
      <c r="G261" s="2">
        <v>8</v>
      </c>
      <c r="H261" s="2">
        <v>2.7</v>
      </c>
      <c r="I261" s="2">
        <v>0.5</v>
      </c>
      <c r="J261" s="2">
        <v>5</v>
      </c>
      <c r="K261" s="2">
        <v>1.6666666666666701</v>
      </c>
      <c r="L261">
        <v>1</v>
      </c>
      <c r="M261" s="2">
        <v>0.33333333333333298</v>
      </c>
      <c r="N261">
        <v>3</v>
      </c>
      <c r="O261">
        <v>9</v>
      </c>
      <c r="P261" s="2">
        <v>33.3333333333333</v>
      </c>
      <c r="Q261">
        <v>2</v>
      </c>
      <c r="R261">
        <v>5</v>
      </c>
      <c r="S261" s="2">
        <v>40</v>
      </c>
      <c r="T261">
        <v>3</v>
      </c>
      <c r="U261">
        <v>6</v>
      </c>
      <c r="V261" s="2">
        <v>50</v>
      </c>
      <c r="W261">
        <v>0</v>
      </c>
      <c r="X261">
        <v>1</v>
      </c>
      <c r="Y261">
        <v>0</v>
      </c>
      <c r="Z261">
        <v>0</v>
      </c>
      <c r="AA261">
        <v>0</v>
      </c>
      <c r="AB261">
        <v>0</v>
      </c>
      <c r="AC261">
        <v>0</v>
      </c>
      <c r="AD261">
        <v>12</v>
      </c>
      <c r="AE261" s="2">
        <v>4</v>
      </c>
      <c r="AF261">
        <v>4</v>
      </c>
      <c r="AG261">
        <v>8</v>
      </c>
      <c r="AH261">
        <v>4</v>
      </c>
      <c r="AI261" s="2">
        <v>1.3333333333333299</v>
      </c>
      <c r="AJ261" s="4">
        <v>44130</v>
      </c>
      <c r="AK261" s="4">
        <v>153</v>
      </c>
    </row>
    <row r="262" spans="1:37" ht="15.25" customHeight="1" x14ac:dyDescent="0.2">
      <c r="A262" t="s">
        <v>927</v>
      </c>
      <c r="B262" t="s">
        <v>121</v>
      </c>
      <c r="C262" t="s">
        <v>56</v>
      </c>
      <c r="D262">
        <v>1</v>
      </c>
      <c r="E262">
        <v>1</v>
      </c>
      <c r="F262" s="2">
        <v>1</v>
      </c>
      <c r="G262" s="2">
        <v>0.5</v>
      </c>
      <c r="H262" s="2">
        <v>0.5</v>
      </c>
      <c r="I262" s="2">
        <v>1</v>
      </c>
      <c r="J262" s="2">
        <v>1</v>
      </c>
      <c r="K262" s="2">
        <v>1</v>
      </c>
      <c r="L262">
        <v>0</v>
      </c>
      <c r="M262" s="2">
        <v>0</v>
      </c>
      <c r="N262">
        <v>0</v>
      </c>
      <c r="O262">
        <v>0</v>
      </c>
      <c r="Q262">
        <v>0</v>
      </c>
      <c r="R262">
        <v>0</v>
      </c>
      <c r="T262">
        <v>1</v>
      </c>
      <c r="U262">
        <v>1</v>
      </c>
      <c r="V262" s="2">
        <v>100</v>
      </c>
      <c r="W262">
        <v>0</v>
      </c>
      <c r="X262">
        <v>0</v>
      </c>
      <c r="Y262">
        <v>0</v>
      </c>
      <c r="Z262">
        <v>0</v>
      </c>
      <c r="AA262">
        <v>0</v>
      </c>
      <c r="AB262">
        <v>0</v>
      </c>
      <c r="AC262">
        <v>0</v>
      </c>
      <c r="AD262">
        <v>1</v>
      </c>
      <c r="AE262" s="2">
        <v>1</v>
      </c>
      <c r="AF262">
        <v>0</v>
      </c>
      <c r="AG262">
        <v>1</v>
      </c>
      <c r="AH262">
        <v>1</v>
      </c>
      <c r="AI262" s="2">
        <v>1</v>
      </c>
      <c r="AJ262" s="4">
        <v>16234</v>
      </c>
      <c r="AK262" s="4">
        <v>238</v>
      </c>
    </row>
    <row r="263" spans="1:37" ht="15.25" customHeight="1" x14ac:dyDescent="0.2">
      <c r="A263" t="s">
        <v>928</v>
      </c>
      <c r="B263" t="s">
        <v>922</v>
      </c>
      <c r="C263" t="s">
        <v>56</v>
      </c>
      <c r="D263">
        <v>2</v>
      </c>
      <c r="E263">
        <v>1</v>
      </c>
      <c r="F263" s="2">
        <v>0.5</v>
      </c>
      <c r="G263" s="2">
        <v>7.7</v>
      </c>
      <c r="H263" s="2">
        <v>3.8</v>
      </c>
      <c r="I263" s="2">
        <v>0.2</v>
      </c>
      <c r="J263" s="2">
        <v>0.2</v>
      </c>
      <c r="K263" s="2">
        <v>0.1</v>
      </c>
      <c r="L263">
        <v>1</v>
      </c>
      <c r="M263" s="2">
        <v>0.5</v>
      </c>
      <c r="N263">
        <v>1</v>
      </c>
      <c r="O263">
        <v>5</v>
      </c>
      <c r="P263" s="2">
        <v>20</v>
      </c>
      <c r="Q263">
        <v>0</v>
      </c>
      <c r="R263">
        <v>0</v>
      </c>
      <c r="T263">
        <v>0</v>
      </c>
      <c r="U263">
        <v>0</v>
      </c>
      <c r="W263">
        <v>0</v>
      </c>
      <c r="X263">
        <v>0</v>
      </c>
      <c r="Y263">
        <v>0</v>
      </c>
      <c r="Z263">
        <v>0</v>
      </c>
      <c r="AA263">
        <v>0</v>
      </c>
      <c r="AB263">
        <v>0</v>
      </c>
      <c r="AC263">
        <v>1</v>
      </c>
      <c r="AD263">
        <v>15</v>
      </c>
      <c r="AE263" s="2">
        <v>7.5</v>
      </c>
      <c r="AF263">
        <v>3</v>
      </c>
      <c r="AG263">
        <v>12</v>
      </c>
      <c r="AH263">
        <v>0</v>
      </c>
      <c r="AI263" s="2">
        <v>0</v>
      </c>
      <c r="AJ263" s="4">
        <v>16234</v>
      </c>
      <c r="AK263" s="4">
        <v>239</v>
      </c>
    </row>
    <row r="264" spans="1:37" ht="15.25" customHeight="1" x14ac:dyDescent="0.2">
      <c r="A264" t="s">
        <v>929</v>
      </c>
      <c r="B264" t="s">
        <v>122</v>
      </c>
      <c r="C264" t="s">
        <v>56</v>
      </c>
      <c r="D264">
        <v>2</v>
      </c>
      <c r="E264">
        <v>10</v>
      </c>
      <c r="F264" s="2">
        <v>5</v>
      </c>
      <c r="G264" s="2">
        <v>6.5</v>
      </c>
      <c r="H264" s="2">
        <v>3.2</v>
      </c>
      <c r="I264" s="2">
        <v>0.45</v>
      </c>
      <c r="J264" s="2">
        <v>4.5</v>
      </c>
      <c r="K264" s="2">
        <v>2.25</v>
      </c>
      <c r="L264">
        <v>2</v>
      </c>
      <c r="M264" s="2">
        <v>1</v>
      </c>
      <c r="N264">
        <v>4</v>
      </c>
      <c r="O264">
        <v>8</v>
      </c>
      <c r="P264" s="2">
        <v>50</v>
      </c>
      <c r="Q264">
        <v>3</v>
      </c>
      <c r="R264">
        <v>14</v>
      </c>
      <c r="S264" s="2">
        <v>21.428571428571399</v>
      </c>
      <c r="T264">
        <v>0</v>
      </c>
      <c r="U264">
        <v>0</v>
      </c>
      <c r="W264">
        <v>0</v>
      </c>
      <c r="X264">
        <v>0</v>
      </c>
      <c r="Y264">
        <v>1</v>
      </c>
      <c r="Z264">
        <v>0</v>
      </c>
      <c r="AA264">
        <v>0</v>
      </c>
      <c r="AB264">
        <v>0</v>
      </c>
      <c r="AC264">
        <v>1</v>
      </c>
      <c r="AD264">
        <v>10</v>
      </c>
      <c r="AE264" s="2">
        <v>5</v>
      </c>
      <c r="AF264">
        <v>7</v>
      </c>
      <c r="AG264">
        <v>3</v>
      </c>
      <c r="AH264">
        <v>4</v>
      </c>
      <c r="AI264" s="2">
        <v>2</v>
      </c>
      <c r="AJ264" s="4">
        <v>18664</v>
      </c>
      <c r="AK264" s="4">
        <v>222</v>
      </c>
    </row>
    <row r="265" spans="1:37" ht="15.25" customHeight="1" x14ac:dyDescent="0.2">
      <c r="A265" t="s">
        <v>930</v>
      </c>
      <c r="B265" t="s">
        <v>931</v>
      </c>
      <c r="C265" t="s">
        <v>56</v>
      </c>
      <c r="D265">
        <v>2</v>
      </c>
      <c r="E265">
        <v>25</v>
      </c>
      <c r="F265" s="2">
        <v>12.5</v>
      </c>
      <c r="G265" s="2">
        <v>19</v>
      </c>
      <c r="H265" s="2">
        <v>9.5</v>
      </c>
      <c r="I265" s="2">
        <v>0.64</v>
      </c>
      <c r="J265" s="2">
        <v>16</v>
      </c>
      <c r="K265" s="2">
        <v>8</v>
      </c>
      <c r="L265">
        <v>15</v>
      </c>
      <c r="M265" s="2">
        <v>7.5</v>
      </c>
      <c r="N265">
        <v>21</v>
      </c>
      <c r="O265">
        <v>29</v>
      </c>
      <c r="P265" s="2">
        <v>72.413793103448299</v>
      </c>
      <c r="Q265">
        <v>0</v>
      </c>
      <c r="R265">
        <v>3</v>
      </c>
      <c r="S265" s="2">
        <v>0</v>
      </c>
      <c r="T265">
        <v>4</v>
      </c>
      <c r="U265">
        <v>7</v>
      </c>
      <c r="V265" s="2">
        <v>57.142857142857103</v>
      </c>
      <c r="W265">
        <v>10</v>
      </c>
      <c r="X265">
        <v>3</v>
      </c>
      <c r="Y265">
        <v>0</v>
      </c>
      <c r="Z265">
        <v>2</v>
      </c>
      <c r="AA265">
        <v>1</v>
      </c>
      <c r="AB265">
        <v>0</v>
      </c>
      <c r="AC265">
        <v>2</v>
      </c>
      <c r="AD265">
        <v>8</v>
      </c>
      <c r="AE265" s="2">
        <v>4</v>
      </c>
      <c r="AF265">
        <v>2</v>
      </c>
      <c r="AG265">
        <v>6</v>
      </c>
      <c r="AH265">
        <v>4</v>
      </c>
      <c r="AI265" s="2">
        <v>2</v>
      </c>
      <c r="AJ265" s="4">
        <v>22714</v>
      </c>
      <c r="AK265" s="4">
        <v>216</v>
      </c>
    </row>
    <row r="266" spans="1:37" ht="15.25" customHeight="1" x14ac:dyDescent="0.2">
      <c r="A266" t="s">
        <v>932</v>
      </c>
      <c r="B266" t="s">
        <v>179</v>
      </c>
      <c r="C266" t="s">
        <v>59</v>
      </c>
      <c r="D266">
        <v>3</v>
      </c>
      <c r="E266">
        <v>4</v>
      </c>
      <c r="F266" s="2">
        <v>1.3333333333333299</v>
      </c>
      <c r="G266" s="2">
        <v>1.6</v>
      </c>
      <c r="H266" s="2">
        <v>0.5</v>
      </c>
      <c r="I266" s="2">
        <v>0.4</v>
      </c>
      <c r="J266" s="2">
        <v>1.6</v>
      </c>
      <c r="K266" s="2">
        <v>0.53333333333333299</v>
      </c>
      <c r="L266">
        <v>0</v>
      </c>
      <c r="M266" s="2">
        <v>0</v>
      </c>
      <c r="N266">
        <v>4</v>
      </c>
      <c r="O266">
        <v>8</v>
      </c>
      <c r="P266" s="2">
        <v>50</v>
      </c>
      <c r="Q266">
        <v>0</v>
      </c>
      <c r="R266">
        <v>0</v>
      </c>
      <c r="T266">
        <v>0</v>
      </c>
      <c r="U266">
        <v>2</v>
      </c>
      <c r="V266" s="2">
        <v>0</v>
      </c>
      <c r="W266">
        <v>0</v>
      </c>
      <c r="X266">
        <v>0</v>
      </c>
      <c r="Y266">
        <v>0</v>
      </c>
      <c r="Z266">
        <v>0</v>
      </c>
      <c r="AA266">
        <v>0</v>
      </c>
      <c r="AB266">
        <v>0</v>
      </c>
      <c r="AC266">
        <v>0</v>
      </c>
      <c r="AD266">
        <v>12</v>
      </c>
      <c r="AE266" s="2">
        <v>4</v>
      </c>
      <c r="AF266">
        <v>5</v>
      </c>
      <c r="AG266">
        <v>7</v>
      </c>
      <c r="AH266">
        <v>6</v>
      </c>
      <c r="AI266" s="2">
        <v>2</v>
      </c>
      <c r="AJ266" s="4">
        <v>25464</v>
      </c>
      <c r="AK266" s="4">
        <v>207</v>
      </c>
    </row>
    <row r="267" spans="1:37" ht="15.25" customHeight="1" x14ac:dyDescent="0.2">
      <c r="A267" t="s">
        <v>933</v>
      </c>
      <c r="B267" t="s">
        <v>934</v>
      </c>
      <c r="C267" t="s">
        <v>59</v>
      </c>
      <c r="D267">
        <v>3</v>
      </c>
      <c r="E267">
        <v>10</v>
      </c>
      <c r="F267" s="2">
        <v>3.3333333333333299</v>
      </c>
      <c r="G267" s="2">
        <v>9.3000000000000007</v>
      </c>
      <c r="H267" s="2">
        <v>3.1</v>
      </c>
      <c r="I267" s="2">
        <v>0.83</v>
      </c>
      <c r="J267" s="2">
        <v>8.3000000000000007</v>
      </c>
      <c r="K267" s="2">
        <v>2.7666666666666702</v>
      </c>
      <c r="L267">
        <v>2</v>
      </c>
      <c r="M267" s="2">
        <v>0.66666666666666696</v>
      </c>
      <c r="N267">
        <v>4</v>
      </c>
      <c r="O267">
        <v>7</v>
      </c>
      <c r="P267" s="2">
        <v>57.142857142857103</v>
      </c>
      <c r="Q267">
        <v>3</v>
      </c>
      <c r="R267">
        <v>5</v>
      </c>
      <c r="S267" s="2">
        <v>60</v>
      </c>
      <c r="T267">
        <v>0</v>
      </c>
      <c r="U267">
        <v>0</v>
      </c>
      <c r="W267">
        <v>0</v>
      </c>
      <c r="X267">
        <v>1</v>
      </c>
      <c r="Y267">
        <v>0</v>
      </c>
      <c r="Z267">
        <v>0</v>
      </c>
      <c r="AA267">
        <v>0</v>
      </c>
      <c r="AB267">
        <v>1</v>
      </c>
      <c r="AC267">
        <v>0</v>
      </c>
      <c r="AD267">
        <v>2</v>
      </c>
      <c r="AE267" s="2">
        <v>0.66666666666666696</v>
      </c>
      <c r="AF267">
        <v>1</v>
      </c>
      <c r="AG267">
        <v>1</v>
      </c>
      <c r="AH267">
        <v>2</v>
      </c>
      <c r="AI267" s="2">
        <v>0.66666666666666696</v>
      </c>
      <c r="AJ267" s="4">
        <v>27094</v>
      </c>
      <c r="AK267" s="4">
        <v>204</v>
      </c>
    </row>
    <row r="268" spans="1:37" ht="15.25" customHeight="1" x14ac:dyDescent="0.2">
      <c r="A268" t="s">
        <v>935</v>
      </c>
      <c r="B268" t="s">
        <v>936</v>
      </c>
      <c r="C268" t="s">
        <v>59</v>
      </c>
      <c r="D268">
        <v>3</v>
      </c>
      <c r="E268">
        <v>10</v>
      </c>
      <c r="F268" s="2">
        <v>3.3333333333333299</v>
      </c>
      <c r="G268" s="2">
        <v>10.9</v>
      </c>
      <c r="H268" s="2">
        <v>3.6</v>
      </c>
      <c r="I268" s="2">
        <v>0.59</v>
      </c>
      <c r="J268" s="2">
        <v>5.9</v>
      </c>
      <c r="K268" s="2">
        <v>1.9666666666666699</v>
      </c>
      <c r="L268">
        <v>4</v>
      </c>
      <c r="M268" s="2">
        <v>1.3333333333333299</v>
      </c>
      <c r="N268">
        <v>1</v>
      </c>
      <c r="O268">
        <v>3</v>
      </c>
      <c r="P268" s="2">
        <v>33.3333333333333</v>
      </c>
      <c r="Q268">
        <v>3</v>
      </c>
      <c r="R268">
        <v>11</v>
      </c>
      <c r="S268" s="2">
        <v>27.272727272727298</v>
      </c>
      <c r="T268">
        <v>3</v>
      </c>
      <c r="U268">
        <v>3</v>
      </c>
      <c r="V268" s="2">
        <v>100</v>
      </c>
      <c r="W268">
        <v>0</v>
      </c>
      <c r="X268">
        <v>0</v>
      </c>
      <c r="Y268">
        <v>3</v>
      </c>
      <c r="Z268">
        <v>0</v>
      </c>
      <c r="AA268">
        <v>0</v>
      </c>
      <c r="AB268">
        <v>0</v>
      </c>
      <c r="AC268">
        <v>1</v>
      </c>
      <c r="AD268">
        <v>8</v>
      </c>
      <c r="AE268" s="2">
        <v>2.6666666666666701</v>
      </c>
      <c r="AF268">
        <v>3</v>
      </c>
      <c r="AG268">
        <v>5</v>
      </c>
      <c r="AH268">
        <v>2</v>
      </c>
      <c r="AI268" s="2">
        <v>0.66666666666666696</v>
      </c>
      <c r="AJ268" s="4">
        <v>27094</v>
      </c>
      <c r="AK268" s="4">
        <v>203</v>
      </c>
    </row>
    <row r="269" spans="1:37" ht="15.25" customHeight="1" x14ac:dyDescent="0.2">
      <c r="A269" t="s">
        <v>230</v>
      </c>
      <c r="B269" t="s">
        <v>231</v>
      </c>
      <c r="C269" t="s">
        <v>59</v>
      </c>
      <c r="D269">
        <v>3</v>
      </c>
      <c r="E269">
        <v>12</v>
      </c>
      <c r="F269" s="2">
        <v>4</v>
      </c>
      <c r="G269" s="2">
        <v>7.7</v>
      </c>
      <c r="H269" s="2">
        <v>2.6</v>
      </c>
      <c r="I269" s="2">
        <v>0.52</v>
      </c>
      <c r="J269" s="2">
        <v>6.2</v>
      </c>
      <c r="K269" s="2">
        <v>2.06666666666667</v>
      </c>
      <c r="L269">
        <v>7</v>
      </c>
      <c r="M269" s="2">
        <v>2.3333333333333299</v>
      </c>
      <c r="N269">
        <v>10</v>
      </c>
      <c r="O269">
        <v>18</v>
      </c>
      <c r="P269" s="2">
        <v>55.5555555555556</v>
      </c>
      <c r="Q269">
        <v>0</v>
      </c>
      <c r="R269">
        <v>3</v>
      </c>
      <c r="S269" s="2">
        <v>0</v>
      </c>
      <c r="T269">
        <v>2</v>
      </c>
      <c r="U269">
        <v>2</v>
      </c>
      <c r="V269" s="2">
        <v>100</v>
      </c>
      <c r="W269">
        <v>0</v>
      </c>
      <c r="X269">
        <v>2</v>
      </c>
      <c r="Y269">
        <v>0</v>
      </c>
      <c r="Z269">
        <v>0</v>
      </c>
      <c r="AA269">
        <v>0</v>
      </c>
      <c r="AB269">
        <v>0</v>
      </c>
      <c r="AC269">
        <v>5</v>
      </c>
      <c r="AD269">
        <v>5</v>
      </c>
      <c r="AE269" s="2">
        <v>1.6666666666666701</v>
      </c>
      <c r="AF269">
        <v>2</v>
      </c>
      <c r="AG269">
        <v>3</v>
      </c>
      <c r="AH269">
        <v>3</v>
      </c>
      <c r="AI269" s="2">
        <v>1</v>
      </c>
      <c r="AJ269" s="4">
        <v>27634</v>
      </c>
      <c r="AK269" s="4">
        <v>202</v>
      </c>
    </row>
    <row r="270" spans="1:37" ht="15.25" customHeight="1" x14ac:dyDescent="0.2">
      <c r="A270" t="s">
        <v>937</v>
      </c>
      <c r="B270" t="s">
        <v>938</v>
      </c>
      <c r="C270" t="s">
        <v>635</v>
      </c>
      <c r="D270">
        <v>2</v>
      </c>
      <c r="E270">
        <v>7</v>
      </c>
      <c r="F270" s="2">
        <v>3.5</v>
      </c>
      <c r="G270" s="2">
        <v>6.4</v>
      </c>
      <c r="H270" s="2">
        <v>3.2</v>
      </c>
      <c r="I270" s="2">
        <v>0.35</v>
      </c>
      <c r="J270" s="2">
        <v>2.4</v>
      </c>
      <c r="K270" s="2">
        <v>1.2</v>
      </c>
      <c r="L270">
        <v>0</v>
      </c>
      <c r="M270" s="2">
        <v>0</v>
      </c>
      <c r="N270">
        <v>6</v>
      </c>
      <c r="O270">
        <v>17</v>
      </c>
      <c r="P270" s="2">
        <v>35.294117647058798</v>
      </c>
      <c r="Q270">
        <v>0</v>
      </c>
      <c r="R270">
        <v>2</v>
      </c>
      <c r="S270" s="2">
        <v>0</v>
      </c>
      <c r="T270">
        <v>1</v>
      </c>
      <c r="U270">
        <v>1</v>
      </c>
      <c r="V270" s="2">
        <v>100</v>
      </c>
      <c r="W270">
        <v>0</v>
      </c>
      <c r="X270">
        <v>0</v>
      </c>
      <c r="Y270">
        <v>0</v>
      </c>
      <c r="Z270">
        <v>0</v>
      </c>
      <c r="AA270">
        <v>0</v>
      </c>
      <c r="AB270">
        <v>0</v>
      </c>
      <c r="AC270">
        <v>0</v>
      </c>
      <c r="AD270">
        <v>16</v>
      </c>
      <c r="AE270" s="2">
        <v>8</v>
      </c>
      <c r="AF270">
        <v>4</v>
      </c>
      <c r="AG270">
        <v>12</v>
      </c>
      <c r="AH270">
        <v>4</v>
      </c>
      <c r="AI270" s="2">
        <v>2</v>
      </c>
      <c r="AJ270" s="4">
        <v>13230</v>
      </c>
      <c r="AK270" s="4">
        <v>260</v>
      </c>
    </row>
    <row r="271" spans="1:37" ht="15.25" customHeight="1" x14ac:dyDescent="0.2">
      <c r="A271" t="s">
        <v>939</v>
      </c>
      <c r="B271" t="s">
        <v>241</v>
      </c>
      <c r="C271" t="s">
        <v>635</v>
      </c>
      <c r="D271">
        <v>2</v>
      </c>
      <c r="E271">
        <v>4</v>
      </c>
      <c r="F271" s="2">
        <v>2</v>
      </c>
      <c r="G271" s="2">
        <v>4.7</v>
      </c>
      <c r="H271" s="2">
        <v>2.4</v>
      </c>
      <c r="I271" s="2">
        <v>0.8</v>
      </c>
      <c r="J271" s="2">
        <v>3.2</v>
      </c>
      <c r="K271" s="2">
        <v>1.6</v>
      </c>
      <c r="L271">
        <v>0</v>
      </c>
      <c r="M271" s="2">
        <v>0</v>
      </c>
      <c r="N271">
        <v>3</v>
      </c>
      <c r="O271">
        <v>4</v>
      </c>
      <c r="P271" s="2">
        <v>75</v>
      </c>
      <c r="Q271">
        <v>0</v>
      </c>
      <c r="R271">
        <v>0</v>
      </c>
      <c r="T271">
        <v>1</v>
      </c>
      <c r="U271">
        <v>1</v>
      </c>
      <c r="V271" s="2">
        <v>100</v>
      </c>
      <c r="W271">
        <v>0</v>
      </c>
      <c r="X271">
        <v>0</v>
      </c>
      <c r="Y271">
        <v>0</v>
      </c>
      <c r="Z271">
        <v>0</v>
      </c>
      <c r="AA271">
        <v>0</v>
      </c>
      <c r="AB271">
        <v>0</v>
      </c>
      <c r="AC271">
        <v>0</v>
      </c>
      <c r="AD271">
        <v>5</v>
      </c>
      <c r="AE271" s="2">
        <v>2.5</v>
      </c>
      <c r="AF271">
        <v>3</v>
      </c>
      <c r="AG271">
        <v>2</v>
      </c>
      <c r="AH271">
        <v>1</v>
      </c>
      <c r="AI271" s="2">
        <v>0.5</v>
      </c>
      <c r="AJ271" s="4">
        <v>12420</v>
      </c>
      <c r="AK271" s="4">
        <v>265</v>
      </c>
    </row>
    <row r="272" spans="1:37" ht="15.25" customHeight="1" x14ac:dyDescent="0.2">
      <c r="A272" t="s">
        <v>940</v>
      </c>
      <c r="B272" t="s">
        <v>941</v>
      </c>
      <c r="C272" t="s">
        <v>635</v>
      </c>
      <c r="D272">
        <v>2</v>
      </c>
      <c r="E272">
        <v>2</v>
      </c>
      <c r="F272" s="2">
        <v>1</v>
      </c>
      <c r="G272" s="2">
        <v>-0.7</v>
      </c>
      <c r="H272" s="2">
        <v>-0.4</v>
      </c>
      <c r="I272" s="2">
        <v>0.67</v>
      </c>
      <c r="J272" s="2">
        <v>1.3</v>
      </c>
      <c r="K272" s="2">
        <v>0.65</v>
      </c>
      <c r="L272">
        <v>1</v>
      </c>
      <c r="M272" s="2">
        <v>0.5</v>
      </c>
      <c r="N272">
        <v>1</v>
      </c>
      <c r="O272">
        <v>2</v>
      </c>
      <c r="P272" s="2">
        <v>50</v>
      </c>
      <c r="Q272">
        <v>0</v>
      </c>
      <c r="R272">
        <v>0</v>
      </c>
      <c r="T272">
        <v>1</v>
      </c>
      <c r="U272">
        <v>1</v>
      </c>
      <c r="V272" s="2">
        <v>100</v>
      </c>
      <c r="W272">
        <v>0</v>
      </c>
      <c r="X272">
        <v>0</v>
      </c>
      <c r="Y272">
        <v>0</v>
      </c>
      <c r="Z272">
        <v>0</v>
      </c>
      <c r="AA272">
        <v>0</v>
      </c>
      <c r="AB272">
        <v>0</v>
      </c>
      <c r="AC272">
        <v>1</v>
      </c>
      <c r="AD272">
        <v>0</v>
      </c>
      <c r="AE272" s="2">
        <v>0</v>
      </c>
      <c r="AF272">
        <v>0</v>
      </c>
      <c r="AG272">
        <v>0</v>
      </c>
      <c r="AH272">
        <v>2</v>
      </c>
      <c r="AI272" s="2">
        <v>1</v>
      </c>
      <c r="AJ272" s="4">
        <v>11880</v>
      </c>
      <c r="AK272" s="4">
        <v>269</v>
      </c>
    </row>
    <row r="273" spans="1:37" ht="15.25" customHeight="1" x14ac:dyDescent="0.2">
      <c r="A273" t="s">
        <v>942</v>
      </c>
      <c r="B273" t="s">
        <v>943</v>
      </c>
      <c r="C273" t="s">
        <v>635</v>
      </c>
      <c r="D273">
        <v>2</v>
      </c>
      <c r="E273">
        <v>8</v>
      </c>
      <c r="F273" s="2">
        <v>4</v>
      </c>
      <c r="G273" s="2">
        <v>7.9</v>
      </c>
      <c r="H273" s="2">
        <v>4</v>
      </c>
      <c r="I273" s="2">
        <v>0.36</v>
      </c>
      <c r="J273" s="2">
        <v>2.9</v>
      </c>
      <c r="K273" s="2">
        <v>1.45</v>
      </c>
      <c r="L273">
        <v>7</v>
      </c>
      <c r="M273" s="2">
        <v>3.5</v>
      </c>
      <c r="N273">
        <v>4</v>
      </c>
      <c r="O273">
        <v>12</v>
      </c>
      <c r="P273" s="2">
        <v>33.3333333333333</v>
      </c>
      <c r="Q273">
        <v>2</v>
      </c>
      <c r="R273">
        <v>9</v>
      </c>
      <c r="S273" s="2">
        <v>22.2222222222222</v>
      </c>
      <c r="T273">
        <v>0</v>
      </c>
      <c r="U273">
        <v>1</v>
      </c>
      <c r="V273" s="2">
        <v>0</v>
      </c>
      <c r="W273">
        <v>0</v>
      </c>
      <c r="X273">
        <v>0</v>
      </c>
      <c r="Y273">
        <v>3</v>
      </c>
      <c r="Z273">
        <v>1</v>
      </c>
      <c r="AA273">
        <v>1</v>
      </c>
      <c r="AB273">
        <v>0</v>
      </c>
      <c r="AC273">
        <v>4</v>
      </c>
      <c r="AD273">
        <v>8</v>
      </c>
      <c r="AE273" s="2">
        <v>4</v>
      </c>
      <c r="AF273">
        <v>2</v>
      </c>
      <c r="AG273">
        <v>6</v>
      </c>
      <c r="AH273">
        <v>2</v>
      </c>
      <c r="AI273" s="2">
        <v>1</v>
      </c>
      <c r="AJ273" s="4">
        <v>13650</v>
      </c>
      <c r="AK273" s="4">
        <v>259</v>
      </c>
    </row>
    <row r="274" spans="1:37" ht="15.25" customHeight="1" x14ac:dyDescent="0.2">
      <c r="A274" t="s">
        <v>944</v>
      </c>
      <c r="B274" t="s">
        <v>412</v>
      </c>
      <c r="C274" t="s">
        <v>91</v>
      </c>
      <c r="D274">
        <v>3</v>
      </c>
      <c r="E274">
        <v>7</v>
      </c>
      <c r="F274" s="2">
        <v>2.3333333333333299</v>
      </c>
      <c r="G274" s="2">
        <v>5.8</v>
      </c>
      <c r="H274" s="2">
        <v>1.9</v>
      </c>
      <c r="I274" s="2">
        <v>0.47</v>
      </c>
      <c r="J274" s="2">
        <v>3.3</v>
      </c>
      <c r="K274" s="2">
        <v>1.1000000000000001</v>
      </c>
      <c r="L274">
        <v>0</v>
      </c>
      <c r="M274" s="2">
        <v>0</v>
      </c>
      <c r="N274">
        <v>6</v>
      </c>
      <c r="O274">
        <v>13</v>
      </c>
      <c r="P274" s="2">
        <v>46.153846153846203</v>
      </c>
      <c r="Q274">
        <v>0</v>
      </c>
      <c r="R274">
        <v>0</v>
      </c>
      <c r="T274">
        <v>1</v>
      </c>
      <c r="U274">
        <v>2</v>
      </c>
      <c r="V274" s="2">
        <v>50</v>
      </c>
      <c r="W274">
        <v>0</v>
      </c>
      <c r="X274">
        <v>0</v>
      </c>
      <c r="Y274">
        <v>0</v>
      </c>
      <c r="Z274">
        <v>0</v>
      </c>
      <c r="AA274">
        <v>0</v>
      </c>
      <c r="AB274">
        <v>0</v>
      </c>
      <c r="AC274">
        <v>0</v>
      </c>
      <c r="AD274">
        <v>7</v>
      </c>
      <c r="AE274" s="2">
        <v>2.3333333333333299</v>
      </c>
      <c r="AF274">
        <v>4</v>
      </c>
      <c r="AG274">
        <v>3</v>
      </c>
      <c r="AH274">
        <v>1</v>
      </c>
      <c r="AI274" s="2">
        <v>0.33333333333333298</v>
      </c>
      <c r="AJ274" s="4">
        <v>35532</v>
      </c>
      <c r="AK274" s="4">
        <v>171</v>
      </c>
    </row>
    <row r="275" spans="1:37" ht="15.25" customHeight="1" x14ac:dyDescent="0.2">
      <c r="A275" t="s">
        <v>373</v>
      </c>
      <c r="B275" t="s">
        <v>945</v>
      </c>
      <c r="C275" t="s">
        <v>636</v>
      </c>
      <c r="D275">
        <v>3</v>
      </c>
      <c r="E275">
        <v>19</v>
      </c>
      <c r="F275" s="2">
        <v>6.3333333333333304</v>
      </c>
      <c r="G275" s="2">
        <v>17.100000000000001</v>
      </c>
      <c r="H275" s="2">
        <v>5.7</v>
      </c>
      <c r="I275" s="2">
        <v>0.61</v>
      </c>
      <c r="J275" s="2">
        <v>11.6</v>
      </c>
      <c r="K275" s="2">
        <v>3.8666666666666698</v>
      </c>
      <c r="L275">
        <v>2</v>
      </c>
      <c r="M275" s="2">
        <v>0.66666666666666696</v>
      </c>
      <c r="N275">
        <v>5</v>
      </c>
      <c r="O275">
        <v>7</v>
      </c>
      <c r="P275" s="2">
        <v>71.428571428571402</v>
      </c>
      <c r="Q275">
        <v>5</v>
      </c>
      <c r="R275">
        <v>20</v>
      </c>
      <c r="S275" s="2">
        <v>25</v>
      </c>
      <c r="T275">
        <v>4</v>
      </c>
      <c r="U275">
        <v>4</v>
      </c>
      <c r="V275" s="2">
        <v>100</v>
      </c>
      <c r="W275">
        <v>0</v>
      </c>
      <c r="X275">
        <v>0</v>
      </c>
      <c r="Y275">
        <v>1</v>
      </c>
      <c r="Z275">
        <v>1</v>
      </c>
      <c r="AA275">
        <v>0</v>
      </c>
      <c r="AB275">
        <v>0</v>
      </c>
      <c r="AC275">
        <v>1</v>
      </c>
      <c r="AD275">
        <v>13</v>
      </c>
      <c r="AE275" s="2">
        <v>4.3333333333333304</v>
      </c>
      <c r="AF275">
        <v>5</v>
      </c>
      <c r="AG275">
        <v>8</v>
      </c>
      <c r="AH275">
        <v>2</v>
      </c>
      <c r="AI275" s="2">
        <v>0.66666666666666696</v>
      </c>
      <c r="AJ275" s="4">
        <v>33954</v>
      </c>
      <c r="AK275" s="4">
        <v>183</v>
      </c>
    </row>
    <row r="276" spans="1:37" ht="15.25" customHeight="1" x14ac:dyDescent="0.2">
      <c r="A276" t="s">
        <v>946</v>
      </c>
      <c r="B276" t="s">
        <v>947</v>
      </c>
      <c r="C276" t="s">
        <v>636</v>
      </c>
      <c r="D276">
        <v>3</v>
      </c>
      <c r="E276">
        <v>8</v>
      </c>
      <c r="F276" s="2">
        <v>2.6666666666666701</v>
      </c>
      <c r="G276" s="2">
        <v>6.4</v>
      </c>
      <c r="H276" s="2">
        <v>2.1</v>
      </c>
      <c r="I276" s="2">
        <v>0.42</v>
      </c>
      <c r="J276" s="2">
        <v>3.4</v>
      </c>
      <c r="K276" s="2">
        <v>1.13333333333333</v>
      </c>
      <c r="L276">
        <v>1</v>
      </c>
      <c r="M276" s="2">
        <v>0.33333333333333298</v>
      </c>
      <c r="N276">
        <v>2</v>
      </c>
      <c r="O276">
        <v>6</v>
      </c>
      <c r="P276" s="2">
        <v>33.3333333333333</v>
      </c>
      <c r="Q276">
        <v>3</v>
      </c>
      <c r="R276">
        <v>13</v>
      </c>
      <c r="S276" s="2">
        <v>23.076923076923102</v>
      </c>
      <c r="T276">
        <v>0</v>
      </c>
      <c r="U276">
        <v>0</v>
      </c>
      <c r="W276">
        <v>0</v>
      </c>
      <c r="X276">
        <v>0</v>
      </c>
      <c r="Y276">
        <v>1</v>
      </c>
      <c r="Z276">
        <v>0</v>
      </c>
      <c r="AA276">
        <v>0</v>
      </c>
      <c r="AB276">
        <v>0</v>
      </c>
      <c r="AC276">
        <v>0</v>
      </c>
      <c r="AD276">
        <v>8</v>
      </c>
      <c r="AE276" s="2">
        <v>2.6666666666666701</v>
      </c>
      <c r="AF276">
        <v>2</v>
      </c>
      <c r="AG276">
        <v>6</v>
      </c>
      <c r="AH276">
        <v>2</v>
      </c>
      <c r="AI276" s="2">
        <v>0.66666666666666696</v>
      </c>
      <c r="AJ276" s="4">
        <v>30984</v>
      </c>
      <c r="AK276" s="4">
        <v>192</v>
      </c>
    </row>
    <row r="277" spans="1:37" ht="15.25" customHeight="1" x14ac:dyDescent="0.2">
      <c r="A277" t="s">
        <v>450</v>
      </c>
      <c r="B277" t="s">
        <v>451</v>
      </c>
      <c r="C277" t="s">
        <v>636</v>
      </c>
      <c r="D277">
        <v>3</v>
      </c>
      <c r="E277">
        <v>9</v>
      </c>
      <c r="F277" s="2">
        <v>3</v>
      </c>
      <c r="G277" s="2">
        <v>9</v>
      </c>
      <c r="H277" s="2">
        <v>3</v>
      </c>
      <c r="I277" s="2">
        <v>0.56000000000000005</v>
      </c>
      <c r="J277" s="2">
        <v>5</v>
      </c>
      <c r="K277" s="2">
        <v>1.6666666666666701</v>
      </c>
      <c r="L277">
        <v>1</v>
      </c>
      <c r="M277" s="2">
        <v>0.33333333333333298</v>
      </c>
      <c r="N277">
        <v>1</v>
      </c>
      <c r="O277">
        <v>3</v>
      </c>
      <c r="P277" s="2">
        <v>33.3333333333333</v>
      </c>
      <c r="Q277">
        <v>3</v>
      </c>
      <c r="R277">
        <v>10</v>
      </c>
      <c r="S277" s="2">
        <v>30</v>
      </c>
      <c r="T277">
        <v>2</v>
      </c>
      <c r="U277">
        <v>3</v>
      </c>
      <c r="V277" s="2">
        <v>66.6666666666667</v>
      </c>
      <c r="W277">
        <v>0</v>
      </c>
      <c r="X277">
        <v>1</v>
      </c>
      <c r="Y277">
        <v>0</v>
      </c>
      <c r="Z277">
        <v>0</v>
      </c>
      <c r="AA277">
        <v>0</v>
      </c>
      <c r="AB277">
        <v>0</v>
      </c>
      <c r="AC277">
        <v>0</v>
      </c>
      <c r="AD277">
        <v>6</v>
      </c>
      <c r="AE277" s="2">
        <v>2</v>
      </c>
      <c r="AF277">
        <v>2</v>
      </c>
      <c r="AG277">
        <v>4</v>
      </c>
      <c r="AH277">
        <v>0</v>
      </c>
      <c r="AI277" s="2">
        <v>0</v>
      </c>
      <c r="AJ277" s="4">
        <v>27654</v>
      </c>
      <c r="AK277" s="4">
        <v>201</v>
      </c>
    </row>
    <row r="278" spans="1:37" ht="15.25" customHeight="1" x14ac:dyDescent="0.2">
      <c r="A278" t="s">
        <v>948</v>
      </c>
      <c r="B278" t="s">
        <v>949</v>
      </c>
      <c r="C278" t="s">
        <v>636</v>
      </c>
      <c r="D278">
        <v>3</v>
      </c>
      <c r="E278">
        <v>19</v>
      </c>
      <c r="F278" s="2">
        <v>6.3333333333333304</v>
      </c>
      <c r="G278" s="2">
        <v>12.5</v>
      </c>
      <c r="H278" s="2">
        <v>4.2</v>
      </c>
      <c r="I278" s="2">
        <v>0.57999999999999996</v>
      </c>
      <c r="J278" s="2">
        <v>11</v>
      </c>
      <c r="K278" s="2">
        <v>3.6666666666666701</v>
      </c>
      <c r="L278">
        <v>7</v>
      </c>
      <c r="M278" s="2">
        <v>2.3333333333333299</v>
      </c>
      <c r="N278">
        <v>6</v>
      </c>
      <c r="O278">
        <v>14</v>
      </c>
      <c r="P278" s="2">
        <v>42.857142857142897</v>
      </c>
      <c r="Q278">
        <v>6</v>
      </c>
      <c r="R278">
        <v>16</v>
      </c>
      <c r="S278" s="2">
        <v>37.5</v>
      </c>
      <c r="T278">
        <v>1</v>
      </c>
      <c r="U278">
        <v>3</v>
      </c>
      <c r="V278" s="2">
        <v>33.3333333333333</v>
      </c>
      <c r="W278">
        <v>1</v>
      </c>
      <c r="X278">
        <v>1</v>
      </c>
      <c r="Y278">
        <v>0</v>
      </c>
      <c r="Z278">
        <v>2</v>
      </c>
      <c r="AA278">
        <v>0</v>
      </c>
      <c r="AB278">
        <v>0</v>
      </c>
      <c r="AC278">
        <v>5</v>
      </c>
      <c r="AD278">
        <v>13</v>
      </c>
      <c r="AE278" s="2">
        <v>4.3333333333333304</v>
      </c>
      <c r="AF278">
        <v>3</v>
      </c>
      <c r="AG278">
        <v>10</v>
      </c>
      <c r="AH278">
        <v>6</v>
      </c>
      <c r="AI278" s="2">
        <v>2</v>
      </c>
      <c r="AJ278" s="4">
        <v>33954</v>
      </c>
      <c r="AK278" s="4">
        <v>182</v>
      </c>
    </row>
    <row r="279" spans="1:37" ht="15.25" customHeight="1" x14ac:dyDescent="0.2">
      <c r="A279" t="s">
        <v>950</v>
      </c>
      <c r="B279" t="s">
        <v>951</v>
      </c>
      <c r="C279" t="s">
        <v>637</v>
      </c>
      <c r="D279">
        <v>2</v>
      </c>
      <c r="E279">
        <v>10</v>
      </c>
      <c r="F279" s="2">
        <v>5</v>
      </c>
      <c r="G279" s="2">
        <v>7.7</v>
      </c>
      <c r="H279" s="2">
        <v>3.8</v>
      </c>
      <c r="I279" s="2">
        <v>0.67</v>
      </c>
      <c r="J279" s="2">
        <v>6.7</v>
      </c>
      <c r="K279" s="2">
        <v>3.35</v>
      </c>
      <c r="L279">
        <v>1</v>
      </c>
      <c r="M279" s="2">
        <v>0.5</v>
      </c>
      <c r="N279">
        <v>2</v>
      </c>
      <c r="O279">
        <v>4</v>
      </c>
      <c r="P279" s="2">
        <v>50</v>
      </c>
      <c r="Q279">
        <v>4</v>
      </c>
      <c r="R279">
        <v>11</v>
      </c>
      <c r="S279" s="2">
        <v>36.363636363636402</v>
      </c>
      <c r="T279">
        <v>0</v>
      </c>
      <c r="U279">
        <v>0</v>
      </c>
      <c r="W279">
        <v>0</v>
      </c>
      <c r="X279">
        <v>0</v>
      </c>
      <c r="Y279">
        <v>0</v>
      </c>
      <c r="Z279">
        <v>0</v>
      </c>
      <c r="AA279">
        <v>0</v>
      </c>
      <c r="AB279">
        <v>0</v>
      </c>
      <c r="AC279">
        <v>1</v>
      </c>
      <c r="AD279">
        <v>8</v>
      </c>
      <c r="AE279" s="2">
        <v>4</v>
      </c>
      <c r="AF279">
        <v>2</v>
      </c>
      <c r="AG279">
        <v>6</v>
      </c>
      <c r="AH279">
        <v>3</v>
      </c>
      <c r="AI279" s="2">
        <v>1.5</v>
      </c>
      <c r="AJ279" s="4">
        <v>16840</v>
      </c>
      <c r="AK279" s="4">
        <v>232</v>
      </c>
    </row>
    <row r="280" spans="1:37" ht="15.25" customHeight="1" x14ac:dyDescent="0.2">
      <c r="A280" t="s">
        <v>952</v>
      </c>
      <c r="B280" t="s">
        <v>953</v>
      </c>
      <c r="C280" t="s">
        <v>637</v>
      </c>
      <c r="D280">
        <v>2</v>
      </c>
      <c r="E280">
        <v>6</v>
      </c>
      <c r="F280" s="2">
        <v>3</v>
      </c>
      <c r="G280" s="2">
        <v>1.9</v>
      </c>
      <c r="H280" s="2">
        <v>1</v>
      </c>
      <c r="I280" s="2">
        <v>0.4</v>
      </c>
      <c r="J280" s="2">
        <v>2.4</v>
      </c>
      <c r="K280" s="2">
        <v>1.2</v>
      </c>
      <c r="L280">
        <v>0</v>
      </c>
      <c r="M280" s="2">
        <v>0</v>
      </c>
      <c r="N280">
        <v>0</v>
      </c>
      <c r="O280">
        <v>1</v>
      </c>
      <c r="P280" s="2">
        <v>0</v>
      </c>
      <c r="Q280">
        <v>3</v>
      </c>
      <c r="R280">
        <v>14</v>
      </c>
      <c r="S280" s="2">
        <v>21.428571428571399</v>
      </c>
      <c r="T280">
        <v>0</v>
      </c>
      <c r="U280">
        <v>0</v>
      </c>
      <c r="W280">
        <v>0</v>
      </c>
      <c r="X280">
        <v>0</v>
      </c>
      <c r="Y280">
        <v>0</v>
      </c>
      <c r="Z280">
        <v>0</v>
      </c>
      <c r="AA280">
        <v>0</v>
      </c>
      <c r="AB280">
        <v>0</v>
      </c>
      <c r="AC280">
        <v>0</v>
      </c>
      <c r="AD280">
        <v>3</v>
      </c>
      <c r="AE280" s="2">
        <v>1.5</v>
      </c>
      <c r="AF280">
        <v>3</v>
      </c>
      <c r="AG280">
        <v>0</v>
      </c>
      <c r="AH280">
        <v>2</v>
      </c>
      <c r="AI280" s="2">
        <v>1</v>
      </c>
      <c r="AJ280" s="4">
        <v>13030</v>
      </c>
      <c r="AK280" s="4">
        <v>262</v>
      </c>
    </row>
    <row r="281" spans="1:37" ht="15.25" customHeight="1" x14ac:dyDescent="0.2">
      <c r="A281" t="s">
        <v>954</v>
      </c>
      <c r="B281" t="s">
        <v>761</v>
      </c>
      <c r="C281" t="s">
        <v>637</v>
      </c>
      <c r="D281">
        <v>2</v>
      </c>
      <c r="E281">
        <v>7</v>
      </c>
      <c r="F281" s="2">
        <v>3.5</v>
      </c>
      <c r="G281" s="2">
        <v>2.7</v>
      </c>
      <c r="H281" s="2">
        <v>1.4</v>
      </c>
      <c r="I281" s="2">
        <v>0.39</v>
      </c>
      <c r="J281" s="2">
        <v>2.7</v>
      </c>
      <c r="K281" s="2">
        <v>1.35</v>
      </c>
      <c r="L281">
        <v>1</v>
      </c>
      <c r="M281" s="2">
        <v>0.5</v>
      </c>
      <c r="N281">
        <v>2</v>
      </c>
      <c r="O281">
        <v>3</v>
      </c>
      <c r="P281" s="2">
        <v>66.6666666666667</v>
      </c>
      <c r="Q281">
        <v>2</v>
      </c>
      <c r="R281">
        <v>13</v>
      </c>
      <c r="S281" s="2">
        <v>15.384615384615399</v>
      </c>
      <c r="T281">
        <v>1</v>
      </c>
      <c r="U281">
        <v>2</v>
      </c>
      <c r="V281" s="2">
        <v>50</v>
      </c>
      <c r="W281">
        <v>0</v>
      </c>
      <c r="X281">
        <v>1</v>
      </c>
      <c r="Y281">
        <v>0</v>
      </c>
      <c r="Z281">
        <v>0</v>
      </c>
      <c r="AA281">
        <v>0</v>
      </c>
      <c r="AB281">
        <v>0</v>
      </c>
      <c r="AC281">
        <v>0</v>
      </c>
      <c r="AD281">
        <v>4</v>
      </c>
      <c r="AE281" s="2">
        <v>2</v>
      </c>
      <c r="AF281">
        <v>1</v>
      </c>
      <c r="AG281">
        <v>3</v>
      </c>
      <c r="AH281">
        <v>3</v>
      </c>
      <c r="AI281" s="2">
        <v>1.5</v>
      </c>
      <c r="AJ281" s="4">
        <v>11490</v>
      </c>
      <c r="AK281" s="4">
        <v>271</v>
      </c>
    </row>
    <row r="282" spans="1:37" s="1" customFormat="1" ht="15.25" customHeight="1" x14ac:dyDescent="0.2">
      <c r="A282" s="8"/>
      <c r="B282" s="8"/>
      <c r="C282" s="8"/>
      <c r="D282" s="8">
        <v>1199</v>
      </c>
      <c r="E282" s="8">
        <v>5003</v>
      </c>
      <c r="F282" s="9">
        <f>E282/$D282</f>
        <v>4.1726438698915764</v>
      </c>
      <c r="G282" s="11">
        <f>SUM(G2:G281)</f>
        <v>4638.300000000002</v>
      </c>
      <c r="H282" s="9">
        <f>G282/$D282</f>
        <v>3.8684737281067574</v>
      </c>
      <c r="I282" s="9">
        <f>E282/(O282+R282+U282)</f>
        <v>0.54104033740672652</v>
      </c>
      <c r="J282" s="11">
        <f>SUM(J2:J281)</f>
        <v>2858.3000000000006</v>
      </c>
      <c r="K282" s="9">
        <f>J282/$D282</f>
        <v>2.3839032527105926</v>
      </c>
      <c r="L282" s="8">
        <v>1711</v>
      </c>
      <c r="M282" s="9">
        <f>L282/$D282</f>
        <v>1.427022518765638</v>
      </c>
      <c r="N282" s="8">
        <v>2387</v>
      </c>
      <c r="O282" s="8">
        <v>4545</v>
      </c>
      <c r="P282" s="10">
        <f>N282/O282</f>
        <v>0.52519251925192523</v>
      </c>
      <c r="Q282" s="8">
        <v>1010</v>
      </c>
      <c r="R282" s="8">
        <v>3732</v>
      </c>
      <c r="S282" s="10">
        <f>Q282/R282</f>
        <v>0.27063236870310825</v>
      </c>
      <c r="T282" s="8">
        <v>596</v>
      </c>
      <c r="U282" s="8">
        <v>970</v>
      </c>
      <c r="V282" s="10">
        <f>T282/U282</f>
        <v>0.61443298969072169</v>
      </c>
      <c r="W282" s="8">
        <v>100</v>
      </c>
      <c r="X282" s="8">
        <v>346</v>
      </c>
      <c r="Y282" s="8">
        <v>645</v>
      </c>
      <c r="Z282" s="8">
        <v>175</v>
      </c>
      <c r="AA282" s="8">
        <v>12</v>
      </c>
      <c r="AB282" s="8">
        <v>12</v>
      </c>
      <c r="AC282" s="8">
        <v>608</v>
      </c>
      <c r="AD282" s="8">
        <v>4336</v>
      </c>
      <c r="AE282" s="9">
        <f>AD282/$D282</f>
        <v>3.6163469557964971</v>
      </c>
      <c r="AF282" s="8">
        <v>1427</v>
      </c>
      <c r="AG282" s="8">
        <v>2909</v>
      </c>
      <c r="AH282" s="8">
        <v>1391</v>
      </c>
      <c r="AI282" s="9">
        <f>AH282/$D282</f>
        <v>1.1601334445371143</v>
      </c>
    </row>
    <row r="283" spans="1:37" ht="15" customHeight="1" x14ac:dyDescent="0.2"/>
  </sheetData>
  <pageMargins left="0.75" right="0.75" top="0.75" bottom="0.5" header="0.5" footer="0.7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56"/>
  <sheetViews>
    <sheetView topLeftCell="P36" workbookViewId="0">
      <selection activeCell="AR55" sqref="AR55:AS55"/>
    </sheetView>
  </sheetViews>
  <sheetFormatPr baseColWidth="10" defaultColWidth="8.83203125" defaultRowHeight="15" x14ac:dyDescent="0.2"/>
  <cols>
    <col min="1" max="1" width="17.5" customWidth="1"/>
    <col min="2" max="2" width="4.33203125" customWidth="1"/>
    <col min="3" max="4" width="5" customWidth="1"/>
    <col min="5" max="5" width="5.6640625" customWidth="1"/>
    <col min="6" max="6" width="6.1640625" customWidth="1"/>
    <col min="7" max="7" width="7.5" customWidth="1"/>
    <col min="8" max="8" width="5.83203125" customWidth="1"/>
    <col min="9" max="9" width="7.6640625" customWidth="1"/>
    <col min="10" max="10" width="8.6640625" customWidth="1"/>
    <col min="11" max="11" width="5.83203125" customWidth="1"/>
    <col min="12" max="12" width="5.33203125" customWidth="1"/>
    <col min="13" max="13" width="7.83203125" customWidth="1"/>
    <col min="14" max="14" width="6.1640625" customWidth="1"/>
    <col min="15" max="15" width="6.33203125" customWidth="1"/>
    <col min="16" max="16" width="7" customWidth="1"/>
    <col min="17" max="17" width="6.1640625" customWidth="1"/>
    <col min="18" max="18" width="6.33203125" customWidth="1"/>
    <col min="19" max="19" width="7" customWidth="1"/>
    <col min="20" max="20" width="5" customWidth="1"/>
    <col min="21" max="21" width="5.1640625" customWidth="1"/>
    <col min="22" max="22" width="7.6640625" customWidth="1"/>
    <col min="23" max="23" width="5.83203125" customWidth="1"/>
    <col min="24" max="24" width="5.6640625" customWidth="1"/>
    <col min="25" max="25" width="5" customWidth="1"/>
    <col min="26" max="26" width="5.1640625" customWidth="1"/>
    <col min="27" max="27" width="4.1640625" customWidth="1"/>
    <col min="28" max="28" width="4" customWidth="1"/>
    <col min="29" max="29" width="5.1640625" customWidth="1"/>
    <col min="30" max="30" width="5.5" customWidth="1"/>
    <col min="31" max="31" width="5.1640625" customWidth="1"/>
    <col min="32" max="32" width="7.6640625" customWidth="1"/>
    <col min="33" max="33" width="6.6640625" customWidth="1"/>
    <col min="34" max="34" width="6.5" customWidth="1"/>
    <col min="35" max="35" width="6.1640625" customWidth="1"/>
    <col min="36" max="37" width="6.6640625" customWidth="1"/>
    <col min="38" max="38" width="6.1640625" customWidth="1"/>
    <col min="39" max="39" width="6.33203125" customWidth="1"/>
    <col min="40" max="40" width="5.1640625" customWidth="1"/>
    <col min="41" max="41" width="7.5" customWidth="1"/>
    <col min="42" max="42" width="7.83203125" customWidth="1"/>
    <col min="43" max="43" width="11" customWidth="1"/>
    <col min="44" max="46" width="9.1640625" customWidth="1"/>
  </cols>
  <sheetData>
    <row r="1" spans="1:47" ht="15.25" customHeight="1" x14ac:dyDescent="0.2">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1717</v>
      </c>
      <c r="AS1" s="5" t="s">
        <v>1718</v>
      </c>
      <c r="AT1" s="5" t="s">
        <v>1724</v>
      </c>
      <c r="AU1" s="5" t="s">
        <v>1725</v>
      </c>
    </row>
    <row r="2" spans="1:47" ht="15.25" customHeight="1" x14ac:dyDescent="0.2">
      <c r="A2" s="4" t="s">
        <v>636</v>
      </c>
      <c r="B2" s="4">
        <v>4</v>
      </c>
      <c r="C2" s="4">
        <v>2</v>
      </c>
      <c r="D2" s="4">
        <v>2</v>
      </c>
      <c r="E2" s="30">
        <v>0.5</v>
      </c>
      <c r="F2" s="4">
        <v>57</v>
      </c>
      <c r="G2" s="30">
        <v>14.25</v>
      </c>
      <c r="H2" s="30">
        <v>0.43</v>
      </c>
      <c r="I2" s="30">
        <v>24.5</v>
      </c>
      <c r="J2" s="30">
        <v>6.125</v>
      </c>
      <c r="K2" s="4">
        <v>0</v>
      </c>
      <c r="L2" s="4">
        <v>13</v>
      </c>
      <c r="M2" s="30">
        <v>3.25</v>
      </c>
      <c r="N2" s="4">
        <v>22</v>
      </c>
      <c r="O2" s="4">
        <v>68</v>
      </c>
      <c r="P2" s="30">
        <v>32.352941176470601</v>
      </c>
      <c r="Q2" s="4">
        <v>14</v>
      </c>
      <c r="R2" s="4">
        <v>55</v>
      </c>
      <c r="S2" s="30">
        <v>25.454545454545499</v>
      </c>
      <c r="T2" s="4">
        <v>7</v>
      </c>
      <c r="U2" s="4">
        <v>10</v>
      </c>
      <c r="V2" s="30">
        <v>70</v>
      </c>
      <c r="W2" s="4">
        <v>2</v>
      </c>
      <c r="X2" s="4">
        <v>1</v>
      </c>
      <c r="Y2" s="4">
        <v>2</v>
      </c>
      <c r="Z2" s="4">
        <v>1</v>
      </c>
      <c r="AA2" s="4">
        <v>1</v>
      </c>
      <c r="AB2" s="4">
        <v>0</v>
      </c>
      <c r="AC2" s="4">
        <v>0</v>
      </c>
      <c r="AD2" s="4">
        <v>9</v>
      </c>
      <c r="AE2" s="4">
        <v>91</v>
      </c>
      <c r="AF2" s="30">
        <v>22.75</v>
      </c>
      <c r="AG2" s="4">
        <v>24</v>
      </c>
      <c r="AH2" s="4">
        <v>67</v>
      </c>
      <c r="AI2" s="4">
        <v>20</v>
      </c>
      <c r="AJ2" s="30">
        <v>5</v>
      </c>
      <c r="AK2" s="30">
        <v>13.75</v>
      </c>
      <c r="AL2" s="4">
        <v>26</v>
      </c>
      <c r="AM2" s="30">
        <v>6.5</v>
      </c>
      <c r="AN2" s="4">
        <v>17</v>
      </c>
      <c r="AO2" s="30">
        <v>4.25</v>
      </c>
      <c r="AP2" s="30">
        <v>37.75</v>
      </c>
      <c r="AQ2" s="30">
        <v>0.44715447154471499</v>
      </c>
      <c r="AR2" s="4">
        <v>27</v>
      </c>
      <c r="AS2" s="4">
        <v>30</v>
      </c>
      <c r="AT2" s="4">
        <v>142520</v>
      </c>
      <c r="AU2" s="4">
        <v>30</v>
      </c>
    </row>
    <row r="3" spans="1:47" ht="15.25" customHeight="1" x14ac:dyDescent="0.2">
      <c r="A3" s="4" t="s">
        <v>85</v>
      </c>
      <c r="B3" s="4">
        <v>12</v>
      </c>
      <c r="C3" s="4">
        <v>6</v>
      </c>
      <c r="D3" s="4">
        <v>6</v>
      </c>
      <c r="E3" s="30">
        <v>0.5</v>
      </c>
      <c r="F3" s="4">
        <v>205</v>
      </c>
      <c r="G3" s="30">
        <v>17.0833333333333</v>
      </c>
      <c r="H3" s="30">
        <v>0.48</v>
      </c>
      <c r="I3" s="30">
        <v>98.4</v>
      </c>
      <c r="J3" s="30">
        <v>8.1999999999999993</v>
      </c>
      <c r="K3" s="4">
        <v>3</v>
      </c>
      <c r="L3" s="4">
        <v>66</v>
      </c>
      <c r="M3" s="30">
        <v>5.5</v>
      </c>
      <c r="N3" s="4">
        <v>95</v>
      </c>
      <c r="O3" s="4">
        <v>193</v>
      </c>
      <c r="P3" s="30">
        <v>49.222797927461102</v>
      </c>
      <c r="Q3" s="4">
        <v>46</v>
      </c>
      <c r="R3" s="4">
        <v>193</v>
      </c>
      <c r="S3" s="30">
        <v>23.834196891191699</v>
      </c>
      <c r="T3" s="4">
        <v>18</v>
      </c>
      <c r="U3" s="4">
        <v>41</v>
      </c>
      <c r="V3" s="30">
        <v>43.902439024390198</v>
      </c>
      <c r="W3" s="4">
        <v>10</v>
      </c>
      <c r="X3" s="4">
        <v>10</v>
      </c>
      <c r="Y3" s="4">
        <v>12</v>
      </c>
      <c r="Z3" s="4">
        <v>24</v>
      </c>
      <c r="AA3" s="4">
        <v>5</v>
      </c>
      <c r="AB3" s="4">
        <v>0</v>
      </c>
      <c r="AC3" s="4">
        <v>1</v>
      </c>
      <c r="AD3" s="4">
        <v>19</v>
      </c>
      <c r="AE3" s="4">
        <v>257</v>
      </c>
      <c r="AF3" s="30">
        <v>21.4166666666667</v>
      </c>
      <c r="AG3" s="4">
        <v>97</v>
      </c>
      <c r="AH3" s="4">
        <v>160</v>
      </c>
      <c r="AI3" s="4">
        <v>61</v>
      </c>
      <c r="AJ3" s="30">
        <v>5.0833333333333304</v>
      </c>
      <c r="AK3" s="30">
        <v>16</v>
      </c>
      <c r="AL3" s="4">
        <v>64</v>
      </c>
      <c r="AM3" s="30">
        <v>5.3333333333333304</v>
      </c>
      <c r="AN3" s="4">
        <v>73</v>
      </c>
      <c r="AO3" s="30">
        <v>6.0833333333333304</v>
      </c>
      <c r="AP3" s="30">
        <v>39.8333333333333</v>
      </c>
      <c r="AQ3" s="30">
        <v>0.5</v>
      </c>
      <c r="AR3" s="4">
        <v>110</v>
      </c>
      <c r="AS3" s="4">
        <v>95</v>
      </c>
      <c r="AT3" s="4">
        <v>429516</v>
      </c>
      <c r="AU3" s="4">
        <v>12</v>
      </c>
    </row>
    <row r="4" spans="1:47" ht="15.25" customHeight="1" x14ac:dyDescent="0.2">
      <c r="A4" s="4" t="s">
        <v>618</v>
      </c>
      <c r="B4" s="4">
        <v>6</v>
      </c>
      <c r="C4" s="4">
        <v>0</v>
      </c>
      <c r="D4" s="4">
        <v>6</v>
      </c>
      <c r="E4" s="30">
        <v>0</v>
      </c>
      <c r="F4" s="4">
        <v>87</v>
      </c>
      <c r="G4" s="30">
        <v>14.5</v>
      </c>
      <c r="H4" s="30">
        <v>0.48</v>
      </c>
      <c r="I4" s="30">
        <v>41.8</v>
      </c>
      <c r="J4" s="30">
        <v>6.9666666666666703</v>
      </c>
      <c r="K4" s="4">
        <v>0</v>
      </c>
      <c r="L4" s="4">
        <v>30</v>
      </c>
      <c r="M4" s="30">
        <v>5</v>
      </c>
      <c r="N4" s="4">
        <v>43</v>
      </c>
      <c r="O4" s="4">
        <v>85</v>
      </c>
      <c r="P4" s="30">
        <v>50.588235294117602</v>
      </c>
      <c r="Q4" s="4">
        <v>17</v>
      </c>
      <c r="R4" s="4">
        <v>82</v>
      </c>
      <c r="S4" s="30">
        <v>20.731707317073202</v>
      </c>
      <c r="T4" s="4">
        <v>10</v>
      </c>
      <c r="U4" s="4">
        <v>16</v>
      </c>
      <c r="V4" s="30">
        <v>62.5</v>
      </c>
      <c r="W4" s="4">
        <v>2</v>
      </c>
      <c r="X4" s="4">
        <v>3</v>
      </c>
      <c r="Y4" s="4">
        <v>3</v>
      </c>
      <c r="Z4" s="4">
        <v>12</v>
      </c>
      <c r="AA4" s="4">
        <v>0</v>
      </c>
      <c r="AB4" s="4">
        <v>0</v>
      </c>
      <c r="AC4" s="4">
        <v>0</v>
      </c>
      <c r="AD4" s="4">
        <v>12</v>
      </c>
      <c r="AE4" s="4">
        <v>95</v>
      </c>
      <c r="AF4" s="30">
        <v>15.8333333333333</v>
      </c>
      <c r="AG4" s="4">
        <v>26</v>
      </c>
      <c r="AH4" s="4">
        <v>69</v>
      </c>
      <c r="AI4" s="4">
        <v>25</v>
      </c>
      <c r="AJ4" s="30">
        <v>4.1666666666666696</v>
      </c>
      <c r="AK4" s="30">
        <v>20</v>
      </c>
      <c r="AL4" s="4">
        <v>20</v>
      </c>
      <c r="AM4" s="30">
        <v>3.3333333333333299</v>
      </c>
      <c r="AN4" s="4">
        <v>23</v>
      </c>
      <c r="AO4" s="30">
        <v>3.8333333333333299</v>
      </c>
      <c r="AP4" s="30">
        <v>34.3333333333333</v>
      </c>
      <c r="AQ4" s="30">
        <v>0.49101796407185599</v>
      </c>
      <c r="AR4" s="4">
        <v>0</v>
      </c>
      <c r="AS4" s="4">
        <v>87</v>
      </c>
      <c r="AT4" s="4">
        <v>215274</v>
      </c>
      <c r="AU4" s="4">
        <v>21</v>
      </c>
    </row>
    <row r="5" spans="1:47" ht="15.25" customHeight="1" x14ac:dyDescent="0.2">
      <c r="A5" s="4" t="s">
        <v>629</v>
      </c>
      <c r="B5" s="4">
        <v>8</v>
      </c>
      <c r="C5" s="4">
        <v>3</v>
      </c>
      <c r="D5" s="4">
        <v>5</v>
      </c>
      <c r="E5" s="30">
        <v>0.375</v>
      </c>
      <c r="F5" s="4">
        <v>128</v>
      </c>
      <c r="G5" s="30">
        <v>16</v>
      </c>
      <c r="H5" s="30">
        <v>0.51</v>
      </c>
      <c r="I5" s="30">
        <v>65.3</v>
      </c>
      <c r="J5" s="30">
        <v>8.1624999999999996</v>
      </c>
      <c r="K5" s="4">
        <v>2</v>
      </c>
      <c r="L5" s="4">
        <v>45</v>
      </c>
      <c r="M5" s="30">
        <v>5.625</v>
      </c>
      <c r="N5" s="4">
        <v>72</v>
      </c>
      <c r="O5" s="4">
        <v>135</v>
      </c>
      <c r="P5" s="30">
        <v>53.3333333333333</v>
      </c>
      <c r="Q5" s="4">
        <v>23</v>
      </c>
      <c r="R5" s="4">
        <v>89</v>
      </c>
      <c r="S5" s="30">
        <v>25.842696629213499</v>
      </c>
      <c r="T5" s="4">
        <v>10</v>
      </c>
      <c r="U5" s="4">
        <v>27</v>
      </c>
      <c r="V5" s="30">
        <v>37.037037037037003</v>
      </c>
      <c r="W5" s="4">
        <v>5</v>
      </c>
      <c r="X5" s="4">
        <v>2</v>
      </c>
      <c r="Y5" s="4">
        <v>4</v>
      </c>
      <c r="Z5" s="4">
        <v>23</v>
      </c>
      <c r="AA5" s="4">
        <v>2</v>
      </c>
      <c r="AB5" s="4">
        <v>2</v>
      </c>
      <c r="AC5" s="4">
        <v>1</v>
      </c>
      <c r="AD5" s="4">
        <v>15</v>
      </c>
      <c r="AE5" s="4">
        <v>141</v>
      </c>
      <c r="AF5" s="30">
        <v>17.625</v>
      </c>
      <c r="AG5" s="4">
        <v>52</v>
      </c>
      <c r="AH5" s="4">
        <v>89</v>
      </c>
      <c r="AI5" s="4">
        <v>48</v>
      </c>
      <c r="AJ5" s="30">
        <v>6</v>
      </c>
      <c r="AK5" s="30">
        <v>18.25</v>
      </c>
      <c r="AL5" s="4">
        <v>58</v>
      </c>
      <c r="AM5" s="30">
        <v>7.25</v>
      </c>
      <c r="AN5" s="4">
        <v>45</v>
      </c>
      <c r="AO5" s="30">
        <v>5.625</v>
      </c>
      <c r="AP5" s="30">
        <v>36.75</v>
      </c>
      <c r="AQ5" s="30">
        <v>0.39732142857142899</v>
      </c>
      <c r="AR5" s="4">
        <v>61</v>
      </c>
      <c r="AS5" s="4">
        <v>67</v>
      </c>
      <c r="AT5" s="4">
        <v>397754</v>
      </c>
      <c r="AU5" s="4">
        <v>14</v>
      </c>
    </row>
    <row r="6" spans="1:47" ht="15.25" customHeight="1" x14ac:dyDescent="0.2">
      <c r="A6" s="4" t="s">
        <v>53</v>
      </c>
      <c r="B6" s="4">
        <v>23</v>
      </c>
      <c r="C6" s="4">
        <v>16</v>
      </c>
      <c r="D6" s="4">
        <v>7</v>
      </c>
      <c r="E6" s="30">
        <v>0.69565217391304301</v>
      </c>
      <c r="F6" s="4">
        <v>398</v>
      </c>
      <c r="G6" s="30">
        <v>17.304347826087</v>
      </c>
      <c r="H6" s="30">
        <v>0.55000000000000004</v>
      </c>
      <c r="I6" s="30">
        <v>218.9</v>
      </c>
      <c r="J6" s="30">
        <v>9.5173913043478304</v>
      </c>
      <c r="K6" s="4">
        <v>8</v>
      </c>
      <c r="L6" s="4">
        <v>135</v>
      </c>
      <c r="M6" s="30">
        <v>5.8695652173913002</v>
      </c>
      <c r="N6" s="4">
        <v>213</v>
      </c>
      <c r="O6" s="4">
        <v>374</v>
      </c>
      <c r="P6" s="30">
        <v>56.951871657753998</v>
      </c>
      <c r="Q6" s="4">
        <v>66</v>
      </c>
      <c r="R6" s="4">
        <v>267</v>
      </c>
      <c r="S6" s="30">
        <v>24.7191011235955</v>
      </c>
      <c r="T6" s="4">
        <v>53</v>
      </c>
      <c r="U6" s="4">
        <v>80</v>
      </c>
      <c r="V6" s="30">
        <v>66.25</v>
      </c>
      <c r="W6" s="4">
        <v>26</v>
      </c>
      <c r="X6" s="4">
        <v>13</v>
      </c>
      <c r="Y6" s="4">
        <v>32</v>
      </c>
      <c r="Z6" s="4">
        <v>55</v>
      </c>
      <c r="AA6" s="4">
        <v>11</v>
      </c>
      <c r="AB6" s="4">
        <v>1</v>
      </c>
      <c r="AC6" s="4">
        <v>3</v>
      </c>
      <c r="AD6" s="4">
        <v>32</v>
      </c>
      <c r="AE6" s="4">
        <v>396</v>
      </c>
      <c r="AF6" s="30">
        <v>17.2173913043478</v>
      </c>
      <c r="AG6" s="4">
        <v>127</v>
      </c>
      <c r="AH6" s="4">
        <v>269</v>
      </c>
      <c r="AI6" s="4">
        <v>117</v>
      </c>
      <c r="AJ6" s="30">
        <v>5.0869565217391299</v>
      </c>
      <c r="AK6" s="30">
        <v>14.695652173913</v>
      </c>
      <c r="AL6" s="4">
        <v>139</v>
      </c>
      <c r="AM6" s="30">
        <v>6.0434782608695699</v>
      </c>
      <c r="AN6" s="4">
        <v>148</v>
      </c>
      <c r="AO6" s="30">
        <v>6.4347826086956497</v>
      </c>
      <c r="AP6" s="30">
        <v>35.304347826087003</v>
      </c>
      <c r="AQ6" s="30">
        <v>0.41653666146645901</v>
      </c>
      <c r="AR6" s="4">
        <v>308</v>
      </c>
      <c r="AS6" s="4">
        <v>90</v>
      </c>
      <c r="AT6" s="4">
        <v>1171914</v>
      </c>
      <c r="AU6" s="4">
        <v>4</v>
      </c>
    </row>
    <row r="7" spans="1:47" ht="15.25" customHeight="1" x14ac:dyDescent="0.2">
      <c r="A7" s="4" t="s">
        <v>955</v>
      </c>
      <c r="B7" s="4">
        <v>2</v>
      </c>
      <c r="C7" s="4">
        <v>0</v>
      </c>
      <c r="D7" s="4">
        <v>2</v>
      </c>
      <c r="E7" s="30">
        <v>0</v>
      </c>
      <c r="F7" s="4">
        <v>23</v>
      </c>
      <c r="G7" s="30">
        <v>11.5</v>
      </c>
      <c r="H7" s="30">
        <v>0.4</v>
      </c>
      <c r="I7" s="30">
        <v>9.1999999999999993</v>
      </c>
      <c r="J7" s="30">
        <v>4.5999999999999996</v>
      </c>
      <c r="K7" s="4">
        <v>0</v>
      </c>
      <c r="L7" s="4">
        <v>3</v>
      </c>
      <c r="M7" s="30">
        <v>1.5</v>
      </c>
      <c r="N7" s="4">
        <v>12</v>
      </c>
      <c r="O7" s="4">
        <v>35</v>
      </c>
      <c r="P7" s="30">
        <v>34.285714285714299</v>
      </c>
      <c r="Q7" s="4">
        <v>5</v>
      </c>
      <c r="R7" s="4">
        <v>19</v>
      </c>
      <c r="S7" s="30">
        <v>26.315789473684202</v>
      </c>
      <c r="T7" s="4">
        <v>1</v>
      </c>
      <c r="U7" s="4">
        <v>4</v>
      </c>
      <c r="V7" s="30">
        <v>25</v>
      </c>
      <c r="W7" s="4">
        <v>0</v>
      </c>
      <c r="X7" s="4">
        <v>0</v>
      </c>
      <c r="Y7" s="4">
        <v>1</v>
      </c>
      <c r="Z7" s="4">
        <v>2</v>
      </c>
      <c r="AA7" s="4">
        <v>0</v>
      </c>
      <c r="AB7" s="4">
        <v>0</v>
      </c>
      <c r="AC7" s="4">
        <v>0</v>
      </c>
      <c r="AD7" s="4">
        <v>0</v>
      </c>
      <c r="AE7" s="4">
        <v>41</v>
      </c>
      <c r="AF7" s="30">
        <v>20.5</v>
      </c>
      <c r="AG7" s="4">
        <v>14</v>
      </c>
      <c r="AH7" s="4">
        <v>27</v>
      </c>
      <c r="AI7" s="4">
        <v>21</v>
      </c>
      <c r="AJ7" s="30">
        <v>10.5</v>
      </c>
      <c r="AK7" s="30">
        <v>18</v>
      </c>
      <c r="AL7" s="4">
        <v>12</v>
      </c>
      <c r="AM7" s="30">
        <v>6</v>
      </c>
      <c r="AN7" s="4">
        <v>8</v>
      </c>
      <c r="AO7" s="30">
        <v>4</v>
      </c>
      <c r="AP7" s="30">
        <v>39.5</v>
      </c>
      <c r="AQ7" s="30">
        <v>0.35185185185185203</v>
      </c>
      <c r="AR7" s="4">
        <v>0</v>
      </c>
      <c r="AS7" s="4">
        <v>23</v>
      </c>
      <c r="AT7" s="4">
        <v>109515</v>
      </c>
      <c r="AU7" s="4">
        <v>37</v>
      </c>
    </row>
    <row r="8" spans="1:47" ht="15.25" customHeight="1" x14ac:dyDescent="0.2">
      <c r="A8" s="4" t="s">
        <v>956</v>
      </c>
      <c r="B8" s="4">
        <v>4</v>
      </c>
      <c r="C8" s="4">
        <v>3</v>
      </c>
      <c r="D8" s="4">
        <v>1</v>
      </c>
      <c r="E8" s="30">
        <v>0.75</v>
      </c>
      <c r="F8" s="4">
        <v>59</v>
      </c>
      <c r="G8" s="30">
        <v>14.75</v>
      </c>
      <c r="H8" s="30">
        <v>0.4</v>
      </c>
      <c r="I8" s="30">
        <v>23.6</v>
      </c>
      <c r="J8" s="30">
        <v>5.9</v>
      </c>
      <c r="K8" s="4">
        <v>0</v>
      </c>
      <c r="L8" s="4">
        <v>14</v>
      </c>
      <c r="M8" s="30">
        <v>3.5</v>
      </c>
      <c r="N8" s="4">
        <v>34</v>
      </c>
      <c r="O8" s="4">
        <v>83</v>
      </c>
      <c r="P8" s="30">
        <v>40.963855421686702</v>
      </c>
      <c r="Q8" s="4">
        <v>9</v>
      </c>
      <c r="R8" s="4">
        <v>46</v>
      </c>
      <c r="S8" s="30">
        <v>19.565217391304301</v>
      </c>
      <c r="T8" s="4">
        <v>7</v>
      </c>
      <c r="U8" s="4">
        <v>17</v>
      </c>
      <c r="V8" s="30">
        <v>41.176470588235297</v>
      </c>
      <c r="W8" s="4">
        <v>4</v>
      </c>
      <c r="X8" s="4">
        <v>0</v>
      </c>
      <c r="Y8" s="4">
        <v>2</v>
      </c>
      <c r="Z8" s="4">
        <v>4</v>
      </c>
      <c r="AA8" s="4">
        <v>4</v>
      </c>
      <c r="AB8" s="4">
        <v>0</v>
      </c>
      <c r="AC8" s="4">
        <v>0</v>
      </c>
      <c r="AD8" s="4">
        <v>8</v>
      </c>
      <c r="AE8" s="4">
        <v>93</v>
      </c>
      <c r="AF8" s="30">
        <v>23.25</v>
      </c>
      <c r="AG8" s="4">
        <v>28</v>
      </c>
      <c r="AH8" s="4">
        <v>65</v>
      </c>
      <c r="AI8" s="4">
        <v>19</v>
      </c>
      <c r="AJ8" s="30">
        <v>4.75</v>
      </c>
      <c r="AK8" s="30">
        <v>15.5</v>
      </c>
      <c r="AL8" s="4">
        <v>20</v>
      </c>
      <c r="AM8" s="30">
        <v>5</v>
      </c>
      <c r="AN8" s="4">
        <v>25</v>
      </c>
      <c r="AO8" s="30">
        <v>6.25</v>
      </c>
      <c r="AP8" s="30">
        <v>40.25</v>
      </c>
      <c r="AQ8" s="30">
        <v>0.35658914728682201</v>
      </c>
      <c r="AR8" s="4">
        <v>49</v>
      </c>
      <c r="AS8" s="4">
        <v>10</v>
      </c>
      <c r="AT8" s="4">
        <v>170347</v>
      </c>
      <c r="AU8" s="4">
        <v>24</v>
      </c>
    </row>
    <row r="9" spans="1:47" ht="15.25" customHeight="1" x14ac:dyDescent="0.2">
      <c r="A9" s="4" t="s">
        <v>606</v>
      </c>
      <c r="B9" s="4">
        <v>20</v>
      </c>
      <c r="C9" s="4">
        <v>15</v>
      </c>
      <c r="D9" s="4">
        <v>5</v>
      </c>
      <c r="E9" s="30">
        <v>0.75</v>
      </c>
      <c r="F9" s="4">
        <v>391</v>
      </c>
      <c r="G9" s="30">
        <v>19.55</v>
      </c>
      <c r="H9" s="30">
        <v>0.64</v>
      </c>
      <c r="I9" s="30">
        <v>250.2</v>
      </c>
      <c r="J9" s="30">
        <v>12.51</v>
      </c>
      <c r="K9" s="4">
        <v>14</v>
      </c>
      <c r="L9" s="4">
        <v>117</v>
      </c>
      <c r="M9" s="30">
        <v>5.85</v>
      </c>
      <c r="N9" s="4">
        <v>165</v>
      </c>
      <c r="O9" s="4">
        <v>275</v>
      </c>
      <c r="P9" s="30">
        <v>60</v>
      </c>
      <c r="Q9" s="4">
        <v>90</v>
      </c>
      <c r="R9" s="4">
        <v>275</v>
      </c>
      <c r="S9" s="30">
        <v>32.727272727272698</v>
      </c>
      <c r="T9" s="4">
        <v>46</v>
      </c>
      <c r="U9" s="4">
        <v>65</v>
      </c>
      <c r="V9" s="30">
        <v>70.769230769230802</v>
      </c>
      <c r="W9" s="4">
        <v>18</v>
      </c>
      <c r="X9" s="4">
        <v>4</v>
      </c>
      <c r="Y9" s="4">
        <v>14</v>
      </c>
      <c r="Z9" s="4">
        <v>54</v>
      </c>
      <c r="AA9" s="4">
        <v>14</v>
      </c>
      <c r="AB9" s="4">
        <v>1</v>
      </c>
      <c r="AC9" s="4">
        <v>1</v>
      </c>
      <c r="AD9" s="4">
        <v>44</v>
      </c>
      <c r="AE9" s="4">
        <v>304</v>
      </c>
      <c r="AF9" s="30">
        <v>15.2</v>
      </c>
      <c r="AG9" s="4">
        <v>115</v>
      </c>
      <c r="AH9" s="4">
        <v>189</v>
      </c>
      <c r="AI9" s="4">
        <v>67</v>
      </c>
      <c r="AJ9" s="30">
        <v>3.35</v>
      </c>
      <c r="AK9" s="30">
        <v>16.100000000000001</v>
      </c>
      <c r="AL9" s="4">
        <v>114</v>
      </c>
      <c r="AM9" s="30">
        <v>5.7</v>
      </c>
      <c r="AN9" s="4">
        <v>111</v>
      </c>
      <c r="AO9" s="30">
        <v>5.55</v>
      </c>
      <c r="AP9" s="30">
        <v>33.200000000000003</v>
      </c>
      <c r="AQ9" s="30">
        <v>0.5</v>
      </c>
      <c r="AR9" s="4">
        <v>315</v>
      </c>
      <c r="AS9" s="4">
        <v>76</v>
      </c>
      <c r="AT9" s="4">
        <v>1290228</v>
      </c>
      <c r="AU9" s="4">
        <v>2</v>
      </c>
    </row>
    <row r="10" spans="1:47" ht="15.25" customHeight="1" x14ac:dyDescent="0.2">
      <c r="A10" s="4" t="s">
        <v>81</v>
      </c>
      <c r="B10" s="4">
        <v>3</v>
      </c>
      <c r="C10" s="4">
        <v>1</v>
      </c>
      <c r="D10" s="4">
        <v>2</v>
      </c>
      <c r="E10" s="30">
        <v>0.33333333333333298</v>
      </c>
      <c r="F10" s="4">
        <v>50</v>
      </c>
      <c r="G10" s="30">
        <v>16.6666666666667</v>
      </c>
      <c r="H10" s="30">
        <v>0.45</v>
      </c>
      <c r="I10" s="30">
        <v>22.5</v>
      </c>
      <c r="J10" s="30">
        <v>7.5</v>
      </c>
      <c r="K10" s="4">
        <v>0</v>
      </c>
      <c r="L10" s="4">
        <v>23</v>
      </c>
      <c r="M10" s="30">
        <v>7.6666666666666696</v>
      </c>
      <c r="N10" s="4">
        <v>35</v>
      </c>
      <c r="O10" s="4">
        <v>77</v>
      </c>
      <c r="P10" s="30">
        <v>45.454545454545503</v>
      </c>
      <c r="Q10" s="4">
        <v>4</v>
      </c>
      <c r="R10" s="4">
        <v>21</v>
      </c>
      <c r="S10" s="30">
        <v>19.047619047619001</v>
      </c>
      <c r="T10" s="4">
        <v>7</v>
      </c>
      <c r="U10" s="4">
        <v>13</v>
      </c>
      <c r="V10" s="30">
        <v>53.846153846153797</v>
      </c>
      <c r="W10" s="4">
        <v>1</v>
      </c>
      <c r="X10" s="4">
        <v>0</v>
      </c>
      <c r="Y10" s="4">
        <v>8</v>
      </c>
      <c r="Z10" s="4">
        <v>8</v>
      </c>
      <c r="AA10" s="4">
        <v>2</v>
      </c>
      <c r="AB10" s="4">
        <v>1</v>
      </c>
      <c r="AC10" s="4">
        <v>0</v>
      </c>
      <c r="AD10" s="4">
        <v>7</v>
      </c>
      <c r="AE10" s="4">
        <v>79</v>
      </c>
      <c r="AF10" s="30">
        <v>26.3333333333333</v>
      </c>
      <c r="AG10" s="4">
        <v>28</v>
      </c>
      <c r="AH10" s="4">
        <v>51</v>
      </c>
      <c r="AI10" s="4">
        <v>17</v>
      </c>
      <c r="AJ10" s="30">
        <v>5.6666666666666696</v>
      </c>
      <c r="AK10" s="30">
        <v>16.3333333333333</v>
      </c>
      <c r="AL10" s="4">
        <v>12</v>
      </c>
      <c r="AM10" s="30">
        <v>4</v>
      </c>
      <c r="AN10" s="4">
        <v>18</v>
      </c>
      <c r="AO10" s="30">
        <v>6</v>
      </c>
      <c r="AP10" s="30">
        <v>42.3333333333333</v>
      </c>
      <c r="AQ10" s="30">
        <v>0.214285714285714</v>
      </c>
      <c r="AR10" s="4">
        <v>18</v>
      </c>
      <c r="AS10" s="4">
        <v>32</v>
      </c>
      <c r="AT10" s="4">
        <v>130650</v>
      </c>
      <c r="AU10" s="4">
        <v>31</v>
      </c>
    </row>
    <row r="11" spans="1:47" ht="15.25" customHeight="1" x14ac:dyDescent="0.2">
      <c r="A11" s="4" t="s">
        <v>957</v>
      </c>
      <c r="B11" s="4">
        <v>2</v>
      </c>
      <c r="C11" s="4">
        <v>0</v>
      </c>
      <c r="D11" s="4">
        <v>2</v>
      </c>
      <c r="E11" s="30">
        <v>0</v>
      </c>
      <c r="F11" s="4">
        <v>25</v>
      </c>
      <c r="G11" s="30">
        <v>12.5</v>
      </c>
      <c r="H11" s="30">
        <v>0.4</v>
      </c>
      <c r="I11" s="30">
        <v>10</v>
      </c>
      <c r="J11" s="30">
        <v>5</v>
      </c>
      <c r="K11" s="4">
        <v>0</v>
      </c>
      <c r="L11" s="4">
        <v>10</v>
      </c>
      <c r="M11" s="30">
        <v>5</v>
      </c>
      <c r="N11" s="4">
        <v>18</v>
      </c>
      <c r="O11" s="4">
        <v>41</v>
      </c>
      <c r="P11" s="30">
        <v>43.902439024390198</v>
      </c>
      <c r="Q11" s="4">
        <v>2</v>
      </c>
      <c r="R11" s="4">
        <v>17</v>
      </c>
      <c r="S11" s="30">
        <v>11.764705882352899</v>
      </c>
      <c r="T11" s="4">
        <v>3</v>
      </c>
      <c r="U11" s="4">
        <v>4</v>
      </c>
      <c r="V11" s="30">
        <v>75</v>
      </c>
      <c r="W11" s="4">
        <v>1</v>
      </c>
      <c r="X11" s="4">
        <v>0</v>
      </c>
      <c r="Y11" s="4">
        <v>1</v>
      </c>
      <c r="Z11" s="4">
        <v>2</v>
      </c>
      <c r="AA11" s="4">
        <v>0</v>
      </c>
      <c r="AB11" s="4">
        <v>0</v>
      </c>
      <c r="AC11" s="4">
        <v>0</v>
      </c>
      <c r="AD11" s="4">
        <v>7</v>
      </c>
      <c r="AE11" s="4">
        <v>28</v>
      </c>
      <c r="AF11" s="30">
        <v>14</v>
      </c>
      <c r="AG11" s="4">
        <v>12</v>
      </c>
      <c r="AH11" s="4">
        <v>16</v>
      </c>
      <c r="AI11" s="4">
        <v>7</v>
      </c>
      <c r="AJ11" s="30">
        <v>3.5</v>
      </c>
      <c r="AK11" s="30">
        <v>21.5</v>
      </c>
      <c r="AL11" s="4">
        <v>9</v>
      </c>
      <c r="AM11" s="30">
        <v>4.5</v>
      </c>
      <c r="AN11" s="4">
        <v>10</v>
      </c>
      <c r="AO11" s="30">
        <v>5</v>
      </c>
      <c r="AP11" s="30">
        <v>34</v>
      </c>
      <c r="AQ11" s="30">
        <v>0.29310344827586199</v>
      </c>
      <c r="AR11" s="4">
        <v>0</v>
      </c>
      <c r="AS11" s="4">
        <v>25</v>
      </c>
      <c r="AT11" s="4">
        <v>110710</v>
      </c>
      <c r="AU11" s="4">
        <v>36</v>
      </c>
    </row>
    <row r="12" spans="1:47" ht="15.25" customHeight="1" x14ac:dyDescent="0.2">
      <c r="A12" s="4" t="s">
        <v>601</v>
      </c>
      <c r="B12" s="4">
        <v>30</v>
      </c>
      <c r="C12" s="4">
        <v>25</v>
      </c>
      <c r="D12" s="4">
        <v>5</v>
      </c>
      <c r="E12" s="30">
        <v>0.83333333333333304</v>
      </c>
      <c r="F12" s="4">
        <v>589</v>
      </c>
      <c r="G12" s="30">
        <v>19.633333333333301</v>
      </c>
      <c r="H12" s="30">
        <v>0.66</v>
      </c>
      <c r="I12" s="30">
        <v>388.7</v>
      </c>
      <c r="J12" s="30">
        <v>12.956666666666701</v>
      </c>
      <c r="K12" s="4">
        <v>18</v>
      </c>
      <c r="L12" s="4">
        <v>239</v>
      </c>
      <c r="M12" s="30">
        <v>7.9666666666666703</v>
      </c>
      <c r="N12" s="4">
        <v>269</v>
      </c>
      <c r="O12" s="4">
        <v>405</v>
      </c>
      <c r="P12" s="30">
        <v>66.419753086419703</v>
      </c>
      <c r="Q12" s="4">
        <v>124</v>
      </c>
      <c r="R12" s="4">
        <v>383</v>
      </c>
      <c r="S12" s="30">
        <v>32.375979112271501</v>
      </c>
      <c r="T12" s="4">
        <v>72</v>
      </c>
      <c r="U12" s="4">
        <v>100</v>
      </c>
      <c r="V12" s="30">
        <v>72</v>
      </c>
      <c r="W12" s="4">
        <v>24</v>
      </c>
      <c r="X12" s="4">
        <v>1</v>
      </c>
      <c r="Y12" s="4">
        <v>23</v>
      </c>
      <c r="Z12" s="4">
        <v>132</v>
      </c>
      <c r="AA12" s="4">
        <v>8</v>
      </c>
      <c r="AB12" s="4">
        <v>0</v>
      </c>
      <c r="AC12" s="4">
        <v>3</v>
      </c>
      <c r="AD12" s="4">
        <v>80</v>
      </c>
      <c r="AE12" s="4">
        <v>442</v>
      </c>
      <c r="AF12" s="30">
        <v>14.733333333333301</v>
      </c>
      <c r="AG12" s="4">
        <v>119</v>
      </c>
      <c r="AH12" s="4">
        <v>323</v>
      </c>
      <c r="AI12" s="4">
        <v>132</v>
      </c>
      <c r="AJ12" s="30">
        <v>4.4000000000000004</v>
      </c>
      <c r="AK12" s="30">
        <v>14.2</v>
      </c>
      <c r="AL12" s="4">
        <v>158</v>
      </c>
      <c r="AM12" s="30">
        <v>5.2666666666666702</v>
      </c>
      <c r="AN12" s="4">
        <v>171</v>
      </c>
      <c r="AO12" s="30">
        <v>5.7</v>
      </c>
      <c r="AP12" s="30">
        <v>33.200000000000003</v>
      </c>
      <c r="AQ12" s="30">
        <v>0.48604060913705599</v>
      </c>
      <c r="AR12" s="4">
        <v>509</v>
      </c>
      <c r="AS12" s="4">
        <v>80</v>
      </c>
      <c r="AT12" s="4">
        <v>1482210</v>
      </c>
      <c r="AU12" s="4">
        <v>1</v>
      </c>
    </row>
    <row r="13" spans="1:47" ht="15.25" customHeight="1" x14ac:dyDescent="0.2">
      <c r="A13" s="4" t="s">
        <v>63</v>
      </c>
      <c r="B13" s="4">
        <v>13</v>
      </c>
      <c r="C13" s="4">
        <v>6</v>
      </c>
      <c r="D13" s="4">
        <v>7</v>
      </c>
      <c r="E13" s="30">
        <v>0.46153846153846201</v>
      </c>
      <c r="F13" s="4">
        <v>193</v>
      </c>
      <c r="G13" s="30">
        <v>14.846153846153801</v>
      </c>
      <c r="H13" s="30">
        <v>0.48</v>
      </c>
      <c r="I13" s="30">
        <v>92.6</v>
      </c>
      <c r="J13" s="30">
        <v>7.12307692307692</v>
      </c>
      <c r="K13" s="4">
        <v>1</v>
      </c>
      <c r="L13" s="4">
        <v>69</v>
      </c>
      <c r="M13" s="30">
        <v>5.3076923076923102</v>
      </c>
      <c r="N13" s="4">
        <v>103</v>
      </c>
      <c r="O13" s="4">
        <v>196</v>
      </c>
      <c r="P13" s="30">
        <v>52.551020408163303</v>
      </c>
      <c r="Q13" s="4">
        <v>34</v>
      </c>
      <c r="R13" s="4">
        <v>166</v>
      </c>
      <c r="S13" s="30">
        <v>20.481927710843401</v>
      </c>
      <c r="T13" s="4">
        <v>22</v>
      </c>
      <c r="U13" s="4">
        <v>42</v>
      </c>
      <c r="V13" s="30">
        <v>52.380952380952401</v>
      </c>
      <c r="W13" s="4">
        <v>14</v>
      </c>
      <c r="X13" s="4">
        <v>0</v>
      </c>
      <c r="Y13" s="4">
        <v>5</v>
      </c>
      <c r="Z13" s="4">
        <v>38</v>
      </c>
      <c r="AA13" s="4">
        <v>2</v>
      </c>
      <c r="AB13" s="4">
        <v>0</v>
      </c>
      <c r="AC13" s="4">
        <v>0</v>
      </c>
      <c r="AD13" s="4">
        <v>26</v>
      </c>
      <c r="AE13" s="4">
        <v>211</v>
      </c>
      <c r="AF13" s="30">
        <v>16.230769230769202</v>
      </c>
      <c r="AG13" s="4">
        <v>81</v>
      </c>
      <c r="AH13" s="4">
        <v>130</v>
      </c>
      <c r="AI13" s="4">
        <v>80</v>
      </c>
      <c r="AJ13" s="30">
        <v>6.1538461538461497</v>
      </c>
      <c r="AK13" s="30">
        <v>14.846153846153801</v>
      </c>
      <c r="AL13" s="4">
        <v>78</v>
      </c>
      <c r="AM13" s="30">
        <v>6</v>
      </c>
      <c r="AN13" s="4">
        <v>88</v>
      </c>
      <c r="AO13" s="30">
        <v>6.7692307692307701</v>
      </c>
      <c r="AP13" s="30">
        <v>36.153846153846203</v>
      </c>
      <c r="AQ13" s="30">
        <v>0.45856353591160198</v>
      </c>
      <c r="AR13" s="4">
        <v>104</v>
      </c>
      <c r="AS13" s="4">
        <v>89</v>
      </c>
      <c r="AT13" s="4">
        <v>688499</v>
      </c>
      <c r="AU13" s="4">
        <v>8</v>
      </c>
    </row>
    <row r="14" spans="1:47" ht="15.25" customHeight="1" x14ac:dyDescent="0.2">
      <c r="A14" s="4" t="s">
        <v>80</v>
      </c>
      <c r="B14" s="4">
        <v>8</v>
      </c>
      <c r="C14" s="4">
        <v>5</v>
      </c>
      <c r="D14" s="4">
        <v>3</v>
      </c>
      <c r="E14" s="30">
        <v>0.625</v>
      </c>
      <c r="F14" s="4">
        <v>134</v>
      </c>
      <c r="G14" s="30">
        <v>16.75</v>
      </c>
      <c r="H14" s="30">
        <v>0.54</v>
      </c>
      <c r="I14" s="30">
        <v>72.400000000000006</v>
      </c>
      <c r="J14" s="30">
        <v>9.0500000000000007</v>
      </c>
      <c r="K14" s="4">
        <v>3</v>
      </c>
      <c r="L14" s="4">
        <v>80</v>
      </c>
      <c r="M14" s="30">
        <v>10</v>
      </c>
      <c r="N14" s="4">
        <v>70</v>
      </c>
      <c r="O14" s="4">
        <v>123</v>
      </c>
      <c r="P14" s="30">
        <v>56.910569105691103</v>
      </c>
      <c r="Q14" s="4">
        <v>22</v>
      </c>
      <c r="R14" s="4">
        <v>100</v>
      </c>
      <c r="S14" s="30">
        <v>22</v>
      </c>
      <c r="T14" s="4">
        <v>20</v>
      </c>
      <c r="U14" s="4">
        <v>25</v>
      </c>
      <c r="V14" s="30">
        <v>80</v>
      </c>
      <c r="W14" s="4">
        <v>3</v>
      </c>
      <c r="X14" s="4">
        <v>18</v>
      </c>
      <c r="Y14" s="4">
        <v>24</v>
      </c>
      <c r="Z14" s="4">
        <v>17</v>
      </c>
      <c r="AA14" s="4">
        <v>7</v>
      </c>
      <c r="AB14" s="4">
        <v>3</v>
      </c>
      <c r="AC14" s="4">
        <v>0</v>
      </c>
      <c r="AD14" s="4">
        <v>21</v>
      </c>
      <c r="AE14" s="4">
        <v>128</v>
      </c>
      <c r="AF14" s="30">
        <v>16</v>
      </c>
      <c r="AG14" s="4">
        <v>43</v>
      </c>
      <c r="AH14" s="4">
        <v>85</v>
      </c>
      <c r="AI14" s="4">
        <v>54</v>
      </c>
      <c r="AJ14" s="30">
        <v>6.75</v>
      </c>
      <c r="AK14" s="30">
        <v>16.125</v>
      </c>
      <c r="AL14" s="4">
        <v>48</v>
      </c>
      <c r="AM14" s="30">
        <v>6</v>
      </c>
      <c r="AN14" s="4">
        <v>45</v>
      </c>
      <c r="AO14" s="30">
        <v>5.625</v>
      </c>
      <c r="AP14" s="30">
        <v>37.375</v>
      </c>
      <c r="AQ14" s="30">
        <v>0.44843049327354301</v>
      </c>
      <c r="AR14" s="4">
        <v>96</v>
      </c>
      <c r="AS14" s="4">
        <v>38</v>
      </c>
      <c r="AT14" s="4">
        <v>407436</v>
      </c>
      <c r="AU14" s="4">
        <v>13</v>
      </c>
    </row>
    <row r="15" spans="1:47" ht="15.25" customHeight="1" x14ac:dyDescent="0.2">
      <c r="A15" s="4" t="s">
        <v>958</v>
      </c>
      <c r="B15" s="4">
        <v>16</v>
      </c>
      <c r="C15" s="4">
        <v>10</v>
      </c>
      <c r="D15" s="4">
        <v>6</v>
      </c>
      <c r="E15" s="30">
        <v>0.625</v>
      </c>
      <c r="F15" s="4">
        <v>291</v>
      </c>
      <c r="G15" s="30">
        <v>18.1875</v>
      </c>
      <c r="H15" s="30">
        <v>0.56999999999999995</v>
      </c>
      <c r="I15" s="30">
        <v>165.9</v>
      </c>
      <c r="J15" s="30">
        <v>10.36875</v>
      </c>
      <c r="K15" s="4">
        <v>5</v>
      </c>
      <c r="L15" s="4">
        <v>136</v>
      </c>
      <c r="M15" s="30">
        <v>8.5</v>
      </c>
      <c r="N15" s="4">
        <v>145</v>
      </c>
      <c r="O15" s="4">
        <v>211</v>
      </c>
      <c r="P15" s="30">
        <v>68.720379146919399</v>
      </c>
      <c r="Q15" s="4">
        <v>61</v>
      </c>
      <c r="R15" s="4">
        <v>269</v>
      </c>
      <c r="S15" s="30">
        <v>22.6765799256506</v>
      </c>
      <c r="T15" s="4">
        <v>24</v>
      </c>
      <c r="U15" s="4">
        <v>33</v>
      </c>
      <c r="V15" s="30">
        <v>72.727272727272705</v>
      </c>
      <c r="W15" s="4">
        <v>6</v>
      </c>
      <c r="X15" s="4">
        <v>10</v>
      </c>
      <c r="Y15" s="4">
        <v>13</v>
      </c>
      <c r="Z15" s="4">
        <v>64</v>
      </c>
      <c r="AA15" s="4">
        <v>9</v>
      </c>
      <c r="AB15" s="4">
        <v>1</v>
      </c>
      <c r="AC15" s="4">
        <v>2</v>
      </c>
      <c r="AD15" s="4">
        <v>47</v>
      </c>
      <c r="AE15" s="4">
        <v>286</v>
      </c>
      <c r="AF15" s="30">
        <v>17.875</v>
      </c>
      <c r="AG15" s="4">
        <v>114</v>
      </c>
      <c r="AH15" s="4">
        <v>172</v>
      </c>
      <c r="AI15" s="4">
        <v>73</v>
      </c>
      <c r="AJ15" s="30">
        <v>4.5625</v>
      </c>
      <c r="AK15" s="30">
        <v>15.1875</v>
      </c>
      <c r="AL15" s="4">
        <v>88</v>
      </c>
      <c r="AM15" s="30">
        <v>5.5</v>
      </c>
      <c r="AN15" s="4">
        <v>81</v>
      </c>
      <c r="AO15" s="30">
        <v>5.0625</v>
      </c>
      <c r="AP15" s="30">
        <v>36.25</v>
      </c>
      <c r="AQ15" s="30">
        <v>0.56041666666666701</v>
      </c>
      <c r="AR15" s="4">
        <v>192</v>
      </c>
      <c r="AS15" s="4">
        <v>99</v>
      </c>
      <c r="AT15" s="4">
        <v>1030332</v>
      </c>
      <c r="AU15" s="4">
        <v>6</v>
      </c>
    </row>
    <row r="16" spans="1:47" ht="15.25" customHeight="1" x14ac:dyDescent="0.2">
      <c r="A16" s="4" t="s">
        <v>959</v>
      </c>
      <c r="B16" s="4">
        <v>12</v>
      </c>
      <c r="C16" s="4">
        <v>5</v>
      </c>
      <c r="D16" s="4">
        <v>7</v>
      </c>
      <c r="E16" s="30">
        <v>0.41666666666666702</v>
      </c>
      <c r="F16" s="4">
        <v>206</v>
      </c>
      <c r="G16" s="30">
        <v>17.1666666666667</v>
      </c>
      <c r="H16" s="30">
        <v>0.53</v>
      </c>
      <c r="I16" s="30">
        <v>109.2</v>
      </c>
      <c r="J16" s="30">
        <v>9.1</v>
      </c>
      <c r="K16" s="4">
        <v>3</v>
      </c>
      <c r="L16" s="4">
        <v>49</v>
      </c>
      <c r="M16" s="30">
        <v>4.0833333333333304</v>
      </c>
      <c r="N16" s="4">
        <v>75</v>
      </c>
      <c r="O16" s="4">
        <v>166</v>
      </c>
      <c r="P16" s="30">
        <v>45.180722891566298</v>
      </c>
      <c r="Q16" s="4">
        <v>46</v>
      </c>
      <c r="R16" s="4">
        <v>167</v>
      </c>
      <c r="S16" s="30">
        <v>27.544910179640699</v>
      </c>
      <c r="T16" s="4">
        <v>39</v>
      </c>
      <c r="U16" s="4">
        <v>54</v>
      </c>
      <c r="V16" s="30">
        <v>72.2222222222222</v>
      </c>
      <c r="W16" s="4">
        <v>17</v>
      </c>
      <c r="X16" s="4">
        <v>1</v>
      </c>
      <c r="Y16" s="4">
        <v>21</v>
      </c>
      <c r="Z16" s="4">
        <v>13</v>
      </c>
      <c r="AA16" s="4">
        <v>3</v>
      </c>
      <c r="AB16" s="4">
        <v>0</v>
      </c>
      <c r="AC16" s="4">
        <v>1</v>
      </c>
      <c r="AD16" s="4">
        <v>13</v>
      </c>
      <c r="AE16" s="4">
        <v>186</v>
      </c>
      <c r="AF16" s="30">
        <v>15.5</v>
      </c>
      <c r="AG16" s="4">
        <v>55</v>
      </c>
      <c r="AH16" s="4">
        <v>131</v>
      </c>
      <c r="AI16" s="4">
        <v>48</v>
      </c>
      <c r="AJ16" s="30">
        <v>4</v>
      </c>
      <c r="AK16" s="30">
        <v>16.0833333333333</v>
      </c>
      <c r="AL16" s="4">
        <v>75</v>
      </c>
      <c r="AM16" s="30">
        <v>6.25</v>
      </c>
      <c r="AN16" s="4">
        <v>82</v>
      </c>
      <c r="AO16" s="30">
        <v>6.8333333333333304</v>
      </c>
      <c r="AP16" s="30">
        <v>34.8333333333333</v>
      </c>
      <c r="AQ16" s="30">
        <v>0.50150150150150197</v>
      </c>
      <c r="AR16" s="4">
        <v>102</v>
      </c>
      <c r="AS16" s="4">
        <v>104</v>
      </c>
      <c r="AT16" s="4">
        <v>552955</v>
      </c>
      <c r="AU16" s="4">
        <v>9</v>
      </c>
    </row>
    <row r="17" spans="1:47" ht="15.25" customHeight="1" x14ac:dyDescent="0.2">
      <c r="A17" s="4" t="s">
        <v>622</v>
      </c>
      <c r="B17" s="4">
        <v>3</v>
      </c>
      <c r="C17" s="4">
        <v>1</v>
      </c>
      <c r="D17" s="4">
        <v>2</v>
      </c>
      <c r="E17" s="30">
        <v>0.33333333333333298</v>
      </c>
      <c r="F17" s="4">
        <v>39</v>
      </c>
      <c r="G17" s="30">
        <v>13</v>
      </c>
      <c r="H17" s="30">
        <v>0.41</v>
      </c>
      <c r="I17" s="30">
        <v>16</v>
      </c>
      <c r="J17" s="30">
        <v>5.3333333333333304</v>
      </c>
      <c r="K17" s="4">
        <v>0</v>
      </c>
      <c r="L17" s="4">
        <v>16</v>
      </c>
      <c r="M17" s="30">
        <v>5.3333333333333304</v>
      </c>
      <c r="N17" s="4">
        <v>14</v>
      </c>
      <c r="O17" s="4">
        <v>35</v>
      </c>
      <c r="P17" s="30">
        <v>40</v>
      </c>
      <c r="Q17" s="4">
        <v>12</v>
      </c>
      <c r="R17" s="4">
        <v>55</v>
      </c>
      <c r="S17" s="30">
        <v>21.818181818181799</v>
      </c>
      <c r="T17" s="4">
        <v>1</v>
      </c>
      <c r="U17" s="4">
        <v>5</v>
      </c>
      <c r="V17" s="30">
        <v>20</v>
      </c>
      <c r="W17" s="4">
        <v>0</v>
      </c>
      <c r="X17" s="4">
        <v>0</v>
      </c>
      <c r="Y17" s="4">
        <v>5</v>
      </c>
      <c r="Z17" s="4">
        <v>6</v>
      </c>
      <c r="AA17" s="4">
        <v>2</v>
      </c>
      <c r="AB17" s="4">
        <v>1</v>
      </c>
      <c r="AC17" s="4">
        <v>0</v>
      </c>
      <c r="AD17" s="4">
        <v>5</v>
      </c>
      <c r="AE17" s="4">
        <v>62</v>
      </c>
      <c r="AF17" s="30">
        <v>20.6666666666667</v>
      </c>
      <c r="AG17" s="4">
        <v>21</v>
      </c>
      <c r="AH17" s="4">
        <v>41</v>
      </c>
      <c r="AI17" s="4">
        <v>20</v>
      </c>
      <c r="AJ17" s="30">
        <v>6.6666666666666696</v>
      </c>
      <c r="AK17" s="30">
        <v>17.3333333333333</v>
      </c>
      <c r="AL17" s="4">
        <v>23</v>
      </c>
      <c r="AM17" s="30">
        <v>7.6666666666666696</v>
      </c>
      <c r="AN17" s="4">
        <v>17</v>
      </c>
      <c r="AO17" s="30">
        <v>5.6666666666666696</v>
      </c>
      <c r="AP17" s="30">
        <v>38.3333333333333</v>
      </c>
      <c r="AQ17" s="30">
        <v>0.61111111111111105</v>
      </c>
      <c r="AR17" s="4">
        <v>19</v>
      </c>
      <c r="AS17" s="4">
        <v>20</v>
      </c>
      <c r="AT17" s="4">
        <v>321840</v>
      </c>
      <c r="AU17" s="4">
        <v>17</v>
      </c>
    </row>
    <row r="18" spans="1:47" ht="15.25" customHeight="1" x14ac:dyDescent="0.2">
      <c r="A18" s="4" t="s">
        <v>76</v>
      </c>
      <c r="B18" s="4">
        <v>25</v>
      </c>
      <c r="C18" s="4">
        <v>18</v>
      </c>
      <c r="D18" s="4">
        <v>7</v>
      </c>
      <c r="E18" s="30">
        <v>0.72</v>
      </c>
      <c r="F18" s="4">
        <v>441</v>
      </c>
      <c r="G18" s="30">
        <v>17.64</v>
      </c>
      <c r="H18" s="30">
        <v>0.56999999999999995</v>
      </c>
      <c r="I18" s="30">
        <v>251.4</v>
      </c>
      <c r="J18" s="30">
        <v>10.055999999999999</v>
      </c>
      <c r="K18" s="4">
        <v>9</v>
      </c>
      <c r="L18" s="4">
        <v>174</v>
      </c>
      <c r="M18" s="30">
        <v>6.96</v>
      </c>
      <c r="N18" s="4">
        <v>203</v>
      </c>
      <c r="O18" s="4">
        <v>356</v>
      </c>
      <c r="P18" s="30">
        <v>57.022471910112401</v>
      </c>
      <c r="Q18" s="4">
        <v>93</v>
      </c>
      <c r="R18" s="4">
        <v>317</v>
      </c>
      <c r="S18" s="30">
        <v>29.337539432176701</v>
      </c>
      <c r="T18" s="4">
        <v>52</v>
      </c>
      <c r="U18" s="4">
        <v>98</v>
      </c>
      <c r="V18" s="30">
        <v>53.061224489795897</v>
      </c>
      <c r="W18" s="4">
        <v>24</v>
      </c>
      <c r="X18" s="4">
        <v>2</v>
      </c>
      <c r="Y18" s="4">
        <v>33</v>
      </c>
      <c r="Z18" s="4">
        <v>62</v>
      </c>
      <c r="AA18" s="4">
        <v>9</v>
      </c>
      <c r="AB18" s="4">
        <v>0</v>
      </c>
      <c r="AC18" s="4">
        <v>3</v>
      </c>
      <c r="AD18" s="4">
        <v>74</v>
      </c>
      <c r="AE18" s="4">
        <v>415</v>
      </c>
      <c r="AF18" s="30">
        <v>16.600000000000001</v>
      </c>
      <c r="AG18" s="4">
        <v>120</v>
      </c>
      <c r="AH18" s="4">
        <v>295</v>
      </c>
      <c r="AI18" s="4">
        <v>126</v>
      </c>
      <c r="AJ18" s="30">
        <v>5.04</v>
      </c>
      <c r="AK18" s="30">
        <v>15.72</v>
      </c>
      <c r="AL18" s="4">
        <v>152</v>
      </c>
      <c r="AM18" s="30">
        <v>6.08</v>
      </c>
      <c r="AN18" s="4">
        <v>163</v>
      </c>
      <c r="AO18" s="30">
        <v>6.52</v>
      </c>
      <c r="AP18" s="30">
        <v>34.92</v>
      </c>
      <c r="AQ18" s="30">
        <v>0.47102526002971801</v>
      </c>
      <c r="AR18" s="4">
        <v>348</v>
      </c>
      <c r="AS18" s="4">
        <v>93</v>
      </c>
      <c r="AT18" s="4">
        <v>1273806</v>
      </c>
      <c r="AU18" s="4">
        <v>3</v>
      </c>
    </row>
    <row r="19" spans="1:47" ht="15.25" customHeight="1" x14ac:dyDescent="0.2">
      <c r="A19" s="4" t="s">
        <v>608</v>
      </c>
      <c r="B19" s="4">
        <v>18</v>
      </c>
      <c r="C19" s="4">
        <v>14</v>
      </c>
      <c r="D19" s="4">
        <v>4</v>
      </c>
      <c r="E19" s="30">
        <v>0.77777777777777801</v>
      </c>
      <c r="F19" s="4">
        <v>350</v>
      </c>
      <c r="G19" s="30">
        <v>19.4444444444444</v>
      </c>
      <c r="H19" s="30">
        <v>0.56999999999999995</v>
      </c>
      <c r="I19" s="30">
        <v>199.5</v>
      </c>
      <c r="J19" s="30">
        <v>11.0833333333333</v>
      </c>
      <c r="K19" s="4">
        <v>9</v>
      </c>
      <c r="L19" s="4">
        <v>106</v>
      </c>
      <c r="M19" s="30">
        <v>5.8888888888888902</v>
      </c>
      <c r="N19" s="4">
        <v>181</v>
      </c>
      <c r="O19" s="4">
        <v>288</v>
      </c>
      <c r="P19" s="30">
        <v>62.8472222222222</v>
      </c>
      <c r="Q19" s="4">
        <v>66</v>
      </c>
      <c r="R19" s="4">
        <v>265</v>
      </c>
      <c r="S19" s="30">
        <v>24.905660377358501</v>
      </c>
      <c r="T19" s="4">
        <v>37</v>
      </c>
      <c r="U19" s="4">
        <v>64</v>
      </c>
      <c r="V19" s="30">
        <v>57.8125</v>
      </c>
      <c r="W19" s="4">
        <v>17</v>
      </c>
      <c r="X19" s="4">
        <v>1</v>
      </c>
      <c r="Y19" s="4">
        <v>17</v>
      </c>
      <c r="Z19" s="4">
        <v>56</v>
      </c>
      <c r="AA19" s="4">
        <v>12</v>
      </c>
      <c r="AB19" s="4">
        <v>0</v>
      </c>
      <c r="AC19" s="4">
        <v>3</v>
      </c>
      <c r="AD19" s="4">
        <v>29</v>
      </c>
      <c r="AE19" s="4">
        <v>363</v>
      </c>
      <c r="AF19" s="30">
        <v>20.1666666666667</v>
      </c>
      <c r="AG19" s="4">
        <v>146</v>
      </c>
      <c r="AH19" s="4">
        <v>217</v>
      </c>
      <c r="AI19" s="4">
        <v>86</v>
      </c>
      <c r="AJ19" s="30">
        <v>4.7777777777777803</v>
      </c>
      <c r="AK19" s="30">
        <v>14.4444444444444</v>
      </c>
      <c r="AL19" s="4">
        <v>113</v>
      </c>
      <c r="AM19" s="30">
        <v>6.2777777777777803</v>
      </c>
      <c r="AN19" s="4">
        <v>109</v>
      </c>
      <c r="AO19" s="30">
        <v>6.0555555555555598</v>
      </c>
      <c r="AP19" s="30">
        <v>38.1111111111111</v>
      </c>
      <c r="AQ19" s="30">
        <v>0.47920433996383399</v>
      </c>
      <c r="AR19" s="4">
        <v>287</v>
      </c>
      <c r="AS19" s="4">
        <v>63</v>
      </c>
      <c r="AT19" s="4">
        <v>1167099</v>
      </c>
      <c r="AU19" s="4">
        <v>5</v>
      </c>
    </row>
    <row r="20" spans="1:47" ht="15.25" customHeight="1" x14ac:dyDescent="0.2">
      <c r="A20" s="4" t="s">
        <v>61</v>
      </c>
      <c r="B20" s="4">
        <v>3</v>
      </c>
      <c r="C20" s="4">
        <v>1</v>
      </c>
      <c r="D20" s="4">
        <v>2</v>
      </c>
      <c r="E20" s="30">
        <v>0.33333333333333298</v>
      </c>
      <c r="F20" s="4">
        <v>42</v>
      </c>
      <c r="G20" s="30">
        <v>14</v>
      </c>
      <c r="H20" s="30">
        <v>0.52</v>
      </c>
      <c r="I20" s="30">
        <v>21.8</v>
      </c>
      <c r="J20" s="30">
        <v>7.2666666666666702</v>
      </c>
      <c r="K20" s="4">
        <v>1</v>
      </c>
      <c r="L20" s="4">
        <v>19</v>
      </c>
      <c r="M20" s="30">
        <v>6.3333333333333304</v>
      </c>
      <c r="N20" s="4">
        <v>11</v>
      </c>
      <c r="O20" s="4">
        <v>25</v>
      </c>
      <c r="P20" s="30">
        <v>44</v>
      </c>
      <c r="Q20" s="4">
        <v>12</v>
      </c>
      <c r="R20" s="4">
        <v>46</v>
      </c>
      <c r="S20" s="30">
        <v>26.086956521739101</v>
      </c>
      <c r="T20" s="4">
        <v>7</v>
      </c>
      <c r="U20" s="4">
        <v>10</v>
      </c>
      <c r="V20" s="30">
        <v>70</v>
      </c>
      <c r="W20" s="4">
        <v>1</v>
      </c>
      <c r="X20" s="4">
        <v>0</v>
      </c>
      <c r="Y20" s="4">
        <v>0</v>
      </c>
      <c r="Z20" s="4">
        <v>14</v>
      </c>
      <c r="AA20" s="4">
        <v>0</v>
      </c>
      <c r="AB20" s="4">
        <v>0</v>
      </c>
      <c r="AC20" s="4">
        <v>0</v>
      </c>
      <c r="AD20" s="4">
        <v>5</v>
      </c>
      <c r="AE20" s="4">
        <v>28</v>
      </c>
      <c r="AF20" s="30">
        <v>9.3333333333333304</v>
      </c>
      <c r="AG20" s="4">
        <v>9</v>
      </c>
      <c r="AH20" s="4">
        <v>19</v>
      </c>
      <c r="AI20" s="4">
        <v>13</v>
      </c>
      <c r="AJ20" s="30">
        <v>4.3333333333333304</v>
      </c>
      <c r="AK20" s="30">
        <v>17.3333333333333</v>
      </c>
      <c r="AL20" s="4">
        <v>13</v>
      </c>
      <c r="AM20" s="30">
        <v>4.3333333333333304</v>
      </c>
      <c r="AN20" s="4">
        <v>15</v>
      </c>
      <c r="AO20" s="30">
        <v>5</v>
      </c>
      <c r="AP20" s="30">
        <v>31</v>
      </c>
      <c r="AQ20" s="30">
        <v>0.647887323943662</v>
      </c>
      <c r="AR20" s="4">
        <v>21</v>
      </c>
      <c r="AS20" s="4">
        <v>21</v>
      </c>
      <c r="AT20" s="4">
        <v>151284</v>
      </c>
      <c r="AU20" s="4">
        <v>28</v>
      </c>
    </row>
    <row r="21" spans="1:47" ht="15.25" customHeight="1" x14ac:dyDescent="0.2">
      <c r="A21" s="4" t="s">
        <v>70</v>
      </c>
      <c r="B21" s="4">
        <v>12</v>
      </c>
      <c r="C21" s="4">
        <v>5</v>
      </c>
      <c r="D21" s="4">
        <v>7</v>
      </c>
      <c r="E21" s="30">
        <v>0.41666666666666702</v>
      </c>
      <c r="F21" s="4">
        <v>210</v>
      </c>
      <c r="G21" s="30">
        <v>17.5</v>
      </c>
      <c r="H21" s="30">
        <v>0.54</v>
      </c>
      <c r="I21" s="30">
        <v>113.4</v>
      </c>
      <c r="J21" s="30">
        <v>9.4499999999999993</v>
      </c>
      <c r="K21" s="4">
        <v>3</v>
      </c>
      <c r="L21" s="4">
        <v>86</v>
      </c>
      <c r="M21" s="30">
        <v>7.1666666666666696</v>
      </c>
      <c r="N21" s="4">
        <v>107</v>
      </c>
      <c r="O21" s="4">
        <v>181</v>
      </c>
      <c r="P21" s="30">
        <v>59.116022099447498</v>
      </c>
      <c r="Q21" s="4">
        <v>43</v>
      </c>
      <c r="R21" s="4">
        <v>173</v>
      </c>
      <c r="S21" s="30">
        <v>24.855491329479801</v>
      </c>
      <c r="T21" s="4">
        <v>17</v>
      </c>
      <c r="U21" s="4">
        <v>36</v>
      </c>
      <c r="V21" s="30">
        <v>47.2222222222222</v>
      </c>
      <c r="W21" s="4">
        <v>11</v>
      </c>
      <c r="X21" s="4">
        <v>0</v>
      </c>
      <c r="Y21" s="4">
        <v>10</v>
      </c>
      <c r="Z21" s="4">
        <v>34</v>
      </c>
      <c r="AA21" s="4">
        <v>0</v>
      </c>
      <c r="AB21" s="4">
        <v>0</v>
      </c>
      <c r="AC21" s="4">
        <v>2</v>
      </c>
      <c r="AD21" s="4">
        <v>40</v>
      </c>
      <c r="AE21" s="4">
        <v>170</v>
      </c>
      <c r="AF21" s="30">
        <v>14.1666666666667</v>
      </c>
      <c r="AG21" s="4">
        <v>65</v>
      </c>
      <c r="AH21" s="4">
        <v>105</v>
      </c>
      <c r="AI21" s="4">
        <v>36</v>
      </c>
      <c r="AJ21" s="30">
        <v>3</v>
      </c>
      <c r="AK21" s="30">
        <v>18.3333333333333</v>
      </c>
      <c r="AL21" s="4">
        <v>83</v>
      </c>
      <c r="AM21" s="30">
        <v>6.9166666666666696</v>
      </c>
      <c r="AN21" s="4">
        <v>68</v>
      </c>
      <c r="AO21" s="30">
        <v>5.6666666666666696</v>
      </c>
      <c r="AP21" s="30">
        <v>34.5833333333333</v>
      </c>
      <c r="AQ21" s="30">
        <v>0.48870056497175102</v>
      </c>
      <c r="AR21" s="4">
        <v>97</v>
      </c>
      <c r="AS21" s="4">
        <v>113</v>
      </c>
      <c r="AT21" s="4">
        <v>806934</v>
      </c>
      <c r="AU21" s="4">
        <v>7</v>
      </c>
    </row>
    <row r="22" spans="1:47" ht="15.25" customHeight="1" x14ac:dyDescent="0.2">
      <c r="A22" s="4" t="s">
        <v>90</v>
      </c>
      <c r="B22" s="4">
        <v>3</v>
      </c>
      <c r="C22" s="4">
        <v>1</v>
      </c>
      <c r="D22" s="4">
        <v>2</v>
      </c>
      <c r="E22" s="30">
        <v>0.33333333333333298</v>
      </c>
      <c r="F22" s="4">
        <v>52</v>
      </c>
      <c r="G22" s="30">
        <v>17.3333333333333</v>
      </c>
      <c r="H22" s="30">
        <v>0.67</v>
      </c>
      <c r="I22" s="30">
        <v>34.799999999999997</v>
      </c>
      <c r="J22" s="30">
        <v>11.6</v>
      </c>
      <c r="K22" s="4">
        <v>1</v>
      </c>
      <c r="L22" s="4">
        <v>5</v>
      </c>
      <c r="M22" s="30">
        <v>1.6666666666666701</v>
      </c>
      <c r="N22" s="4">
        <v>15</v>
      </c>
      <c r="O22" s="4">
        <v>30</v>
      </c>
      <c r="P22" s="30">
        <v>50</v>
      </c>
      <c r="Q22" s="4">
        <v>17</v>
      </c>
      <c r="R22" s="4">
        <v>42</v>
      </c>
      <c r="S22" s="30">
        <v>40.476190476190503</v>
      </c>
      <c r="T22" s="4">
        <v>3</v>
      </c>
      <c r="U22" s="4">
        <v>6</v>
      </c>
      <c r="V22" s="30">
        <v>50</v>
      </c>
      <c r="W22" s="4">
        <v>1</v>
      </c>
      <c r="X22" s="4">
        <v>0</v>
      </c>
      <c r="Y22" s="4">
        <v>0</v>
      </c>
      <c r="Z22" s="4">
        <v>3</v>
      </c>
      <c r="AA22" s="4">
        <v>1</v>
      </c>
      <c r="AB22" s="4">
        <v>0</v>
      </c>
      <c r="AC22" s="4">
        <v>0</v>
      </c>
      <c r="AD22" s="4">
        <v>2</v>
      </c>
      <c r="AE22" s="4">
        <v>49</v>
      </c>
      <c r="AF22" s="30">
        <v>16.3333333333333</v>
      </c>
      <c r="AG22" s="4">
        <v>18</v>
      </c>
      <c r="AH22" s="4">
        <v>31</v>
      </c>
      <c r="AI22" s="4">
        <v>11</v>
      </c>
      <c r="AJ22" s="30">
        <v>3.6666666666666701</v>
      </c>
      <c r="AK22" s="30">
        <v>16.3333333333333</v>
      </c>
      <c r="AL22" s="4">
        <v>26</v>
      </c>
      <c r="AM22" s="30">
        <v>8.6666666666666696</v>
      </c>
      <c r="AN22" s="4">
        <v>17</v>
      </c>
      <c r="AO22" s="30">
        <v>5.6666666666666696</v>
      </c>
      <c r="AP22" s="30">
        <v>29.3333333333333</v>
      </c>
      <c r="AQ22" s="30">
        <v>0.58333333333333304</v>
      </c>
      <c r="AR22" s="4">
        <v>22</v>
      </c>
      <c r="AS22" s="4">
        <v>30</v>
      </c>
      <c r="AT22" s="4">
        <v>224715</v>
      </c>
      <c r="AU22" s="4">
        <v>20</v>
      </c>
    </row>
    <row r="23" spans="1:47" ht="15.25" customHeight="1" x14ac:dyDescent="0.2">
      <c r="A23" s="4" t="s">
        <v>83</v>
      </c>
      <c r="B23" s="4">
        <v>3</v>
      </c>
      <c r="C23" s="4">
        <v>1</v>
      </c>
      <c r="D23" s="4">
        <v>2</v>
      </c>
      <c r="E23" s="30">
        <v>0.33333333333333298</v>
      </c>
      <c r="F23" s="4">
        <v>46</v>
      </c>
      <c r="G23" s="30">
        <v>15.3333333333333</v>
      </c>
      <c r="H23" s="30">
        <v>0.55000000000000004</v>
      </c>
      <c r="I23" s="30">
        <v>25.3</v>
      </c>
      <c r="J23" s="30">
        <v>8.43333333333333</v>
      </c>
      <c r="K23" s="4">
        <v>1</v>
      </c>
      <c r="L23" s="4">
        <v>11</v>
      </c>
      <c r="M23" s="30">
        <v>3.6666666666666701</v>
      </c>
      <c r="N23" s="4">
        <v>21</v>
      </c>
      <c r="O23" s="4">
        <v>47</v>
      </c>
      <c r="P23" s="30">
        <v>44.680851063829799</v>
      </c>
      <c r="Q23" s="4">
        <v>9</v>
      </c>
      <c r="R23" s="4">
        <v>27</v>
      </c>
      <c r="S23" s="30">
        <v>33.3333333333333</v>
      </c>
      <c r="T23" s="4">
        <v>7</v>
      </c>
      <c r="U23" s="4">
        <v>9</v>
      </c>
      <c r="V23" s="30">
        <v>77.7777777777778</v>
      </c>
      <c r="W23" s="4">
        <v>1</v>
      </c>
      <c r="X23" s="4">
        <v>0</v>
      </c>
      <c r="Y23" s="4">
        <v>2</v>
      </c>
      <c r="Z23" s="4">
        <v>6</v>
      </c>
      <c r="AA23" s="4">
        <v>1</v>
      </c>
      <c r="AB23" s="4">
        <v>0</v>
      </c>
      <c r="AC23" s="4">
        <v>0</v>
      </c>
      <c r="AD23" s="4">
        <v>3</v>
      </c>
      <c r="AE23" s="4">
        <v>51</v>
      </c>
      <c r="AF23" s="30">
        <v>17</v>
      </c>
      <c r="AG23" s="4">
        <v>20</v>
      </c>
      <c r="AH23" s="4">
        <v>31</v>
      </c>
      <c r="AI23" s="4">
        <v>17</v>
      </c>
      <c r="AJ23" s="30">
        <v>5.6666666666666696</v>
      </c>
      <c r="AK23" s="30">
        <v>20</v>
      </c>
      <c r="AL23" s="4">
        <v>7</v>
      </c>
      <c r="AM23" s="30">
        <v>2.3333333333333299</v>
      </c>
      <c r="AN23" s="4">
        <v>17</v>
      </c>
      <c r="AO23" s="30">
        <v>5.6666666666666696</v>
      </c>
      <c r="AP23" s="30">
        <v>33</v>
      </c>
      <c r="AQ23" s="30">
        <v>0.36486486486486502</v>
      </c>
      <c r="AR23" s="4">
        <v>21</v>
      </c>
      <c r="AS23" s="4">
        <v>25</v>
      </c>
      <c r="AT23" s="4">
        <v>156525</v>
      </c>
      <c r="AU23" s="4">
        <v>27</v>
      </c>
    </row>
    <row r="24" spans="1:47" ht="15.25" customHeight="1" x14ac:dyDescent="0.2">
      <c r="A24" s="4" t="s">
        <v>602</v>
      </c>
      <c r="B24" s="4">
        <v>3</v>
      </c>
      <c r="C24" s="4">
        <v>1</v>
      </c>
      <c r="D24" s="4">
        <v>2</v>
      </c>
      <c r="E24" s="30">
        <v>0.33333333333333298</v>
      </c>
      <c r="F24" s="4">
        <v>43</v>
      </c>
      <c r="G24" s="30">
        <v>14.3333333333333</v>
      </c>
      <c r="H24" s="30">
        <v>0.64</v>
      </c>
      <c r="I24" s="30">
        <v>27.5</v>
      </c>
      <c r="J24" s="30">
        <v>9.1666666666666696</v>
      </c>
      <c r="K24" s="4">
        <v>1</v>
      </c>
      <c r="L24" s="4">
        <v>10</v>
      </c>
      <c r="M24" s="30">
        <v>3.3333333333333299</v>
      </c>
      <c r="N24" s="4">
        <v>16</v>
      </c>
      <c r="O24" s="4">
        <v>22</v>
      </c>
      <c r="P24" s="30">
        <v>72.727272727272705</v>
      </c>
      <c r="Q24" s="4">
        <v>11</v>
      </c>
      <c r="R24" s="4">
        <v>39</v>
      </c>
      <c r="S24" s="30">
        <v>28.205128205128201</v>
      </c>
      <c r="T24" s="4">
        <v>5</v>
      </c>
      <c r="U24" s="4">
        <v>6</v>
      </c>
      <c r="V24" s="30">
        <v>83.3333333333333</v>
      </c>
      <c r="W24" s="4">
        <v>2</v>
      </c>
      <c r="X24" s="4">
        <v>0</v>
      </c>
      <c r="Y24" s="4">
        <v>1</v>
      </c>
      <c r="Z24" s="4">
        <v>8</v>
      </c>
      <c r="AA24" s="4">
        <v>1</v>
      </c>
      <c r="AB24" s="4">
        <v>0</v>
      </c>
      <c r="AC24" s="4">
        <v>0</v>
      </c>
      <c r="AD24" s="4">
        <v>1</v>
      </c>
      <c r="AE24" s="4">
        <v>34</v>
      </c>
      <c r="AF24" s="30">
        <v>11.3333333333333</v>
      </c>
      <c r="AG24" s="4">
        <v>9</v>
      </c>
      <c r="AH24" s="4">
        <v>25</v>
      </c>
      <c r="AI24" s="4">
        <v>14</v>
      </c>
      <c r="AJ24" s="30">
        <v>4.6666666666666696</v>
      </c>
      <c r="AK24" s="30">
        <v>18.6666666666667</v>
      </c>
      <c r="AL24" s="4">
        <v>19</v>
      </c>
      <c r="AM24" s="30">
        <v>6.3333333333333304</v>
      </c>
      <c r="AN24" s="4">
        <v>20</v>
      </c>
      <c r="AO24" s="30">
        <v>6.6666666666666696</v>
      </c>
      <c r="AP24" s="30">
        <v>26.3333333333333</v>
      </c>
      <c r="AQ24" s="30">
        <v>0.63934426229508201</v>
      </c>
      <c r="AR24" s="4">
        <v>21</v>
      </c>
      <c r="AS24" s="4">
        <v>22</v>
      </c>
      <c r="AT24" s="4">
        <v>319290</v>
      </c>
      <c r="AU24" s="4">
        <v>18</v>
      </c>
    </row>
    <row r="25" spans="1:47" ht="15.25" customHeight="1" x14ac:dyDescent="0.2">
      <c r="A25" s="4" t="s">
        <v>609</v>
      </c>
      <c r="B25" s="4">
        <v>3</v>
      </c>
      <c r="C25" s="4">
        <v>1</v>
      </c>
      <c r="D25" s="4">
        <v>2</v>
      </c>
      <c r="E25" s="30">
        <v>0.33333333333333298</v>
      </c>
      <c r="F25" s="4">
        <v>47</v>
      </c>
      <c r="G25" s="30">
        <v>15.6666666666667</v>
      </c>
      <c r="H25" s="30">
        <v>0.48</v>
      </c>
      <c r="I25" s="30">
        <v>22.6</v>
      </c>
      <c r="J25" s="30">
        <v>7.5333333333333297</v>
      </c>
      <c r="K25" s="4">
        <v>1</v>
      </c>
      <c r="L25" s="4">
        <v>18</v>
      </c>
      <c r="M25" s="30">
        <v>6</v>
      </c>
      <c r="N25" s="4">
        <v>21</v>
      </c>
      <c r="O25" s="4">
        <v>44</v>
      </c>
      <c r="P25" s="30">
        <v>47.727272727272698</v>
      </c>
      <c r="Q25" s="4">
        <v>10</v>
      </c>
      <c r="R25" s="4">
        <v>41</v>
      </c>
      <c r="S25" s="30">
        <v>24.390243902439</v>
      </c>
      <c r="T25" s="4">
        <v>6</v>
      </c>
      <c r="U25" s="4">
        <v>13</v>
      </c>
      <c r="V25" s="30">
        <v>46.153846153846203</v>
      </c>
      <c r="W25" s="4">
        <v>3</v>
      </c>
      <c r="X25" s="4">
        <v>0</v>
      </c>
      <c r="Y25" s="4">
        <v>4</v>
      </c>
      <c r="Z25" s="4">
        <v>6</v>
      </c>
      <c r="AA25" s="4">
        <v>0</v>
      </c>
      <c r="AB25" s="4">
        <v>0</v>
      </c>
      <c r="AC25" s="4">
        <v>0</v>
      </c>
      <c r="AD25" s="4">
        <v>8</v>
      </c>
      <c r="AE25" s="4">
        <v>41</v>
      </c>
      <c r="AF25" s="30">
        <v>13.6666666666667</v>
      </c>
      <c r="AG25" s="4">
        <v>17</v>
      </c>
      <c r="AH25" s="4">
        <v>24</v>
      </c>
      <c r="AI25" s="4">
        <v>13</v>
      </c>
      <c r="AJ25" s="30">
        <v>4.3333333333333304</v>
      </c>
      <c r="AK25" s="30">
        <v>19</v>
      </c>
      <c r="AL25" s="4">
        <v>16</v>
      </c>
      <c r="AM25" s="30">
        <v>5.3333333333333304</v>
      </c>
      <c r="AN25" s="4">
        <v>14</v>
      </c>
      <c r="AO25" s="30">
        <v>4.6666666666666696</v>
      </c>
      <c r="AP25" s="30">
        <v>36</v>
      </c>
      <c r="AQ25" s="30">
        <v>0.48235294117647098</v>
      </c>
      <c r="AR25" s="4">
        <v>22</v>
      </c>
      <c r="AS25" s="4">
        <v>25</v>
      </c>
      <c r="AT25" s="4">
        <v>375971</v>
      </c>
      <c r="AU25" s="4">
        <v>15</v>
      </c>
    </row>
    <row r="26" spans="1:47" ht="15.25" customHeight="1" x14ac:dyDescent="0.2">
      <c r="A26" s="4" t="s">
        <v>610</v>
      </c>
      <c r="B26" s="4">
        <v>3</v>
      </c>
      <c r="C26" s="4">
        <v>2</v>
      </c>
      <c r="D26" s="4">
        <v>1</v>
      </c>
      <c r="E26" s="30">
        <v>0.66666666666666696</v>
      </c>
      <c r="F26" s="4">
        <v>44</v>
      </c>
      <c r="G26" s="30">
        <v>14.6666666666667</v>
      </c>
      <c r="H26" s="30">
        <v>0.4</v>
      </c>
      <c r="I26" s="30">
        <v>17.600000000000001</v>
      </c>
      <c r="J26" s="30">
        <v>5.8666666666666698</v>
      </c>
      <c r="K26" s="4">
        <v>0</v>
      </c>
      <c r="L26" s="4">
        <v>11</v>
      </c>
      <c r="M26" s="30">
        <v>3.6666666666666701</v>
      </c>
      <c r="N26" s="4">
        <v>28</v>
      </c>
      <c r="O26" s="4">
        <v>69</v>
      </c>
      <c r="P26" s="30">
        <v>40.579710144927503</v>
      </c>
      <c r="Q26" s="4">
        <v>3</v>
      </c>
      <c r="R26" s="4">
        <v>20</v>
      </c>
      <c r="S26" s="30">
        <v>15</v>
      </c>
      <c r="T26" s="4">
        <v>10</v>
      </c>
      <c r="U26" s="4">
        <v>20</v>
      </c>
      <c r="V26" s="30">
        <v>50</v>
      </c>
      <c r="W26" s="4">
        <v>5</v>
      </c>
      <c r="X26" s="4">
        <v>1</v>
      </c>
      <c r="Y26" s="4">
        <v>1</v>
      </c>
      <c r="Z26" s="4">
        <v>6</v>
      </c>
      <c r="AA26" s="4">
        <v>2</v>
      </c>
      <c r="AB26" s="4">
        <v>0</v>
      </c>
      <c r="AC26" s="4">
        <v>0</v>
      </c>
      <c r="AD26" s="4">
        <v>3</v>
      </c>
      <c r="AE26" s="4">
        <v>68</v>
      </c>
      <c r="AF26" s="30">
        <v>22.6666666666667</v>
      </c>
      <c r="AG26" s="4">
        <v>34</v>
      </c>
      <c r="AH26" s="4">
        <v>34</v>
      </c>
      <c r="AI26" s="4">
        <v>21</v>
      </c>
      <c r="AJ26" s="30">
        <v>7</v>
      </c>
      <c r="AK26" s="30">
        <v>17</v>
      </c>
      <c r="AL26" s="4">
        <v>19</v>
      </c>
      <c r="AM26" s="30">
        <v>6.3333333333333304</v>
      </c>
      <c r="AN26" s="4">
        <v>23</v>
      </c>
      <c r="AO26" s="30">
        <v>7.6666666666666696</v>
      </c>
      <c r="AP26" s="30">
        <v>41.6666666666667</v>
      </c>
      <c r="AQ26" s="30">
        <v>0.224719101123595</v>
      </c>
      <c r="AR26" s="4">
        <v>33</v>
      </c>
      <c r="AS26" s="4">
        <v>11</v>
      </c>
      <c r="AT26" s="4">
        <v>147969</v>
      </c>
      <c r="AU26" s="4">
        <v>29</v>
      </c>
    </row>
    <row r="27" spans="1:47" ht="15.25" customHeight="1" x14ac:dyDescent="0.2">
      <c r="A27" s="4" t="s">
        <v>603</v>
      </c>
      <c r="B27" s="4">
        <v>2</v>
      </c>
      <c r="C27" s="4">
        <v>0</v>
      </c>
      <c r="D27" s="4">
        <v>2</v>
      </c>
      <c r="E27" s="30">
        <v>0</v>
      </c>
      <c r="F27" s="4">
        <v>30</v>
      </c>
      <c r="G27" s="30">
        <v>15</v>
      </c>
      <c r="H27" s="30">
        <v>0.45</v>
      </c>
      <c r="I27" s="30">
        <v>13.5</v>
      </c>
      <c r="J27" s="30">
        <v>6.75</v>
      </c>
      <c r="K27" s="4">
        <v>0</v>
      </c>
      <c r="L27" s="4">
        <v>4</v>
      </c>
      <c r="M27" s="30">
        <v>2</v>
      </c>
      <c r="N27" s="4">
        <v>12</v>
      </c>
      <c r="O27" s="4">
        <v>34</v>
      </c>
      <c r="P27" s="30">
        <v>35.294117647058798</v>
      </c>
      <c r="Q27" s="4">
        <v>7</v>
      </c>
      <c r="R27" s="4">
        <v>26</v>
      </c>
      <c r="S27" s="30">
        <v>26.923076923076898</v>
      </c>
      <c r="T27" s="4">
        <v>4</v>
      </c>
      <c r="U27" s="4">
        <v>7</v>
      </c>
      <c r="V27" s="30">
        <v>57.142857142857103</v>
      </c>
      <c r="W27" s="4">
        <v>1</v>
      </c>
      <c r="X27" s="4">
        <v>0</v>
      </c>
      <c r="Y27" s="4">
        <v>3</v>
      </c>
      <c r="Z27" s="4">
        <v>0</v>
      </c>
      <c r="AA27" s="4">
        <v>0</v>
      </c>
      <c r="AB27" s="4">
        <v>0</v>
      </c>
      <c r="AC27" s="4">
        <v>0</v>
      </c>
      <c r="AD27" s="4">
        <v>1</v>
      </c>
      <c r="AE27" s="4">
        <v>38</v>
      </c>
      <c r="AF27" s="30">
        <v>19</v>
      </c>
      <c r="AG27" s="4">
        <v>12</v>
      </c>
      <c r="AH27" s="4">
        <v>26</v>
      </c>
      <c r="AI27" s="4">
        <v>10</v>
      </c>
      <c r="AJ27" s="30">
        <v>5</v>
      </c>
      <c r="AK27" s="30">
        <v>18</v>
      </c>
      <c r="AL27" s="4">
        <v>10</v>
      </c>
      <c r="AM27" s="30">
        <v>5</v>
      </c>
      <c r="AN27" s="4">
        <v>11</v>
      </c>
      <c r="AO27" s="30">
        <v>5.5</v>
      </c>
      <c r="AP27" s="30">
        <v>38</v>
      </c>
      <c r="AQ27" s="30">
        <v>0.43333333333333302</v>
      </c>
      <c r="AR27" s="4">
        <v>0</v>
      </c>
      <c r="AS27" s="4">
        <v>30</v>
      </c>
      <c r="AT27" s="4">
        <v>74680</v>
      </c>
      <c r="AU27" s="4">
        <v>42</v>
      </c>
    </row>
    <row r="28" spans="1:47" ht="15.25" customHeight="1" x14ac:dyDescent="0.2">
      <c r="A28" s="4" t="s">
        <v>72</v>
      </c>
      <c r="B28" s="4">
        <v>2</v>
      </c>
      <c r="C28" s="4">
        <v>0</v>
      </c>
      <c r="D28" s="4">
        <v>2</v>
      </c>
      <c r="E28" s="30">
        <v>0</v>
      </c>
      <c r="F28" s="4">
        <v>34</v>
      </c>
      <c r="G28" s="30">
        <v>17</v>
      </c>
      <c r="H28" s="30">
        <v>0.55000000000000004</v>
      </c>
      <c r="I28" s="30">
        <v>18.7</v>
      </c>
      <c r="J28" s="30">
        <v>9.35</v>
      </c>
      <c r="K28" s="4">
        <v>0</v>
      </c>
      <c r="L28" s="4">
        <v>11</v>
      </c>
      <c r="M28" s="30">
        <v>5.5</v>
      </c>
      <c r="N28" s="4">
        <v>17</v>
      </c>
      <c r="O28" s="4">
        <v>32</v>
      </c>
      <c r="P28" s="30">
        <v>53.125</v>
      </c>
      <c r="Q28" s="4">
        <v>7</v>
      </c>
      <c r="R28" s="4">
        <v>23</v>
      </c>
      <c r="S28" s="30">
        <v>30.434782608695699</v>
      </c>
      <c r="T28" s="4">
        <v>3</v>
      </c>
      <c r="U28" s="4">
        <v>7</v>
      </c>
      <c r="V28" s="30">
        <v>42.857142857142897</v>
      </c>
      <c r="W28" s="4">
        <v>1</v>
      </c>
      <c r="X28" s="4">
        <v>1</v>
      </c>
      <c r="Y28" s="4">
        <v>2</v>
      </c>
      <c r="Z28" s="4">
        <v>4</v>
      </c>
      <c r="AA28" s="4">
        <v>0</v>
      </c>
      <c r="AB28" s="4">
        <v>0</v>
      </c>
      <c r="AC28" s="4">
        <v>0</v>
      </c>
      <c r="AD28" s="4">
        <v>4</v>
      </c>
      <c r="AE28" s="4">
        <v>37</v>
      </c>
      <c r="AF28" s="30">
        <v>18.5</v>
      </c>
      <c r="AG28" s="4">
        <v>16</v>
      </c>
      <c r="AH28" s="4">
        <v>21</v>
      </c>
      <c r="AI28" s="4">
        <v>12</v>
      </c>
      <c r="AJ28" s="30">
        <v>6</v>
      </c>
      <c r="AK28" s="30">
        <v>18.5</v>
      </c>
      <c r="AL28" s="4">
        <v>13</v>
      </c>
      <c r="AM28" s="30">
        <v>6.5</v>
      </c>
      <c r="AN28" s="4">
        <v>13</v>
      </c>
      <c r="AO28" s="30">
        <v>6.5</v>
      </c>
      <c r="AP28" s="30">
        <v>36.5</v>
      </c>
      <c r="AQ28" s="30">
        <v>0.41818181818181799</v>
      </c>
      <c r="AR28" s="4">
        <v>0</v>
      </c>
      <c r="AS28" s="4">
        <v>34</v>
      </c>
      <c r="AT28" s="4">
        <v>458580</v>
      </c>
      <c r="AU28" s="4">
        <v>11</v>
      </c>
    </row>
    <row r="29" spans="1:47" ht="15.25" customHeight="1" x14ac:dyDescent="0.2">
      <c r="A29" s="4" t="s">
        <v>960</v>
      </c>
      <c r="B29" s="4">
        <v>2</v>
      </c>
      <c r="C29" s="4">
        <v>0</v>
      </c>
      <c r="D29" s="4">
        <v>2</v>
      </c>
      <c r="E29" s="30">
        <v>0</v>
      </c>
      <c r="F29" s="4">
        <v>25</v>
      </c>
      <c r="G29" s="30">
        <v>12.5</v>
      </c>
      <c r="H29" s="30">
        <v>0.43</v>
      </c>
      <c r="I29" s="30">
        <v>10.8</v>
      </c>
      <c r="J29" s="30">
        <v>5.4</v>
      </c>
      <c r="K29" s="4">
        <v>0</v>
      </c>
      <c r="L29" s="4">
        <v>10</v>
      </c>
      <c r="M29" s="30">
        <v>5</v>
      </c>
      <c r="N29" s="4">
        <v>16</v>
      </c>
      <c r="O29" s="4">
        <v>29</v>
      </c>
      <c r="P29" s="30">
        <v>55.172413793103402</v>
      </c>
      <c r="Q29" s="4">
        <v>3</v>
      </c>
      <c r="R29" s="4">
        <v>25</v>
      </c>
      <c r="S29" s="30">
        <v>12</v>
      </c>
      <c r="T29" s="4">
        <v>3</v>
      </c>
      <c r="U29" s="4">
        <v>4</v>
      </c>
      <c r="V29" s="30">
        <v>75</v>
      </c>
      <c r="W29" s="4">
        <v>1</v>
      </c>
      <c r="X29" s="4">
        <v>0</v>
      </c>
      <c r="Y29" s="4">
        <v>0</v>
      </c>
      <c r="Z29" s="4">
        <v>5</v>
      </c>
      <c r="AA29" s="4">
        <v>0</v>
      </c>
      <c r="AB29" s="4">
        <v>0</v>
      </c>
      <c r="AC29" s="4">
        <v>0</v>
      </c>
      <c r="AD29" s="4">
        <v>5</v>
      </c>
      <c r="AE29" s="4">
        <v>29</v>
      </c>
      <c r="AF29" s="30">
        <v>14.5</v>
      </c>
      <c r="AG29" s="4">
        <v>10</v>
      </c>
      <c r="AH29" s="4">
        <v>19</v>
      </c>
      <c r="AI29" s="4">
        <v>12</v>
      </c>
      <c r="AJ29" s="30">
        <v>6</v>
      </c>
      <c r="AK29" s="30">
        <v>21</v>
      </c>
      <c r="AL29" s="4">
        <v>10</v>
      </c>
      <c r="AM29" s="30">
        <v>5</v>
      </c>
      <c r="AN29" s="4">
        <v>7</v>
      </c>
      <c r="AO29" s="30">
        <v>3.5</v>
      </c>
      <c r="AP29" s="30">
        <v>34.5</v>
      </c>
      <c r="AQ29" s="30">
        <v>0.46296296296296302</v>
      </c>
      <c r="AR29" s="4">
        <v>0</v>
      </c>
      <c r="AS29" s="4">
        <v>25</v>
      </c>
      <c r="AT29" s="4">
        <v>122889</v>
      </c>
      <c r="AU29" s="4">
        <v>32</v>
      </c>
    </row>
    <row r="30" spans="1:47" ht="15.25" customHeight="1" x14ac:dyDescent="0.2">
      <c r="A30" s="4" t="s">
        <v>607</v>
      </c>
      <c r="B30" s="4">
        <v>4</v>
      </c>
      <c r="C30" s="4">
        <v>2</v>
      </c>
      <c r="D30" s="4">
        <v>2</v>
      </c>
      <c r="E30" s="30">
        <v>0.5</v>
      </c>
      <c r="F30" s="4">
        <v>77</v>
      </c>
      <c r="G30" s="30">
        <v>19.25</v>
      </c>
      <c r="H30" s="30">
        <v>0.56999999999999995</v>
      </c>
      <c r="I30" s="30">
        <v>43.9</v>
      </c>
      <c r="J30" s="30">
        <v>10.975</v>
      </c>
      <c r="K30" s="4">
        <v>1</v>
      </c>
      <c r="L30" s="4">
        <v>25</v>
      </c>
      <c r="M30" s="30">
        <v>6.25</v>
      </c>
      <c r="N30" s="4">
        <v>41</v>
      </c>
      <c r="O30" s="4">
        <v>77</v>
      </c>
      <c r="P30" s="30">
        <v>53.246753246753201</v>
      </c>
      <c r="Q30" s="4">
        <v>14</v>
      </c>
      <c r="R30" s="4">
        <v>47</v>
      </c>
      <c r="S30" s="30">
        <v>29.787234042553202</v>
      </c>
      <c r="T30" s="4">
        <v>8</v>
      </c>
      <c r="U30" s="4">
        <v>10</v>
      </c>
      <c r="V30" s="30">
        <v>80</v>
      </c>
      <c r="W30" s="4">
        <v>2</v>
      </c>
      <c r="X30" s="4">
        <v>0</v>
      </c>
      <c r="Y30" s="4">
        <v>4</v>
      </c>
      <c r="Z30" s="4">
        <v>11</v>
      </c>
      <c r="AA30" s="4">
        <v>2</v>
      </c>
      <c r="AB30" s="4">
        <v>1</v>
      </c>
      <c r="AC30" s="4">
        <v>0</v>
      </c>
      <c r="AD30" s="4">
        <v>10</v>
      </c>
      <c r="AE30" s="4">
        <v>70</v>
      </c>
      <c r="AF30" s="30">
        <v>17.5</v>
      </c>
      <c r="AG30" s="4">
        <v>30</v>
      </c>
      <c r="AH30" s="4">
        <v>40</v>
      </c>
      <c r="AI30" s="4">
        <v>18</v>
      </c>
      <c r="AJ30" s="30">
        <v>4.5</v>
      </c>
      <c r="AK30" s="30">
        <v>19</v>
      </c>
      <c r="AL30" s="4">
        <v>29</v>
      </c>
      <c r="AM30" s="30">
        <v>7.25</v>
      </c>
      <c r="AN30" s="4">
        <v>23</v>
      </c>
      <c r="AO30" s="30">
        <v>5.75</v>
      </c>
      <c r="AP30" s="30">
        <v>37.5</v>
      </c>
      <c r="AQ30" s="30">
        <v>0.37903225806451601</v>
      </c>
      <c r="AR30" s="4">
        <v>41</v>
      </c>
      <c r="AS30" s="4">
        <v>36</v>
      </c>
      <c r="AT30" s="4">
        <v>348402</v>
      </c>
      <c r="AU30" s="4">
        <v>16</v>
      </c>
    </row>
    <row r="31" spans="1:47" ht="15.25" customHeight="1" x14ac:dyDescent="0.2">
      <c r="A31" s="4" t="s">
        <v>86</v>
      </c>
      <c r="B31" s="4">
        <v>2</v>
      </c>
      <c r="C31" s="4">
        <v>0</v>
      </c>
      <c r="D31" s="4">
        <v>2</v>
      </c>
      <c r="E31" s="30">
        <v>0</v>
      </c>
      <c r="F31" s="4">
        <v>21</v>
      </c>
      <c r="G31" s="30">
        <v>10.5</v>
      </c>
      <c r="H31" s="30">
        <v>0.31</v>
      </c>
      <c r="I31" s="30">
        <v>6.5</v>
      </c>
      <c r="J31" s="30">
        <v>3.25</v>
      </c>
      <c r="K31" s="4">
        <v>0</v>
      </c>
      <c r="L31" s="4">
        <v>16</v>
      </c>
      <c r="M31" s="30">
        <v>8</v>
      </c>
      <c r="N31" s="4">
        <v>16</v>
      </c>
      <c r="O31" s="4">
        <v>38</v>
      </c>
      <c r="P31" s="30">
        <v>42.105263157894697</v>
      </c>
      <c r="Q31" s="4">
        <v>2</v>
      </c>
      <c r="R31" s="4">
        <v>27</v>
      </c>
      <c r="S31" s="30">
        <v>7.4074074074074101</v>
      </c>
      <c r="T31" s="4">
        <v>1</v>
      </c>
      <c r="U31" s="4">
        <v>2</v>
      </c>
      <c r="V31" s="30">
        <v>50</v>
      </c>
      <c r="W31" s="4">
        <v>0</v>
      </c>
      <c r="X31" s="4">
        <v>1</v>
      </c>
      <c r="Y31" s="4">
        <v>5</v>
      </c>
      <c r="Z31" s="4">
        <v>3</v>
      </c>
      <c r="AA31" s="4">
        <v>0</v>
      </c>
      <c r="AB31" s="4">
        <v>0</v>
      </c>
      <c r="AC31" s="4">
        <v>0</v>
      </c>
      <c r="AD31" s="4">
        <v>7</v>
      </c>
      <c r="AE31" s="4">
        <v>48</v>
      </c>
      <c r="AF31" s="30">
        <v>24</v>
      </c>
      <c r="AG31" s="4">
        <v>19</v>
      </c>
      <c r="AH31" s="4">
        <v>29</v>
      </c>
      <c r="AI31" s="4">
        <v>16</v>
      </c>
      <c r="AJ31" s="30">
        <v>8</v>
      </c>
      <c r="AK31" s="30">
        <v>13.5</v>
      </c>
      <c r="AL31" s="4">
        <v>10</v>
      </c>
      <c r="AM31" s="30">
        <v>5</v>
      </c>
      <c r="AN31" s="4">
        <v>9</v>
      </c>
      <c r="AO31" s="30">
        <v>4.5</v>
      </c>
      <c r="AP31" s="30">
        <v>41.5</v>
      </c>
      <c r="AQ31" s="30">
        <v>0.41538461538461502</v>
      </c>
      <c r="AR31" s="4">
        <v>0</v>
      </c>
      <c r="AS31" s="4">
        <v>21</v>
      </c>
      <c r="AT31" s="4">
        <v>55480</v>
      </c>
      <c r="AU31" s="4">
        <v>47</v>
      </c>
    </row>
    <row r="32" spans="1:47" ht="15.25" customHeight="1" x14ac:dyDescent="0.2">
      <c r="A32" s="4" t="s">
        <v>961</v>
      </c>
      <c r="B32" s="4">
        <v>3</v>
      </c>
      <c r="C32" s="4">
        <v>1</v>
      </c>
      <c r="D32" s="4">
        <v>2</v>
      </c>
      <c r="E32" s="30">
        <v>0.33333333333333298</v>
      </c>
      <c r="F32" s="4">
        <v>46</v>
      </c>
      <c r="G32" s="30">
        <v>15.3333333333333</v>
      </c>
      <c r="H32" s="30">
        <v>0.46</v>
      </c>
      <c r="I32" s="30">
        <v>21.2</v>
      </c>
      <c r="J32" s="30">
        <v>7.06666666666667</v>
      </c>
      <c r="K32" s="4">
        <v>1</v>
      </c>
      <c r="L32" s="4">
        <v>18</v>
      </c>
      <c r="M32" s="30">
        <v>6</v>
      </c>
      <c r="N32" s="4">
        <v>20</v>
      </c>
      <c r="O32" s="4">
        <v>38</v>
      </c>
      <c r="P32" s="30">
        <v>52.631578947368403</v>
      </c>
      <c r="Q32" s="4">
        <v>12</v>
      </c>
      <c r="R32" s="4">
        <v>55</v>
      </c>
      <c r="S32" s="30">
        <v>21.818181818181799</v>
      </c>
      <c r="T32" s="4">
        <v>2</v>
      </c>
      <c r="U32" s="4">
        <v>7</v>
      </c>
      <c r="V32" s="30">
        <v>28.571428571428601</v>
      </c>
      <c r="W32" s="4">
        <v>1</v>
      </c>
      <c r="X32" s="4">
        <v>1</v>
      </c>
      <c r="Y32" s="4">
        <v>4</v>
      </c>
      <c r="Z32" s="4">
        <v>7</v>
      </c>
      <c r="AA32" s="4">
        <v>0</v>
      </c>
      <c r="AB32" s="4">
        <v>0</v>
      </c>
      <c r="AC32" s="4">
        <v>0</v>
      </c>
      <c r="AD32" s="4">
        <v>6</v>
      </c>
      <c r="AE32" s="4">
        <v>34</v>
      </c>
      <c r="AF32" s="30">
        <v>11.3333333333333</v>
      </c>
      <c r="AG32" s="4">
        <v>12</v>
      </c>
      <c r="AH32" s="4">
        <v>22</v>
      </c>
      <c r="AI32" s="4">
        <v>13</v>
      </c>
      <c r="AJ32" s="30">
        <v>4.3333333333333304</v>
      </c>
      <c r="AK32" s="30">
        <v>15</v>
      </c>
      <c r="AL32" s="4">
        <v>15</v>
      </c>
      <c r="AM32" s="30">
        <v>5</v>
      </c>
      <c r="AN32" s="4">
        <v>19</v>
      </c>
      <c r="AO32" s="30">
        <v>6.3333333333333304</v>
      </c>
      <c r="AP32" s="30">
        <v>37.3333333333333</v>
      </c>
      <c r="AQ32" s="30">
        <v>0.59139784946236595</v>
      </c>
      <c r="AR32" s="4">
        <v>21</v>
      </c>
      <c r="AS32" s="4">
        <v>25</v>
      </c>
      <c r="AT32" s="4">
        <v>182808</v>
      </c>
      <c r="AU32" s="4">
        <v>22</v>
      </c>
    </row>
    <row r="33" spans="1:47" ht="15.25" customHeight="1" x14ac:dyDescent="0.2">
      <c r="A33" s="4" t="s">
        <v>962</v>
      </c>
      <c r="B33" s="4">
        <v>2</v>
      </c>
      <c r="C33" s="4">
        <v>0</v>
      </c>
      <c r="D33" s="4">
        <v>2</v>
      </c>
      <c r="E33" s="30">
        <v>0</v>
      </c>
      <c r="F33" s="4">
        <v>27</v>
      </c>
      <c r="G33" s="30">
        <v>13.5</v>
      </c>
      <c r="H33" s="30">
        <v>0.33</v>
      </c>
      <c r="I33" s="30">
        <v>8.9</v>
      </c>
      <c r="J33" s="30">
        <v>4.45</v>
      </c>
      <c r="K33" s="4">
        <v>0</v>
      </c>
      <c r="L33" s="4">
        <v>12</v>
      </c>
      <c r="M33" s="30">
        <v>6</v>
      </c>
      <c r="N33" s="4">
        <v>16</v>
      </c>
      <c r="O33" s="4">
        <v>41</v>
      </c>
      <c r="P33" s="30">
        <v>39.024390243902403</v>
      </c>
      <c r="Q33" s="4">
        <v>4</v>
      </c>
      <c r="R33" s="4">
        <v>34</v>
      </c>
      <c r="S33" s="30">
        <v>11.764705882352899</v>
      </c>
      <c r="T33" s="4">
        <v>3</v>
      </c>
      <c r="U33" s="4">
        <v>7</v>
      </c>
      <c r="V33" s="30">
        <v>42.857142857142897</v>
      </c>
      <c r="W33" s="4">
        <v>1</v>
      </c>
      <c r="X33" s="4">
        <v>3</v>
      </c>
      <c r="Y33" s="4">
        <v>1</v>
      </c>
      <c r="Z33" s="4">
        <v>3</v>
      </c>
      <c r="AA33" s="4">
        <v>0</v>
      </c>
      <c r="AB33" s="4">
        <v>0</v>
      </c>
      <c r="AC33" s="4">
        <v>0</v>
      </c>
      <c r="AD33" s="4">
        <v>5</v>
      </c>
      <c r="AE33" s="4">
        <v>46</v>
      </c>
      <c r="AF33" s="30">
        <v>23</v>
      </c>
      <c r="AG33" s="4">
        <v>20</v>
      </c>
      <c r="AH33" s="4">
        <v>26</v>
      </c>
      <c r="AI33" s="4">
        <v>7</v>
      </c>
      <c r="AJ33" s="30">
        <v>3.5</v>
      </c>
      <c r="AK33" s="30">
        <v>19.5</v>
      </c>
      <c r="AL33" s="4">
        <v>11</v>
      </c>
      <c r="AM33" s="30">
        <v>5.5</v>
      </c>
      <c r="AN33" s="4">
        <v>12</v>
      </c>
      <c r="AO33" s="30">
        <v>6</v>
      </c>
      <c r="AP33" s="30">
        <v>44</v>
      </c>
      <c r="AQ33" s="30">
        <v>0.45333333333333298</v>
      </c>
      <c r="AR33" s="4">
        <v>0</v>
      </c>
      <c r="AS33" s="4">
        <v>27</v>
      </c>
      <c r="AT33" s="4">
        <v>52419</v>
      </c>
      <c r="AU33" s="4">
        <v>49</v>
      </c>
    </row>
    <row r="34" spans="1:47" ht="15.25" customHeight="1" x14ac:dyDescent="0.2">
      <c r="A34" s="4" t="s">
        <v>963</v>
      </c>
      <c r="B34" s="4">
        <v>3</v>
      </c>
      <c r="C34" s="4">
        <v>1</v>
      </c>
      <c r="D34" s="4">
        <v>2</v>
      </c>
      <c r="E34" s="30">
        <v>0.33333333333333298</v>
      </c>
      <c r="F34" s="4">
        <v>48</v>
      </c>
      <c r="G34" s="30">
        <v>16</v>
      </c>
      <c r="H34" s="30">
        <v>0.48</v>
      </c>
      <c r="I34" s="30">
        <v>23</v>
      </c>
      <c r="J34" s="30">
        <v>7.6666666666666696</v>
      </c>
      <c r="K34" s="4">
        <v>0</v>
      </c>
      <c r="L34" s="4">
        <v>22</v>
      </c>
      <c r="M34" s="30">
        <v>7.3333333333333304</v>
      </c>
      <c r="N34" s="4">
        <v>31</v>
      </c>
      <c r="O34" s="4">
        <v>63</v>
      </c>
      <c r="P34" s="30">
        <v>49.206349206349202</v>
      </c>
      <c r="Q34" s="4">
        <v>7</v>
      </c>
      <c r="R34" s="4">
        <v>33</v>
      </c>
      <c r="S34" s="30">
        <v>21.2121212121212</v>
      </c>
      <c r="T34" s="4">
        <v>3</v>
      </c>
      <c r="U34" s="4">
        <v>3</v>
      </c>
      <c r="V34" s="30">
        <v>100</v>
      </c>
      <c r="W34" s="4">
        <v>0</v>
      </c>
      <c r="X34" s="4">
        <v>5</v>
      </c>
      <c r="Y34" s="4">
        <v>2</v>
      </c>
      <c r="Z34" s="4">
        <v>8</v>
      </c>
      <c r="AA34" s="4">
        <v>0</v>
      </c>
      <c r="AB34" s="4">
        <v>0</v>
      </c>
      <c r="AC34" s="4">
        <v>1</v>
      </c>
      <c r="AD34" s="4">
        <v>6</v>
      </c>
      <c r="AE34" s="4">
        <v>72</v>
      </c>
      <c r="AF34" s="30">
        <v>24</v>
      </c>
      <c r="AG34" s="4">
        <v>24</v>
      </c>
      <c r="AH34" s="4">
        <v>48</v>
      </c>
      <c r="AI34" s="4">
        <v>27</v>
      </c>
      <c r="AJ34" s="30">
        <v>9</v>
      </c>
      <c r="AK34" s="30">
        <v>18</v>
      </c>
      <c r="AL34" s="4">
        <v>23</v>
      </c>
      <c r="AM34" s="30">
        <v>7.6666666666666696</v>
      </c>
      <c r="AN34" s="4">
        <v>18</v>
      </c>
      <c r="AO34" s="30">
        <v>6</v>
      </c>
      <c r="AP34" s="30">
        <v>42</v>
      </c>
      <c r="AQ34" s="30">
        <v>0.34375</v>
      </c>
      <c r="AR34" s="4">
        <v>20</v>
      </c>
      <c r="AS34" s="4">
        <v>28</v>
      </c>
      <c r="AT34" s="4">
        <v>118710</v>
      </c>
      <c r="AU34" s="4">
        <v>34</v>
      </c>
    </row>
    <row r="35" spans="1:47" ht="15.25" customHeight="1" x14ac:dyDescent="0.2">
      <c r="A35" s="4" t="s">
        <v>964</v>
      </c>
      <c r="B35" s="4">
        <v>2</v>
      </c>
      <c r="C35" s="4">
        <v>0</v>
      </c>
      <c r="D35" s="4">
        <v>2</v>
      </c>
      <c r="E35" s="30">
        <v>0</v>
      </c>
      <c r="F35" s="4">
        <v>26</v>
      </c>
      <c r="G35" s="30">
        <v>13</v>
      </c>
      <c r="H35" s="30">
        <v>0.36</v>
      </c>
      <c r="I35" s="30">
        <v>9.4</v>
      </c>
      <c r="J35" s="30">
        <v>4.7</v>
      </c>
      <c r="K35" s="4">
        <v>0</v>
      </c>
      <c r="L35" s="4">
        <v>4</v>
      </c>
      <c r="M35" s="30">
        <v>2</v>
      </c>
      <c r="N35" s="4">
        <v>6</v>
      </c>
      <c r="O35" s="4">
        <v>23</v>
      </c>
      <c r="P35" s="30">
        <v>26.086956521739101</v>
      </c>
      <c r="Q35" s="4">
        <v>8</v>
      </c>
      <c r="R35" s="4">
        <v>46</v>
      </c>
      <c r="S35" s="30">
        <v>17.3913043478261</v>
      </c>
      <c r="T35" s="4">
        <v>4</v>
      </c>
      <c r="U35" s="4">
        <v>4</v>
      </c>
      <c r="V35" s="30">
        <v>100</v>
      </c>
      <c r="W35" s="4">
        <v>1</v>
      </c>
      <c r="X35" s="4">
        <v>1</v>
      </c>
      <c r="Y35" s="4">
        <v>3</v>
      </c>
      <c r="Z35" s="4">
        <v>0</v>
      </c>
      <c r="AA35" s="4">
        <v>0</v>
      </c>
      <c r="AB35" s="4">
        <v>0</v>
      </c>
      <c r="AC35" s="4">
        <v>0</v>
      </c>
      <c r="AD35" s="4">
        <v>0</v>
      </c>
      <c r="AE35" s="4">
        <v>50</v>
      </c>
      <c r="AF35" s="30">
        <v>25</v>
      </c>
      <c r="AG35" s="4">
        <v>18</v>
      </c>
      <c r="AH35" s="4">
        <v>32</v>
      </c>
      <c r="AI35" s="4">
        <v>16</v>
      </c>
      <c r="AJ35" s="30">
        <v>8</v>
      </c>
      <c r="AK35" s="30">
        <v>19.5</v>
      </c>
      <c r="AL35" s="4">
        <v>14</v>
      </c>
      <c r="AM35" s="30">
        <v>7</v>
      </c>
      <c r="AN35" s="4">
        <v>10</v>
      </c>
      <c r="AO35" s="30">
        <v>5</v>
      </c>
      <c r="AP35" s="30">
        <v>44</v>
      </c>
      <c r="AQ35" s="30">
        <v>0.66666666666666696</v>
      </c>
      <c r="AR35" s="4">
        <v>0</v>
      </c>
      <c r="AS35" s="4">
        <v>26</v>
      </c>
      <c r="AT35" s="4">
        <v>55110</v>
      </c>
      <c r="AU35" s="4">
        <v>48</v>
      </c>
    </row>
    <row r="36" spans="1:47" ht="15.25" customHeight="1" x14ac:dyDescent="0.2">
      <c r="A36" s="4" t="s">
        <v>965</v>
      </c>
      <c r="B36" s="4">
        <v>2</v>
      </c>
      <c r="C36" s="4">
        <v>0</v>
      </c>
      <c r="D36" s="4">
        <v>2</v>
      </c>
      <c r="E36" s="30">
        <v>0</v>
      </c>
      <c r="F36" s="4">
        <v>21</v>
      </c>
      <c r="G36" s="30">
        <v>10.5</v>
      </c>
      <c r="H36" s="30">
        <v>0.42</v>
      </c>
      <c r="I36" s="30">
        <v>8.8000000000000007</v>
      </c>
      <c r="J36" s="30">
        <v>4.4000000000000004</v>
      </c>
      <c r="K36" s="4">
        <v>0</v>
      </c>
      <c r="L36" s="4">
        <v>8</v>
      </c>
      <c r="M36" s="30">
        <v>4</v>
      </c>
      <c r="N36" s="4">
        <v>10</v>
      </c>
      <c r="O36" s="4">
        <v>23</v>
      </c>
      <c r="P36" s="30">
        <v>43.478260869565197</v>
      </c>
      <c r="Q36" s="4">
        <v>4</v>
      </c>
      <c r="R36" s="4">
        <v>22</v>
      </c>
      <c r="S36" s="30">
        <v>18.181818181818201</v>
      </c>
      <c r="T36" s="4">
        <v>3</v>
      </c>
      <c r="U36" s="4">
        <v>5</v>
      </c>
      <c r="V36" s="30">
        <v>60</v>
      </c>
      <c r="W36" s="4">
        <v>0</v>
      </c>
      <c r="X36" s="4">
        <v>0</v>
      </c>
      <c r="Y36" s="4">
        <v>2</v>
      </c>
      <c r="Z36" s="4">
        <v>1</v>
      </c>
      <c r="AA36" s="4">
        <v>0</v>
      </c>
      <c r="AB36" s="4">
        <v>0</v>
      </c>
      <c r="AC36" s="4">
        <v>0</v>
      </c>
      <c r="AD36" s="4">
        <v>5</v>
      </c>
      <c r="AE36" s="4">
        <v>31</v>
      </c>
      <c r="AF36" s="30">
        <v>15.5</v>
      </c>
      <c r="AG36" s="4">
        <v>7</v>
      </c>
      <c r="AH36" s="4">
        <v>24</v>
      </c>
      <c r="AI36" s="4">
        <v>14</v>
      </c>
      <c r="AJ36" s="30">
        <v>7</v>
      </c>
      <c r="AK36" s="30">
        <v>22</v>
      </c>
      <c r="AL36" s="4">
        <v>9</v>
      </c>
      <c r="AM36" s="30">
        <v>4.5</v>
      </c>
      <c r="AN36" s="4">
        <v>9</v>
      </c>
      <c r="AO36" s="30">
        <v>4.5</v>
      </c>
      <c r="AP36" s="30">
        <v>32</v>
      </c>
      <c r="AQ36" s="30">
        <v>0.48888888888888898</v>
      </c>
      <c r="AR36" s="4">
        <v>0</v>
      </c>
      <c r="AS36" s="4">
        <v>21</v>
      </c>
      <c r="AT36" s="4">
        <v>74947</v>
      </c>
      <c r="AU36" s="4">
        <v>41</v>
      </c>
    </row>
    <row r="37" spans="1:47" ht="15.25" customHeight="1" x14ac:dyDescent="0.2">
      <c r="A37" s="4" t="s">
        <v>56</v>
      </c>
      <c r="B37" s="4">
        <v>3</v>
      </c>
      <c r="C37" s="4">
        <v>1</v>
      </c>
      <c r="D37" s="4">
        <v>2</v>
      </c>
      <c r="E37" s="30">
        <v>0.33333333333333298</v>
      </c>
      <c r="F37" s="4">
        <v>37</v>
      </c>
      <c r="G37" s="30">
        <v>12.3333333333333</v>
      </c>
      <c r="H37" s="30">
        <v>0.45</v>
      </c>
      <c r="I37" s="30">
        <v>16.7</v>
      </c>
      <c r="J37" s="30">
        <v>5.56666666666667</v>
      </c>
      <c r="K37" s="4">
        <v>0</v>
      </c>
      <c r="L37" s="4">
        <v>12</v>
      </c>
      <c r="M37" s="30">
        <v>4</v>
      </c>
      <c r="N37" s="4">
        <v>23</v>
      </c>
      <c r="O37" s="4">
        <v>47</v>
      </c>
      <c r="P37" s="30">
        <v>48.936170212766001</v>
      </c>
      <c r="Q37" s="4">
        <v>4</v>
      </c>
      <c r="R37" s="4">
        <v>25</v>
      </c>
      <c r="S37" s="30">
        <v>16</v>
      </c>
      <c r="T37" s="4">
        <v>6</v>
      </c>
      <c r="U37" s="4">
        <v>11</v>
      </c>
      <c r="V37" s="30">
        <v>54.545454545454497</v>
      </c>
      <c r="W37" s="4">
        <v>2</v>
      </c>
      <c r="X37" s="4">
        <v>0</v>
      </c>
      <c r="Y37" s="4">
        <v>0</v>
      </c>
      <c r="Z37" s="4">
        <v>0</v>
      </c>
      <c r="AA37" s="4">
        <v>1</v>
      </c>
      <c r="AB37" s="4">
        <v>1</v>
      </c>
      <c r="AC37" s="4">
        <v>0</v>
      </c>
      <c r="AD37" s="4">
        <v>12</v>
      </c>
      <c r="AE37" s="4">
        <v>43</v>
      </c>
      <c r="AF37" s="30">
        <v>14.3333333333333</v>
      </c>
      <c r="AG37" s="4">
        <v>17</v>
      </c>
      <c r="AH37" s="4">
        <v>26</v>
      </c>
      <c r="AI37" s="4">
        <v>12</v>
      </c>
      <c r="AJ37" s="30">
        <v>4</v>
      </c>
      <c r="AK37" s="30">
        <v>19.6666666666667</v>
      </c>
      <c r="AL37" s="4">
        <v>7</v>
      </c>
      <c r="AM37" s="30">
        <v>2.3333333333333299</v>
      </c>
      <c r="AN37" s="4">
        <v>16</v>
      </c>
      <c r="AO37" s="30">
        <v>5.3333333333333304</v>
      </c>
      <c r="AP37" s="30">
        <v>31</v>
      </c>
      <c r="AQ37" s="30">
        <v>0.34722222222222199</v>
      </c>
      <c r="AR37" s="4">
        <v>17</v>
      </c>
      <c r="AS37" s="4">
        <v>20</v>
      </c>
      <c r="AT37" s="4">
        <v>76035</v>
      </c>
      <c r="AU37" s="4">
        <v>40</v>
      </c>
    </row>
    <row r="38" spans="1:47" ht="15.25" customHeight="1" x14ac:dyDescent="0.2">
      <c r="A38" s="4" t="s">
        <v>966</v>
      </c>
      <c r="B38" s="4">
        <v>2</v>
      </c>
      <c r="C38" s="4">
        <v>0</v>
      </c>
      <c r="D38" s="4">
        <v>2</v>
      </c>
      <c r="E38" s="30">
        <v>0</v>
      </c>
      <c r="F38" s="4">
        <v>17</v>
      </c>
      <c r="G38" s="30">
        <v>8.5</v>
      </c>
      <c r="H38" s="30">
        <v>0.39</v>
      </c>
      <c r="I38" s="30">
        <v>6.6</v>
      </c>
      <c r="J38" s="30">
        <v>3.3</v>
      </c>
      <c r="K38" s="4">
        <v>0</v>
      </c>
      <c r="L38" s="4">
        <v>4</v>
      </c>
      <c r="M38" s="30">
        <v>2</v>
      </c>
      <c r="N38" s="4">
        <v>11</v>
      </c>
      <c r="O38" s="4">
        <v>34</v>
      </c>
      <c r="P38" s="30">
        <v>32.352941176470601</v>
      </c>
      <c r="Q38" s="4">
        <v>3</v>
      </c>
      <c r="R38" s="4">
        <v>9</v>
      </c>
      <c r="S38" s="30">
        <v>33.3333333333333</v>
      </c>
      <c r="T38" s="4">
        <v>0</v>
      </c>
      <c r="U38" s="4">
        <v>1</v>
      </c>
      <c r="V38" s="30">
        <v>0</v>
      </c>
      <c r="W38" s="4">
        <v>0</v>
      </c>
      <c r="X38" s="4">
        <v>0</v>
      </c>
      <c r="Y38" s="4">
        <v>1</v>
      </c>
      <c r="Z38" s="4">
        <v>0</v>
      </c>
      <c r="AA38" s="4">
        <v>0</v>
      </c>
      <c r="AB38" s="4">
        <v>0</v>
      </c>
      <c r="AC38" s="4">
        <v>0</v>
      </c>
      <c r="AD38" s="4">
        <v>3</v>
      </c>
      <c r="AE38" s="4">
        <v>20</v>
      </c>
      <c r="AF38" s="30">
        <v>10</v>
      </c>
      <c r="AG38" s="4">
        <v>5</v>
      </c>
      <c r="AH38" s="4">
        <v>15</v>
      </c>
      <c r="AI38" s="4">
        <v>14</v>
      </c>
      <c r="AJ38" s="30">
        <v>7</v>
      </c>
      <c r="AK38" s="30">
        <v>22</v>
      </c>
      <c r="AL38" s="4">
        <v>3</v>
      </c>
      <c r="AM38" s="30">
        <v>1.5</v>
      </c>
      <c r="AN38" s="4">
        <v>7</v>
      </c>
      <c r="AO38" s="30">
        <v>3.5</v>
      </c>
      <c r="AP38" s="30">
        <v>29</v>
      </c>
      <c r="AQ38" s="30">
        <v>0.209302325581395</v>
      </c>
      <c r="AR38" s="4">
        <v>0</v>
      </c>
      <c r="AS38" s="4">
        <v>17</v>
      </c>
      <c r="AT38" s="4">
        <v>28890</v>
      </c>
      <c r="AU38" s="4">
        <v>53</v>
      </c>
    </row>
    <row r="39" spans="1:47" ht="15.25" customHeight="1" x14ac:dyDescent="0.2">
      <c r="A39" s="4" t="s">
        <v>967</v>
      </c>
      <c r="B39" s="4">
        <v>2</v>
      </c>
      <c r="C39" s="4">
        <v>0</v>
      </c>
      <c r="D39" s="4">
        <v>2</v>
      </c>
      <c r="E39" s="30">
        <v>0</v>
      </c>
      <c r="F39" s="4">
        <v>22</v>
      </c>
      <c r="G39" s="30">
        <v>11</v>
      </c>
      <c r="H39" s="30">
        <v>0.45</v>
      </c>
      <c r="I39" s="30">
        <v>9.9</v>
      </c>
      <c r="J39" s="30">
        <v>4.95</v>
      </c>
      <c r="K39" s="4">
        <v>0</v>
      </c>
      <c r="L39" s="4">
        <v>6</v>
      </c>
      <c r="M39" s="30">
        <v>3</v>
      </c>
      <c r="N39" s="4">
        <v>12</v>
      </c>
      <c r="O39" s="4">
        <v>26</v>
      </c>
      <c r="P39" s="30">
        <v>46.153846153846203</v>
      </c>
      <c r="Q39" s="4">
        <v>4</v>
      </c>
      <c r="R39" s="4">
        <v>20</v>
      </c>
      <c r="S39" s="30">
        <v>20</v>
      </c>
      <c r="T39" s="4">
        <v>2</v>
      </c>
      <c r="U39" s="4">
        <v>3</v>
      </c>
      <c r="V39" s="30">
        <v>66.6666666666667</v>
      </c>
      <c r="W39" s="4">
        <v>0</v>
      </c>
      <c r="X39" s="4">
        <v>0</v>
      </c>
      <c r="Y39" s="4">
        <v>0</v>
      </c>
      <c r="Z39" s="4">
        <v>4</v>
      </c>
      <c r="AA39" s="4">
        <v>0</v>
      </c>
      <c r="AB39" s="4">
        <v>0</v>
      </c>
      <c r="AC39" s="4">
        <v>0</v>
      </c>
      <c r="AD39" s="4">
        <v>2</v>
      </c>
      <c r="AE39" s="4">
        <v>32</v>
      </c>
      <c r="AF39" s="30">
        <v>16</v>
      </c>
      <c r="AG39" s="4">
        <v>13</v>
      </c>
      <c r="AH39" s="4">
        <v>19</v>
      </c>
      <c r="AI39" s="4">
        <v>15</v>
      </c>
      <c r="AJ39" s="30">
        <v>7.5</v>
      </c>
      <c r="AK39" s="30">
        <v>21</v>
      </c>
      <c r="AL39" s="4">
        <v>6</v>
      </c>
      <c r="AM39" s="30">
        <v>3</v>
      </c>
      <c r="AN39" s="4">
        <v>5</v>
      </c>
      <c r="AO39" s="30">
        <v>2.5</v>
      </c>
      <c r="AP39" s="30">
        <v>32</v>
      </c>
      <c r="AQ39" s="30">
        <v>0.434782608695652</v>
      </c>
      <c r="AR39" s="4">
        <v>0</v>
      </c>
      <c r="AS39" s="4">
        <v>22</v>
      </c>
      <c r="AT39" s="4">
        <v>72762</v>
      </c>
      <c r="AU39" s="4">
        <v>43</v>
      </c>
    </row>
    <row r="40" spans="1:47" ht="15.25" customHeight="1" x14ac:dyDescent="0.2">
      <c r="A40" s="4" t="s">
        <v>968</v>
      </c>
      <c r="B40" s="4">
        <v>2</v>
      </c>
      <c r="C40" s="4">
        <v>0</v>
      </c>
      <c r="D40" s="4">
        <v>2</v>
      </c>
      <c r="E40" s="30">
        <v>0</v>
      </c>
      <c r="F40" s="4">
        <v>24</v>
      </c>
      <c r="G40" s="30">
        <v>12</v>
      </c>
      <c r="H40" s="30">
        <v>0.42</v>
      </c>
      <c r="I40" s="30">
        <v>10.1</v>
      </c>
      <c r="J40" s="30">
        <v>5.05</v>
      </c>
      <c r="K40" s="4">
        <v>0</v>
      </c>
      <c r="L40" s="4">
        <v>13</v>
      </c>
      <c r="M40" s="30">
        <v>6.5</v>
      </c>
      <c r="N40" s="4">
        <v>19</v>
      </c>
      <c r="O40" s="4">
        <v>35</v>
      </c>
      <c r="P40" s="30">
        <v>54.285714285714299</v>
      </c>
      <c r="Q40" s="4">
        <v>2</v>
      </c>
      <c r="R40" s="4">
        <v>19</v>
      </c>
      <c r="S40" s="30">
        <v>10.526315789473699</v>
      </c>
      <c r="T40" s="4">
        <v>1</v>
      </c>
      <c r="U40" s="4">
        <v>3</v>
      </c>
      <c r="V40" s="30">
        <v>33.3333333333333</v>
      </c>
      <c r="W40" s="4">
        <v>0</v>
      </c>
      <c r="X40" s="4">
        <v>2</v>
      </c>
      <c r="Y40" s="4">
        <v>0</v>
      </c>
      <c r="Z40" s="4">
        <v>3</v>
      </c>
      <c r="AA40" s="4">
        <v>0</v>
      </c>
      <c r="AB40" s="4">
        <v>0</v>
      </c>
      <c r="AC40" s="4">
        <v>0</v>
      </c>
      <c r="AD40" s="4">
        <v>8</v>
      </c>
      <c r="AE40" s="4">
        <v>28</v>
      </c>
      <c r="AF40" s="30">
        <v>14</v>
      </c>
      <c r="AG40" s="4">
        <v>4</v>
      </c>
      <c r="AH40" s="4">
        <v>24</v>
      </c>
      <c r="AI40" s="4">
        <v>11</v>
      </c>
      <c r="AJ40" s="30">
        <v>5.5</v>
      </c>
      <c r="AK40" s="30">
        <v>21.5</v>
      </c>
      <c r="AL40" s="4">
        <v>12</v>
      </c>
      <c r="AM40" s="30">
        <v>6</v>
      </c>
      <c r="AN40" s="4">
        <v>7</v>
      </c>
      <c r="AO40" s="30">
        <v>3.5</v>
      </c>
      <c r="AP40" s="30">
        <v>34</v>
      </c>
      <c r="AQ40" s="30">
        <v>0.35185185185185203</v>
      </c>
      <c r="AR40" s="4">
        <v>0</v>
      </c>
      <c r="AS40" s="4">
        <v>24</v>
      </c>
      <c r="AT40" s="4">
        <v>38160</v>
      </c>
      <c r="AU40" s="4">
        <v>52</v>
      </c>
    </row>
    <row r="41" spans="1:47" ht="15.25" customHeight="1" x14ac:dyDescent="0.2">
      <c r="A41" s="4" t="s">
        <v>58</v>
      </c>
      <c r="B41" s="4">
        <v>2</v>
      </c>
      <c r="C41" s="4">
        <v>0</v>
      </c>
      <c r="D41" s="4">
        <v>2</v>
      </c>
      <c r="E41" s="30">
        <v>0</v>
      </c>
      <c r="F41" s="4">
        <v>17</v>
      </c>
      <c r="G41" s="30">
        <v>8.5</v>
      </c>
      <c r="H41" s="30">
        <v>0.5</v>
      </c>
      <c r="I41" s="30">
        <v>8.5</v>
      </c>
      <c r="J41" s="30">
        <v>4.25</v>
      </c>
      <c r="K41" s="4">
        <v>0</v>
      </c>
      <c r="L41" s="4">
        <v>3</v>
      </c>
      <c r="M41" s="30">
        <v>1.5</v>
      </c>
      <c r="N41" s="4">
        <v>6</v>
      </c>
      <c r="O41" s="4">
        <v>13</v>
      </c>
      <c r="P41" s="30">
        <v>46.153846153846203</v>
      </c>
      <c r="Q41" s="4">
        <v>5</v>
      </c>
      <c r="R41" s="4">
        <v>19</v>
      </c>
      <c r="S41" s="30">
        <v>26.315789473684202</v>
      </c>
      <c r="T41" s="4">
        <v>1</v>
      </c>
      <c r="U41" s="4">
        <v>2</v>
      </c>
      <c r="V41" s="30">
        <v>50</v>
      </c>
      <c r="W41" s="4">
        <v>0</v>
      </c>
      <c r="X41" s="4">
        <v>0</v>
      </c>
      <c r="Y41" s="4">
        <v>0</v>
      </c>
      <c r="Z41" s="4">
        <v>0</v>
      </c>
      <c r="AA41" s="4">
        <v>0</v>
      </c>
      <c r="AB41" s="4">
        <v>0</v>
      </c>
      <c r="AC41" s="4">
        <v>0</v>
      </c>
      <c r="AD41" s="4">
        <v>3</v>
      </c>
      <c r="AE41" s="4">
        <v>14</v>
      </c>
      <c r="AF41" s="30">
        <v>7</v>
      </c>
      <c r="AG41" s="4">
        <v>4</v>
      </c>
      <c r="AH41" s="4">
        <v>10</v>
      </c>
      <c r="AI41" s="4">
        <v>13</v>
      </c>
      <c r="AJ41" s="30">
        <v>6.5</v>
      </c>
      <c r="AK41" s="30">
        <v>22</v>
      </c>
      <c r="AL41" s="4">
        <v>4</v>
      </c>
      <c r="AM41" s="30">
        <v>2</v>
      </c>
      <c r="AN41" s="4">
        <v>10</v>
      </c>
      <c r="AO41" s="30">
        <v>5</v>
      </c>
      <c r="AP41" s="30">
        <v>23.5</v>
      </c>
      <c r="AQ41" s="30">
        <v>0.59375</v>
      </c>
      <c r="AR41" s="4">
        <v>0</v>
      </c>
      <c r="AS41" s="4">
        <v>17</v>
      </c>
      <c r="AT41" s="4">
        <v>38880</v>
      </c>
      <c r="AU41" s="4">
        <v>51</v>
      </c>
    </row>
    <row r="42" spans="1:47" ht="15.25" customHeight="1" x14ac:dyDescent="0.2">
      <c r="A42" s="4" t="s">
        <v>969</v>
      </c>
      <c r="B42" s="4">
        <v>2</v>
      </c>
      <c r="C42" s="4">
        <v>0</v>
      </c>
      <c r="D42" s="4">
        <v>2</v>
      </c>
      <c r="E42" s="30">
        <v>0</v>
      </c>
      <c r="F42" s="4">
        <v>30</v>
      </c>
      <c r="G42" s="30">
        <v>15</v>
      </c>
      <c r="H42" s="30">
        <v>0.45</v>
      </c>
      <c r="I42" s="30">
        <v>13.5</v>
      </c>
      <c r="J42" s="30">
        <v>6.75</v>
      </c>
      <c r="K42" s="4">
        <v>0</v>
      </c>
      <c r="L42" s="4">
        <v>6</v>
      </c>
      <c r="M42" s="30">
        <v>3</v>
      </c>
      <c r="N42" s="4">
        <v>18</v>
      </c>
      <c r="O42" s="4">
        <v>36</v>
      </c>
      <c r="P42" s="30">
        <v>50</v>
      </c>
      <c r="Q42" s="4">
        <v>5</v>
      </c>
      <c r="R42" s="4">
        <v>27</v>
      </c>
      <c r="S42" s="30">
        <v>18.518518518518501</v>
      </c>
      <c r="T42" s="4">
        <v>2</v>
      </c>
      <c r="U42" s="4">
        <v>3</v>
      </c>
      <c r="V42" s="30">
        <v>66.6666666666667</v>
      </c>
      <c r="W42" s="4">
        <v>0</v>
      </c>
      <c r="X42" s="4">
        <v>0</v>
      </c>
      <c r="Y42" s="4">
        <v>1</v>
      </c>
      <c r="Z42" s="4">
        <v>3</v>
      </c>
      <c r="AA42" s="4">
        <v>0</v>
      </c>
      <c r="AB42" s="4">
        <v>0</v>
      </c>
      <c r="AC42" s="4">
        <v>0</v>
      </c>
      <c r="AD42" s="4">
        <v>2</v>
      </c>
      <c r="AE42" s="4">
        <v>31</v>
      </c>
      <c r="AF42" s="30">
        <v>15.5</v>
      </c>
      <c r="AG42" s="4">
        <v>14</v>
      </c>
      <c r="AH42" s="4">
        <v>17</v>
      </c>
      <c r="AI42" s="4">
        <v>9</v>
      </c>
      <c r="AJ42" s="30">
        <v>4.5</v>
      </c>
      <c r="AK42" s="30">
        <v>21</v>
      </c>
      <c r="AL42" s="4">
        <v>17</v>
      </c>
      <c r="AM42" s="30">
        <v>8.5</v>
      </c>
      <c r="AN42" s="4">
        <v>5</v>
      </c>
      <c r="AO42" s="30">
        <v>2.5</v>
      </c>
      <c r="AP42" s="30">
        <v>37.5</v>
      </c>
      <c r="AQ42" s="30">
        <v>0.42857142857142899</v>
      </c>
      <c r="AR42" s="4">
        <v>0</v>
      </c>
      <c r="AS42" s="4">
        <v>30</v>
      </c>
      <c r="AT42" s="4">
        <v>111858</v>
      </c>
      <c r="AU42" s="4">
        <v>35</v>
      </c>
    </row>
    <row r="43" spans="1:47" ht="15.25" customHeight="1" x14ac:dyDescent="0.2">
      <c r="A43" s="4" t="s">
        <v>106</v>
      </c>
      <c r="B43" s="4">
        <v>2</v>
      </c>
      <c r="C43" s="4">
        <v>0</v>
      </c>
      <c r="D43" s="4">
        <v>2</v>
      </c>
      <c r="E43" s="30">
        <v>0</v>
      </c>
      <c r="F43" s="4">
        <v>25</v>
      </c>
      <c r="G43" s="30">
        <v>12.5</v>
      </c>
      <c r="H43" s="30">
        <v>0.48</v>
      </c>
      <c r="I43" s="30">
        <v>12</v>
      </c>
      <c r="J43" s="30">
        <v>6</v>
      </c>
      <c r="K43" s="4">
        <v>0</v>
      </c>
      <c r="L43" s="4">
        <v>5</v>
      </c>
      <c r="M43" s="30">
        <v>2.5</v>
      </c>
      <c r="N43" s="4">
        <v>13</v>
      </c>
      <c r="O43" s="4">
        <v>33</v>
      </c>
      <c r="P43" s="30">
        <v>39.393939393939398</v>
      </c>
      <c r="Q43" s="4">
        <v>4</v>
      </c>
      <c r="R43" s="4">
        <v>15</v>
      </c>
      <c r="S43" s="30">
        <v>26.6666666666667</v>
      </c>
      <c r="T43" s="4">
        <v>4</v>
      </c>
      <c r="U43" s="4">
        <v>4</v>
      </c>
      <c r="V43" s="30">
        <v>100</v>
      </c>
      <c r="W43" s="4">
        <v>1</v>
      </c>
      <c r="X43" s="4">
        <v>0</v>
      </c>
      <c r="Y43" s="4">
        <v>1</v>
      </c>
      <c r="Z43" s="4">
        <v>3</v>
      </c>
      <c r="AA43" s="4">
        <v>0</v>
      </c>
      <c r="AB43" s="4">
        <v>0</v>
      </c>
      <c r="AC43" s="4">
        <v>0</v>
      </c>
      <c r="AD43" s="4">
        <v>1</v>
      </c>
      <c r="AE43" s="4">
        <v>31</v>
      </c>
      <c r="AF43" s="30">
        <v>15.5</v>
      </c>
      <c r="AG43" s="4">
        <v>7</v>
      </c>
      <c r="AH43" s="4">
        <v>24</v>
      </c>
      <c r="AI43" s="4">
        <v>10</v>
      </c>
      <c r="AJ43" s="30">
        <v>5</v>
      </c>
      <c r="AK43" s="30">
        <v>17.5</v>
      </c>
      <c r="AL43" s="4">
        <v>12</v>
      </c>
      <c r="AM43" s="30">
        <v>6</v>
      </c>
      <c r="AN43" s="4">
        <v>10</v>
      </c>
      <c r="AO43" s="30">
        <v>5</v>
      </c>
      <c r="AP43" s="30">
        <v>30.5</v>
      </c>
      <c r="AQ43" s="30">
        <v>0.3125</v>
      </c>
      <c r="AR43" s="4">
        <v>0</v>
      </c>
      <c r="AS43" s="4">
        <v>25</v>
      </c>
      <c r="AT43" s="4">
        <v>38970</v>
      </c>
      <c r="AU43" s="4">
        <v>50</v>
      </c>
    </row>
    <row r="44" spans="1:47" ht="15.25" customHeight="1" x14ac:dyDescent="0.2">
      <c r="A44" s="4" t="s">
        <v>47</v>
      </c>
      <c r="B44" s="4">
        <v>2</v>
      </c>
      <c r="C44" s="4">
        <v>0</v>
      </c>
      <c r="D44" s="4">
        <v>2</v>
      </c>
      <c r="E44" s="30">
        <v>0</v>
      </c>
      <c r="F44" s="4">
        <v>23</v>
      </c>
      <c r="G44" s="30">
        <v>11.5</v>
      </c>
      <c r="H44" s="30">
        <v>0.43</v>
      </c>
      <c r="I44" s="30">
        <v>9.9</v>
      </c>
      <c r="J44" s="30">
        <v>4.95</v>
      </c>
      <c r="K44" s="4">
        <v>0</v>
      </c>
      <c r="L44" s="4">
        <v>8</v>
      </c>
      <c r="M44" s="30">
        <v>4</v>
      </c>
      <c r="N44" s="4">
        <v>17</v>
      </c>
      <c r="O44" s="4">
        <v>30</v>
      </c>
      <c r="P44" s="30">
        <v>56.6666666666667</v>
      </c>
      <c r="Q44" s="4">
        <v>2</v>
      </c>
      <c r="R44" s="4">
        <v>22</v>
      </c>
      <c r="S44" s="30">
        <v>9.0909090909090899</v>
      </c>
      <c r="T44" s="4">
        <v>2</v>
      </c>
      <c r="U44" s="4">
        <v>2</v>
      </c>
      <c r="V44" s="30">
        <v>100</v>
      </c>
      <c r="W44" s="4">
        <v>0</v>
      </c>
      <c r="X44" s="4">
        <v>0</v>
      </c>
      <c r="Y44" s="4">
        <v>0</v>
      </c>
      <c r="Z44" s="4">
        <v>5</v>
      </c>
      <c r="AA44" s="4">
        <v>0</v>
      </c>
      <c r="AB44" s="4">
        <v>0</v>
      </c>
      <c r="AC44" s="4">
        <v>0</v>
      </c>
      <c r="AD44" s="4">
        <v>3</v>
      </c>
      <c r="AE44" s="4">
        <v>25</v>
      </c>
      <c r="AF44" s="30">
        <v>12.5</v>
      </c>
      <c r="AG44" s="4">
        <v>7</v>
      </c>
      <c r="AH44" s="4">
        <v>18</v>
      </c>
      <c r="AI44" s="4">
        <v>18</v>
      </c>
      <c r="AJ44" s="30">
        <v>9</v>
      </c>
      <c r="AK44" s="30">
        <v>21.5</v>
      </c>
      <c r="AL44" s="4">
        <v>14</v>
      </c>
      <c r="AM44" s="30">
        <v>7</v>
      </c>
      <c r="AN44" s="4">
        <v>14</v>
      </c>
      <c r="AO44" s="30">
        <v>7</v>
      </c>
      <c r="AP44" s="30">
        <v>36</v>
      </c>
      <c r="AQ44" s="30">
        <v>0.42307692307692302</v>
      </c>
      <c r="AR44" s="4">
        <v>0</v>
      </c>
      <c r="AS44" s="4">
        <v>23</v>
      </c>
      <c r="AT44" s="4">
        <v>89255</v>
      </c>
      <c r="AU44" s="4">
        <v>38</v>
      </c>
    </row>
    <row r="45" spans="1:47" ht="15.25" customHeight="1" x14ac:dyDescent="0.2">
      <c r="A45" s="4" t="s">
        <v>970</v>
      </c>
      <c r="B45" s="4">
        <v>2</v>
      </c>
      <c r="C45" s="4">
        <v>0</v>
      </c>
      <c r="D45" s="4">
        <v>2</v>
      </c>
      <c r="E45" s="30">
        <v>0</v>
      </c>
      <c r="F45" s="4">
        <v>30</v>
      </c>
      <c r="G45" s="30">
        <v>15</v>
      </c>
      <c r="H45" s="30">
        <v>0.45</v>
      </c>
      <c r="I45" s="30">
        <v>13.5</v>
      </c>
      <c r="J45" s="30">
        <v>6.75</v>
      </c>
      <c r="K45" s="4">
        <v>0</v>
      </c>
      <c r="L45" s="4">
        <v>6</v>
      </c>
      <c r="M45" s="30">
        <v>3</v>
      </c>
      <c r="N45" s="4">
        <v>14</v>
      </c>
      <c r="O45" s="4">
        <v>34</v>
      </c>
      <c r="P45" s="30">
        <v>41.176470588235297</v>
      </c>
      <c r="Q45" s="4">
        <v>8</v>
      </c>
      <c r="R45" s="4">
        <v>31</v>
      </c>
      <c r="S45" s="30">
        <v>25.806451612903199</v>
      </c>
      <c r="T45" s="4">
        <v>0</v>
      </c>
      <c r="U45" s="4">
        <v>1</v>
      </c>
      <c r="V45" s="30">
        <v>0</v>
      </c>
      <c r="W45" s="4">
        <v>0</v>
      </c>
      <c r="X45" s="4">
        <v>0</v>
      </c>
      <c r="Y45" s="4">
        <v>0</v>
      </c>
      <c r="Z45" s="4">
        <v>3</v>
      </c>
      <c r="AA45" s="4">
        <v>0</v>
      </c>
      <c r="AB45" s="4">
        <v>0</v>
      </c>
      <c r="AC45" s="4">
        <v>0</v>
      </c>
      <c r="AD45" s="4">
        <v>3</v>
      </c>
      <c r="AE45" s="4">
        <v>35</v>
      </c>
      <c r="AF45" s="30">
        <v>17.5</v>
      </c>
      <c r="AG45" s="4">
        <v>11</v>
      </c>
      <c r="AH45" s="4">
        <v>24</v>
      </c>
      <c r="AI45" s="4">
        <v>11</v>
      </c>
      <c r="AJ45" s="30">
        <v>5.5</v>
      </c>
      <c r="AK45" s="30">
        <v>21.5</v>
      </c>
      <c r="AL45" s="4">
        <v>12</v>
      </c>
      <c r="AM45" s="30">
        <v>6</v>
      </c>
      <c r="AN45" s="4">
        <v>6</v>
      </c>
      <c r="AO45" s="30">
        <v>3</v>
      </c>
      <c r="AP45" s="30">
        <v>38.5</v>
      </c>
      <c r="AQ45" s="30">
        <v>0.47692307692307701</v>
      </c>
      <c r="AR45" s="4">
        <v>0</v>
      </c>
      <c r="AS45" s="4">
        <v>30</v>
      </c>
      <c r="AT45" s="4">
        <v>84113</v>
      </c>
      <c r="AU45" s="4">
        <v>39</v>
      </c>
    </row>
    <row r="46" spans="1:47" ht="15.25" customHeight="1" x14ac:dyDescent="0.2">
      <c r="A46" s="4" t="s">
        <v>971</v>
      </c>
      <c r="B46" s="4">
        <v>2</v>
      </c>
      <c r="C46" s="4">
        <v>0</v>
      </c>
      <c r="D46" s="4">
        <v>2</v>
      </c>
      <c r="E46" s="30">
        <v>0</v>
      </c>
      <c r="F46" s="4">
        <v>26</v>
      </c>
      <c r="G46" s="30">
        <v>13</v>
      </c>
      <c r="H46" s="30">
        <v>0.56999999999999995</v>
      </c>
      <c r="I46" s="30">
        <v>14.8</v>
      </c>
      <c r="J46" s="30">
        <v>7.4</v>
      </c>
      <c r="K46" s="4">
        <v>0</v>
      </c>
      <c r="L46" s="4">
        <v>6</v>
      </c>
      <c r="M46" s="30">
        <v>3</v>
      </c>
      <c r="N46" s="4">
        <v>16</v>
      </c>
      <c r="O46" s="4">
        <v>33</v>
      </c>
      <c r="P46" s="30">
        <v>48.484848484848499</v>
      </c>
      <c r="Q46" s="4">
        <v>5</v>
      </c>
      <c r="R46" s="4">
        <v>12</v>
      </c>
      <c r="S46" s="30">
        <v>41.6666666666667</v>
      </c>
      <c r="T46" s="4">
        <v>0</v>
      </c>
      <c r="U46" s="4">
        <v>1</v>
      </c>
      <c r="V46" s="30">
        <v>0</v>
      </c>
      <c r="W46" s="4">
        <v>0</v>
      </c>
      <c r="X46" s="4">
        <v>0</v>
      </c>
      <c r="Y46" s="4">
        <v>0</v>
      </c>
      <c r="Z46" s="4">
        <v>3</v>
      </c>
      <c r="AA46" s="4">
        <v>0</v>
      </c>
      <c r="AB46" s="4">
        <v>0</v>
      </c>
      <c r="AC46" s="4">
        <v>0</v>
      </c>
      <c r="AD46" s="4">
        <v>3</v>
      </c>
      <c r="AE46" s="4">
        <v>22</v>
      </c>
      <c r="AF46" s="30">
        <v>11</v>
      </c>
      <c r="AG46" s="4">
        <v>8</v>
      </c>
      <c r="AH46" s="4">
        <v>14</v>
      </c>
      <c r="AI46" s="4">
        <v>15</v>
      </c>
      <c r="AJ46" s="30">
        <v>7.5</v>
      </c>
      <c r="AK46" s="30">
        <v>21.5</v>
      </c>
      <c r="AL46" s="4">
        <v>6</v>
      </c>
      <c r="AM46" s="30">
        <v>3</v>
      </c>
      <c r="AN46" s="4">
        <v>10</v>
      </c>
      <c r="AO46" s="30">
        <v>5</v>
      </c>
      <c r="AP46" s="30">
        <v>30.5</v>
      </c>
      <c r="AQ46" s="30">
        <v>0.266666666666667</v>
      </c>
      <c r="AR46" s="4">
        <v>0</v>
      </c>
      <c r="AS46" s="4">
        <v>26</v>
      </c>
      <c r="AT46" s="4">
        <v>57669</v>
      </c>
      <c r="AU46" s="4">
        <v>46</v>
      </c>
    </row>
    <row r="47" spans="1:47" ht="15.25" customHeight="1" x14ac:dyDescent="0.2">
      <c r="A47" s="4" t="s">
        <v>972</v>
      </c>
      <c r="B47" s="4">
        <v>4</v>
      </c>
      <c r="C47" s="4">
        <v>2</v>
      </c>
      <c r="D47" s="4">
        <v>2</v>
      </c>
      <c r="E47" s="30">
        <v>0.5</v>
      </c>
      <c r="F47" s="4">
        <v>56</v>
      </c>
      <c r="G47" s="30">
        <v>14</v>
      </c>
      <c r="H47" s="30">
        <v>0.43</v>
      </c>
      <c r="I47" s="30">
        <v>24.1</v>
      </c>
      <c r="J47" s="30">
        <v>6.0250000000000004</v>
      </c>
      <c r="K47" s="4">
        <v>0</v>
      </c>
      <c r="L47" s="4">
        <v>17</v>
      </c>
      <c r="M47" s="30">
        <v>4.25</v>
      </c>
      <c r="N47" s="4">
        <v>30</v>
      </c>
      <c r="O47" s="4">
        <v>76</v>
      </c>
      <c r="P47" s="30">
        <v>39.473684210526301</v>
      </c>
      <c r="Q47" s="4">
        <v>9</v>
      </c>
      <c r="R47" s="4">
        <v>46</v>
      </c>
      <c r="S47" s="30">
        <v>19.565217391304301</v>
      </c>
      <c r="T47" s="4">
        <v>8</v>
      </c>
      <c r="U47" s="4">
        <v>9</v>
      </c>
      <c r="V47" s="30">
        <v>88.8888888888889</v>
      </c>
      <c r="W47" s="4">
        <v>2</v>
      </c>
      <c r="X47" s="4">
        <v>0</v>
      </c>
      <c r="Y47" s="4">
        <v>6</v>
      </c>
      <c r="Z47" s="4">
        <v>6</v>
      </c>
      <c r="AA47" s="4">
        <v>2</v>
      </c>
      <c r="AB47" s="4">
        <v>0</v>
      </c>
      <c r="AC47" s="4">
        <v>0</v>
      </c>
      <c r="AD47" s="4">
        <v>5</v>
      </c>
      <c r="AE47" s="4">
        <v>79</v>
      </c>
      <c r="AF47" s="30">
        <v>19.75</v>
      </c>
      <c r="AG47" s="4">
        <v>30</v>
      </c>
      <c r="AH47" s="4">
        <v>49</v>
      </c>
      <c r="AI47" s="4">
        <v>27</v>
      </c>
      <c r="AJ47" s="30">
        <v>6.75</v>
      </c>
      <c r="AK47" s="30">
        <v>14.5</v>
      </c>
      <c r="AL47" s="4">
        <v>28</v>
      </c>
      <c r="AM47" s="30">
        <v>7</v>
      </c>
      <c r="AN47" s="4">
        <v>22</v>
      </c>
      <c r="AO47" s="30">
        <v>5.5</v>
      </c>
      <c r="AP47" s="30">
        <v>39</v>
      </c>
      <c r="AQ47" s="30">
        <v>0.37704918032786899</v>
      </c>
      <c r="AR47" s="4">
        <v>27</v>
      </c>
      <c r="AS47" s="4">
        <v>29</v>
      </c>
      <c r="AT47" s="4">
        <v>466968</v>
      </c>
      <c r="AU47" s="4">
        <v>10</v>
      </c>
    </row>
    <row r="48" spans="1:47" ht="15.25" customHeight="1" x14ac:dyDescent="0.2">
      <c r="A48" s="4" t="s">
        <v>973</v>
      </c>
      <c r="B48" s="4">
        <v>3</v>
      </c>
      <c r="C48" s="4">
        <v>1</v>
      </c>
      <c r="D48" s="4">
        <v>2</v>
      </c>
      <c r="E48" s="30">
        <v>0.33333333333333298</v>
      </c>
      <c r="F48" s="4">
        <v>48</v>
      </c>
      <c r="G48" s="30">
        <v>16</v>
      </c>
      <c r="H48" s="30">
        <v>0.45</v>
      </c>
      <c r="I48" s="30">
        <v>21.6</v>
      </c>
      <c r="J48" s="30">
        <v>7.2</v>
      </c>
      <c r="K48" s="4">
        <v>0</v>
      </c>
      <c r="L48" s="4">
        <v>23</v>
      </c>
      <c r="M48" s="30">
        <v>7.6666666666666696</v>
      </c>
      <c r="N48" s="4">
        <v>27</v>
      </c>
      <c r="O48" s="4">
        <v>63</v>
      </c>
      <c r="P48" s="30">
        <v>42.857142857142897</v>
      </c>
      <c r="Q48" s="4">
        <v>5</v>
      </c>
      <c r="R48" s="4">
        <v>28</v>
      </c>
      <c r="S48" s="30">
        <v>17.8571428571429</v>
      </c>
      <c r="T48" s="4">
        <v>11</v>
      </c>
      <c r="U48" s="4">
        <v>15</v>
      </c>
      <c r="V48" s="30">
        <v>73.3333333333333</v>
      </c>
      <c r="W48" s="4">
        <v>4</v>
      </c>
      <c r="X48" s="4">
        <v>2</v>
      </c>
      <c r="Y48" s="4">
        <v>3</v>
      </c>
      <c r="Z48" s="4">
        <v>10</v>
      </c>
      <c r="AA48" s="4">
        <v>0</v>
      </c>
      <c r="AB48" s="4">
        <v>0</v>
      </c>
      <c r="AC48" s="4">
        <v>0</v>
      </c>
      <c r="AD48" s="4">
        <v>8</v>
      </c>
      <c r="AE48" s="4">
        <v>56</v>
      </c>
      <c r="AF48" s="30">
        <v>18.6666666666667</v>
      </c>
      <c r="AG48" s="4">
        <v>21</v>
      </c>
      <c r="AH48" s="4">
        <v>35</v>
      </c>
      <c r="AI48" s="4">
        <v>11</v>
      </c>
      <c r="AJ48" s="30">
        <v>3.6666666666666701</v>
      </c>
      <c r="AK48" s="30">
        <v>18.6666666666667</v>
      </c>
      <c r="AL48" s="4">
        <v>22</v>
      </c>
      <c r="AM48" s="30">
        <v>7.3333333333333304</v>
      </c>
      <c r="AN48" s="4">
        <v>22</v>
      </c>
      <c r="AO48" s="30">
        <v>7.3333333333333304</v>
      </c>
      <c r="AP48" s="30">
        <v>37.6666666666667</v>
      </c>
      <c r="AQ48" s="30">
        <v>0.30769230769230799</v>
      </c>
      <c r="AR48" s="4">
        <v>15</v>
      </c>
      <c r="AS48" s="4">
        <v>33</v>
      </c>
      <c r="AT48" s="4">
        <v>300086</v>
      </c>
      <c r="AU48" s="4">
        <v>19</v>
      </c>
    </row>
    <row r="49" spans="1:47" ht="15.25" customHeight="1" x14ac:dyDescent="0.2">
      <c r="A49" s="4" t="s">
        <v>974</v>
      </c>
      <c r="B49" s="4">
        <v>2</v>
      </c>
      <c r="C49" s="4">
        <v>0</v>
      </c>
      <c r="D49" s="4">
        <v>2</v>
      </c>
      <c r="E49" s="30">
        <v>0</v>
      </c>
      <c r="F49" s="4">
        <v>17</v>
      </c>
      <c r="G49" s="30">
        <v>8.5</v>
      </c>
      <c r="H49" s="30">
        <v>0.4</v>
      </c>
      <c r="I49" s="30">
        <v>6.8</v>
      </c>
      <c r="J49" s="30">
        <v>3.4</v>
      </c>
      <c r="K49" s="4">
        <v>0</v>
      </c>
      <c r="L49" s="4">
        <v>10</v>
      </c>
      <c r="M49" s="30">
        <v>5</v>
      </c>
      <c r="N49" s="4">
        <v>13</v>
      </c>
      <c r="O49" s="4">
        <v>22</v>
      </c>
      <c r="P49" s="30">
        <v>59.090909090909101</v>
      </c>
      <c r="Q49" s="4">
        <v>1</v>
      </c>
      <c r="R49" s="4">
        <v>18</v>
      </c>
      <c r="S49" s="30">
        <v>5.5555555555555598</v>
      </c>
      <c r="T49" s="4">
        <v>2</v>
      </c>
      <c r="U49" s="4">
        <v>2</v>
      </c>
      <c r="V49" s="30">
        <v>100</v>
      </c>
      <c r="W49" s="4">
        <v>0</v>
      </c>
      <c r="X49" s="4">
        <v>0</v>
      </c>
      <c r="Y49" s="4">
        <v>3</v>
      </c>
      <c r="Z49" s="4">
        <v>1</v>
      </c>
      <c r="AA49" s="4">
        <v>0</v>
      </c>
      <c r="AB49" s="4">
        <v>0</v>
      </c>
      <c r="AC49" s="4">
        <v>0</v>
      </c>
      <c r="AD49" s="4">
        <v>6</v>
      </c>
      <c r="AE49" s="4">
        <v>23</v>
      </c>
      <c r="AF49" s="30">
        <v>11.5</v>
      </c>
      <c r="AG49" s="4">
        <v>9</v>
      </c>
      <c r="AH49" s="4">
        <v>14</v>
      </c>
      <c r="AI49" s="4">
        <v>13</v>
      </c>
      <c r="AJ49" s="30">
        <v>6.5</v>
      </c>
      <c r="AK49" s="30">
        <v>19</v>
      </c>
      <c r="AL49" s="4">
        <v>7</v>
      </c>
      <c r="AM49" s="30">
        <v>3.5</v>
      </c>
      <c r="AN49" s="4">
        <v>8</v>
      </c>
      <c r="AO49" s="30">
        <v>4</v>
      </c>
      <c r="AP49" s="30">
        <v>27.5</v>
      </c>
      <c r="AQ49" s="30">
        <v>0.45</v>
      </c>
      <c r="AR49" s="4">
        <v>0</v>
      </c>
      <c r="AS49" s="4">
        <v>17</v>
      </c>
      <c r="AT49" s="4">
        <v>70320</v>
      </c>
      <c r="AU49" s="4">
        <v>44</v>
      </c>
    </row>
    <row r="50" spans="1:47" ht="15.25" customHeight="1" x14ac:dyDescent="0.2">
      <c r="A50" s="4" t="s">
        <v>975</v>
      </c>
      <c r="B50" s="4">
        <v>3</v>
      </c>
      <c r="C50" s="4">
        <v>1</v>
      </c>
      <c r="D50" s="4">
        <v>2</v>
      </c>
      <c r="E50" s="30">
        <v>0.33333333333333298</v>
      </c>
      <c r="F50" s="4">
        <v>47</v>
      </c>
      <c r="G50" s="30">
        <v>15.6666666666667</v>
      </c>
      <c r="H50" s="30">
        <v>0.5</v>
      </c>
      <c r="I50" s="30">
        <v>23.5</v>
      </c>
      <c r="J50" s="30">
        <v>7.8333333333333304</v>
      </c>
      <c r="K50" s="4">
        <v>0</v>
      </c>
      <c r="L50" s="4">
        <v>12</v>
      </c>
      <c r="M50" s="30">
        <v>4</v>
      </c>
      <c r="N50" s="4">
        <v>25</v>
      </c>
      <c r="O50" s="4">
        <v>50</v>
      </c>
      <c r="P50" s="30">
        <v>50</v>
      </c>
      <c r="Q50" s="4">
        <v>10</v>
      </c>
      <c r="R50" s="4">
        <v>41</v>
      </c>
      <c r="S50" s="30">
        <v>24.390243902439</v>
      </c>
      <c r="T50" s="4">
        <v>2</v>
      </c>
      <c r="U50" s="4">
        <v>3</v>
      </c>
      <c r="V50" s="30">
        <v>66.6666666666667</v>
      </c>
      <c r="W50" s="4">
        <v>0</v>
      </c>
      <c r="X50" s="4">
        <v>0</v>
      </c>
      <c r="Y50" s="4">
        <v>1</v>
      </c>
      <c r="Z50" s="4">
        <v>7</v>
      </c>
      <c r="AA50" s="4">
        <v>1</v>
      </c>
      <c r="AB50" s="4">
        <v>0</v>
      </c>
      <c r="AC50" s="4">
        <v>0</v>
      </c>
      <c r="AD50" s="4">
        <v>4</v>
      </c>
      <c r="AE50" s="4">
        <v>53</v>
      </c>
      <c r="AF50" s="30">
        <v>17.6666666666667</v>
      </c>
      <c r="AG50" s="4">
        <v>20</v>
      </c>
      <c r="AH50" s="4">
        <v>33</v>
      </c>
      <c r="AI50" s="4">
        <v>22</v>
      </c>
      <c r="AJ50" s="30">
        <v>7.3333333333333304</v>
      </c>
      <c r="AK50" s="30">
        <v>18.3333333333333</v>
      </c>
      <c r="AL50" s="4">
        <v>7</v>
      </c>
      <c r="AM50" s="30">
        <v>2.3333333333333299</v>
      </c>
      <c r="AN50" s="4">
        <v>14</v>
      </c>
      <c r="AO50" s="30">
        <v>4.6666666666666696</v>
      </c>
      <c r="AP50" s="30">
        <v>38.6666666666667</v>
      </c>
      <c r="AQ50" s="30">
        <v>0.450549450549451</v>
      </c>
      <c r="AR50" s="4">
        <v>20</v>
      </c>
      <c r="AS50" s="4">
        <v>27</v>
      </c>
      <c r="AT50" s="4">
        <v>176354</v>
      </c>
      <c r="AU50" s="4">
        <v>23</v>
      </c>
    </row>
    <row r="51" spans="1:47" ht="15.25" customHeight="1" x14ac:dyDescent="0.2">
      <c r="A51" s="4" t="s">
        <v>73</v>
      </c>
      <c r="B51" s="4">
        <v>2</v>
      </c>
      <c r="C51" s="4">
        <v>1</v>
      </c>
      <c r="D51" s="4">
        <v>1</v>
      </c>
      <c r="E51" s="30">
        <v>0.5</v>
      </c>
      <c r="F51" s="4">
        <v>34</v>
      </c>
      <c r="G51" s="30">
        <v>17</v>
      </c>
      <c r="H51" s="30">
        <v>0.52</v>
      </c>
      <c r="I51" s="30">
        <v>17.7</v>
      </c>
      <c r="J51" s="30">
        <v>8.85</v>
      </c>
      <c r="K51" s="4">
        <v>0</v>
      </c>
      <c r="L51" s="4">
        <v>9</v>
      </c>
      <c r="M51" s="30">
        <v>4.5</v>
      </c>
      <c r="N51" s="4">
        <v>15</v>
      </c>
      <c r="O51" s="4">
        <v>27</v>
      </c>
      <c r="P51" s="30">
        <v>55.5555555555556</v>
      </c>
      <c r="Q51" s="4">
        <v>8</v>
      </c>
      <c r="R51" s="4">
        <v>35</v>
      </c>
      <c r="S51" s="30">
        <v>22.8571428571429</v>
      </c>
      <c r="T51" s="4">
        <v>3</v>
      </c>
      <c r="U51" s="4">
        <v>4</v>
      </c>
      <c r="V51" s="30">
        <v>75</v>
      </c>
      <c r="W51" s="4">
        <v>1</v>
      </c>
      <c r="X51" s="4">
        <v>0</v>
      </c>
      <c r="Y51" s="4">
        <v>1</v>
      </c>
      <c r="Z51" s="4">
        <v>5</v>
      </c>
      <c r="AA51" s="4">
        <v>0</v>
      </c>
      <c r="AB51" s="4">
        <v>0</v>
      </c>
      <c r="AC51" s="4">
        <v>0</v>
      </c>
      <c r="AD51" s="4">
        <v>3</v>
      </c>
      <c r="AE51" s="4">
        <v>31</v>
      </c>
      <c r="AF51" s="30">
        <v>15.5</v>
      </c>
      <c r="AG51" s="4">
        <v>10</v>
      </c>
      <c r="AH51" s="4">
        <v>21</v>
      </c>
      <c r="AI51" s="4">
        <v>14</v>
      </c>
      <c r="AJ51" s="30">
        <v>7</v>
      </c>
      <c r="AK51" s="30">
        <v>19</v>
      </c>
      <c r="AL51" s="4">
        <v>13</v>
      </c>
      <c r="AM51" s="30">
        <v>6.5</v>
      </c>
      <c r="AN51" s="4">
        <v>12</v>
      </c>
      <c r="AO51" s="30">
        <v>6</v>
      </c>
      <c r="AP51" s="30">
        <v>39.5</v>
      </c>
      <c r="AQ51" s="30">
        <v>0.56451612903225801</v>
      </c>
      <c r="AR51" s="4">
        <v>19</v>
      </c>
      <c r="AS51" s="4">
        <v>15</v>
      </c>
      <c r="AT51" s="4">
        <v>118793</v>
      </c>
      <c r="AU51" s="4">
        <v>33</v>
      </c>
    </row>
    <row r="52" spans="1:47" ht="15.25" customHeight="1" x14ac:dyDescent="0.2">
      <c r="A52" s="4" t="s">
        <v>69</v>
      </c>
      <c r="B52" s="4">
        <v>2</v>
      </c>
      <c r="C52" s="4">
        <v>0</v>
      </c>
      <c r="D52" s="4">
        <v>2</v>
      </c>
      <c r="E52" s="30">
        <v>0</v>
      </c>
      <c r="F52" s="4">
        <v>29</v>
      </c>
      <c r="G52" s="30">
        <v>14.5</v>
      </c>
      <c r="H52" s="30">
        <v>0.49</v>
      </c>
      <c r="I52" s="30">
        <v>14.2</v>
      </c>
      <c r="J52" s="30">
        <v>7.1</v>
      </c>
      <c r="K52" s="4">
        <v>0</v>
      </c>
      <c r="L52" s="4">
        <v>9</v>
      </c>
      <c r="M52" s="30">
        <v>4.5</v>
      </c>
      <c r="N52" s="4">
        <v>12</v>
      </c>
      <c r="O52" s="4">
        <v>27</v>
      </c>
      <c r="P52" s="30">
        <v>44.4444444444444</v>
      </c>
      <c r="Q52" s="4">
        <v>7</v>
      </c>
      <c r="R52" s="4">
        <v>29</v>
      </c>
      <c r="S52" s="30">
        <v>24.137931034482801</v>
      </c>
      <c r="T52" s="4">
        <v>3</v>
      </c>
      <c r="U52" s="4">
        <v>3</v>
      </c>
      <c r="V52" s="30">
        <v>100</v>
      </c>
      <c r="W52" s="4">
        <v>1</v>
      </c>
      <c r="X52" s="4">
        <v>0</v>
      </c>
      <c r="Y52" s="4">
        <v>1</v>
      </c>
      <c r="Z52" s="4">
        <v>2</v>
      </c>
      <c r="AA52" s="4">
        <v>0</v>
      </c>
      <c r="AB52" s="4">
        <v>0</v>
      </c>
      <c r="AC52" s="4">
        <v>0</v>
      </c>
      <c r="AD52" s="4">
        <v>6</v>
      </c>
      <c r="AE52" s="4">
        <v>30</v>
      </c>
      <c r="AF52" s="30">
        <v>15</v>
      </c>
      <c r="AG52" s="4">
        <v>13</v>
      </c>
      <c r="AH52" s="4">
        <v>17</v>
      </c>
      <c r="AI52" s="4">
        <v>10</v>
      </c>
      <c r="AJ52" s="30">
        <v>5</v>
      </c>
      <c r="AK52" s="30">
        <v>21.5</v>
      </c>
      <c r="AL52" s="4">
        <v>9</v>
      </c>
      <c r="AM52" s="30">
        <v>4.5</v>
      </c>
      <c r="AN52" s="4">
        <v>7</v>
      </c>
      <c r="AO52" s="30">
        <v>3.5</v>
      </c>
      <c r="AP52" s="30">
        <v>34</v>
      </c>
      <c r="AQ52" s="30">
        <v>0.51785714285714302</v>
      </c>
      <c r="AR52" s="4">
        <v>0</v>
      </c>
      <c r="AS52" s="4">
        <v>29</v>
      </c>
      <c r="AT52" s="4">
        <v>161508</v>
      </c>
      <c r="AU52" s="4">
        <v>26</v>
      </c>
    </row>
    <row r="53" spans="1:47" ht="15.25" customHeight="1" x14ac:dyDescent="0.2">
      <c r="A53" s="4" t="s">
        <v>976</v>
      </c>
      <c r="B53" s="4">
        <v>2</v>
      </c>
      <c r="C53" s="4">
        <v>0</v>
      </c>
      <c r="D53" s="4">
        <v>2</v>
      </c>
      <c r="E53" s="30">
        <v>0</v>
      </c>
      <c r="F53" s="4">
        <v>32</v>
      </c>
      <c r="G53" s="30">
        <v>16</v>
      </c>
      <c r="H53" s="30">
        <v>0.52</v>
      </c>
      <c r="I53" s="30">
        <v>16.600000000000001</v>
      </c>
      <c r="J53" s="30">
        <v>8.3000000000000007</v>
      </c>
      <c r="K53" s="4">
        <v>0</v>
      </c>
      <c r="L53" s="4">
        <v>11</v>
      </c>
      <c r="M53" s="30">
        <v>5.5</v>
      </c>
      <c r="N53" s="4">
        <v>16</v>
      </c>
      <c r="O53" s="4">
        <v>36</v>
      </c>
      <c r="P53" s="30">
        <v>44.4444444444444</v>
      </c>
      <c r="Q53" s="4">
        <v>6</v>
      </c>
      <c r="R53" s="4">
        <v>20</v>
      </c>
      <c r="S53" s="30">
        <v>30</v>
      </c>
      <c r="T53" s="4">
        <v>4</v>
      </c>
      <c r="U53" s="4">
        <v>5</v>
      </c>
      <c r="V53" s="30">
        <v>80</v>
      </c>
      <c r="W53" s="4">
        <v>1</v>
      </c>
      <c r="X53" s="4">
        <v>0</v>
      </c>
      <c r="Y53" s="4">
        <v>3</v>
      </c>
      <c r="Z53" s="4">
        <v>5</v>
      </c>
      <c r="AA53" s="4">
        <v>0</v>
      </c>
      <c r="AB53" s="4">
        <v>0</v>
      </c>
      <c r="AC53" s="4">
        <v>0</v>
      </c>
      <c r="AD53" s="4">
        <v>3</v>
      </c>
      <c r="AE53" s="4">
        <v>32</v>
      </c>
      <c r="AF53" s="30">
        <v>16</v>
      </c>
      <c r="AG53" s="4">
        <v>16</v>
      </c>
      <c r="AH53" s="4">
        <v>16</v>
      </c>
      <c r="AI53" s="4">
        <v>16</v>
      </c>
      <c r="AJ53" s="30">
        <v>8</v>
      </c>
      <c r="AK53" s="30">
        <v>21</v>
      </c>
      <c r="AL53" s="4">
        <v>9</v>
      </c>
      <c r="AM53" s="30">
        <v>4.5</v>
      </c>
      <c r="AN53" s="4">
        <v>11</v>
      </c>
      <c r="AO53" s="30">
        <v>5.5</v>
      </c>
      <c r="AP53" s="30">
        <v>38</v>
      </c>
      <c r="AQ53" s="30">
        <v>0.35714285714285698</v>
      </c>
      <c r="AR53" s="4">
        <v>0</v>
      </c>
      <c r="AS53" s="4">
        <v>32</v>
      </c>
      <c r="AT53" s="4">
        <v>163900</v>
      </c>
      <c r="AU53" s="4">
        <v>25</v>
      </c>
    </row>
    <row r="54" spans="1:47" ht="15.25" customHeight="1" x14ac:dyDescent="0.2">
      <c r="A54" s="4" t="s">
        <v>977</v>
      </c>
      <c r="B54" s="4">
        <v>2</v>
      </c>
      <c r="C54" s="4">
        <v>0</v>
      </c>
      <c r="D54" s="4">
        <v>2</v>
      </c>
      <c r="E54" s="30">
        <v>0</v>
      </c>
      <c r="F54" s="4">
        <v>25</v>
      </c>
      <c r="G54" s="30">
        <v>12.5</v>
      </c>
      <c r="H54" s="30">
        <v>0.45</v>
      </c>
      <c r="I54" s="30">
        <v>11.2</v>
      </c>
      <c r="J54" s="30">
        <v>5.6</v>
      </c>
      <c r="K54" s="4">
        <v>0</v>
      </c>
      <c r="L54" s="4">
        <v>7</v>
      </c>
      <c r="M54" s="30">
        <v>3.5</v>
      </c>
      <c r="N54" s="4">
        <v>9</v>
      </c>
      <c r="O54" s="4">
        <v>27</v>
      </c>
      <c r="P54" s="30">
        <v>33.3333333333333</v>
      </c>
      <c r="Q54" s="4">
        <v>6</v>
      </c>
      <c r="R54" s="4">
        <v>20</v>
      </c>
      <c r="S54" s="30">
        <v>30</v>
      </c>
      <c r="T54" s="4">
        <v>4</v>
      </c>
      <c r="U54" s="4">
        <v>8</v>
      </c>
      <c r="V54" s="30">
        <v>50</v>
      </c>
      <c r="W54" s="4">
        <v>1</v>
      </c>
      <c r="X54" s="4">
        <v>1</v>
      </c>
      <c r="Y54" s="4">
        <v>4</v>
      </c>
      <c r="Z54" s="4">
        <v>0</v>
      </c>
      <c r="AA54" s="4">
        <v>0</v>
      </c>
      <c r="AB54" s="4">
        <v>0</v>
      </c>
      <c r="AC54" s="4">
        <v>0</v>
      </c>
      <c r="AD54" s="4">
        <v>2</v>
      </c>
      <c r="AE54" s="4">
        <v>40</v>
      </c>
      <c r="AF54" s="30">
        <v>20</v>
      </c>
      <c r="AG54" s="4">
        <v>10</v>
      </c>
      <c r="AH54" s="4">
        <v>30</v>
      </c>
      <c r="AI54" s="4">
        <v>16</v>
      </c>
      <c r="AJ54" s="30">
        <v>8</v>
      </c>
      <c r="AK54" s="30">
        <v>20</v>
      </c>
      <c r="AL54" s="4">
        <v>15</v>
      </c>
      <c r="AM54" s="30">
        <v>7.5</v>
      </c>
      <c r="AN54" s="4">
        <v>14</v>
      </c>
      <c r="AO54" s="30">
        <v>7</v>
      </c>
      <c r="AP54" s="30">
        <v>35</v>
      </c>
      <c r="AQ54" s="30">
        <v>0.42553191489361702</v>
      </c>
      <c r="AR54" s="4">
        <v>0</v>
      </c>
      <c r="AS54" s="4">
        <v>25</v>
      </c>
      <c r="AT54" s="4">
        <v>69360</v>
      </c>
      <c r="AU54" s="4">
        <v>45</v>
      </c>
    </row>
    <row r="55" spans="1:47" s="1" customFormat="1" ht="15.25" customHeight="1" x14ac:dyDescent="0.2">
      <c r="A55" s="8"/>
      <c r="B55" s="8">
        <v>304</v>
      </c>
      <c r="C55" s="8">
        <v>152</v>
      </c>
      <c r="D55" s="8">
        <v>152</v>
      </c>
      <c r="E55" s="8"/>
      <c r="F55" s="8">
        <v>5044</v>
      </c>
      <c r="G55" s="9">
        <f>F55/$B55</f>
        <v>16.592105263157894</v>
      </c>
      <c r="H55" s="9">
        <f>F55/(O55+R55+U55)</f>
        <v>0.53133888128094386</v>
      </c>
      <c r="I55" s="9">
        <f>SUM(I2:I54)</f>
        <v>2739.0000000000005</v>
      </c>
      <c r="J55" s="9">
        <f>I55/$B55</f>
        <v>9.0098684210526336</v>
      </c>
      <c r="K55" s="36">
        <v>85</v>
      </c>
      <c r="L55" s="36">
        <v>1782</v>
      </c>
      <c r="M55" s="9">
        <f>L55/$B55</f>
        <v>5.8618421052631575</v>
      </c>
      <c r="N55" s="8">
        <v>2469</v>
      </c>
      <c r="O55" s="8">
        <v>4611</v>
      </c>
      <c r="P55" s="10">
        <f>N55/O55</f>
        <v>0.53545868575146394</v>
      </c>
      <c r="Q55" s="8">
        <v>1001</v>
      </c>
      <c r="R55" s="8">
        <v>3948</v>
      </c>
      <c r="S55" s="10">
        <f>Q55/R55</f>
        <v>0.25354609929078015</v>
      </c>
      <c r="T55" s="8">
        <v>573</v>
      </c>
      <c r="U55" s="8">
        <v>934</v>
      </c>
      <c r="V55" s="10">
        <f>T55/U55</f>
        <v>0.6134903640256959</v>
      </c>
      <c r="W55" s="36">
        <v>219</v>
      </c>
      <c r="X55" s="36">
        <v>84</v>
      </c>
      <c r="Y55" s="36">
        <v>289</v>
      </c>
      <c r="Z55" s="36">
        <v>752</v>
      </c>
      <c r="AA55" s="36">
        <v>102</v>
      </c>
      <c r="AB55" s="36">
        <v>12</v>
      </c>
      <c r="AC55" s="36">
        <v>21</v>
      </c>
      <c r="AD55" s="36">
        <v>636</v>
      </c>
      <c r="AE55" s="36">
        <v>5139</v>
      </c>
      <c r="AF55" s="9">
        <f>AE55/$B55</f>
        <v>16.904605263157894</v>
      </c>
      <c r="AG55" s="36">
        <v>1781</v>
      </c>
      <c r="AH55" s="36">
        <v>3358</v>
      </c>
      <c r="AI55" s="36">
        <v>1548</v>
      </c>
      <c r="AJ55" s="9">
        <f>AI55/$B55</f>
        <v>5.0921052631578947</v>
      </c>
      <c r="AK55" s="8">
        <f>F55/B55</f>
        <v>16.592105263157894</v>
      </c>
      <c r="AL55" s="8">
        <v>1739</v>
      </c>
      <c r="AM55" s="9">
        <f>AL55/$B55</f>
        <v>5.7203947368421053</v>
      </c>
      <c r="AN55" s="8">
        <v>1739</v>
      </c>
      <c r="AO55" s="9">
        <f>AN55/$B55</f>
        <v>5.7203947368421053</v>
      </c>
      <c r="AP55" s="11">
        <f>((O55+R55+U55-W55+AI55)/B55)</f>
        <v>35.598684210526315</v>
      </c>
      <c r="AQ55" s="9">
        <f>R55/(O55+R55)</f>
        <v>0.4612688398177357</v>
      </c>
      <c r="AR55" s="36">
        <v>2962</v>
      </c>
      <c r="AS55" s="36">
        <v>2082</v>
      </c>
    </row>
    <row r="56" spans="1:47" ht="15" customHeight="1" x14ac:dyDescent="0.2"/>
  </sheetData>
  <pageMargins left="0.75" right="0.75" top="0.75" bottom="0.5" header="0.5" footer="0.7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Games Played</vt:lpstr>
      <vt:lpstr>Team data Evolutions</vt:lpstr>
      <vt:lpstr>Player data evolutions</vt:lpstr>
      <vt:lpstr>WT 2015 Team</vt:lpstr>
      <vt:lpstr>WT 2015 Player</vt:lpstr>
      <vt:lpstr>WT 2016 Team</vt:lpstr>
      <vt:lpstr>WT 2016 Player</vt:lpstr>
      <vt:lpstr>WT 2017 Team</vt:lpstr>
      <vt:lpstr>WT 2017 Player</vt:lpstr>
      <vt:lpstr>WT 2018 Team</vt:lpstr>
      <vt:lpstr>WT 2018 Player</vt:lpstr>
      <vt:lpstr>WT 2019 Team</vt:lpstr>
      <vt:lpstr>WT 2019 Player</vt:lpstr>
      <vt:lpstr>WT 2020 Team</vt:lpstr>
      <vt:lpstr>WT 2020 Player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2021-03-11T11:31:52Z</dcterms:created>
  <dcterms:modified xsi:type="dcterms:W3CDTF">2021-05-19T09:50:20Z</dcterms:modified>
</cp:coreProperties>
</file>