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АВ\5. Маркетинг\сайт\1. Валентин наш\цены\XLSX files для импорта (суперфинал)\XLSX files для импорта\Dvery\"/>
    </mc:Choice>
  </mc:AlternateContent>
  <bookViews>
    <workbookView xWindow="0" yWindow="0" windowWidth="23040" windowHeight="9195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L15" i="1" l="1"/>
  <c r="BK15" i="1"/>
  <c r="BL14" i="1"/>
  <c r="BK14" i="1"/>
  <c r="BJ14" i="1"/>
  <c r="BI14" i="1"/>
  <c r="BL8" i="1"/>
  <c r="BK8" i="1"/>
  <c r="BL7" i="1"/>
  <c r="BK7" i="1"/>
  <c r="BJ7" i="1"/>
  <c r="BI7" i="1"/>
  <c r="BE15" i="1"/>
  <c r="BD15" i="1"/>
  <c r="BE14" i="1"/>
  <c r="BD14" i="1"/>
  <c r="BC14" i="1"/>
  <c r="BB14" i="1"/>
  <c r="BD8" i="1"/>
  <c r="BE8" i="1"/>
  <c r="BC7" i="1"/>
  <c r="BD7" i="1"/>
  <c r="BE7" i="1"/>
  <c r="BB7" i="1"/>
  <c r="AX14" i="1"/>
  <c r="AW14" i="1"/>
  <c r="AV14" i="1"/>
  <c r="AU14" i="1"/>
  <c r="AV7" i="1"/>
  <c r="AW7" i="1"/>
  <c r="AX7" i="1"/>
  <c r="AU7" i="1"/>
  <c r="AO7" i="1"/>
  <c r="AP7" i="1"/>
  <c r="AQ7" i="1"/>
  <c r="AN7" i="1"/>
  <c r="AO6" i="1"/>
  <c r="AP6" i="1"/>
  <c r="AQ6" i="1"/>
  <c r="AN6" i="1"/>
  <c r="AJ15" i="1"/>
  <c r="AI15" i="1"/>
  <c r="AJ14" i="1"/>
  <c r="AI14" i="1"/>
  <c r="AH14" i="1"/>
  <c r="AG14" i="1"/>
  <c r="AI8" i="1"/>
  <c r="AJ8" i="1"/>
  <c r="AH7" i="1"/>
  <c r="AI7" i="1"/>
  <c r="AJ7" i="1"/>
  <c r="AG7" i="1"/>
  <c r="AC14" i="1"/>
  <c r="AC15" i="1" s="1"/>
  <c r="AB14" i="1"/>
  <c r="AB15" i="1" s="1"/>
  <c r="AA14" i="1"/>
  <c r="Z14" i="1"/>
  <c r="AC8" i="1"/>
  <c r="AB8" i="1"/>
  <c r="AA7" i="1"/>
  <c r="AB7" i="1"/>
  <c r="AC7" i="1"/>
  <c r="Z7" i="1"/>
  <c r="O15" i="1"/>
  <c r="N15" i="1"/>
  <c r="M15" i="1"/>
  <c r="L15" i="1"/>
  <c r="M8" i="1"/>
  <c r="N8" i="1"/>
  <c r="O8" i="1"/>
  <c r="L8" i="1"/>
  <c r="AQ14" i="1" l="1"/>
  <c r="AP14" i="1"/>
  <c r="AO14" i="1"/>
  <c r="AN14" i="1"/>
  <c r="AQ13" i="1"/>
  <c r="AP13" i="1"/>
  <c r="AO13" i="1"/>
  <c r="AN13" i="1"/>
</calcChain>
</file>

<file path=xl/sharedStrings.xml><?xml version="1.0" encoding="utf-8"?>
<sst xmlns="http://schemas.openxmlformats.org/spreadsheetml/2006/main" count="189" uniqueCount="39">
  <si>
    <t>https://windowsgroup.com.ua/plastikovye-dveri/razdvizhnye/</t>
  </si>
  <si>
    <t>WDS</t>
  </si>
  <si>
    <t>Ширина профиля</t>
  </si>
  <si>
    <t>1-камерный стеклопакет</t>
  </si>
  <si>
    <t>1-камерный энергосбер. стеклопакет</t>
  </si>
  <si>
    <t>2-камерный стеклопакет</t>
  </si>
  <si>
    <t>2-камерный энергосбер. стеклопакет</t>
  </si>
  <si>
    <t>Viknaland</t>
  </si>
  <si>
    <t>WDS 7s</t>
  </si>
  <si>
    <t>70 мм</t>
  </si>
  <si>
    <t>Viknaland 85</t>
  </si>
  <si>
    <t>85 мм</t>
  </si>
  <si>
    <t>нет</t>
  </si>
  <si>
    <t>Rehau</t>
  </si>
  <si>
    <t>Salamander</t>
  </si>
  <si>
    <t>KBE</t>
  </si>
  <si>
    <t>OpenTek</t>
  </si>
  <si>
    <t>Veka</t>
  </si>
  <si>
    <t>Aluplast</t>
  </si>
  <si>
    <t>KBE Ballans 3</t>
  </si>
  <si>
    <t xml:space="preserve">Rehau Euro-Design 70 </t>
  </si>
  <si>
    <t>Salamander Streamline</t>
  </si>
  <si>
    <t>76 мм</t>
  </si>
  <si>
    <t>KBE Optima 5</t>
  </si>
  <si>
    <t>OpenTeck Elite 70</t>
  </si>
  <si>
    <t>Veka Softline 70</t>
  </si>
  <si>
    <t>Aluplast Ideal 4000</t>
  </si>
  <si>
    <t xml:space="preserve">Rehau Synego </t>
  </si>
  <si>
    <t>80 мм</t>
  </si>
  <si>
    <t>Salamander BluEvolution 92</t>
  </si>
  <si>
    <t>92 мм</t>
  </si>
  <si>
    <t xml:space="preserve"> </t>
  </si>
  <si>
    <t>Veka Softline 82</t>
  </si>
  <si>
    <t>82 мм</t>
  </si>
  <si>
    <t>Aluplast Ideal 8000</t>
  </si>
  <si>
    <t>Раздвижная металлопластиковая дверь с панорамными окнами по бокам 3000х2100</t>
  </si>
  <si>
    <t>Windoffs</t>
  </si>
  <si>
    <t>Windoffs 6</t>
  </si>
  <si>
    <t>Раздвижные металлопластиковая дверь 1400х2000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</si>
</sst>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1" fontId="0" fillId="0" borderId="2" xfId="0" applyNumberFormat="1" applyBorder="1"/>
    <xf numFmtId="1" fontId="1" fillId="0" borderId="2" xfId="0" applyNumberFormat="1" applyFont="1" applyBorder="1" applyAlignment="1">
      <alignment horizontal="center" vertical="center"/>
    </xf>
    <xf numFmtId="1" fontId="0" fillId="0" borderId="2" xfId="0" applyNumberFormat="1" applyBorder="1" applyAlignment="1">
      <alignment wrapText="1"/>
    </xf>
    <xf numFmtId="1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wrapText="1"/>
    </xf>
    <xf numFmtId="1" fontId="0" fillId="0" borderId="4" xfId="0" applyNumberFormat="1" applyBorder="1"/>
    <xf numFmtId="1" fontId="0" fillId="0" borderId="2" xfId="0" applyNumberFormat="1" applyBorder="1" applyAlignment="1">
      <alignment horizontal="center"/>
    </xf>
    <xf numFmtId="1" fontId="3" fillId="0" borderId="2" xfId="0" applyNumberFormat="1" applyFont="1" applyBorder="1"/>
    <xf numFmtId="1" fontId="0" fillId="0" borderId="0" xfId="0" applyNumberFormat="1" applyBorder="1"/>
    <xf numFmtId="1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5"/>
  <sheetViews>
    <sheetView tabSelected="1" workbookViewId="0">
      <selection activeCell="A4" sqref="A4"/>
    </sheetView>
  </sheetViews>
  <sheetFormatPr defaultRowHeight="15" x14ac:dyDescent="0.25"/>
  <cols>
    <col min="1" max="1" width="20.5703125" customWidth="1"/>
    <col min="2" max="2" width="4.140625" customWidth="1"/>
    <col min="3" max="3" width="11.42578125" customWidth="1"/>
    <col min="4" max="4" width="9.140625" style="9"/>
    <col min="5" max="5" width="12.5703125" style="9" customWidth="1"/>
    <col min="6" max="6" width="13.28515625" style="9" customWidth="1"/>
    <col min="7" max="8" width="15.85546875" style="9" customWidth="1"/>
    <col min="9" max="10" width="9.140625" style="9"/>
    <col min="11" max="11" width="12.85546875" style="9" customWidth="1"/>
    <col min="12" max="12" width="9.140625" style="9"/>
    <col min="13" max="16" width="13" style="9" customWidth="1"/>
    <col min="17" max="17" width="9.140625" style="9"/>
    <col min="18" max="18" width="22.42578125" style="9" customWidth="1"/>
    <col min="19" max="19" width="9.140625" style="9"/>
    <col min="20" max="23" width="12.140625" style="9" customWidth="1"/>
    <col min="24" max="24" width="9.140625" style="9"/>
    <col min="25" max="25" width="25.5703125" style="9" customWidth="1"/>
    <col min="26" max="26" width="9.140625" style="9"/>
    <col min="27" max="30" width="13.7109375" style="9" customWidth="1"/>
    <col min="31" max="31" width="9.140625" style="9"/>
    <col min="32" max="32" width="14" style="9" customWidth="1"/>
    <col min="33" max="33" width="9.140625" style="9"/>
    <col min="34" max="37" width="13.140625" style="9" customWidth="1"/>
    <col min="38" max="38" width="9.140625" style="9"/>
    <col min="39" max="39" width="18.85546875" style="9" customWidth="1"/>
    <col min="40" max="40" width="9.140625" style="9"/>
    <col min="41" max="44" width="13.140625" style="9" customWidth="1"/>
    <col min="45" max="45" width="9.140625" style="9"/>
    <col min="46" max="46" width="18" style="9" customWidth="1"/>
    <col min="47" max="47" width="9.140625" style="9"/>
    <col min="48" max="51" width="14" style="9" customWidth="1"/>
    <col min="52" max="52" width="9.140625" style="9"/>
    <col min="53" max="53" width="22.28515625" style="9" customWidth="1"/>
    <col min="54" max="54" width="9.140625" style="9"/>
    <col min="55" max="58" width="13.5703125" style="9" customWidth="1"/>
    <col min="59" max="64" width="9.140625" style="9"/>
  </cols>
  <sheetData>
    <row r="1" spans="1:64" x14ac:dyDescent="0.25">
      <c r="A1" t="s">
        <v>0</v>
      </c>
    </row>
    <row r="4" spans="1:64" x14ac:dyDescent="0.25">
      <c r="A4" s="1" t="s">
        <v>38</v>
      </c>
      <c r="B4" s="2"/>
      <c r="C4" s="1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64" ht="105" x14ac:dyDescent="0.25">
      <c r="B5" s="3"/>
      <c r="C5" s="4" t="s">
        <v>1</v>
      </c>
      <c r="D5" s="8" t="s">
        <v>2</v>
      </c>
      <c r="E5" s="8" t="s">
        <v>3</v>
      </c>
      <c r="F5" s="8" t="s">
        <v>4</v>
      </c>
      <c r="G5" s="8" t="s">
        <v>5</v>
      </c>
      <c r="H5" s="8" t="s">
        <v>6</v>
      </c>
      <c r="J5" s="7" t="s">
        <v>36</v>
      </c>
      <c r="K5" s="8" t="s">
        <v>2</v>
      </c>
      <c r="L5" s="8" t="s">
        <v>3</v>
      </c>
      <c r="M5" s="8" t="s">
        <v>4</v>
      </c>
      <c r="N5" s="8" t="s">
        <v>5</v>
      </c>
      <c r="O5" s="8" t="s">
        <v>6</v>
      </c>
      <c r="Q5" s="7" t="s">
        <v>7</v>
      </c>
      <c r="R5" s="8" t="s">
        <v>2</v>
      </c>
      <c r="S5" s="8" t="s">
        <v>3</v>
      </c>
      <c r="T5" s="8" t="s">
        <v>4</v>
      </c>
      <c r="U5" s="8" t="s">
        <v>5</v>
      </c>
      <c r="V5" s="8" t="s">
        <v>6</v>
      </c>
      <c r="X5" s="7" t="s">
        <v>13</v>
      </c>
      <c r="Y5" s="8" t="s">
        <v>2</v>
      </c>
      <c r="Z5" s="8" t="s">
        <v>3</v>
      </c>
      <c r="AA5" s="8" t="s">
        <v>4</v>
      </c>
      <c r="AB5" s="8" t="s">
        <v>5</v>
      </c>
      <c r="AC5" s="8" t="s">
        <v>6</v>
      </c>
      <c r="AE5" s="7" t="s">
        <v>14</v>
      </c>
      <c r="AF5" s="8" t="s">
        <v>2</v>
      </c>
      <c r="AG5" s="8" t="s">
        <v>3</v>
      </c>
      <c r="AH5" s="8" t="s">
        <v>4</v>
      </c>
      <c r="AI5" s="8" t="s">
        <v>5</v>
      </c>
      <c r="AJ5" s="8" t="s">
        <v>6</v>
      </c>
      <c r="AL5" s="7" t="s">
        <v>15</v>
      </c>
      <c r="AM5" s="8" t="s">
        <v>2</v>
      </c>
      <c r="AN5" s="8" t="s">
        <v>3</v>
      </c>
      <c r="AO5" s="8" t="s">
        <v>4</v>
      </c>
      <c r="AP5" s="8" t="s">
        <v>5</v>
      </c>
      <c r="AQ5" s="8" t="s">
        <v>6</v>
      </c>
      <c r="AS5" s="7" t="s">
        <v>16</v>
      </c>
      <c r="AT5" s="8" t="s">
        <v>2</v>
      </c>
      <c r="AU5" s="8" t="s">
        <v>3</v>
      </c>
      <c r="AV5" s="8" t="s">
        <v>4</v>
      </c>
      <c r="AW5" s="8" t="s">
        <v>5</v>
      </c>
      <c r="AX5" s="8" t="s">
        <v>6</v>
      </c>
      <c r="AZ5" s="10" t="s">
        <v>17</v>
      </c>
      <c r="BA5" s="11" t="s">
        <v>2</v>
      </c>
      <c r="BB5" s="11" t="s">
        <v>3</v>
      </c>
      <c r="BC5" s="11" t="s">
        <v>4</v>
      </c>
      <c r="BD5" s="11" t="s">
        <v>5</v>
      </c>
      <c r="BE5" s="11" t="s">
        <v>6</v>
      </c>
      <c r="BG5" s="7" t="s">
        <v>18</v>
      </c>
      <c r="BH5" s="8" t="s">
        <v>2</v>
      </c>
      <c r="BI5" s="8" t="s">
        <v>3</v>
      </c>
      <c r="BJ5" s="8" t="s">
        <v>4</v>
      </c>
      <c r="BK5" s="8" t="s">
        <v>5</v>
      </c>
      <c r="BL5" s="8" t="s">
        <v>6</v>
      </c>
    </row>
    <row r="6" spans="1:64" x14ac:dyDescent="0.25">
      <c r="C6" s="5"/>
      <c r="D6" s="6"/>
      <c r="E6" s="6"/>
      <c r="F6" s="6"/>
      <c r="G6" s="6"/>
      <c r="H6" s="6"/>
      <c r="J6" s="6"/>
      <c r="K6" s="6"/>
      <c r="L6" s="6"/>
      <c r="M6" s="6"/>
      <c r="N6" s="6"/>
      <c r="O6" s="6"/>
      <c r="Q6" s="6"/>
      <c r="R6" s="6"/>
      <c r="S6" s="6"/>
      <c r="T6" s="6"/>
      <c r="U6" s="6"/>
      <c r="V6" s="6"/>
      <c r="X6" s="6"/>
      <c r="Y6" s="6"/>
      <c r="Z6" s="13"/>
      <c r="AA6" s="13"/>
      <c r="AB6" s="13"/>
      <c r="AC6" s="13"/>
      <c r="AE6" s="6"/>
      <c r="AF6" s="12"/>
      <c r="AG6" s="13"/>
      <c r="AH6" s="13"/>
      <c r="AI6" s="13"/>
      <c r="AJ6" s="13"/>
      <c r="AL6" s="6" t="s">
        <v>19</v>
      </c>
      <c r="AM6" s="6" t="s">
        <v>9</v>
      </c>
      <c r="AN6" s="13">
        <f>L8*1.2</f>
        <v>16491.599999999999</v>
      </c>
      <c r="AO6" s="13">
        <f t="shared" ref="AO6:AQ6" si="0">M8*1.2</f>
        <v>16635.599999999999</v>
      </c>
      <c r="AP6" s="13">
        <f t="shared" si="0"/>
        <v>17038.8</v>
      </c>
      <c r="AQ6" s="13">
        <f t="shared" si="0"/>
        <v>17182.8</v>
      </c>
      <c r="AS6" s="6"/>
      <c r="AT6" s="6"/>
      <c r="AU6" s="13"/>
      <c r="AV6" s="13"/>
      <c r="AW6" s="13"/>
      <c r="AX6" s="13"/>
      <c r="AZ6" s="6"/>
      <c r="BA6" s="6"/>
      <c r="BB6" s="13"/>
      <c r="BC6" s="13"/>
      <c r="BD6" s="13"/>
      <c r="BE6" s="13"/>
      <c r="BG6" s="14"/>
      <c r="BH6" s="6"/>
      <c r="BI6" s="6"/>
      <c r="BJ6" s="6"/>
      <c r="BK6" s="6"/>
      <c r="BL6" s="6"/>
    </row>
    <row r="7" spans="1:64" x14ac:dyDescent="0.25">
      <c r="C7" s="5"/>
      <c r="D7" s="6"/>
      <c r="E7" s="6"/>
      <c r="F7" s="6"/>
      <c r="G7" s="6"/>
      <c r="H7" s="6"/>
      <c r="J7" s="6"/>
      <c r="K7" s="6"/>
      <c r="L7" s="6"/>
      <c r="M7" s="6"/>
      <c r="N7" s="6"/>
      <c r="O7" s="6"/>
      <c r="Q7" s="6"/>
      <c r="R7" s="6"/>
      <c r="S7" s="6"/>
      <c r="T7" s="6"/>
      <c r="U7" s="6"/>
      <c r="V7" s="6"/>
      <c r="X7" s="6" t="s">
        <v>20</v>
      </c>
      <c r="Y7" s="6" t="s">
        <v>9</v>
      </c>
      <c r="Z7" s="13">
        <f>E8*1.4</f>
        <v>19376</v>
      </c>
      <c r="AA7" s="13">
        <f t="shared" ref="AA7:AC7" si="1">F8*1.4</f>
        <v>19544</v>
      </c>
      <c r="AB7" s="13">
        <f t="shared" si="1"/>
        <v>20014.399999999998</v>
      </c>
      <c r="AC7" s="13">
        <f t="shared" si="1"/>
        <v>20182.399999999998</v>
      </c>
      <c r="AE7" s="6" t="s">
        <v>21</v>
      </c>
      <c r="AF7" s="12" t="s">
        <v>22</v>
      </c>
      <c r="AG7" s="13">
        <f>Z7*1.1</f>
        <v>21313.600000000002</v>
      </c>
      <c r="AH7" s="13">
        <f t="shared" ref="AH7:AJ7" si="2">AA7*1.1</f>
        <v>21498.400000000001</v>
      </c>
      <c r="AI7" s="13">
        <f t="shared" si="2"/>
        <v>22015.84</v>
      </c>
      <c r="AJ7" s="13">
        <f t="shared" si="2"/>
        <v>22200.639999999999</v>
      </c>
      <c r="AL7" s="6" t="s">
        <v>23</v>
      </c>
      <c r="AM7" s="6" t="s">
        <v>9</v>
      </c>
      <c r="AN7" s="13">
        <f>AN6*1.1</f>
        <v>18140.759999999998</v>
      </c>
      <c r="AO7" s="13">
        <f t="shared" ref="AO7:AQ7" si="3">AO6*1.1</f>
        <v>18299.16</v>
      </c>
      <c r="AP7" s="13">
        <f t="shared" si="3"/>
        <v>18742.68</v>
      </c>
      <c r="AQ7" s="13">
        <f t="shared" si="3"/>
        <v>18901.080000000002</v>
      </c>
      <c r="AS7" s="6" t="s">
        <v>24</v>
      </c>
      <c r="AT7" s="6" t="s">
        <v>9</v>
      </c>
      <c r="AU7" s="13">
        <f>E8*1.07</f>
        <v>14808.800000000001</v>
      </c>
      <c r="AV7" s="13">
        <f t="shared" ref="AV7:AX7" si="4">F8*1.07</f>
        <v>14937.2</v>
      </c>
      <c r="AW7" s="13">
        <f t="shared" si="4"/>
        <v>15296.720000000001</v>
      </c>
      <c r="AX7" s="13">
        <f t="shared" si="4"/>
        <v>15425.12</v>
      </c>
      <c r="AZ7" s="6" t="s">
        <v>25</v>
      </c>
      <c r="BA7" s="6" t="s">
        <v>9</v>
      </c>
      <c r="BB7" s="13">
        <f>Z7*1.1</f>
        <v>21313.600000000002</v>
      </c>
      <c r="BC7" s="13">
        <f t="shared" ref="BC7:BE7" si="5">AA7*1.1</f>
        <v>21498.400000000001</v>
      </c>
      <c r="BD7" s="13">
        <f t="shared" si="5"/>
        <v>22015.84</v>
      </c>
      <c r="BE7" s="13">
        <f t="shared" si="5"/>
        <v>22200.639999999999</v>
      </c>
      <c r="BG7" s="14" t="s">
        <v>26</v>
      </c>
      <c r="BH7" s="6" t="s">
        <v>9</v>
      </c>
      <c r="BI7" s="13">
        <f>AG7*1.1</f>
        <v>23444.960000000003</v>
      </c>
      <c r="BJ7" s="13">
        <f t="shared" ref="BJ7" si="6">AH7*1.1</f>
        <v>23648.240000000005</v>
      </c>
      <c r="BK7" s="13">
        <f t="shared" ref="BK7:BK8" si="7">AI7*1.1</f>
        <v>24217.424000000003</v>
      </c>
      <c r="BL7" s="13">
        <f t="shared" ref="BL7:BL8" si="8">AJ7*1.1</f>
        <v>24420.704000000002</v>
      </c>
    </row>
    <row r="8" spans="1:64" x14ac:dyDescent="0.25">
      <c r="C8" s="5" t="s">
        <v>8</v>
      </c>
      <c r="D8" s="6" t="s">
        <v>9</v>
      </c>
      <c r="E8" s="6">
        <v>13840</v>
      </c>
      <c r="F8" s="6">
        <v>13960</v>
      </c>
      <c r="G8" s="6">
        <v>14296</v>
      </c>
      <c r="H8" s="6">
        <v>14416</v>
      </c>
      <c r="J8" s="6" t="s">
        <v>37</v>
      </c>
      <c r="K8" s="6" t="s">
        <v>9</v>
      </c>
      <c r="L8" s="6">
        <f>E8-97</f>
        <v>13743</v>
      </c>
      <c r="M8" s="6">
        <f t="shared" ref="M8:O8" si="9">F8-97</f>
        <v>13863</v>
      </c>
      <c r="N8" s="6">
        <f t="shared" si="9"/>
        <v>14199</v>
      </c>
      <c r="O8" s="6">
        <f t="shared" si="9"/>
        <v>14319</v>
      </c>
      <c r="Q8" s="6" t="s">
        <v>10</v>
      </c>
      <c r="R8" s="6" t="s">
        <v>11</v>
      </c>
      <c r="S8" s="6" t="s">
        <v>12</v>
      </c>
      <c r="T8" s="6" t="s">
        <v>12</v>
      </c>
      <c r="U8" s="6">
        <v>16189</v>
      </c>
      <c r="V8" s="6">
        <v>16211</v>
      </c>
      <c r="X8" s="6" t="s">
        <v>27</v>
      </c>
      <c r="Y8" s="6" t="s">
        <v>28</v>
      </c>
      <c r="Z8" s="13" t="s">
        <v>12</v>
      </c>
      <c r="AA8" s="13" t="s">
        <v>12</v>
      </c>
      <c r="AB8" s="13">
        <f>AB7*1.3</f>
        <v>26018.719999999998</v>
      </c>
      <c r="AC8" s="13">
        <f>AC7*1.3</f>
        <v>26237.119999999999</v>
      </c>
      <c r="AE8" s="6" t="s">
        <v>29</v>
      </c>
      <c r="AF8" s="12" t="s">
        <v>30</v>
      </c>
      <c r="AG8" s="13" t="s">
        <v>12</v>
      </c>
      <c r="AH8" s="13" t="s">
        <v>12</v>
      </c>
      <c r="AI8" s="13">
        <f t="shared" ref="AI8" si="10">AB8*1.1</f>
        <v>28620.592000000001</v>
      </c>
      <c r="AJ8" s="13">
        <f t="shared" ref="AJ8" si="11">AC8*1.1</f>
        <v>28860.832000000002</v>
      </c>
      <c r="AL8" s="15"/>
      <c r="AM8" s="15"/>
      <c r="AN8" s="15"/>
      <c r="AO8" s="15"/>
      <c r="AP8" s="15"/>
      <c r="AQ8" s="15"/>
      <c r="AS8" s="15" t="s">
        <v>31</v>
      </c>
      <c r="AT8" s="15"/>
      <c r="AU8" s="15"/>
      <c r="AV8" s="15"/>
      <c r="AW8" s="15"/>
      <c r="AX8" s="15"/>
      <c r="AZ8" s="6" t="s">
        <v>32</v>
      </c>
      <c r="BA8" s="6" t="s">
        <v>33</v>
      </c>
      <c r="BB8" s="13" t="s">
        <v>12</v>
      </c>
      <c r="BC8" s="13" t="s">
        <v>12</v>
      </c>
      <c r="BD8" s="13">
        <f t="shared" ref="BD8" si="12">AB8*1.1</f>
        <v>28620.592000000001</v>
      </c>
      <c r="BE8" s="13">
        <f t="shared" ref="BE8" si="13">AC8*1.1</f>
        <v>28860.832000000002</v>
      </c>
      <c r="BG8" s="14" t="s">
        <v>34</v>
      </c>
      <c r="BH8" s="6" t="s">
        <v>11</v>
      </c>
      <c r="BI8" s="13" t="s">
        <v>12</v>
      </c>
      <c r="BJ8" s="13" t="s">
        <v>12</v>
      </c>
      <c r="BK8" s="13">
        <f t="shared" si="7"/>
        <v>31482.651200000004</v>
      </c>
      <c r="BL8" s="13">
        <f t="shared" si="8"/>
        <v>31746.915200000007</v>
      </c>
    </row>
    <row r="11" spans="1:64" x14ac:dyDescent="0.25">
      <c r="A11" s="1" t="s">
        <v>35</v>
      </c>
      <c r="B11" s="2"/>
      <c r="C11" s="1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1:64" ht="105" x14ac:dyDescent="0.25">
      <c r="C12" s="4" t="s">
        <v>1</v>
      </c>
      <c r="D12" s="8" t="s">
        <v>2</v>
      </c>
      <c r="E12" s="8" t="s">
        <v>3</v>
      </c>
      <c r="F12" s="8" t="s">
        <v>4</v>
      </c>
      <c r="G12" s="8" t="s">
        <v>5</v>
      </c>
      <c r="H12" s="8" t="s">
        <v>6</v>
      </c>
      <c r="J12" s="7" t="s">
        <v>36</v>
      </c>
      <c r="K12" s="8" t="s">
        <v>2</v>
      </c>
      <c r="L12" s="8" t="s">
        <v>3</v>
      </c>
      <c r="M12" s="8" t="s">
        <v>4</v>
      </c>
      <c r="N12" s="8" t="s">
        <v>5</v>
      </c>
      <c r="O12" s="8" t="s">
        <v>6</v>
      </c>
      <c r="Q12" s="7" t="s">
        <v>7</v>
      </c>
      <c r="R12" s="8" t="s">
        <v>2</v>
      </c>
      <c r="S12" s="8" t="s">
        <v>3</v>
      </c>
      <c r="T12" s="8" t="s">
        <v>4</v>
      </c>
      <c r="U12" s="8" t="s">
        <v>5</v>
      </c>
      <c r="V12" s="8" t="s">
        <v>6</v>
      </c>
      <c r="X12" s="7" t="s">
        <v>13</v>
      </c>
      <c r="Y12" s="8" t="s">
        <v>2</v>
      </c>
      <c r="Z12" s="8" t="s">
        <v>3</v>
      </c>
      <c r="AA12" s="8" t="s">
        <v>4</v>
      </c>
      <c r="AB12" s="8" t="s">
        <v>5</v>
      </c>
      <c r="AC12" s="8" t="s">
        <v>6</v>
      </c>
      <c r="AE12" s="7" t="s">
        <v>14</v>
      </c>
      <c r="AF12" s="8" t="s">
        <v>2</v>
      </c>
      <c r="AG12" s="8" t="s">
        <v>3</v>
      </c>
      <c r="AH12" s="8" t="s">
        <v>4</v>
      </c>
      <c r="AI12" s="8" t="s">
        <v>5</v>
      </c>
      <c r="AJ12" s="8" t="s">
        <v>6</v>
      </c>
      <c r="AL12" s="7" t="s">
        <v>15</v>
      </c>
      <c r="AM12" s="8" t="s">
        <v>2</v>
      </c>
      <c r="AN12" s="8" t="s">
        <v>3</v>
      </c>
      <c r="AO12" s="8" t="s">
        <v>4</v>
      </c>
      <c r="AP12" s="8" t="s">
        <v>5</v>
      </c>
      <c r="AQ12" s="8" t="s">
        <v>6</v>
      </c>
      <c r="AS12" s="7" t="s">
        <v>16</v>
      </c>
      <c r="AT12" s="8" t="s">
        <v>2</v>
      </c>
      <c r="AU12" s="8" t="s">
        <v>3</v>
      </c>
      <c r="AV12" s="8" t="s">
        <v>4</v>
      </c>
      <c r="AW12" s="8" t="s">
        <v>5</v>
      </c>
      <c r="AX12" s="8" t="s">
        <v>6</v>
      </c>
      <c r="AZ12" s="10" t="s">
        <v>17</v>
      </c>
      <c r="BA12" s="11" t="s">
        <v>2</v>
      </c>
      <c r="BB12" s="11" t="s">
        <v>3</v>
      </c>
      <c r="BC12" s="11" t="s">
        <v>4</v>
      </c>
      <c r="BD12" s="11" t="s">
        <v>5</v>
      </c>
      <c r="BE12" s="11" t="s">
        <v>6</v>
      </c>
      <c r="BG12" s="7" t="s">
        <v>18</v>
      </c>
      <c r="BH12" s="8" t="s">
        <v>2</v>
      </c>
      <c r="BI12" s="8" t="s">
        <v>3</v>
      </c>
      <c r="BJ12" s="8" t="s">
        <v>4</v>
      </c>
      <c r="BK12" s="8" t="s">
        <v>5</v>
      </c>
      <c r="BL12" s="8" t="s">
        <v>6</v>
      </c>
    </row>
    <row r="13" spans="1:64" x14ac:dyDescent="0.25">
      <c r="C13" s="5"/>
      <c r="D13" s="6"/>
      <c r="E13" s="6"/>
      <c r="F13" s="6"/>
      <c r="G13" s="6"/>
      <c r="H13" s="6"/>
      <c r="J13" s="6"/>
      <c r="K13" s="6"/>
      <c r="L13" s="6"/>
      <c r="M13" s="6"/>
      <c r="N13" s="6"/>
      <c r="O13" s="6"/>
      <c r="Q13" s="6"/>
      <c r="R13" s="6"/>
      <c r="S13" s="6"/>
      <c r="T13" s="6"/>
      <c r="U13" s="6"/>
      <c r="V13" s="6"/>
      <c r="X13" s="6"/>
      <c r="Y13" s="6"/>
      <c r="Z13" s="13"/>
      <c r="AA13" s="13"/>
      <c r="AB13" s="13"/>
      <c r="AC13" s="13"/>
      <c r="AE13" s="6"/>
      <c r="AF13" s="12"/>
      <c r="AG13" s="13"/>
      <c r="AH13" s="13"/>
      <c r="AI13" s="13"/>
      <c r="AJ13" s="13"/>
      <c r="AL13" s="6" t="s">
        <v>19</v>
      </c>
      <c r="AM13" s="6" t="s">
        <v>9</v>
      </c>
      <c r="AN13" s="13">
        <f t="shared" ref="AN13:AQ14" si="14">+AN6*1.65</f>
        <v>27211.139999999996</v>
      </c>
      <c r="AO13" s="13">
        <f t="shared" si="14"/>
        <v>27448.739999999994</v>
      </c>
      <c r="AP13" s="13">
        <f t="shared" si="14"/>
        <v>28114.019999999997</v>
      </c>
      <c r="AQ13" s="13">
        <f t="shared" si="14"/>
        <v>28351.62</v>
      </c>
      <c r="AS13" s="6"/>
      <c r="AT13" s="6"/>
      <c r="AU13" s="13"/>
      <c r="AV13" s="13"/>
      <c r="AW13" s="13"/>
      <c r="AX13" s="13"/>
      <c r="AZ13" s="6"/>
      <c r="BA13" s="6"/>
      <c r="BB13" s="13"/>
      <c r="BC13" s="13"/>
      <c r="BD13" s="13"/>
      <c r="BE13" s="13"/>
      <c r="BG13" s="14"/>
      <c r="BH13" s="6"/>
      <c r="BI13" s="6"/>
      <c r="BJ13" s="6"/>
      <c r="BK13" s="6"/>
      <c r="BL13" s="6"/>
    </row>
    <row r="14" spans="1:64" x14ac:dyDescent="0.25">
      <c r="C14" s="5"/>
      <c r="D14" s="6"/>
      <c r="E14" s="6"/>
      <c r="F14" s="6"/>
      <c r="G14" s="6"/>
      <c r="H14" s="6"/>
      <c r="J14" s="6"/>
      <c r="K14" s="6"/>
      <c r="L14" s="6"/>
      <c r="M14" s="6"/>
      <c r="N14" s="6"/>
      <c r="O14" s="6"/>
      <c r="Q14" s="6"/>
      <c r="R14" s="6"/>
      <c r="S14" s="6"/>
      <c r="T14" s="6"/>
      <c r="U14" s="6"/>
      <c r="V14" s="6"/>
      <c r="X14" s="6" t="s">
        <v>20</v>
      </c>
      <c r="Y14" s="6" t="s">
        <v>9</v>
      </c>
      <c r="Z14" s="13">
        <f>E15*1.4</f>
        <v>40091.799999999996</v>
      </c>
      <c r="AA14" s="13">
        <f t="shared" ref="AA14" si="15">F15*1.4</f>
        <v>40600</v>
      </c>
      <c r="AB14" s="13">
        <f t="shared" ref="AB14" si="16">G15*1.4</f>
        <v>42198.799999999996</v>
      </c>
      <c r="AC14" s="13">
        <f t="shared" ref="AC14" si="17">H15*1.4</f>
        <v>42758.799999999996</v>
      </c>
      <c r="AE14" s="6" t="s">
        <v>21</v>
      </c>
      <c r="AF14" s="12" t="s">
        <v>22</v>
      </c>
      <c r="AG14" s="13">
        <f>Z14*1.1</f>
        <v>44100.979999999996</v>
      </c>
      <c r="AH14" s="13">
        <f t="shared" ref="AH14" si="18">AA14*1.1</f>
        <v>44660</v>
      </c>
      <c r="AI14" s="13">
        <f t="shared" ref="AI14:AI15" si="19">AB14*1.1</f>
        <v>46418.68</v>
      </c>
      <c r="AJ14" s="13">
        <f t="shared" ref="AJ14:AJ15" si="20">AC14*1.1</f>
        <v>47034.68</v>
      </c>
      <c r="AL14" s="6" t="s">
        <v>23</v>
      </c>
      <c r="AM14" s="6" t="s">
        <v>9</v>
      </c>
      <c r="AN14" s="13">
        <f t="shared" si="14"/>
        <v>29932.253999999997</v>
      </c>
      <c r="AO14" s="13">
        <f t="shared" si="14"/>
        <v>30193.613999999998</v>
      </c>
      <c r="AP14" s="13">
        <f t="shared" si="14"/>
        <v>30925.421999999999</v>
      </c>
      <c r="AQ14" s="13">
        <f t="shared" si="14"/>
        <v>31186.782000000003</v>
      </c>
      <c r="AS14" s="6" t="s">
        <v>24</v>
      </c>
      <c r="AT14" s="6" t="s">
        <v>9</v>
      </c>
      <c r="AU14" s="13">
        <f>E15*1.07</f>
        <v>30641.59</v>
      </c>
      <c r="AV14" s="13">
        <f t="shared" ref="AV14" si="21">F15*1.07</f>
        <v>31030</v>
      </c>
      <c r="AW14" s="13">
        <f t="shared" ref="AW14" si="22">G15*1.07</f>
        <v>32251.940000000002</v>
      </c>
      <c r="AX14" s="13">
        <f t="shared" ref="AX14" si="23">H15*1.07</f>
        <v>32679.940000000002</v>
      </c>
      <c r="AZ14" s="6" t="s">
        <v>25</v>
      </c>
      <c r="BA14" s="6" t="s">
        <v>9</v>
      </c>
      <c r="BB14" s="13">
        <f>Z14*1.1</f>
        <v>44100.979999999996</v>
      </c>
      <c r="BC14" s="13">
        <f t="shared" ref="BC14" si="24">AA14*1.1</f>
        <v>44660</v>
      </c>
      <c r="BD14" s="13">
        <f t="shared" ref="BD14:BD15" si="25">AB14*1.1</f>
        <v>46418.68</v>
      </c>
      <c r="BE14" s="13">
        <f t="shared" ref="BE14:BE15" si="26">AC14*1.1</f>
        <v>47034.68</v>
      </c>
      <c r="BG14" s="14" t="s">
        <v>26</v>
      </c>
      <c r="BH14" s="6" t="s">
        <v>9</v>
      </c>
      <c r="BI14" s="13">
        <f>AG14*1.1</f>
        <v>48511.078000000001</v>
      </c>
      <c r="BJ14" s="13">
        <f t="shared" ref="BJ14" si="27">AH14*1.1</f>
        <v>49126.000000000007</v>
      </c>
      <c r="BK14" s="13">
        <f t="shared" ref="BK14:BK15" si="28">AI14*1.1</f>
        <v>51060.548000000003</v>
      </c>
      <c r="BL14" s="13">
        <f t="shared" ref="BL14:BL15" si="29">AJ14*1.1</f>
        <v>51738.148000000001</v>
      </c>
    </row>
    <row r="15" spans="1:64" x14ac:dyDescent="0.25">
      <c r="C15" s="5" t="s">
        <v>8</v>
      </c>
      <c r="D15" s="6" t="s">
        <v>9</v>
      </c>
      <c r="E15" s="6">
        <v>28637</v>
      </c>
      <c r="F15" s="6">
        <v>29000</v>
      </c>
      <c r="G15" s="6">
        <v>30142</v>
      </c>
      <c r="H15" s="6">
        <v>30542</v>
      </c>
      <c r="J15" s="6" t="s">
        <v>37</v>
      </c>
      <c r="K15" s="6" t="s">
        <v>9</v>
      </c>
      <c r="L15" s="6">
        <f>E15-97</f>
        <v>28540</v>
      </c>
      <c r="M15" s="6">
        <f t="shared" ref="M15" si="30">F15-97</f>
        <v>28903</v>
      </c>
      <c r="N15" s="6">
        <f t="shared" ref="N15" si="31">G15-97</f>
        <v>30045</v>
      </c>
      <c r="O15" s="6">
        <f t="shared" ref="O15" si="32">H15-97</f>
        <v>30445</v>
      </c>
      <c r="Q15" s="6" t="s">
        <v>10</v>
      </c>
      <c r="R15" s="6" t="s">
        <v>11</v>
      </c>
      <c r="S15" s="6" t="s">
        <v>12</v>
      </c>
      <c r="T15" s="6" t="s">
        <v>12</v>
      </c>
      <c r="U15" s="6">
        <v>34010</v>
      </c>
      <c r="V15" s="6">
        <v>34480</v>
      </c>
      <c r="X15" s="6" t="s">
        <v>27</v>
      </c>
      <c r="Y15" s="6" t="s">
        <v>28</v>
      </c>
      <c r="Z15" s="13" t="s">
        <v>12</v>
      </c>
      <c r="AA15" s="13" t="s">
        <v>12</v>
      </c>
      <c r="AB15" s="13">
        <f>AB14*1.3</f>
        <v>54858.439999999995</v>
      </c>
      <c r="AC15" s="13">
        <f>AC14*1.3</f>
        <v>55586.439999999995</v>
      </c>
      <c r="AE15" s="6" t="s">
        <v>29</v>
      </c>
      <c r="AF15" s="12" t="s">
        <v>30</v>
      </c>
      <c r="AG15" s="13" t="s">
        <v>12</v>
      </c>
      <c r="AH15" s="13" t="s">
        <v>12</v>
      </c>
      <c r="AI15" s="13">
        <f t="shared" si="19"/>
        <v>60344.284</v>
      </c>
      <c r="AJ15" s="13">
        <f t="shared" si="20"/>
        <v>61145.084000000003</v>
      </c>
      <c r="AL15" s="15"/>
      <c r="AM15" s="15"/>
      <c r="AN15" s="15"/>
      <c r="AO15" s="15"/>
      <c r="AP15" s="15"/>
      <c r="AQ15" s="15"/>
      <c r="AS15" s="15" t="s">
        <v>31</v>
      </c>
      <c r="AT15" s="15"/>
      <c r="AU15" s="15"/>
      <c r="AV15" s="15"/>
      <c r="AW15" s="15"/>
      <c r="AX15" s="15"/>
      <c r="AZ15" s="6" t="s">
        <v>32</v>
      </c>
      <c r="BA15" s="6" t="s">
        <v>33</v>
      </c>
      <c r="BB15" s="13" t="s">
        <v>12</v>
      </c>
      <c r="BC15" s="13" t="s">
        <v>12</v>
      </c>
      <c r="BD15" s="13">
        <f t="shared" si="25"/>
        <v>60344.284</v>
      </c>
      <c r="BE15" s="13">
        <f t="shared" si="26"/>
        <v>61145.084000000003</v>
      </c>
      <c r="BG15" s="14" t="s">
        <v>34</v>
      </c>
      <c r="BH15" s="6" t="s">
        <v>11</v>
      </c>
      <c r="BI15" s="13" t="s">
        <v>12</v>
      </c>
      <c r="BJ15" s="13" t="s">
        <v>12</v>
      </c>
      <c r="BK15" s="13">
        <f t="shared" si="28"/>
        <v>66378.712400000004</v>
      </c>
      <c r="BL15" s="13">
        <f t="shared" si="29"/>
        <v>67259.592400000009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Оля</dc:creator>
  <cp:lastModifiedBy>admin</cp:lastModifiedBy>
  <dcterms:created xsi:type="dcterms:W3CDTF">2021-03-18T23:52:53Z</dcterms:created>
  <dcterms:modified xsi:type="dcterms:W3CDTF">2021-05-26T13:51:30Z</dcterms:modified>
</cp:coreProperties>
</file>