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Computador Velho\Meus documentos\PUC Minas\2o. Semestre de 2020\GAED_Of2\Unidade 4\"/>
    </mc:Choice>
  </mc:AlternateContent>
  <xr:revisionPtr revIDLastSave="0" documentId="13_ncr:1_{478F3D37-81D5-44A8-816D-FCB4ADCD84F0}" xr6:coauthVersionLast="45" xr6:coauthVersionMax="45" xr10:uidLastSave="{00000000-0000-0000-0000-000000000000}"/>
  <bookViews>
    <workbookView xWindow="-120" yWindow="-120" windowWidth="20730" windowHeight="11160" activeTab="2" xr2:uid="{B4365699-F356-4B7A-8477-75867BCBBE05}"/>
  </bookViews>
  <sheets>
    <sheet name="Teste_Z_Média" sheetId="1" r:id="rId1"/>
    <sheet name="Teste_t_Média" sheetId="2" r:id="rId2"/>
    <sheet name="Teste_Z_Propor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G15" i="1" s="1"/>
  <c r="C15" i="1" s="1"/>
  <c r="C12" i="1"/>
  <c r="G11" i="1"/>
  <c r="C11" i="1" s="1"/>
  <c r="G10" i="1"/>
  <c r="C10" i="1" s="1"/>
  <c r="C11" i="3"/>
  <c r="G12" i="3" s="1"/>
  <c r="C12" i="3" s="1"/>
  <c r="C10" i="3"/>
  <c r="G9" i="3"/>
  <c r="C9" i="3" s="1"/>
  <c r="G8" i="3"/>
  <c r="C8" i="3" s="1"/>
  <c r="C13" i="2"/>
  <c r="G14" i="2" s="1"/>
  <c r="C14" i="2" s="1"/>
  <c r="C12" i="2"/>
  <c r="C11" i="2"/>
  <c r="G10" i="2"/>
  <c r="C10" i="2" s="1"/>
  <c r="G9" i="2"/>
  <c r="C9" i="2" s="1"/>
  <c r="G13" i="2" l="1"/>
</calcChain>
</file>

<file path=xl/sharedStrings.xml><?xml version="1.0" encoding="utf-8"?>
<sst xmlns="http://schemas.openxmlformats.org/spreadsheetml/2006/main" count="92" uniqueCount="39">
  <si>
    <t>Teste de hipótese para média populacional</t>
  </si>
  <si>
    <t xml:space="preserve">n = </t>
  </si>
  <si>
    <t>digite o tamanho da amostra</t>
  </si>
  <si>
    <t xml:space="preserve"> = </t>
  </si>
  <si>
    <t>digite a média amostral</t>
  </si>
  <si>
    <t>digite o desvio-padrão populacional (sigma)</t>
  </si>
  <si>
    <t>digite o nível de significância do teste</t>
  </si>
  <si>
    <r>
      <t xml:space="preserve"> M</t>
    </r>
    <r>
      <rPr>
        <b/>
        <vertAlign val="subscript"/>
        <sz val="11"/>
        <color theme="1" tint="0.499984740745262"/>
        <rFont val="Calibri"/>
        <family val="2"/>
        <scheme val="minor"/>
      </rPr>
      <t>0</t>
    </r>
    <r>
      <rPr>
        <b/>
        <sz val="11"/>
        <color theme="1" tint="0.499984740745262"/>
        <rFont val="Calibri"/>
        <family val="2"/>
        <scheme val="minor"/>
      </rPr>
      <t xml:space="preserve"> =</t>
    </r>
  </si>
  <si>
    <t>digite o valor da média hipótetica</t>
  </si>
  <si>
    <t>&lt;&gt;</t>
  </si>
  <si>
    <t>digite o sinal na hipótese H1 (&lt;, &gt; ou &lt; &gt;)</t>
  </si>
  <si>
    <t>H0 :</t>
  </si>
  <si>
    <t xml:space="preserve"> hipótese nula</t>
  </si>
  <si>
    <t xml:space="preserve"> hipótese alternativa</t>
  </si>
  <si>
    <t>tipo do teste</t>
  </si>
  <si>
    <t>tipo do teste (unicaudal ou bicaudal)</t>
  </si>
  <si>
    <t xml:space="preserve">Z = </t>
  </si>
  <si>
    <t>estatística de teste</t>
  </si>
  <si>
    <t>valor-p</t>
  </si>
  <si>
    <t>valor-p do teste</t>
  </si>
  <si>
    <t>&lt;</t>
  </si>
  <si>
    <t>&gt;</t>
  </si>
  <si>
    <t>Teste de hipótese para uma média populacional</t>
  </si>
  <si>
    <t>Bicaudal é sinônimo de bilateral</t>
  </si>
  <si>
    <t>digite o desvio-padrão amostral</t>
  </si>
  <si>
    <t xml:space="preserve">GL = </t>
  </si>
  <si>
    <t>graus de liberdade</t>
  </si>
  <si>
    <t xml:space="preserve">t = </t>
  </si>
  <si>
    <t>sinal em HA</t>
  </si>
  <si>
    <t>HA :</t>
  </si>
  <si>
    <t>digite o sinal na hipótese HA (&lt;, &gt; ou &lt; &gt;)</t>
  </si>
  <si>
    <t>σ é conhecido</t>
  </si>
  <si>
    <t>σ NÃO é conhecido</t>
  </si>
  <si>
    <t>digite a proporção de sucessos na amostra [0 ; 1]</t>
  </si>
  <si>
    <r>
      <t xml:space="preserve"> p</t>
    </r>
    <r>
      <rPr>
        <b/>
        <vertAlign val="subscript"/>
        <sz val="11"/>
        <color theme="1" tint="0.499984740745262"/>
        <rFont val="Calibri"/>
        <family val="2"/>
        <scheme val="minor"/>
      </rPr>
      <t>0</t>
    </r>
    <r>
      <rPr>
        <b/>
        <sz val="11"/>
        <color theme="1" tint="0.499984740745262"/>
        <rFont val="Calibri"/>
        <family val="2"/>
        <scheme val="minor"/>
      </rPr>
      <t xml:space="preserve"> =</t>
    </r>
  </si>
  <si>
    <t>digite o valor da proporção hipótetica</t>
  </si>
  <si>
    <t>Observações importantes:</t>
  </si>
  <si>
    <r>
      <t xml:space="preserve">Utilize &lt;&gt; quando a o sinal de HA for de </t>
    </r>
    <r>
      <rPr>
        <b/>
        <sz val="11"/>
        <rFont val="Calibri"/>
        <family val="2"/>
      </rPr>
      <t>≠</t>
    </r>
  </si>
  <si>
    <t>Teste de hipótese para uma proporção populacional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</si>
</sst>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vertAlign val="subscript"/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right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1" fillId="2" borderId="2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1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552451</xdr:colOff>
      <xdr:row>4</xdr:row>
      <xdr:rowOff>19050</xdr:rowOff>
    </xdr:from>
    <xdr:to>
      <xdr:col>2</xdr:col>
      <xdr:colOff>1</xdr:colOff>
      <xdr:row>6</xdr:row>
      <xdr:rowOff>187872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BD9E65B-AAAF-4036-A418-27FD79E4E874}"/>
            </a:ext>
          </a:extLst>
        </xdr:cNvPr>
        <xdr:cNvGrpSpPr/>
      </xdr:nvGrpSpPr>
      <xdr:grpSpPr>
        <a:xfrm>
          <a:off x="695326" y="923925"/>
          <a:ext cx="295275" cy="549822"/>
          <a:chOff x="923925" y="933450"/>
          <a:chExt cx="121380" cy="549822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3745C2D-0578-406B-9B99-60D92FFCD9D9}"/>
              </a:ext>
            </a:extLst>
          </xdr:cNvPr>
          <xdr:cNvGrpSpPr/>
        </xdr:nvGrpSpPr>
        <xdr:grpSpPr>
          <a:xfrm>
            <a:off x="923925" y="933450"/>
            <a:ext cx="121380" cy="354560"/>
            <a:chOff x="962025" y="928687"/>
            <a:chExt cx="121380" cy="35456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CaixaDeTexto 19">
                  <a:extLst>
                    <a:ext uri="{FF2B5EF4-FFF2-40B4-BE49-F238E27FC236}">
                      <a16:creationId xmlns:a16="http://schemas.microsoft.com/office/drawing/2014/main" id="{E9187342-88DD-4950-90A9-786310596F47}"/>
                    </a:ext>
                  </a:extLst>
                </xdr:cNvPr>
                <xdr:cNvSpPr txBox="1"/>
              </xdr:nvSpPr>
              <xdr:spPr>
                <a:xfrm>
                  <a:off x="962025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20" name="CaixaDeTexto 19">
                  <a:extLst>
                    <a:ext uri="{FF2B5EF4-FFF2-40B4-BE49-F238E27FC236}">
                      <a16:creationId xmlns:a16="http://schemas.microsoft.com/office/drawing/2014/main" id="{E9187342-88DD-4950-90A9-786310596F47}"/>
                    </a:ext>
                  </a:extLst>
                </xdr:cNvPr>
                <xdr:cNvSpPr txBox="1"/>
              </xdr:nvSpPr>
              <xdr:spPr>
                <a:xfrm>
                  <a:off x="962025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𝑥 ̅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CaixaDeTexto 20">
                  <a:extLst>
                    <a:ext uri="{FF2B5EF4-FFF2-40B4-BE49-F238E27FC236}">
                      <a16:creationId xmlns:a16="http://schemas.microsoft.com/office/drawing/2014/main" id="{7235A7F8-075B-4B8D-97DF-51B45A677275}"/>
                    </a:ext>
                  </a:extLst>
                </xdr:cNvPr>
                <xdr:cNvSpPr txBox="1"/>
              </xdr:nvSpPr>
              <xdr:spPr>
                <a:xfrm>
                  <a:off x="974801" y="1095375"/>
                  <a:ext cx="86269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21" name="CaixaDeTexto 20">
                  <a:extLst>
                    <a:ext uri="{FF2B5EF4-FFF2-40B4-BE49-F238E27FC236}">
                      <a16:creationId xmlns:a16="http://schemas.microsoft.com/office/drawing/2014/main" id="{7235A7F8-075B-4B8D-97DF-51B45A677275}"/>
                    </a:ext>
                  </a:extLst>
                </xdr:cNvPr>
                <xdr:cNvSpPr txBox="1"/>
              </xdr:nvSpPr>
              <xdr:spPr>
                <a:xfrm>
                  <a:off x="974801" y="1095375"/>
                  <a:ext cx="86269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𝜎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9" name="CaixaDeTexto 18">
                <a:extLst>
                  <a:ext uri="{FF2B5EF4-FFF2-40B4-BE49-F238E27FC236}">
                    <a16:creationId xmlns:a16="http://schemas.microsoft.com/office/drawing/2014/main" id="{23F148C8-8483-4379-AEF3-C41B24268DF7}"/>
                  </a:ext>
                </a:extLst>
              </xdr:cNvPr>
              <xdr:cNvSpPr txBox="1"/>
            </xdr:nvSpPr>
            <xdr:spPr>
              <a:xfrm>
                <a:off x="933447" y="1295400"/>
                <a:ext cx="109070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𝛼</m:t>
                      </m:r>
                    </m:oMath>
                  </m:oMathPara>
                </a14:m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9" name="CaixaDeTexto 18">
                <a:extLst>
                  <a:ext uri="{FF2B5EF4-FFF2-40B4-BE49-F238E27FC236}">
                    <a16:creationId xmlns:a16="http://schemas.microsoft.com/office/drawing/2014/main" id="{23F148C8-8483-4379-AEF3-C41B24268DF7}"/>
                  </a:ext>
                </a:extLst>
              </xdr:cNvPr>
              <xdr:cNvSpPr txBox="1"/>
            </xdr:nvSpPr>
            <xdr:spPr>
              <a:xfrm>
                <a:off x="933447" y="1295400"/>
                <a:ext cx="109070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𝛼</a:t>
                </a:r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552448</xdr:colOff>
      <xdr:row>3</xdr:row>
      <xdr:rowOff>19050</xdr:rowOff>
    </xdr:from>
    <xdr:to>
      <xdr:col>2</xdr:col>
      <xdr:colOff>691</xdr:colOff>
      <xdr:row>5</xdr:row>
      <xdr:rowOff>187872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018D18E-6DE7-470D-B37C-81DEB9395A0F}"/>
            </a:ext>
          </a:extLst>
        </xdr:cNvPr>
        <xdr:cNvGrpSpPr/>
      </xdr:nvGrpSpPr>
      <xdr:grpSpPr>
        <a:xfrm>
          <a:off x="695323" y="695325"/>
          <a:ext cx="295968" cy="568872"/>
          <a:chOff x="923925" y="933450"/>
          <a:chExt cx="121845" cy="549822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8669E9EA-04E1-45B0-9272-4FAA773F85F4}"/>
              </a:ext>
            </a:extLst>
          </xdr:cNvPr>
          <xdr:cNvGrpSpPr/>
        </xdr:nvGrpSpPr>
        <xdr:grpSpPr>
          <a:xfrm>
            <a:off x="923925" y="933450"/>
            <a:ext cx="121845" cy="354560"/>
            <a:chOff x="962025" y="928687"/>
            <a:chExt cx="121845" cy="35456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5C4CEB6D-8FE1-4146-828F-FB423DA4321E}"/>
                    </a:ext>
                  </a:extLst>
                </xdr:cNvPr>
                <xdr:cNvSpPr txBox="1"/>
              </xdr:nvSpPr>
              <xdr:spPr>
                <a:xfrm>
                  <a:off x="962025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5C4CEB6D-8FE1-4146-828F-FB423DA4321E}"/>
                    </a:ext>
                  </a:extLst>
                </xdr:cNvPr>
                <xdr:cNvSpPr txBox="1"/>
              </xdr:nvSpPr>
              <xdr:spPr>
                <a:xfrm>
                  <a:off x="962025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𝑥 ̅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FC4FA61F-3ED7-4590-831D-BC4214EA1549}"/>
                    </a:ext>
                  </a:extLst>
                </xdr:cNvPr>
                <xdr:cNvSpPr txBox="1"/>
              </xdr:nvSpPr>
              <xdr:spPr>
                <a:xfrm>
                  <a:off x="974801" y="1095375"/>
                  <a:ext cx="109069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FC4FA61F-3ED7-4590-831D-BC4214EA1549}"/>
                    </a:ext>
                  </a:extLst>
                </xdr:cNvPr>
                <xdr:cNvSpPr txBox="1"/>
              </xdr:nvSpPr>
              <xdr:spPr>
                <a:xfrm>
                  <a:off x="974801" y="1095375"/>
                  <a:ext cx="109069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𝑠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8C8A813E-CD27-440E-B173-BCF86191CFFB}"/>
                  </a:ext>
                </a:extLst>
              </xdr:cNvPr>
              <xdr:cNvSpPr txBox="1"/>
            </xdr:nvSpPr>
            <xdr:spPr>
              <a:xfrm>
                <a:off x="933447" y="1295400"/>
                <a:ext cx="109070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𝛼</m:t>
                      </m:r>
                    </m:oMath>
                  </m:oMathPara>
                </a14:m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8C8A813E-CD27-440E-B173-BCF86191CFFB}"/>
                  </a:ext>
                </a:extLst>
              </xdr:cNvPr>
              <xdr:cNvSpPr txBox="1"/>
            </xdr:nvSpPr>
            <xdr:spPr>
              <a:xfrm>
                <a:off x="933447" y="1295400"/>
                <a:ext cx="109070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𝛼</a:t>
                </a:r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548242</xdr:colOff>
      <xdr:row>3</xdr:row>
      <xdr:rowOff>1</xdr:rowOff>
    </xdr:from>
    <xdr:to>
      <xdr:col>2</xdr:col>
      <xdr:colOff>1</xdr:colOff>
      <xdr:row>4</xdr:row>
      <xdr:rowOff>152402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B343013-E7C2-473F-A831-690A354F9800}"/>
            </a:ext>
          </a:extLst>
        </xdr:cNvPr>
        <xdr:cNvGrpSpPr/>
      </xdr:nvGrpSpPr>
      <xdr:grpSpPr>
        <a:xfrm>
          <a:off x="691117" y="666751"/>
          <a:ext cx="299484" cy="342901"/>
          <a:chOff x="921449" y="910044"/>
          <a:chExt cx="109070" cy="42130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B714FEF3-8556-4B1F-B9AA-631492753538}"/>
                  </a:ext>
                </a:extLst>
              </xdr:cNvPr>
              <xdr:cNvSpPr txBox="1"/>
            </xdr:nvSpPr>
            <xdr:spPr>
              <a:xfrm>
                <a:off x="940755" y="910044"/>
                <a:ext cx="76665" cy="2874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acc>
                        <m:accPr>
                          <m:chr m:val="̂"/>
                          <m:ctrlPr>
                            <a:rPr lang="pt-B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</m:oMath>
                  </m:oMathPara>
                </a14:m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B714FEF3-8556-4B1F-B9AA-631492753538}"/>
                  </a:ext>
                </a:extLst>
              </xdr:cNvPr>
              <xdr:cNvSpPr txBox="1"/>
            </xdr:nvSpPr>
            <xdr:spPr>
              <a:xfrm>
                <a:off x="940755" y="910044"/>
                <a:ext cx="76665" cy="2874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𝑝 ̂</a:t>
                </a:r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A65489F8-8DA3-4561-AAA5-2C37C620C30A}"/>
                  </a:ext>
                </a:extLst>
              </xdr:cNvPr>
              <xdr:cNvSpPr txBox="1"/>
            </xdr:nvSpPr>
            <xdr:spPr>
              <a:xfrm>
                <a:off x="921449" y="1143478"/>
                <a:ext cx="109070" cy="18787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𝛼</m:t>
                      </m:r>
                    </m:oMath>
                  </m:oMathPara>
                </a14:m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A65489F8-8DA3-4561-AAA5-2C37C620C30A}"/>
                  </a:ext>
                </a:extLst>
              </xdr:cNvPr>
              <xdr:cNvSpPr txBox="1"/>
            </xdr:nvSpPr>
            <xdr:spPr>
              <a:xfrm>
                <a:off x="921449" y="1143478"/>
                <a:ext cx="109070" cy="18787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𝛼</a:t>
                </a:r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E4E-4F81-47C9-9604-A81D398BA71E}">
  <dimension ref="A1:M18"/>
  <sheetViews>
    <sheetView workbookViewId="0">
      <selection activeCell="D5" sqref="D5:F5"/>
    </sheetView>
  </sheetViews>
  <sheetFormatPr defaultRowHeight="15" x14ac:dyDescent="0.25"/>
  <cols>
    <col min="1" max="1" width="2.140625" customWidth="1"/>
    <col min="2" max="2" width="12.7109375" style="11" customWidth="1"/>
    <col min="3" max="3" width="22.7109375" customWidth="1"/>
    <col min="6" max="6" width="18.28515625" customWidth="1"/>
    <col min="7" max="7" width="11.28515625" style="10" hidden="1" customWidth="1"/>
    <col min="8" max="9" width="11.28515625" style="13" hidden="1" customWidth="1"/>
    <col min="10" max="16" width="0" hidden="1" customWidth="1"/>
  </cols>
  <sheetData>
    <row r="1" spans="1:13" ht="18.75" x14ac:dyDescent="0.3">
      <c r="A1" s="1"/>
      <c r="B1" s="26" t="s">
        <v>0</v>
      </c>
      <c r="C1" s="26"/>
      <c r="D1" s="26"/>
      <c r="E1" s="26"/>
      <c r="F1" s="1"/>
      <c r="G1" s="12"/>
    </row>
    <row r="2" spans="1:13" ht="18.75" x14ac:dyDescent="0.3">
      <c r="A2" s="1"/>
      <c r="B2" s="27" t="s">
        <v>31</v>
      </c>
      <c r="C2" s="27"/>
      <c r="D2" s="27"/>
      <c r="E2" s="27"/>
      <c r="F2" s="1"/>
      <c r="G2" s="12"/>
      <c r="M2" s="14"/>
    </row>
    <row r="3" spans="1:13" ht="18.75" x14ac:dyDescent="0.3">
      <c r="A3" s="1"/>
      <c r="B3" s="2"/>
      <c r="C3" s="2"/>
      <c r="D3" s="2"/>
      <c r="E3" s="2"/>
      <c r="F3" s="1"/>
      <c r="G3" s="12"/>
    </row>
    <row r="4" spans="1:13" x14ac:dyDescent="0.25">
      <c r="B4" s="3" t="s">
        <v>1</v>
      </c>
      <c r="C4" s="4">
        <v>25</v>
      </c>
      <c r="D4" s="24" t="s">
        <v>2</v>
      </c>
      <c r="E4" s="24"/>
      <c r="F4" s="24"/>
    </row>
    <row r="5" spans="1:13" x14ac:dyDescent="0.25">
      <c r="B5" s="3" t="s">
        <v>3</v>
      </c>
      <c r="C5" s="5">
        <v>15.5</v>
      </c>
      <c r="D5" s="24" t="s">
        <v>4</v>
      </c>
      <c r="E5" s="24"/>
      <c r="F5" s="24"/>
    </row>
    <row r="6" spans="1:13" x14ac:dyDescent="0.25">
      <c r="B6" s="3" t="s">
        <v>3</v>
      </c>
      <c r="C6" s="6">
        <v>3.78</v>
      </c>
      <c r="D6" s="24" t="s">
        <v>5</v>
      </c>
      <c r="E6" s="24"/>
      <c r="F6" s="24"/>
    </row>
    <row r="7" spans="1:13" x14ac:dyDescent="0.25">
      <c r="B7" s="3" t="s">
        <v>3</v>
      </c>
      <c r="C7" s="4">
        <v>0.05</v>
      </c>
      <c r="D7" s="24" t="s">
        <v>6</v>
      </c>
      <c r="E7" s="24"/>
      <c r="F7" s="24"/>
    </row>
    <row r="8" spans="1:13" ht="18" x14ac:dyDescent="0.25">
      <c r="B8" s="3" t="s">
        <v>7</v>
      </c>
      <c r="C8" s="4">
        <v>15</v>
      </c>
      <c r="D8" s="24" t="s">
        <v>8</v>
      </c>
      <c r="E8" s="24"/>
      <c r="F8" s="24"/>
      <c r="G8" s="15"/>
      <c r="H8" s="16"/>
      <c r="I8" s="16"/>
      <c r="J8" s="17"/>
    </row>
    <row r="9" spans="1:13" x14ac:dyDescent="0.25">
      <c r="B9" s="3" t="s">
        <v>28</v>
      </c>
      <c r="C9" s="4" t="s">
        <v>9</v>
      </c>
      <c r="D9" s="24" t="s">
        <v>10</v>
      </c>
      <c r="E9" s="24"/>
      <c r="F9" s="24"/>
      <c r="G9" s="15" t="s">
        <v>20</v>
      </c>
      <c r="H9" s="16" t="s">
        <v>21</v>
      </c>
      <c r="I9" s="16" t="s">
        <v>9</v>
      </c>
      <c r="J9" s="17"/>
    </row>
    <row r="10" spans="1:13" x14ac:dyDescent="0.25">
      <c r="B10" s="3" t="s">
        <v>11</v>
      </c>
      <c r="C10" s="7" t="str">
        <f>G10</f>
        <v>M = 15</v>
      </c>
      <c r="D10" s="24" t="s">
        <v>12</v>
      </c>
      <c r="E10" s="24"/>
      <c r="F10" s="24"/>
      <c r="G10" s="15" t="str">
        <f>IF(C9="&lt;","M &gt;= "&amp;C8,IF(C9="&gt;","M &lt;= "&amp;C8,IF(C9="&lt;&gt;","M = "&amp;C8,"")))</f>
        <v>M = 15</v>
      </c>
      <c r="H10" s="16"/>
      <c r="I10" s="16"/>
      <c r="J10" s="17"/>
    </row>
    <row r="11" spans="1:13" x14ac:dyDescent="0.25">
      <c r="B11" s="3" t="s">
        <v>29</v>
      </c>
      <c r="C11" s="7" t="str">
        <f>G11</f>
        <v>M &lt; &gt; 15</v>
      </c>
      <c r="D11" s="24" t="s">
        <v>13</v>
      </c>
      <c r="E11" s="24"/>
      <c r="F11" s="24"/>
      <c r="G11" s="15" t="str">
        <f>IF(C9="&lt;","M &lt; "&amp;C8,IF(C9="&gt;","M &gt; "&amp;C8,IF(C9="&lt;&gt;","M &lt; &gt; "&amp;C8,"")))</f>
        <v>M &lt; &gt; 15</v>
      </c>
      <c r="H11" s="16"/>
      <c r="I11" s="16"/>
      <c r="J11" s="17"/>
    </row>
    <row r="12" spans="1:13" x14ac:dyDescent="0.25">
      <c r="B12" s="3" t="s">
        <v>14</v>
      </c>
      <c r="C12" s="7" t="str">
        <f>IF(C9="&lt;","unicaudal esquerdo",IF(C9="&gt;","unicaudal direito",IF(C9="&lt;&gt;","bicaudal")))</f>
        <v>bicaudal</v>
      </c>
      <c r="D12" s="8" t="s">
        <v>15</v>
      </c>
      <c r="E12" s="8"/>
      <c r="F12" s="8"/>
      <c r="G12" s="15"/>
      <c r="H12" s="16"/>
      <c r="I12" s="16"/>
      <c r="J12" s="17"/>
    </row>
    <row r="13" spans="1:13" x14ac:dyDescent="0.25">
      <c r="B13" s="3"/>
      <c r="C13" s="7"/>
      <c r="D13" s="24"/>
      <c r="E13" s="24"/>
      <c r="F13" s="24"/>
      <c r="G13" s="15"/>
      <c r="H13" s="16"/>
      <c r="I13" s="16"/>
      <c r="J13" s="17"/>
    </row>
    <row r="14" spans="1:13" x14ac:dyDescent="0.25">
      <c r="B14" s="3" t="s">
        <v>16</v>
      </c>
      <c r="C14" s="9">
        <f>(C5 - C8) / (C6/SQRT(C4))</f>
        <v>0.66137566137566139</v>
      </c>
      <c r="D14" s="24" t="s">
        <v>17</v>
      </c>
      <c r="E14" s="24"/>
      <c r="F14" s="24"/>
      <c r="G14" s="15"/>
      <c r="H14" s="16"/>
      <c r="I14" s="16"/>
      <c r="J14" s="17"/>
    </row>
    <row r="15" spans="1:13" x14ac:dyDescent="0.25">
      <c r="B15" s="3" t="s">
        <v>18</v>
      </c>
      <c r="C15" s="7">
        <f>G15</f>
        <v>0.50836999999999999</v>
      </c>
      <c r="D15" s="24" t="s">
        <v>19</v>
      </c>
      <c r="E15" s="24"/>
      <c r="F15" s="24"/>
      <c r="G15" s="15">
        <f>ROUND(IF(C9="&lt;",_xlfn.NORM.S.DIST(C14,1),  IF(C9="&gt;", 1 - _xlfn.NORM.S.DIST(C14,1),  IF(C9="&lt;&gt;",2*MIN(_xlfn.NORM.S.DIST(C14,1), 1 - _xlfn.NORM.S.DIST(C14,1)),""))), 5)</f>
        <v>0.50836999999999999</v>
      </c>
      <c r="H15" s="16"/>
      <c r="I15" s="16"/>
      <c r="J15" s="17"/>
    </row>
    <row r="16" spans="1:13" x14ac:dyDescent="0.25">
      <c r="G16" s="15"/>
      <c r="H16" s="16"/>
      <c r="I16" s="16"/>
      <c r="J16" s="17"/>
    </row>
    <row r="17" spans="2:5" x14ac:dyDescent="0.25">
      <c r="B17" s="25" t="s">
        <v>36</v>
      </c>
      <c r="C17" s="25"/>
      <c r="D17" s="20" t="s">
        <v>37</v>
      </c>
      <c r="E17" s="19"/>
    </row>
    <row r="18" spans="2:5" x14ac:dyDescent="0.25">
      <c r="B18" s="23"/>
      <c r="C18" s="19"/>
      <c r="D18" s="20" t="s">
        <v>23</v>
      </c>
      <c r="E18" s="19"/>
    </row>
  </sheetData>
  <mergeCells count="14">
    <mergeCell ref="D7:F7"/>
    <mergeCell ref="D8:F8"/>
    <mergeCell ref="D9:F9"/>
    <mergeCell ref="D10:F10"/>
    <mergeCell ref="B1:E1"/>
    <mergeCell ref="B2:E2"/>
    <mergeCell ref="D4:F4"/>
    <mergeCell ref="D5:F5"/>
    <mergeCell ref="D6:F6"/>
    <mergeCell ref="D14:F14"/>
    <mergeCell ref="B17:C17"/>
    <mergeCell ref="D15:F15"/>
    <mergeCell ref="D13:F13"/>
    <mergeCell ref="D11:F11"/>
  </mergeCells>
  <dataValidations count="2">
    <dataValidation type="decimal" allowBlank="1" showInputMessage="1" showErrorMessage="1" error="somento valor positivo" sqref="C6" xr:uid="{FE22A899-074A-4C60-8C08-F1D440D780C8}">
      <formula1>0</formula1>
      <formula2>1000000000</formula2>
    </dataValidation>
    <dataValidation type="list" allowBlank="1" showInputMessage="1" showErrorMessage="1" sqref="C9" xr:uid="{00803E2C-34CF-4348-9A93-6C847570FC79}">
      <formula1>$G$9:$I$9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1422-928D-4235-83E3-385566AAB637}">
  <dimension ref="A1:J18"/>
  <sheetViews>
    <sheetView workbookViewId="0">
      <selection activeCell="G1" sqref="G1:Q1048576"/>
    </sheetView>
  </sheetViews>
  <sheetFormatPr defaultRowHeight="15" x14ac:dyDescent="0.25"/>
  <cols>
    <col min="1" max="1" width="2.140625" customWidth="1"/>
    <col min="2" max="2" width="12.7109375" style="11" customWidth="1"/>
    <col min="3" max="3" width="22.7109375" customWidth="1"/>
    <col min="5" max="5" width="12.140625" customWidth="1"/>
    <col min="6" max="6" width="16" customWidth="1"/>
    <col min="7" max="7" width="11.28515625" style="10" hidden="1" customWidth="1"/>
    <col min="8" max="9" width="11.28515625" style="13" hidden="1" customWidth="1"/>
    <col min="10" max="17" width="0" hidden="1" customWidth="1"/>
  </cols>
  <sheetData>
    <row r="1" spans="1:10" ht="18.75" x14ac:dyDescent="0.3">
      <c r="A1" s="1"/>
      <c r="B1" s="26" t="s">
        <v>22</v>
      </c>
      <c r="C1" s="26"/>
      <c r="D1" s="26"/>
      <c r="E1" s="26"/>
      <c r="F1" s="1"/>
      <c r="G1" s="12"/>
    </row>
    <row r="2" spans="1:10" ht="18.75" x14ac:dyDescent="0.3">
      <c r="A2" s="1"/>
      <c r="B2" s="28" t="s">
        <v>32</v>
      </c>
      <c r="C2" s="28"/>
      <c r="D2" s="2"/>
      <c r="E2" s="2"/>
      <c r="F2" s="1"/>
      <c r="G2" s="12"/>
    </row>
    <row r="3" spans="1:10" ht="15.95" customHeight="1" x14ac:dyDescent="0.25">
      <c r="B3" s="3" t="s">
        <v>1</v>
      </c>
      <c r="C3" s="4">
        <v>30</v>
      </c>
      <c r="D3" s="24" t="s">
        <v>2</v>
      </c>
      <c r="E3" s="24"/>
      <c r="F3" s="24"/>
    </row>
    <row r="4" spans="1:10" ht="15.95" customHeight="1" x14ac:dyDescent="0.25">
      <c r="B4" s="3" t="s">
        <v>3</v>
      </c>
      <c r="C4" s="5">
        <v>12</v>
      </c>
      <c r="D4" s="24" t="s">
        <v>4</v>
      </c>
      <c r="E4" s="24"/>
      <c r="F4" s="24"/>
    </row>
    <row r="5" spans="1:10" ht="15.95" customHeight="1" x14ac:dyDescent="0.25">
      <c r="B5" s="3" t="s">
        <v>3</v>
      </c>
      <c r="C5" s="6">
        <v>5</v>
      </c>
      <c r="D5" s="24" t="s">
        <v>24</v>
      </c>
      <c r="E5" s="24"/>
      <c r="F5" s="24"/>
    </row>
    <row r="6" spans="1:10" ht="15.95" customHeight="1" x14ac:dyDescent="0.25">
      <c r="B6" s="3" t="s">
        <v>3</v>
      </c>
      <c r="C6" s="4">
        <v>0.05</v>
      </c>
      <c r="D6" s="24" t="s">
        <v>6</v>
      </c>
      <c r="E6" s="24"/>
      <c r="F6" s="24"/>
    </row>
    <row r="7" spans="1:10" ht="18" x14ac:dyDescent="0.25">
      <c r="B7" s="3" t="s">
        <v>7</v>
      </c>
      <c r="C7" s="4">
        <v>15</v>
      </c>
      <c r="D7" s="24" t="s">
        <v>8</v>
      </c>
      <c r="E7" s="24"/>
      <c r="F7" s="24"/>
      <c r="G7" s="15"/>
      <c r="H7" s="16"/>
      <c r="I7" s="16"/>
      <c r="J7" s="17"/>
    </row>
    <row r="8" spans="1:10" ht="15.95" customHeight="1" x14ac:dyDescent="0.25">
      <c r="B8" s="3" t="s">
        <v>28</v>
      </c>
      <c r="C8" s="4" t="s">
        <v>20</v>
      </c>
      <c r="D8" s="24" t="s">
        <v>30</v>
      </c>
      <c r="E8" s="24"/>
      <c r="F8" s="24"/>
      <c r="G8" s="15" t="s">
        <v>20</v>
      </c>
      <c r="H8" s="16" t="s">
        <v>21</v>
      </c>
      <c r="I8" s="16" t="s">
        <v>9</v>
      </c>
      <c r="J8" s="17"/>
    </row>
    <row r="9" spans="1:10" ht="15.95" customHeight="1" x14ac:dyDescent="0.25">
      <c r="B9" s="3" t="s">
        <v>11</v>
      </c>
      <c r="C9" s="7" t="str">
        <f>G9</f>
        <v>M &gt; = 15</v>
      </c>
      <c r="D9" s="24" t="s">
        <v>12</v>
      </c>
      <c r="E9" s="24"/>
      <c r="F9" s="24"/>
      <c r="G9" s="15" t="str">
        <f>IF(C8="&lt;","M &gt; = "&amp;C7,IF(C8="&gt;","M &lt; = "&amp;C7,IF(C8="&lt;&gt;","M = "&amp;C7,"")))</f>
        <v>M &gt; = 15</v>
      </c>
      <c r="H9" s="16"/>
      <c r="I9" s="16"/>
      <c r="J9" s="17"/>
    </row>
    <row r="10" spans="1:10" ht="15.95" customHeight="1" x14ac:dyDescent="0.25">
      <c r="B10" s="3" t="s">
        <v>29</v>
      </c>
      <c r="C10" s="7" t="str">
        <f>G10</f>
        <v>M &lt; 15</v>
      </c>
      <c r="D10" s="24" t="s">
        <v>13</v>
      </c>
      <c r="E10" s="24"/>
      <c r="F10" s="24"/>
      <c r="G10" s="15" t="str">
        <f>IF(C8="&lt;","M &lt; "&amp;C7,IF(C8="&gt;","M &gt; "&amp;C7,IF(C8="&lt;&gt;","M &lt; &gt; "&amp;C7,"")))</f>
        <v>M &lt; 15</v>
      </c>
      <c r="H10" s="16"/>
      <c r="I10" s="16"/>
      <c r="J10" s="17"/>
    </row>
    <row r="11" spans="1:10" ht="15.95" customHeight="1" x14ac:dyDescent="0.25">
      <c r="B11" s="3" t="s">
        <v>14</v>
      </c>
      <c r="C11" s="7" t="str">
        <f>IF(C8="&lt;","unicaudal esquerdo",IF(C8="&gt;","unicaudal direito",IF(C8="&lt;&gt;","bicaudal")))</f>
        <v>unicaudal esquerdo</v>
      </c>
      <c r="D11" s="8" t="s">
        <v>15</v>
      </c>
      <c r="E11" s="8"/>
      <c r="F11" s="8"/>
      <c r="G11" s="15"/>
      <c r="H11" s="16"/>
      <c r="I11" s="16"/>
      <c r="J11" s="17"/>
    </row>
    <row r="12" spans="1:10" ht="15.95" customHeight="1" x14ac:dyDescent="0.25">
      <c r="B12" s="3" t="s">
        <v>25</v>
      </c>
      <c r="C12" s="7">
        <f>C3 - 1</f>
        <v>29</v>
      </c>
      <c r="D12" s="24" t="s">
        <v>26</v>
      </c>
      <c r="E12" s="24"/>
      <c r="F12" s="24"/>
      <c r="G12" s="15"/>
      <c r="H12" s="16"/>
      <c r="I12" s="16"/>
      <c r="J12" s="17"/>
    </row>
    <row r="13" spans="1:10" ht="15.95" customHeight="1" x14ac:dyDescent="0.25">
      <c r="B13" s="3" t="s">
        <v>27</v>
      </c>
      <c r="C13" s="9">
        <f>(C4 - C7) / (C5/SQRT(C3))</f>
        <v>-3.2863353450309964</v>
      </c>
      <c r="D13" s="24" t="s">
        <v>17</v>
      </c>
      <c r="E13" s="24"/>
      <c r="F13" s="24"/>
      <c r="G13" s="15">
        <f>_xlfn.T.DIST(C13,C12,1)</f>
        <v>1.3294992338675402E-3</v>
      </c>
      <c r="H13" s="16"/>
      <c r="I13" s="16"/>
      <c r="J13" s="17"/>
    </row>
    <row r="14" spans="1:10" ht="15.95" customHeight="1" x14ac:dyDescent="0.25">
      <c r="B14" s="3" t="s">
        <v>18</v>
      </c>
      <c r="C14" s="7">
        <f>G14</f>
        <v>1.33E-3</v>
      </c>
      <c r="D14" s="24" t="s">
        <v>19</v>
      </c>
      <c r="E14" s="24"/>
      <c r="F14" s="24"/>
      <c r="G14" s="15">
        <f>ROUND(IF(C8="&lt;",_xlfn.T.DIST(C13, C12, 1),  IF(C8="&gt;", 1 - _xlfn.T.DIST(C13, C12, 1),  IF(C8="&lt;&gt;",2*MIN(_xlfn.T.DIST(C13, C12, 1), 1 - _xlfn.T.DIST(C13, C12, 1)),""))), 5)</f>
        <v>1.33E-3</v>
      </c>
      <c r="H14" s="16"/>
      <c r="I14" s="16"/>
      <c r="J14" s="17"/>
    </row>
    <row r="15" spans="1:10" ht="15.95" customHeight="1" x14ac:dyDescent="0.25">
      <c r="G15" s="15"/>
      <c r="H15" s="16"/>
      <c r="I15" s="16"/>
      <c r="J15" s="17"/>
    </row>
    <row r="16" spans="1:10" ht="15.95" customHeight="1" x14ac:dyDescent="0.25"/>
    <row r="17" spans="2:9" s="19" customFormat="1" x14ac:dyDescent="0.25">
      <c r="B17" s="25" t="s">
        <v>36</v>
      </c>
      <c r="C17" s="25"/>
      <c r="D17" s="20" t="s">
        <v>37</v>
      </c>
      <c r="G17" s="21"/>
      <c r="H17" s="22"/>
      <c r="I17" s="22"/>
    </row>
    <row r="18" spans="2:9" s="19" customFormat="1" x14ac:dyDescent="0.25">
      <c r="B18" s="23"/>
      <c r="D18" s="20" t="s">
        <v>23</v>
      </c>
      <c r="G18" s="21"/>
      <c r="H18" s="22"/>
      <c r="I18" s="22"/>
    </row>
  </sheetData>
  <mergeCells count="14">
    <mergeCell ref="B1:E1"/>
    <mergeCell ref="D3:F3"/>
    <mergeCell ref="D4:F4"/>
    <mergeCell ref="D5:F5"/>
    <mergeCell ref="D6:F6"/>
    <mergeCell ref="D13:F13"/>
    <mergeCell ref="D14:F14"/>
    <mergeCell ref="B2:C2"/>
    <mergeCell ref="B17:C17"/>
    <mergeCell ref="D7:F7"/>
    <mergeCell ref="D8:F8"/>
    <mergeCell ref="D9:F9"/>
    <mergeCell ref="D10:F10"/>
    <mergeCell ref="D12:F12"/>
  </mergeCells>
  <dataValidations count="2">
    <dataValidation type="decimal" allowBlank="1" showInputMessage="1" showErrorMessage="1" error="somento valor positivo" sqref="C5" xr:uid="{A2CB9974-B2A4-4752-8D2A-A07D2007CD27}">
      <formula1>0</formula1>
      <formula2>1000000000</formula2>
    </dataValidation>
    <dataValidation type="list" allowBlank="1" showInputMessage="1" showErrorMessage="1" sqref="C8" xr:uid="{2E269E18-EF8F-43D2-9FBA-D9031CF9BB1E}">
      <formula1>$G$8:$I$8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E488-1B24-438F-B1E4-B2D4317DCF02}">
  <dimension ref="A1:J16"/>
  <sheetViews>
    <sheetView tabSelected="1" workbookViewId="0">
      <selection activeCell="G1" sqref="G1:Q1048576"/>
    </sheetView>
  </sheetViews>
  <sheetFormatPr defaultRowHeight="15" x14ac:dyDescent="0.25"/>
  <cols>
    <col min="1" max="1" width="2.140625" customWidth="1"/>
    <col min="2" max="2" width="12.7109375" style="11" customWidth="1"/>
    <col min="3" max="3" width="22.7109375" customWidth="1"/>
    <col min="6" max="6" width="20.85546875" customWidth="1"/>
    <col min="7" max="7" width="11.28515625" style="10" hidden="1" customWidth="1"/>
    <col min="8" max="9" width="11.28515625" style="13" hidden="1" customWidth="1"/>
    <col min="10" max="17" width="0" hidden="1" customWidth="1"/>
  </cols>
  <sheetData>
    <row r="1" spans="1:10" ht="18.75" x14ac:dyDescent="0.3">
      <c r="A1" s="1"/>
      <c r="B1" s="18" t="s">
        <v>38</v>
      </c>
      <c r="C1" s="18"/>
      <c r="D1" s="18"/>
      <c r="E1" s="18"/>
      <c r="F1" s="1"/>
      <c r="G1" s="12"/>
    </row>
    <row r="2" spans="1:10" ht="18.75" x14ac:dyDescent="0.3">
      <c r="A2" s="1"/>
      <c r="B2" s="2"/>
      <c r="C2" s="2"/>
      <c r="D2" s="2"/>
      <c r="E2" s="2"/>
      <c r="F2" s="1"/>
      <c r="G2" s="12"/>
    </row>
    <row r="3" spans="1:10" x14ac:dyDescent="0.25">
      <c r="B3" s="3" t="s">
        <v>1</v>
      </c>
      <c r="C3" s="4">
        <v>200</v>
      </c>
      <c r="D3" s="24" t="s">
        <v>2</v>
      </c>
      <c r="E3" s="24"/>
      <c r="F3" s="24"/>
    </row>
    <row r="4" spans="1:10" x14ac:dyDescent="0.25">
      <c r="B4" s="3" t="s">
        <v>3</v>
      </c>
      <c r="C4" s="6">
        <v>0.55000000000000004</v>
      </c>
      <c r="D4" s="29" t="s">
        <v>33</v>
      </c>
      <c r="E4" s="24"/>
      <c r="F4" s="24"/>
    </row>
    <row r="5" spans="1:10" x14ac:dyDescent="0.25">
      <c r="B5" s="3" t="s">
        <v>3</v>
      </c>
      <c r="C5" s="4">
        <v>0.03</v>
      </c>
      <c r="D5" s="24" t="s">
        <v>6</v>
      </c>
      <c r="E5" s="24"/>
      <c r="F5" s="24"/>
    </row>
    <row r="6" spans="1:10" ht="18" x14ac:dyDescent="0.25">
      <c r="B6" s="3" t="s">
        <v>34</v>
      </c>
      <c r="C6" s="4">
        <v>0.5</v>
      </c>
      <c r="D6" s="24" t="s">
        <v>35</v>
      </c>
      <c r="E6" s="24"/>
      <c r="F6" s="24"/>
      <c r="G6" s="15"/>
      <c r="H6" s="16"/>
      <c r="I6" s="16"/>
      <c r="J6" s="17"/>
    </row>
    <row r="7" spans="1:10" x14ac:dyDescent="0.25">
      <c r="B7" s="3" t="s">
        <v>28</v>
      </c>
      <c r="C7" s="4" t="s">
        <v>9</v>
      </c>
      <c r="D7" s="24" t="s">
        <v>30</v>
      </c>
      <c r="E7" s="24"/>
      <c r="F7" s="24"/>
      <c r="G7" s="15" t="s">
        <v>20</v>
      </c>
      <c r="H7" s="16" t="s">
        <v>21</v>
      </c>
      <c r="I7" s="16" t="s">
        <v>9</v>
      </c>
      <c r="J7" s="17"/>
    </row>
    <row r="8" spans="1:10" x14ac:dyDescent="0.25">
      <c r="B8" s="3" t="s">
        <v>11</v>
      </c>
      <c r="C8" s="7" t="str">
        <f>G8</f>
        <v>p = 0,5</v>
      </c>
      <c r="D8" s="24" t="s">
        <v>12</v>
      </c>
      <c r="E8" s="24"/>
      <c r="F8" s="24"/>
      <c r="G8" s="15" t="str">
        <f>IF(C7="&lt;","p &gt;= "&amp;C6,IF(C7="&gt;","p &lt;= "&amp;C6,IF(C7="&lt;&gt;","p = "&amp;C6,"")))</f>
        <v>p = 0,5</v>
      </c>
      <c r="H8" s="16"/>
      <c r="I8" s="16"/>
      <c r="J8" s="17"/>
    </row>
    <row r="9" spans="1:10" x14ac:dyDescent="0.25">
      <c r="B9" s="3" t="s">
        <v>29</v>
      </c>
      <c r="C9" s="7" t="str">
        <f>G9</f>
        <v>p &lt;&gt; 0,5</v>
      </c>
      <c r="D9" s="24" t="s">
        <v>13</v>
      </c>
      <c r="E9" s="24"/>
      <c r="F9" s="24"/>
      <c r="G9" s="15" t="str">
        <f>IF(C7="&lt;","p &lt; "&amp;C6,IF(C7="&gt;","p &gt; "&amp;C6,IF(C7="&lt;&gt;","p &lt;&gt; "&amp;C6,"")))</f>
        <v>p &lt;&gt; 0,5</v>
      </c>
      <c r="H9" s="16"/>
      <c r="I9" s="16"/>
      <c r="J9" s="17"/>
    </row>
    <row r="10" spans="1:10" x14ac:dyDescent="0.25">
      <c r="B10" s="3" t="s">
        <v>14</v>
      </c>
      <c r="C10" s="7" t="str">
        <f>IF(C7="&lt;","unicaudal esquerdo",IF(C7="&gt;","unicaudal direito",IF(C7="&lt;&gt;","bicaudal")))</f>
        <v>bicaudal</v>
      </c>
      <c r="D10" s="8" t="s">
        <v>15</v>
      </c>
      <c r="E10" s="8"/>
      <c r="F10" s="8"/>
      <c r="G10" s="15"/>
      <c r="H10" s="16"/>
      <c r="I10" s="16"/>
      <c r="J10" s="17"/>
    </row>
    <row r="11" spans="1:10" x14ac:dyDescent="0.25">
      <c r="B11" s="3" t="s">
        <v>16</v>
      </c>
      <c r="C11" s="9">
        <f>(C4 - C6) / SQRT(C6*(1-C6)/C3)</f>
        <v>1.4142135623730963</v>
      </c>
      <c r="D11" s="24" t="s">
        <v>17</v>
      </c>
      <c r="E11" s="24"/>
      <c r="F11" s="24"/>
      <c r="G11" s="15"/>
      <c r="H11" s="16"/>
      <c r="I11" s="16"/>
      <c r="J11" s="17"/>
    </row>
    <row r="12" spans="1:10" x14ac:dyDescent="0.25">
      <c r="B12" s="3" t="s">
        <v>18</v>
      </c>
      <c r="C12" s="7">
        <f>G12</f>
        <v>0.1573</v>
      </c>
      <c r="D12" s="24" t="s">
        <v>19</v>
      </c>
      <c r="E12" s="24"/>
      <c r="F12" s="24"/>
      <c r="G12" s="15">
        <f>ROUND(IF(C7="&lt;",_xlfn.NORM.S.DIST(C11,1),  IF(C7="&gt;", 1 - _xlfn.NORM.S.DIST(C11,1),  IF(C7="&lt;&gt;",2*MIN(_xlfn.NORM.S.DIST(C11,1), 1 - _xlfn.NORM.S.DIST(C11,1)),""))), 5)</f>
        <v>0.1573</v>
      </c>
      <c r="H12" s="16"/>
      <c r="I12" s="16"/>
      <c r="J12" s="17"/>
    </row>
    <row r="13" spans="1:10" x14ac:dyDescent="0.25">
      <c r="G13" s="15"/>
      <c r="H13" s="16"/>
      <c r="I13" s="16"/>
      <c r="J13" s="17"/>
    </row>
    <row r="15" spans="1:10" x14ac:dyDescent="0.25">
      <c r="B15" s="25" t="s">
        <v>36</v>
      </c>
      <c r="C15" s="25"/>
      <c r="D15" s="20" t="s">
        <v>37</v>
      </c>
    </row>
    <row r="16" spans="1:10" x14ac:dyDescent="0.25">
      <c r="B16" s="23"/>
      <c r="C16" s="19"/>
      <c r="D16" s="20" t="s">
        <v>23</v>
      </c>
    </row>
  </sheetData>
  <mergeCells count="10">
    <mergeCell ref="D3:F3"/>
    <mergeCell ref="D4:F4"/>
    <mergeCell ref="D5:F5"/>
    <mergeCell ref="D6:F6"/>
    <mergeCell ref="D12:F12"/>
    <mergeCell ref="B15:C15"/>
    <mergeCell ref="D7:F7"/>
    <mergeCell ref="D8:F8"/>
    <mergeCell ref="D9:F9"/>
    <mergeCell ref="D11:F11"/>
  </mergeCells>
  <dataValidations count="2">
    <dataValidation type="decimal" allowBlank="1" showInputMessage="1" showErrorMessage="1" error="de 0 a 1" sqref="C4" xr:uid="{DCB1A8ED-7020-4F7D-BFF0-8EEE4354E3ED}">
      <formula1>0</formula1>
      <formula2>1</formula2>
    </dataValidation>
    <dataValidation type="list" allowBlank="1" showInputMessage="1" showErrorMessage="1" sqref="C7" xr:uid="{BC5C6117-E322-473F-B3CD-A6F07A779D76}">
      <formula1>$G$7:$I$7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Teste_Z_Média</vt:lpstr>
      <vt:lpstr>Teste_t_Média</vt:lpstr>
      <vt:lpstr>Teste_Z_Proporção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gueny</dc:creator>
  <cp:lastModifiedBy>Julienne Borges</cp:lastModifiedBy>
  <dcterms:created xsi:type="dcterms:W3CDTF">2020-05-04T20:38:44Z</dcterms:created>
  <dcterms:modified xsi:type="dcterms:W3CDTF">2020-10-18T23:27:28Z</dcterms:modified>
</cp:coreProperties>
</file>