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bi/Documents/Programming/Whale Locator/"/>
    </mc:Choice>
  </mc:AlternateContent>
  <xr:revisionPtr revIDLastSave="0" documentId="13_ncr:1_{323A3A4B-C5CB-A343-848F-FE204D63D291}" xr6:coauthVersionLast="47" xr6:coauthVersionMax="47" xr10:uidLastSave="{00000000-0000-0000-0000-000000000000}"/>
  <bookViews>
    <workbookView xWindow="2580" yWindow="500" windowWidth="28040" windowHeight="26680" xr2:uid="{AB7A38ED-D735-F348-8222-70914972B6CD}"/>
  </bookViews>
  <sheets>
    <sheet name="Sheet1" sheetId="1" r:id="rId1"/>
  </sheets>
  <definedNames>
    <definedName name="_xlnm.Print_Area" localSheetId="0">Sheet1!$A$1:$G$35</definedName>
    <definedName name="reticle_to_mills" localSheetId="0">Sheet1!$A$2:$G$35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L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1A6F3-8676-E842-A657-02725D35A52C}" name="reticle-to-mills" type="6" refreshedVersion="8" background="1" saveData="1">
    <textPr sourceFile="/Users/mbi/Desktop/reticle-to-mills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<sst xmlns="http://schemas.openxmlformats.org/spreadsheetml/2006/main" count="12" uniqueCount="11">
  <si>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MILS</t>
  </si>
  <si>
    <t>RETICLE</t>
  </si>
  <si>
    <t>METERS</t>
  </si>
  <si>
    <t>STATUTE MILES</t>
  </si>
  <si>
    <t>NAUTICAL MILES</t>
  </si>
  <si>
    <t>FEET</t>
  </si>
  <si>
    <t>Horizon</t>
  </si>
  <si>
    <t>KILOMETERS</t>
  </si>
  <si>
    <t>CALCULATION CHECK</t>
  </si>
  <si>
    <t>Eye Height (m)</t>
  </si>
  <si>
    <t>Radius of Earth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</si>
</sst>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2" fontId="1" fillId="0" borderId="11" xfId="0" applyNumberFormat="1" applyFont="1" applyBorder="1" applyAlignment="1">
      <alignment horizontal="center" wrapText="1"/>
    </xf>
    <xf numFmtId="2" fontId="1" fillId="0" borderId="12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0" fillId="0" borderId="8" xfId="0" applyNumberFormat="1" applyBorder="1"/>
    <xf numFmtId="4" fontId="0" fillId="0" borderId="2" xfId="0" applyNumberFormat="1" applyBorder="1"/>
    <xf numFmtId="4" fontId="0" fillId="0" borderId="5" xfId="0" applyNumberFormat="1" applyBorder="1"/>
    <xf numFmtId="4" fontId="0" fillId="0" borderId="0" xfId="0" applyNumberFormat="1"/>
    <xf numFmtId="3" fontId="1" fillId="0" borderId="11" xfId="0" applyNumberFormat="1" applyFont="1" applyBorder="1" applyAlignment="1">
      <alignment horizontal="center" wrapText="1"/>
    </xf>
    <xf numFmtId="3" fontId="0" fillId="0" borderId="8" xfId="0" applyNumberForma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/>
    <xf numFmtId="4" fontId="1" fillId="0" borderId="13" xfId="0" applyNumberFormat="1" applyFont="1" applyBorder="1" applyAlignment="1">
      <alignment horizontal="center" wrapText="1"/>
    </xf>
    <xf numFmtId="4" fontId="0" fillId="0" borderId="16" xfId="0" applyNumberFormat="1" applyBorder="1"/>
    <xf numFmtId="4" fontId="0" fillId="0" borderId="14" xfId="0" applyNumberFormat="1" applyBorder="1"/>
    <xf numFmtId="4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icle-to-mills" connectionId="1" xr16:uid="{B088A6F0-7A75-524D-98DB-61999362A1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934F-D86F-EA46-8C43-C83B18102C3D}">
  <dimension ref="A1:L36"/>
  <sheetViews>
    <sheetView tabSelected="1" topLeftCell="A5" zoomScale="160" zoomScaleNormal="160" workbookViewId="0">
      <selection activeCell="B2" sqref="B2:B35"/>
    </sheetView>
  </sheetViews>
  <sheetFormatPr baseColWidth="10" defaultRowHeight="16" x14ac:dyDescent="0.2"/>
  <cols>
    <col min="1" max="1" width="7.83203125" customWidth="1"/>
    <col min="2" max="2" width="5.1640625" bestFit="1" customWidth="1"/>
    <col min="3" max="3" width="7.6640625" style="30" bestFit="1" customWidth="1"/>
    <col min="4" max="4" width="12" style="1" customWidth="1"/>
    <col min="5" max="5" width="9.33203125" style="25" bestFit="1" customWidth="1"/>
    <col min="6" max="6" width="8.33203125" style="1" bestFit="1" customWidth="1"/>
    <col min="7" max="7" width="12" style="1" bestFit="1" customWidth="1"/>
    <col min="8" max="8" width="17.83203125" style="25" bestFit="1" customWidth="1"/>
    <col min="9" max="9" width="16.83203125" style="25" customWidth="1"/>
    <col min="11" max="11" width="16.5" bestFit="1" customWidth="1"/>
    <col min="12" max="12" width="40.6640625" style="1" customWidth="1"/>
  </cols>
  <sheetData>
    <row r="1" spans="1:12" s="2" customFormat="1" ht="36" thickTop="1" thickBot="1" x14ac:dyDescent="0.25">
      <c r="A1" s="17" t="s">
        <v>1</v>
      </c>
      <c r="B1" s="18" t="s">
        <v>0</v>
      </c>
      <c r="C1" s="26" t="s">
        <v>2</v>
      </c>
      <c r="D1" s="19" t="s">
        <v>7</v>
      </c>
      <c r="E1" s="21" t="s">
        <v>5</v>
      </c>
      <c r="F1" s="19" t="s">
        <v>3</v>
      </c>
      <c r="G1" s="20" t="s">
        <v>4</v>
      </c>
      <c r="H1" s="31" t="s">
        <v>8</v>
      </c>
      <c r="I1" s="31" t="s">
        <v>8</v>
      </c>
    </row>
    <row r="2" spans="1:12" ht="18" thickTop="1" x14ac:dyDescent="0.2">
      <c r="A2" s="13">
        <v>0</v>
      </c>
      <c r="B2" s="14">
        <v>1E-3</v>
      </c>
      <c r="C2" s="27">
        <v>23599</v>
      </c>
      <c r="D2" s="15">
        <f>C2*0.001</f>
        <v>23.599</v>
      </c>
      <c r="E2" s="22">
        <f>C2*3.28084</f>
        <v>77424.543160000001</v>
      </c>
      <c r="F2" s="15">
        <f>C2*0.00062137121212121</f>
        <v>14.663739234848435</v>
      </c>
      <c r="G2" s="16">
        <f>C2*0.000539957</f>
        <v>12.742445242999999</v>
      </c>
      <c r="H2" s="32">
        <f>SQRT((($L$3+$L$2)^2)-($L$3^2))/B2</f>
        <v>23611370.837877031</v>
      </c>
      <c r="I2" s="32">
        <f>(ACOS($L$3/($L$3 + $L$2)) * $L$3)/B2</f>
        <v>23611262.806357156</v>
      </c>
      <c r="K2" s="4" t="s">
        <v>9</v>
      </c>
      <c r="L2" s="3">
        <v>43.738799999999998</v>
      </c>
    </row>
    <row r="3" spans="1:12" x14ac:dyDescent="0.2">
      <c r="A3" s="5">
        <v>0.1</v>
      </c>
      <c r="B3" s="6">
        <v>0.5</v>
      </c>
      <c r="C3" s="28">
        <v>14021</v>
      </c>
      <c r="D3" s="7">
        <f t="shared" ref="D3:D35" si="0">C3*0.001</f>
        <v>14.021000000000001</v>
      </c>
      <c r="E3" s="23">
        <f t="shared" ref="E3:E35" si="1">C3*3.28084</f>
        <v>46000.657639999998</v>
      </c>
      <c r="F3" s="7">
        <f t="shared" ref="F3:F35" si="2">C3*0.00062137121212121</f>
        <v>8.7122457651514864</v>
      </c>
      <c r="G3" s="8">
        <f t="shared" ref="G3:G35" si="3">C3*0.000539957</f>
        <v>7.5707370969999994</v>
      </c>
      <c r="H3" s="33">
        <f t="shared" ref="H3:H35" si="4">SQRT((($L$3+$L$2)^2)-($L$3^2))/B3</f>
        <v>47222.741675754063</v>
      </c>
      <c r="I3" s="33">
        <f t="shared" ref="I3:I35" si="5">(ACOS($L$3/($L$3 + $L$2)) * $L$3)/B3</f>
        <v>47222.525612714315</v>
      </c>
      <c r="K3" t="s">
        <v>10</v>
      </c>
      <c r="L3" s="1">
        <v>6373002</v>
      </c>
    </row>
    <row r="4" spans="1:12" x14ac:dyDescent="0.2">
      <c r="A4" s="5">
        <v>0.2</v>
      </c>
      <c r="B4" s="6">
        <v>1</v>
      </c>
      <c r="C4" s="28">
        <v>11390</v>
      </c>
      <c r="D4" s="7">
        <f t="shared" si="0"/>
        <v>11.39</v>
      </c>
      <c r="E4" s="23">
        <f t="shared" si="1"/>
        <v>37368.767599999999</v>
      </c>
      <c r="F4" s="7">
        <f t="shared" si="2"/>
        <v>7.0774181060605823</v>
      </c>
      <c r="G4" s="8">
        <f t="shared" si="3"/>
        <v>6.1501102300000001</v>
      </c>
      <c r="H4" s="33">
        <f t="shared" si="4"/>
        <v>23611.370837877032</v>
      </c>
      <c r="I4" s="33">
        <f t="shared" si="5"/>
        <v>23611.262806357157</v>
      </c>
      <c r="K4" t="s">
        <v>6</v>
      </c>
      <c r="L4" s="1">
        <f>1.222459 * SQRT(L2)</f>
        <v>8.0847712054837348</v>
      </c>
    </row>
    <row r="5" spans="1:12" x14ac:dyDescent="0.2">
      <c r="A5" s="5">
        <v>0.4</v>
      </c>
      <c r="B5" s="6">
        <v>2</v>
      </c>
      <c r="C5" s="28">
        <v>8598</v>
      </c>
      <c r="D5" s="7">
        <f t="shared" si="0"/>
        <v>8.5980000000000008</v>
      </c>
      <c r="E5" s="23">
        <f t="shared" si="1"/>
        <v>28208.662319999999</v>
      </c>
      <c r="F5" s="7">
        <f t="shared" si="2"/>
        <v>5.3425496818181637</v>
      </c>
      <c r="G5" s="8">
        <f t="shared" si="3"/>
        <v>4.6425502859999996</v>
      </c>
      <c r="H5" s="33">
        <f t="shared" si="4"/>
        <v>11805.685418938516</v>
      </c>
      <c r="I5" s="33">
        <f t="shared" si="5"/>
        <v>11805.631403178579</v>
      </c>
    </row>
    <row r="6" spans="1:12" x14ac:dyDescent="0.2">
      <c r="A6" s="5">
        <v>0.6</v>
      </c>
      <c r="B6" s="6">
        <v>3</v>
      </c>
      <c r="C6" s="28">
        <v>7010</v>
      </c>
      <c r="D6" s="7">
        <f t="shared" si="0"/>
        <v>7.01</v>
      </c>
      <c r="E6" s="23">
        <f t="shared" si="1"/>
        <v>22998.688399999999</v>
      </c>
      <c r="F6" s="7">
        <f t="shared" si="2"/>
        <v>4.3558121969696826</v>
      </c>
      <c r="G6" s="8">
        <f t="shared" si="3"/>
        <v>3.7850985699999997</v>
      </c>
      <c r="H6" s="33">
        <f t="shared" si="4"/>
        <v>7870.4569459590102</v>
      </c>
      <c r="I6" s="33">
        <f t="shared" si="5"/>
        <v>7870.4209354523855</v>
      </c>
    </row>
    <row r="7" spans="1:12" x14ac:dyDescent="0.2">
      <c r="A7" s="5">
        <v>0.8</v>
      </c>
      <c r="B7" s="6">
        <v>4</v>
      </c>
      <c r="C7" s="28">
        <v>5950</v>
      </c>
      <c r="D7" s="7">
        <f t="shared" si="0"/>
        <v>5.95</v>
      </c>
      <c r="E7" s="23">
        <f t="shared" si="1"/>
        <v>19520.998</v>
      </c>
      <c r="F7" s="7">
        <f t="shared" si="2"/>
        <v>3.6971587121211997</v>
      </c>
      <c r="G7" s="8">
        <f t="shared" si="3"/>
        <v>3.2127441499999998</v>
      </c>
      <c r="H7" s="33">
        <f t="shared" si="4"/>
        <v>5902.8427094692579</v>
      </c>
      <c r="I7" s="33">
        <f t="shared" si="5"/>
        <v>5902.8157015892893</v>
      </c>
    </row>
    <row r="8" spans="1:12" x14ac:dyDescent="0.2">
      <c r="A8" s="5">
        <v>1</v>
      </c>
      <c r="B8" s="6">
        <v>5</v>
      </c>
      <c r="C8" s="28">
        <v>5183</v>
      </c>
      <c r="D8" s="7">
        <f t="shared" si="0"/>
        <v>5.1829999999999998</v>
      </c>
      <c r="E8" s="23">
        <f t="shared" si="1"/>
        <v>17004.593720000001</v>
      </c>
      <c r="F8" s="7">
        <f t="shared" si="2"/>
        <v>3.2205669924242315</v>
      </c>
      <c r="G8" s="8">
        <f t="shared" si="3"/>
        <v>2.7985971309999997</v>
      </c>
      <c r="H8" s="33">
        <f t="shared" si="4"/>
        <v>4722.274167575406</v>
      </c>
      <c r="I8" s="33">
        <f t="shared" si="5"/>
        <v>4722.2525612714317</v>
      </c>
    </row>
    <row r="9" spans="1:12" x14ac:dyDescent="0.2">
      <c r="A9" s="5">
        <v>1.2</v>
      </c>
      <c r="B9" s="6">
        <v>6</v>
      </c>
      <c r="C9" s="28">
        <v>4598</v>
      </c>
      <c r="D9" s="7">
        <f t="shared" si="0"/>
        <v>4.5979999999999999</v>
      </c>
      <c r="E9" s="23">
        <f t="shared" si="1"/>
        <v>15085.302320000001</v>
      </c>
      <c r="F9" s="7">
        <f t="shared" si="2"/>
        <v>2.8570648333333239</v>
      </c>
      <c r="G9" s="8">
        <f t="shared" si="3"/>
        <v>2.482722286</v>
      </c>
      <c r="H9" s="33">
        <f t="shared" si="4"/>
        <v>3935.2284729795051</v>
      </c>
      <c r="I9" s="33">
        <f t="shared" si="5"/>
        <v>3935.2104677261927</v>
      </c>
    </row>
    <row r="10" spans="1:12" x14ac:dyDescent="0.2">
      <c r="A10" s="5">
        <v>1.4</v>
      </c>
      <c r="B10" s="6">
        <v>7</v>
      </c>
      <c r="C10" s="28">
        <v>4135</v>
      </c>
      <c r="D10" s="7">
        <f t="shared" si="0"/>
        <v>4.1349999999999998</v>
      </c>
      <c r="E10" s="23">
        <f t="shared" si="1"/>
        <v>13566.2734</v>
      </c>
      <c r="F10" s="7">
        <f t="shared" si="2"/>
        <v>2.5693699621212036</v>
      </c>
      <c r="G10" s="8">
        <f t="shared" si="3"/>
        <v>2.232722195</v>
      </c>
      <c r="H10" s="33">
        <f t="shared" si="4"/>
        <v>3373.0529768395759</v>
      </c>
      <c r="I10" s="33">
        <f t="shared" si="5"/>
        <v>3373.0375437653083</v>
      </c>
    </row>
    <row r="11" spans="1:12" x14ac:dyDescent="0.2">
      <c r="A11" s="5">
        <v>1.6</v>
      </c>
      <c r="B11" s="6">
        <v>8</v>
      </c>
      <c r="C11" s="28">
        <v>3759</v>
      </c>
      <c r="D11" s="7">
        <f t="shared" si="0"/>
        <v>3.7589999999999999</v>
      </c>
      <c r="E11" s="23">
        <f t="shared" si="1"/>
        <v>12332.67756</v>
      </c>
      <c r="F11" s="7">
        <f t="shared" si="2"/>
        <v>2.3357343863636286</v>
      </c>
      <c r="G11" s="8">
        <f t="shared" si="3"/>
        <v>2.0296983630000001</v>
      </c>
      <c r="H11" s="33">
        <f t="shared" si="4"/>
        <v>2951.4213547346289</v>
      </c>
      <c r="I11" s="33">
        <f t="shared" si="5"/>
        <v>2951.4078507946447</v>
      </c>
    </row>
    <row r="12" spans="1:12" x14ac:dyDescent="0.2">
      <c r="A12" s="5">
        <v>1.8</v>
      </c>
      <c r="B12" s="6">
        <v>9</v>
      </c>
      <c r="C12" s="28">
        <v>3448</v>
      </c>
      <c r="D12" s="7">
        <f t="shared" si="0"/>
        <v>3.448</v>
      </c>
      <c r="E12" s="23">
        <f t="shared" si="1"/>
        <v>11312.33632</v>
      </c>
      <c r="F12" s="7">
        <f t="shared" si="2"/>
        <v>2.142487939393932</v>
      </c>
      <c r="G12" s="8">
        <f t="shared" si="3"/>
        <v>1.8617717359999999</v>
      </c>
      <c r="H12" s="33">
        <f t="shared" si="4"/>
        <v>2623.4856486530034</v>
      </c>
      <c r="I12" s="33">
        <f t="shared" si="5"/>
        <v>2623.4736451507952</v>
      </c>
    </row>
    <row r="13" spans="1:12" x14ac:dyDescent="0.2">
      <c r="A13" s="5">
        <v>2</v>
      </c>
      <c r="B13" s="6">
        <v>10</v>
      </c>
      <c r="C13" s="28">
        <v>3184</v>
      </c>
      <c r="D13" s="7">
        <f t="shared" si="0"/>
        <v>3.1840000000000002</v>
      </c>
      <c r="E13" s="23">
        <f t="shared" si="1"/>
        <v>10446.19456</v>
      </c>
      <c r="F13" s="7">
        <f t="shared" si="2"/>
        <v>1.9784459393939329</v>
      </c>
      <c r="G13" s="8">
        <f t="shared" si="3"/>
        <v>1.7192230879999999</v>
      </c>
      <c r="H13" s="33">
        <f t="shared" si="4"/>
        <v>2361.137083787703</v>
      </c>
      <c r="I13" s="33">
        <f t="shared" si="5"/>
        <v>2361.1262806357158</v>
      </c>
    </row>
    <row r="14" spans="1:12" x14ac:dyDescent="0.2">
      <c r="A14" s="5">
        <v>2.4</v>
      </c>
      <c r="B14" s="6">
        <v>12</v>
      </c>
      <c r="C14" s="28">
        <v>2764</v>
      </c>
      <c r="D14" s="7">
        <f t="shared" si="0"/>
        <v>2.7640000000000002</v>
      </c>
      <c r="E14" s="23">
        <f t="shared" si="1"/>
        <v>9068.2417600000008</v>
      </c>
      <c r="F14" s="7">
        <f t="shared" si="2"/>
        <v>1.7174700303030246</v>
      </c>
      <c r="G14" s="8">
        <f t="shared" si="3"/>
        <v>1.4924411479999999</v>
      </c>
      <c r="H14" s="33">
        <f t="shared" si="4"/>
        <v>1967.6142364897526</v>
      </c>
      <c r="I14" s="33">
        <f t="shared" si="5"/>
        <v>1967.6052338630964</v>
      </c>
    </row>
    <row r="15" spans="1:12" x14ac:dyDescent="0.2">
      <c r="A15" s="5">
        <v>2.6</v>
      </c>
      <c r="B15" s="6">
        <v>13</v>
      </c>
      <c r="C15" s="28">
        <v>2593</v>
      </c>
      <c r="D15" s="7">
        <f t="shared" si="0"/>
        <v>2.593</v>
      </c>
      <c r="E15" s="23">
        <f t="shared" si="1"/>
        <v>8507.2181199999995</v>
      </c>
      <c r="F15" s="7">
        <f t="shared" si="2"/>
        <v>1.6112155530302976</v>
      </c>
      <c r="G15" s="8">
        <f t="shared" si="3"/>
        <v>1.4001085009999998</v>
      </c>
      <c r="H15" s="33">
        <f t="shared" si="4"/>
        <v>1816.2592952213101</v>
      </c>
      <c r="I15" s="33">
        <f t="shared" si="5"/>
        <v>1816.2509851043967</v>
      </c>
    </row>
    <row r="16" spans="1:12" x14ac:dyDescent="0.2">
      <c r="A16" s="5">
        <v>3</v>
      </c>
      <c r="B16" s="6">
        <v>15</v>
      </c>
      <c r="C16" s="28">
        <v>2309</v>
      </c>
      <c r="D16" s="7">
        <f t="shared" si="0"/>
        <v>2.3090000000000002</v>
      </c>
      <c r="E16" s="23">
        <f t="shared" si="1"/>
        <v>7575.4595600000002</v>
      </c>
      <c r="F16" s="7">
        <f t="shared" si="2"/>
        <v>1.434746128787874</v>
      </c>
      <c r="G16" s="8">
        <f t="shared" si="3"/>
        <v>1.246760713</v>
      </c>
      <c r="H16" s="33">
        <f t="shared" si="4"/>
        <v>1574.0913891918021</v>
      </c>
      <c r="I16" s="33">
        <f t="shared" si="5"/>
        <v>1574.0841870904771</v>
      </c>
    </row>
    <row r="17" spans="1:9" x14ac:dyDescent="0.2">
      <c r="A17" s="5">
        <v>3.4</v>
      </c>
      <c r="B17" s="6">
        <v>17</v>
      </c>
      <c r="C17" s="28">
        <v>2081</v>
      </c>
      <c r="D17" s="7">
        <f t="shared" si="0"/>
        <v>2.081</v>
      </c>
      <c r="E17" s="23">
        <f t="shared" si="1"/>
        <v>6827.4280399999998</v>
      </c>
      <c r="F17" s="7">
        <f t="shared" si="2"/>
        <v>1.2930734924242382</v>
      </c>
      <c r="G17" s="8">
        <f t="shared" si="3"/>
        <v>1.123650517</v>
      </c>
      <c r="H17" s="33">
        <f t="shared" si="4"/>
        <v>1388.9041669339431</v>
      </c>
      <c r="I17" s="33">
        <f t="shared" si="5"/>
        <v>1388.8978121386563</v>
      </c>
    </row>
    <row r="18" spans="1:9" x14ac:dyDescent="0.2">
      <c r="A18" s="5">
        <v>4</v>
      </c>
      <c r="B18" s="6">
        <v>20</v>
      </c>
      <c r="C18" s="28">
        <v>1813</v>
      </c>
      <c r="D18" s="7">
        <f t="shared" si="0"/>
        <v>1.8129999999999999</v>
      </c>
      <c r="E18" s="23">
        <f t="shared" si="1"/>
        <v>5948.1629199999998</v>
      </c>
      <c r="F18" s="7">
        <f t="shared" si="2"/>
        <v>1.1265460075757538</v>
      </c>
      <c r="G18" s="8">
        <f t="shared" si="3"/>
        <v>0.97894204099999993</v>
      </c>
      <c r="H18" s="33">
        <f t="shared" si="4"/>
        <v>1180.5685418938515</v>
      </c>
      <c r="I18" s="33">
        <f t="shared" si="5"/>
        <v>1180.5631403178579</v>
      </c>
    </row>
    <row r="19" spans="1:9" x14ac:dyDescent="0.2">
      <c r="A19" s="5">
        <v>4.5999999999999996</v>
      </c>
      <c r="B19" s="6">
        <v>23</v>
      </c>
      <c r="C19" s="28">
        <v>1607</v>
      </c>
      <c r="D19" s="7">
        <f t="shared" si="0"/>
        <v>1.607</v>
      </c>
      <c r="E19" s="23">
        <f t="shared" si="1"/>
        <v>5272.3098799999998</v>
      </c>
      <c r="F19" s="7">
        <f t="shared" si="2"/>
        <v>0.99854353787878458</v>
      </c>
      <c r="G19" s="8">
        <f t="shared" si="3"/>
        <v>0.86771089899999998</v>
      </c>
      <c r="H19" s="33">
        <f t="shared" si="4"/>
        <v>1026.5813407772623</v>
      </c>
      <c r="I19" s="33">
        <f t="shared" si="5"/>
        <v>1026.576643754659</v>
      </c>
    </row>
    <row r="20" spans="1:9" x14ac:dyDescent="0.2">
      <c r="A20" s="5">
        <v>5</v>
      </c>
      <c r="B20" s="6">
        <v>25</v>
      </c>
      <c r="C20" s="28">
        <v>1493</v>
      </c>
      <c r="D20" s="7">
        <f t="shared" si="0"/>
        <v>1.4930000000000001</v>
      </c>
      <c r="E20" s="23">
        <f t="shared" si="1"/>
        <v>4898.2941199999996</v>
      </c>
      <c r="F20" s="7">
        <f t="shared" si="2"/>
        <v>0.92770721969696657</v>
      </c>
      <c r="G20" s="8">
        <f t="shared" si="3"/>
        <v>0.80615580099999995</v>
      </c>
      <c r="H20" s="33">
        <f t="shared" si="4"/>
        <v>944.4548335150813</v>
      </c>
      <c r="I20" s="33">
        <f t="shared" si="5"/>
        <v>944.45051225428631</v>
      </c>
    </row>
    <row r="21" spans="1:9" x14ac:dyDescent="0.2">
      <c r="A21" s="5">
        <v>6</v>
      </c>
      <c r="B21" s="6">
        <v>30</v>
      </c>
      <c r="C21" s="28">
        <v>1269</v>
      </c>
      <c r="D21" s="7">
        <f t="shared" si="0"/>
        <v>1.2690000000000001</v>
      </c>
      <c r="E21" s="23">
        <f t="shared" si="1"/>
        <v>4163.3859599999996</v>
      </c>
      <c r="F21" s="7">
        <f t="shared" si="2"/>
        <v>0.78852006818181553</v>
      </c>
      <c r="G21" s="8">
        <f t="shared" si="3"/>
        <v>0.68520543300000003</v>
      </c>
      <c r="H21" s="33">
        <f t="shared" si="4"/>
        <v>787.04569459590107</v>
      </c>
      <c r="I21" s="33">
        <f t="shared" si="5"/>
        <v>787.04209354523857</v>
      </c>
    </row>
    <row r="22" spans="1:9" x14ac:dyDescent="0.2">
      <c r="A22" s="5">
        <v>7</v>
      </c>
      <c r="B22" s="6">
        <v>35</v>
      </c>
      <c r="C22" s="28">
        <v>1104</v>
      </c>
      <c r="D22" s="7">
        <f t="shared" si="0"/>
        <v>1.1040000000000001</v>
      </c>
      <c r="E22" s="23">
        <f t="shared" si="1"/>
        <v>3622.04736</v>
      </c>
      <c r="F22" s="7">
        <f t="shared" si="2"/>
        <v>0.68599381818181593</v>
      </c>
      <c r="G22" s="8">
        <f t="shared" si="3"/>
        <v>0.59611252800000003</v>
      </c>
      <c r="H22" s="33">
        <f t="shared" si="4"/>
        <v>674.61059536791515</v>
      </c>
      <c r="I22" s="33">
        <f t="shared" si="5"/>
        <v>674.60750875306167</v>
      </c>
    </row>
    <row r="23" spans="1:9" x14ac:dyDescent="0.2">
      <c r="A23" s="5">
        <v>8</v>
      </c>
      <c r="B23" s="6">
        <v>40</v>
      </c>
      <c r="C23" s="28">
        <v>977</v>
      </c>
      <c r="D23" s="7">
        <f t="shared" si="0"/>
        <v>0.97699999999999998</v>
      </c>
      <c r="E23" s="23">
        <f t="shared" si="1"/>
        <v>3205.3806799999998</v>
      </c>
      <c r="F23" s="7">
        <f t="shared" si="2"/>
        <v>0.60707967424242226</v>
      </c>
      <c r="G23" s="8">
        <f t="shared" si="3"/>
        <v>0.52753798899999993</v>
      </c>
      <c r="H23" s="33">
        <f t="shared" si="4"/>
        <v>590.28427094692574</v>
      </c>
      <c r="I23" s="33">
        <f t="shared" si="5"/>
        <v>590.28157015892896</v>
      </c>
    </row>
    <row r="24" spans="1:9" x14ac:dyDescent="0.2">
      <c r="A24" s="5">
        <v>9</v>
      </c>
      <c r="B24" s="6">
        <v>45</v>
      </c>
      <c r="C24" s="28">
        <v>876</v>
      </c>
      <c r="D24" s="7">
        <f t="shared" si="0"/>
        <v>0.876</v>
      </c>
      <c r="E24" s="23">
        <f t="shared" si="1"/>
        <v>2874.01584</v>
      </c>
      <c r="F24" s="7">
        <f t="shared" si="2"/>
        <v>0.54432118181818001</v>
      </c>
      <c r="G24" s="8">
        <f t="shared" si="3"/>
        <v>0.47300233199999997</v>
      </c>
      <c r="H24" s="33">
        <f t="shared" si="4"/>
        <v>524.69712973060075</v>
      </c>
      <c r="I24" s="33">
        <f t="shared" si="5"/>
        <v>524.69472903015901</v>
      </c>
    </row>
    <row r="25" spans="1:9" x14ac:dyDescent="0.2">
      <c r="A25" s="5">
        <v>10</v>
      </c>
      <c r="B25" s="6">
        <v>50</v>
      </c>
      <c r="C25" s="28">
        <v>794</v>
      </c>
      <c r="D25" s="7">
        <f t="shared" si="0"/>
        <v>0.79400000000000004</v>
      </c>
      <c r="E25" s="23">
        <f t="shared" si="1"/>
        <v>2604.9869600000002</v>
      </c>
      <c r="F25" s="7">
        <f t="shared" si="2"/>
        <v>0.49336874242424078</v>
      </c>
      <c r="G25" s="8">
        <f t="shared" si="3"/>
        <v>0.42872585799999996</v>
      </c>
      <c r="H25" s="33">
        <f t="shared" si="4"/>
        <v>472.22741675754065</v>
      </c>
      <c r="I25" s="33">
        <f t="shared" si="5"/>
        <v>472.22525612714315</v>
      </c>
    </row>
    <row r="26" spans="1:9" x14ac:dyDescent="0.2">
      <c r="A26" s="5">
        <v>11</v>
      </c>
      <c r="B26" s="6">
        <v>55</v>
      </c>
      <c r="C26" s="28">
        <v>726</v>
      </c>
      <c r="D26" s="7">
        <f t="shared" si="0"/>
        <v>0.72599999999999998</v>
      </c>
      <c r="E26" s="23">
        <f t="shared" si="1"/>
        <v>2381.8898399999998</v>
      </c>
      <c r="F26" s="7">
        <f t="shared" si="2"/>
        <v>0.4511154999999985</v>
      </c>
      <c r="G26" s="8">
        <f t="shared" si="3"/>
        <v>0.392008782</v>
      </c>
      <c r="H26" s="33">
        <f t="shared" si="4"/>
        <v>429.29765159776423</v>
      </c>
      <c r="I26" s="33">
        <f t="shared" si="5"/>
        <v>429.29568738831193</v>
      </c>
    </row>
    <row r="27" spans="1:9" x14ac:dyDescent="0.2">
      <c r="A27" s="5">
        <v>12</v>
      </c>
      <c r="B27" s="6">
        <v>60</v>
      </c>
      <c r="C27" s="28">
        <v>669</v>
      </c>
      <c r="D27" s="7">
        <f t="shared" si="0"/>
        <v>0.66900000000000004</v>
      </c>
      <c r="E27" s="23">
        <f t="shared" si="1"/>
        <v>2194.8819600000002</v>
      </c>
      <c r="F27" s="7">
        <f t="shared" si="2"/>
        <v>0.4156973409090895</v>
      </c>
      <c r="G27" s="8">
        <f t="shared" si="3"/>
        <v>0.36123123299999998</v>
      </c>
      <c r="H27" s="33">
        <f t="shared" si="4"/>
        <v>393.52284729795053</v>
      </c>
      <c r="I27" s="33">
        <f t="shared" si="5"/>
        <v>393.52104677261929</v>
      </c>
    </row>
    <row r="28" spans="1:9" x14ac:dyDescent="0.2">
      <c r="A28" s="5">
        <v>13</v>
      </c>
      <c r="B28" s="6">
        <v>65</v>
      </c>
      <c r="C28" s="28">
        <v>620</v>
      </c>
      <c r="D28" s="7">
        <f t="shared" si="0"/>
        <v>0.62</v>
      </c>
      <c r="E28" s="23">
        <f t="shared" si="1"/>
        <v>2034.1207999999999</v>
      </c>
      <c r="F28" s="7">
        <f t="shared" si="2"/>
        <v>0.38525015151515024</v>
      </c>
      <c r="G28" s="8">
        <f t="shared" si="3"/>
        <v>0.33477333999999997</v>
      </c>
      <c r="H28" s="33">
        <f t="shared" si="4"/>
        <v>363.25185904426201</v>
      </c>
      <c r="I28" s="33">
        <f t="shared" si="5"/>
        <v>363.25019702087934</v>
      </c>
    </row>
    <row r="29" spans="1:9" x14ac:dyDescent="0.2">
      <c r="A29" s="5">
        <v>14</v>
      </c>
      <c r="B29" s="6">
        <v>70</v>
      </c>
      <c r="C29" s="28">
        <v>577</v>
      </c>
      <c r="D29" s="7">
        <f t="shared" si="0"/>
        <v>0.57699999999999996</v>
      </c>
      <c r="E29" s="23">
        <f t="shared" si="1"/>
        <v>1893.04468</v>
      </c>
      <c r="F29" s="7">
        <f t="shared" si="2"/>
        <v>0.35853118939393819</v>
      </c>
      <c r="G29" s="8">
        <f t="shared" si="3"/>
        <v>0.31155518900000001</v>
      </c>
      <c r="H29" s="33">
        <f t="shared" si="4"/>
        <v>337.30529768395758</v>
      </c>
      <c r="I29" s="33">
        <f t="shared" si="5"/>
        <v>337.30375437653083</v>
      </c>
    </row>
    <row r="30" spans="1:9" x14ac:dyDescent="0.2">
      <c r="A30" s="5">
        <v>15</v>
      </c>
      <c r="B30" s="6">
        <v>75</v>
      </c>
      <c r="C30" s="28">
        <v>540</v>
      </c>
      <c r="D30" s="7">
        <f t="shared" si="0"/>
        <v>0.54</v>
      </c>
      <c r="E30" s="23">
        <f t="shared" si="1"/>
        <v>1771.6536000000001</v>
      </c>
      <c r="F30" s="7">
        <f t="shared" si="2"/>
        <v>0.33554045454545345</v>
      </c>
      <c r="G30" s="8">
        <f t="shared" si="3"/>
        <v>0.29157677999999998</v>
      </c>
      <c r="H30" s="33">
        <f t="shared" si="4"/>
        <v>314.81827783836042</v>
      </c>
      <c r="I30" s="33">
        <f t="shared" si="5"/>
        <v>314.81683741809542</v>
      </c>
    </row>
    <row r="31" spans="1:9" x14ac:dyDescent="0.2">
      <c r="A31" s="5">
        <v>16</v>
      </c>
      <c r="B31" s="6">
        <v>80</v>
      </c>
      <c r="C31" s="28">
        <v>508</v>
      </c>
      <c r="D31" s="7">
        <f t="shared" si="0"/>
        <v>0.50800000000000001</v>
      </c>
      <c r="E31" s="23">
        <f t="shared" si="1"/>
        <v>1666.6667199999999</v>
      </c>
      <c r="F31" s="7">
        <f t="shared" si="2"/>
        <v>0.31565657575757472</v>
      </c>
      <c r="G31" s="8">
        <f t="shared" si="3"/>
        <v>0.27429815600000002</v>
      </c>
      <c r="H31" s="33">
        <f t="shared" si="4"/>
        <v>295.14213547346287</v>
      </c>
      <c r="I31" s="33">
        <f t="shared" si="5"/>
        <v>295.14078507946448</v>
      </c>
    </row>
    <row r="32" spans="1:9" x14ac:dyDescent="0.2">
      <c r="A32" s="5">
        <v>17</v>
      </c>
      <c r="B32" s="6">
        <v>85</v>
      </c>
      <c r="C32" s="28">
        <v>479</v>
      </c>
      <c r="D32" s="7">
        <f t="shared" si="0"/>
        <v>0.47900000000000004</v>
      </c>
      <c r="E32" s="23">
        <f t="shared" si="1"/>
        <v>1571.5223599999999</v>
      </c>
      <c r="F32" s="7">
        <f t="shared" si="2"/>
        <v>0.29763681060605962</v>
      </c>
      <c r="G32" s="8">
        <f t="shared" si="3"/>
        <v>0.25863940299999999</v>
      </c>
      <c r="H32" s="33">
        <f t="shared" si="4"/>
        <v>277.78083338678863</v>
      </c>
      <c r="I32" s="33">
        <f t="shared" si="5"/>
        <v>277.77956242773126</v>
      </c>
    </row>
    <row r="33" spans="1:9" x14ac:dyDescent="0.2">
      <c r="A33" s="5">
        <v>18</v>
      </c>
      <c r="B33" s="6">
        <v>90</v>
      </c>
      <c r="C33" s="28">
        <v>453</v>
      </c>
      <c r="D33" s="7">
        <f t="shared" si="0"/>
        <v>0.45300000000000001</v>
      </c>
      <c r="E33" s="23">
        <f t="shared" si="1"/>
        <v>1486.2205200000001</v>
      </c>
      <c r="F33" s="7">
        <f t="shared" si="2"/>
        <v>0.28148115909090815</v>
      </c>
      <c r="G33" s="8">
        <f t="shared" si="3"/>
        <v>0.24460052099999999</v>
      </c>
      <c r="H33" s="33">
        <f t="shared" si="4"/>
        <v>262.34856486530038</v>
      </c>
      <c r="I33" s="33">
        <f t="shared" si="5"/>
        <v>262.34736451507951</v>
      </c>
    </row>
    <row r="34" spans="1:9" x14ac:dyDescent="0.2">
      <c r="A34" s="5">
        <v>19</v>
      </c>
      <c r="B34" s="6">
        <v>95</v>
      </c>
      <c r="C34" s="28">
        <v>430</v>
      </c>
      <c r="D34" s="7">
        <f t="shared" si="0"/>
        <v>0.43</v>
      </c>
      <c r="E34" s="23">
        <f t="shared" si="1"/>
        <v>1410.7611999999999</v>
      </c>
      <c r="F34" s="7">
        <f t="shared" si="2"/>
        <v>0.26718962121212031</v>
      </c>
      <c r="G34" s="8">
        <f t="shared" si="3"/>
        <v>0.23218150999999998</v>
      </c>
      <c r="H34" s="33">
        <f t="shared" si="4"/>
        <v>248.5407456618635</v>
      </c>
      <c r="I34" s="33">
        <f t="shared" si="5"/>
        <v>248.53960848797007</v>
      </c>
    </row>
    <row r="35" spans="1:9" ht="17" thickBot="1" x14ac:dyDescent="0.25">
      <c r="A35" s="9">
        <v>20</v>
      </c>
      <c r="B35" s="10">
        <v>100</v>
      </c>
      <c r="C35" s="29">
        <v>409</v>
      </c>
      <c r="D35" s="11">
        <f t="shared" si="0"/>
        <v>0.40900000000000003</v>
      </c>
      <c r="E35" s="24">
        <f t="shared" si="1"/>
        <v>1341.86356</v>
      </c>
      <c r="F35" s="11">
        <f t="shared" si="2"/>
        <v>0.25414082575757491</v>
      </c>
      <c r="G35" s="12">
        <f t="shared" si="3"/>
        <v>0.22084241299999999</v>
      </c>
      <c r="H35" s="34">
        <f t="shared" si="4"/>
        <v>236.11370837877033</v>
      </c>
      <c r="I35" s="34">
        <f t="shared" si="5"/>
        <v>236.11262806357158</v>
      </c>
    </row>
    <row r="36" spans="1:9" ht="17" thickTop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Sheet1!reticle_to_mills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Indictor</dc:creator>
  <cp:lastModifiedBy>Mark Indictor</cp:lastModifiedBy>
  <cp:lastPrinted>2024-10-17T17:12:53Z</cp:lastPrinted>
  <dcterms:created xsi:type="dcterms:W3CDTF">2024-10-15T21:25:17Z</dcterms:created>
  <dcterms:modified xsi:type="dcterms:W3CDTF">2024-10-18T22:53:23Z</dcterms:modified>
</cp:coreProperties>
</file>