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DJ\gPCD\python\cfg_reports\"/>
    </mc:Choice>
  </mc:AlternateContent>
  <xr:revisionPtr revIDLastSave="0" documentId="13_ncr:1_{08A1592C-84C8-4D19-A17D-CB5F3DE63B49}" xr6:coauthVersionLast="47" xr6:coauthVersionMax="47" xr10:uidLastSave="{00000000-0000-0000-0000-000000000000}"/>
  <bookViews>
    <workbookView xWindow="-28920" yWindow="-120" windowWidth="29040" windowHeight="15720" activeTab="2" xr2:uid="{422F2738-95FF-48FC-8A81-EA96BD9A57A7}"/>
  </bookViews>
  <sheets>
    <sheet name="PQBRT Data" sheetId="2" r:id="rId1"/>
    <sheet name="PQBRT Calcs Segments" sheetId="9" r:id="rId2"/>
    <sheet name="All Quad" sheetId="18" r:id="rId3"/>
    <sheet name="All Linear" sheetId="17" r:id="rId4"/>
    <sheet name="Compute-Graphics" sheetId="4" r:id="rId5"/>
    <sheet name="Total.Log" sheetId="14" r:id="rId6"/>
  </sheets>
  <definedNames>
    <definedName name="ExternalData_1" localSheetId="0" hidden="1">'PQBRT Data'!$A$1:$O$67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9" l="1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4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5" i="9"/>
  <c r="E12" i="9" l="1"/>
  <c r="F12" i="9" s="1"/>
  <c r="E17" i="9"/>
  <c r="F17" i="9" s="1"/>
  <c r="E18" i="9"/>
  <c r="F18" i="9" s="1"/>
  <c r="C41" i="9"/>
  <c r="C7" i="9"/>
  <c r="E23" i="9"/>
  <c r="F23" i="9" s="1"/>
  <c r="E24" i="9"/>
  <c r="F24" i="9" s="1"/>
  <c r="E25" i="9"/>
  <c r="F25" i="9" s="1"/>
  <c r="C27" i="9"/>
  <c r="E36" i="9"/>
  <c r="F36" i="9" s="1"/>
  <c r="C37" i="9"/>
  <c r="E43" i="9"/>
  <c r="F43" i="9" s="1"/>
  <c r="E46" i="9"/>
  <c r="F46" i="9" s="1"/>
  <c r="E49" i="9"/>
  <c r="F49" i="9" s="1"/>
  <c r="E52" i="9"/>
  <c r="F52" i="9" s="1"/>
  <c r="E53" i="9"/>
  <c r="F53" i="9" s="1"/>
  <c r="E55" i="9"/>
  <c r="F55" i="9" s="1"/>
  <c r="E57" i="9"/>
  <c r="F57" i="9" s="1"/>
  <c r="C58" i="9"/>
  <c r="E68" i="9"/>
  <c r="F68" i="9" s="1"/>
  <c r="C5" i="9"/>
  <c r="C6" i="9"/>
  <c r="C16" i="9"/>
  <c r="E56" i="9" l="1"/>
  <c r="F56" i="9" s="1"/>
  <c r="C45" i="9"/>
  <c r="C63" i="9"/>
  <c r="C59" i="9"/>
  <c r="C15" i="9"/>
  <c r="C19" i="9"/>
  <c r="C21" i="9"/>
  <c r="E48" i="9"/>
  <c r="F48" i="9" s="1"/>
  <c r="C44" i="9"/>
  <c r="C26" i="9"/>
  <c r="S8" i="9"/>
  <c r="C42" i="9"/>
  <c r="C20" i="9"/>
  <c r="E50" i="9"/>
  <c r="C47" i="9"/>
  <c r="C50" i="9"/>
  <c r="C13" i="9"/>
  <c r="C10" i="9"/>
  <c r="C49" i="9"/>
  <c r="C48" i="9"/>
  <c r="C14" i="9"/>
  <c r="C8" i="9"/>
  <c r="C68" i="9"/>
  <c r="C43" i="9"/>
  <c r="C46" i="9"/>
  <c r="C62" i="9"/>
  <c r="C36" i="9"/>
  <c r="C67" i="9"/>
  <c r="C65" i="9"/>
  <c r="C33" i="9"/>
  <c r="C32" i="9"/>
  <c r="E67" i="9"/>
  <c r="F67" i="9" s="1"/>
  <c r="E66" i="9"/>
  <c r="F66" i="9" s="1"/>
  <c r="E65" i="9"/>
  <c r="F65" i="9" s="1"/>
  <c r="E64" i="9"/>
  <c r="F64" i="9" s="1"/>
  <c r="E35" i="9"/>
  <c r="F35" i="9" s="1"/>
  <c r="E34" i="9"/>
  <c r="F34" i="9" s="1"/>
  <c r="C66" i="9"/>
  <c r="C64" i="9"/>
  <c r="C35" i="9"/>
  <c r="C34" i="9"/>
  <c r="E33" i="9"/>
  <c r="F33" i="9" s="1"/>
  <c r="E32" i="9"/>
  <c r="F32" i="9" s="1"/>
  <c r="E63" i="9"/>
  <c r="F63" i="9" s="1"/>
  <c r="E62" i="9"/>
  <c r="F62" i="9" s="1"/>
  <c r="E59" i="9"/>
  <c r="F59" i="9" s="1"/>
  <c r="E58" i="9"/>
  <c r="F58" i="9" s="1"/>
  <c r="E30" i="9"/>
  <c r="F30" i="9" s="1"/>
  <c r="E61" i="9"/>
  <c r="F61" i="9" s="1"/>
  <c r="E60" i="9"/>
  <c r="F60" i="9" s="1"/>
  <c r="E27" i="9"/>
  <c r="F27" i="9" s="1"/>
  <c r="C31" i="9"/>
  <c r="E22" i="9"/>
  <c r="F22" i="9" s="1"/>
  <c r="C29" i="9"/>
  <c r="E21" i="9"/>
  <c r="E20" i="9"/>
  <c r="F20" i="9" s="1"/>
  <c r="E19" i="9"/>
  <c r="F19" i="9" s="1"/>
  <c r="E16" i="9"/>
  <c r="F16" i="9" s="1"/>
  <c r="E15" i="9"/>
  <c r="F15" i="9" s="1"/>
  <c r="E14" i="9"/>
  <c r="F14" i="9" s="1"/>
  <c r="C18" i="9"/>
  <c r="E13" i="9"/>
  <c r="F13" i="9" s="1"/>
  <c r="C61" i="9"/>
  <c r="C17" i="9"/>
  <c r="E44" i="9"/>
  <c r="F44" i="9" s="1"/>
  <c r="E11" i="9"/>
  <c r="F11" i="9" s="1"/>
  <c r="E10" i="9"/>
  <c r="F10" i="9" s="1"/>
  <c r="E9" i="9"/>
  <c r="F9" i="9" s="1"/>
  <c r="E40" i="9"/>
  <c r="F40" i="9" s="1"/>
  <c r="C53" i="9"/>
  <c r="C12" i="9"/>
  <c r="E7" i="9"/>
  <c r="C52" i="9"/>
  <c r="C11" i="9"/>
  <c r="E38" i="9"/>
  <c r="F38" i="9" s="1"/>
  <c r="E6" i="9"/>
  <c r="F6" i="9" s="1"/>
  <c r="E31" i="9"/>
  <c r="F31" i="9" s="1"/>
  <c r="E29" i="9"/>
  <c r="F29" i="9" s="1"/>
  <c r="E28" i="9"/>
  <c r="F28" i="9" s="1"/>
  <c r="E26" i="9"/>
  <c r="F26" i="9" s="1"/>
  <c r="C30" i="9"/>
  <c r="E54" i="9"/>
  <c r="F54" i="9" s="1"/>
  <c r="C28" i="9"/>
  <c r="E51" i="9"/>
  <c r="F51" i="9" s="1"/>
  <c r="C22" i="9"/>
  <c r="E47" i="9"/>
  <c r="F47" i="9" s="1"/>
  <c r="E45" i="9"/>
  <c r="F45" i="9" s="1"/>
  <c r="C60" i="9"/>
  <c r="E42" i="9"/>
  <c r="F42" i="9" s="1"/>
  <c r="E41" i="9"/>
  <c r="F41" i="9" s="1"/>
  <c r="C54" i="9"/>
  <c r="E8" i="9"/>
  <c r="F8" i="9" s="1"/>
  <c r="E39" i="9"/>
  <c r="F39" i="9" s="1"/>
  <c r="C51" i="9"/>
  <c r="E5" i="9"/>
  <c r="F5" i="9" s="1"/>
  <c r="E37" i="9"/>
  <c r="F37" i="9" s="1"/>
  <c r="C57" i="9"/>
  <c r="C25" i="9"/>
  <c r="C56" i="9"/>
  <c r="C24" i="9"/>
  <c r="C55" i="9"/>
  <c r="C23" i="9"/>
  <c r="C9" i="9"/>
  <c r="C40" i="9"/>
  <c r="C39" i="9"/>
  <c r="C38" i="9"/>
  <c r="S10" i="9" l="1"/>
  <c r="F7" i="9"/>
  <c r="F50" i="9"/>
  <c r="F21" i="9"/>
  <c r="S5" i="9" s="1"/>
  <c r="S7" i="9"/>
  <c r="S9" i="9" s="1"/>
  <c r="O2" i="9"/>
  <c r="N2" i="9"/>
  <c r="S6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E19D76-00C2-40E9-A528-F9AC15CFEA1A}" keepAlive="1" name="Query - perfdataPerformanceSummary" description="Connection to the 'perfdataPerformanceSummary' query in the workbook." type="5" refreshedVersion="8" background="1" saveData="1">
    <dbPr connection="Provider=Microsoft.Mashup.OleDb.1;Data Source=$Workbook$;Location=perfdataPerformanceSummary;Extended Properties=&quot;&quot;" command="SELECT * FROM [perfdataPerformanceSummary]"/>
  </connection>
</connections>
</file>

<file path=xl/sharedStrings.xml><?xml version="1.0" encoding="utf-8"?>
<sst xmlns="http://schemas.openxmlformats.org/spreadsheetml/2006/main" count="109" uniqueCount="105">
  <si>
    <t>Name</t>
  </si>
  <si>
    <t>fps</t>
  </si>
  <si>
    <t>cpums</t>
  </si>
  <si>
    <t>cms</t>
  </si>
  <si>
    <t>gms</t>
  </si>
  <si>
    <t>expectedp</t>
  </si>
  <si>
    <t>loadedp</t>
  </si>
  <si>
    <t>shaderp_comp</t>
  </si>
  <si>
    <t>shaderp_grph</t>
  </si>
  <si>
    <t>expectedc</t>
  </si>
  <si>
    <t>shaderc</t>
  </si>
  <si>
    <t>sidelen</t>
  </si>
  <si>
    <t>cell_count</t>
  </si>
  <si>
    <t>mean</t>
  </si>
  <si>
    <t>stddev</t>
  </si>
  <si>
    <t>000CollisionDataSet32X16X4</t>
  </si>
  <si>
    <t>001CollisionDataSet11264X5632X14</t>
  </si>
  <si>
    <t>002CollisionDataSet26624X13312X17</t>
  </si>
  <si>
    <t>003CollisionDataSet36864X18432X19</t>
  </si>
  <si>
    <t>004CollisionDataSet47104X23552X21</t>
  </si>
  <si>
    <t>005CollisionDataSet57344X28672X22</t>
  </si>
  <si>
    <t>006CollisionDataSet67584X33792X23</t>
  </si>
  <si>
    <t>007CollisionDataSet77824X38912X24</t>
  </si>
  <si>
    <t>008CollisionDataSet88064X44032X25</t>
  </si>
  <si>
    <t>009CollisionDataSet98304X49152X26</t>
  </si>
  <si>
    <t>010CollisionDataSet148480X74240X29</t>
  </si>
  <si>
    <t>011CollisionDataSet214016X107008X32</t>
  </si>
  <si>
    <t>012CollisionDataSet312320X156160X36</t>
  </si>
  <si>
    <t>013CollisionDataSet377856X188928X39</t>
  </si>
  <si>
    <t>014CollisionDataSet459776X229888X41</t>
  </si>
  <si>
    <t>015CollisionDataSet525312X262656X43</t>
  </si>
  <si>
    <t>016CollisionDataSet623616X311808X45</t>
  </si>
  <si>
    <t>017CollisionDataSet705536X352768X47</t>
  </si>
  <si>
    <t>018CollisionDataSet787456X393728X49</t>
  </si>
  <si>
    <t>019CollisionDataSet934912X467456X51</t>
  </si>
  <si>
    <t>020CollisionDataSet1098752X549376X54</t>
  </si>
  <si>
    <t>021CollisionDataSet1262592X631296X57</t>
  </si>
  <si>
    <t>022CollisionDataSet1426432X713216X59</t>
  </si>
  <si>
    <t>023CollisionDataSet1590272X795136X61</t>
  </si>
  <si>
    <t>024CollisionDataSet1754112X877056X63</t>
  </si>
  <si>
    <t>025CollisionDataSet1917952X958976X65</t>
  </si>
  <si>
    <t>026CollisionDataSet2081792X1040896X66</t>
  </si>
  <si>
    <t>027CollisionDataSet2245632X1122816X68</t>
  </si>
  <si>
    <t>028CollisionDataSet2409472X1204736X70</t>
  </si>
  <si>
    <t>029CollisionDataSet2573312X1286656X71</t>
  </si>
  <si>
    <t>030CollisionDataSet2737152X1368576X72</t>
  </si>
  <si>
    <t>031CollisionDataSet2900992X1450496X74</t>
  </si>
  <si>
    <t>032CollisionDataSet3064832X1532416X75</t>
  </si>
  <si>
    <t>033CollisionDataSet3228672X1614336X76</t>
  </si>
  <si>
    <t>034CollisionDataSet3392512X1696256X78</t>
  </si>
  <si>
    <t>035CollisionDataSet3539968X1769984X79</t>
  </si>
  <si>
    <t>036CollisionDataSet3703808X1851904X80</t>
  </si>
  <si>
    <t>037CollisionDataSet3867648X1933824X81</t>
  </si>
  <si>
    <t>038CollisionDataSet4031488X2015744X82</t>
  </si>
  <si>
    <t>039CollisionDataSet4195328X2097664X83</t>
  </si>
  <si>
    <t>040CollisionDataSet4359168X2179584X84</t>
  </si>
  <si>
    <t>041CollisionDataSet4523008X2261504X85</t>
  </si>
  <si>
    <t>042CollisionDataSet4686848X2343424X86</t>
  </si>
  <si>
    <t>043CollisionDataSet4850688X2425344X87</t>
  </si>
  <si>
    <t>044CollisionDataSet5014528X2507264X88</t>
  </si>
  <si>
    <t>045CollisionDataSet5178368X2589184X89</t>
  </si>
  <si>
    <t>046CollisionDataSet5342208X2671104X90</t>
  </si>
  <si>
    <t>047CollisionDataSet5506048X2753024X91</t>
  </si>
  <si>
    <t>048CollisionDataSet5669888X2834944X92</t>
  </si>
  <si>
    <t>049CollisionDataSet5833728X2916864X93</t>
  </si>
  <si>
    <t>050CollisionDataSet5997568X2998784X93</t>
  </si>
  <si>
    <t>051CollisionDataSet6112256X3056128X94</t>
  </si>
  <si>
    <t>052CollisionDataSet6243328X3121664X95</t>
  </si>
  <si>
    <t>053CollisionDataSet6276096X3138048X95</t>
  </si>
  <si>
    <t>054CollisionDataSet7324672X3662336X100</t>
  </si>
  <si>
    <t>055CollisionDataSet7427072X3713536X100</t>
  </si>
  <si>
    <t>056CollisionDataSet7529472X3764736X100</t>
  </si>
  <si>
    <t>057CollisionDataSet7631872X3815936X101</t>
  </si>
  <si>
    <t>058CollisionDataSet7734272X3867136X101</t>
  </si>
  <si>
    <t>059CollisionDataSet7836672X3918336X102</t>
  </si>
  <si>
    <t>060CollisionDataSet7939072X3969536X102</t>
  </si>
  <si>
    <t>061CollisionDataSet8373248X4186624X104</t>
  </si>
  <si>
    <t>062CollisionDataSet8475648X4237824X104</t>
  </si>
  <si>
    <t>063CollisionDataSet8578048X4289024X105</t>
  </si>
  <si>
    <t>064CollisionDataSet8680448X4340224X105</t>
  </si>
  <si>
    <t>065CollisionDataSet8782848X4391424X106</t>
  </si>
  <si>
    <t>Linear Fit</t>
  </si>
  <si>
    <t>Quadtratic Residue</t>
  </si>
  <si>
    <t xml:space="preserve">Quadtratic
Fit </t>
  </si>
  <si>
    <t>Min(Linear Residue)</t>
  </si>
  <si>
    <t>Max(Linear Residue)</t>
  </si>
  <si>
    <t>STD(LinearResidue)</t>
  </si>
  <si>
    <t>Mean(LinearResidue)</t>
  </si>
  <si>
    <t xml:space="preserve">coefficient of variation (CV) </t>
  </si>
  <si>
    <t xml:space="preserve">Sorted </t>
  </si>
  <si>
    <t>Linear 
Residuals</t>
  </si>
  <si>
    <t>Linear 
residuals ABS</t>
  </si>
  <si>
    <t>LOG10 Mean</t>
  </si>
  <si>
    <t>PQBRT Compute Data LOG10 Fit Residue</t>
  </si>
  <si>
    <t>PQBRT Compute Data LOG10 Fit Residue Mean</t>
  </si>
  <si>
    <t xml:space="preserve">PQBRT Total Data </t>
  </si>
  <si>
    <t xml:space="preserve">PQBRT Total Data log(10) </t>
  </si>
  <si>
    <t>PQBRT Total Data log(10) Trendline</t>
  </si>
  <si>
    <t xml:space="preserve">PQBRT Total Data LOG10 </t>
  </si>
  <si>
    <t>PQBRT Total Data LOG10 Fit</t>
  </si>
  <si>
    <t xml:space="preserve">PQBRT Compute Data </t>
  </si>
  <si>
    <t xml:space="preserve">PQBRT Graphics Data </t>
  </si>
  <si>
    <t>CMS+GMA</t>
  </si>
  <si>
    <t>PQBRT Compute - Graphics</t>
  </si>
  <si>
    <t>Compute-Graphics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</si>
</sst>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/>
    <xf numFmtId="0" fontId="1" fillId="2" borderId="1" xfId="1" applyBorder="1" applyAlignment="1">
      <alignment wrapText="1"/>
    </xf>
    <xf numFmtId="0" fontId="0" fillId="2" borderId="1" xfId="1" applyFont="1" applyBorder="1" applyAlignment="1">
      <alignment wrapText="1"/>
    </xf>
    <xf numFmtId="0" fontId="0" fillId="2" borderId="1" xfId="1" applyFont="1" applyBorder="1"/>
    <xf numFmtId="0" fontId="1" fillId="2" borderId="2" xfId="1" applyBorder="1"/>
    <xf numFmtId="0" fontId="1" fillId="3" borderId="1" xfId="2" applyBorder="1"/>
    <xf numFmtId="0" fontId="0" fillId="2" borderId="2" xfId="1" applyFont="1" applyBorder="1" applyAlignment="1">
      <alignment wrapText="1"/>
    </xf>
    <xf numFmtId="0" fontId="0" fillId="4" borderId="1" xfId="0" applyFill="1" applyBorder="1"/>
  </cellXfs>
  <cellStyles count="3">
    <cellStyle name="20% - Accent2" xfId="1" builtinId="34"/>
    <cellStyle name="20% - Accent6" xfId="2" builtinId="50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All Perfromance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913004621262958E-2"/>
          <c:y val="7.4590258166412612E-2"/>
          <c:w val="0.87812425112035841"/>
          <c:h val="0.811194782308537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'All Quad'!$P$2</c:f>
              <c:strCache>
                <c:ptCount val="1"/>
                <c:pt idx="0">
                  <c:v>PQBRT Compute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377085766353691"/>
                  <c:y val="0.2309799464062699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Data'!$D$2:$D$67</c:f>
              <c:numCache>
                <c:formatCode>General</c:formatCode>
                <c:ptCount val="66"/>
                <c:pt idx="0">
                  <c:v>8.2560000000000002E-6</c:v>
                </c:pt>
                <c:pt idx="1">
                  <c:v>4.5952000000000003E-5</c:v>
                </c:pt>
                <c:pt idx="2">
                  <c:v>9.8239999999999995E-5</c:v>
                </c:pt>
                <c:pt idx="3">
                  <c:v>1.34144E-4</c:v>
                </c:pt>
                <c:pt idx="4">
                  <c:v>1.6966400000000001E-4</c:v>
                </c:pt>
                <c:pt idx="5">
                  <c:v>2.02432E-4</c:v>
                </c:pt>
                <c:pt idx="6">
                  <c:v>2.4064E-4</c:v>
                </c:pt>
                <c:pt idx="7">
                  <c:v>2.7782399999999997E-4</c:v>
                </c:pt>
                <c:pt idx="8">
                  <c:v>3.1132799999999998E-4</c:v>
                </c:pt>
                <c:pt idx="9">
                  <c:v>3.6988800000000002E-4</c:v>
                </c:pt>
                <c:pt idx="10">
                  <c:v>5.6009600000000005E-4</c:v>
                </c:pt>
                <c:pt idx="11">
                  <c:v>1.6688300000000001E-3</c:v>
                </c:pt>
                <c:pt idx="12">
                  <c:v>1.51936E-3</c:v>
                </c:pt>
                <c:pt idx="13">
                  <c:v>1.8975000000000001E-3</c:v>
                </c:pt>
                <c:pt idx="14">
                  <c:v>2.38339E-3</c:v>
                </c:pt>
                <c:pt idx="15">
                  <c:v>2.7862999999999998E-3</c:v>
                </c:pt>
                <c:pt idx="16">
                  <c:v>3.39478E-3</c:v>
                </c:pt>
                <c:pt idx="17">
                  <c:v>5.0243500000000003E-3</c:v>
                </c:pt>
                <c:pt idx="18">
                  <c:v>5.3068799999999999E-3</c:v>
                </c:pt>
                <c:pt idx="19">
                  <c:v>6.1601599999999996E-3</c:v>
                </c:pt>
                <c:pt idx="20">
                  <c:v>6.34733E-3</c:v>
                </c:pt>
                <c:pt idx="21">
                  <c:v>7.7186599999999996E-3</c:v>
                </c:pt>
                <c:pt idx="22">
                  <c:v>9.3664300000000002E-3</c:v>
                </c:pt>
                <c:pt idx="23">
                  <c:v>1.02355E-2</c:v>
                </c:pt>
                <c:pt idx="24">
                  <c:v>1.14123E-2</c:v>
                </c:pt>
                <c:pt idx="25">
                  <c:v>1.2407E-2</c:v>
                </c:pt>
                <c:pt idx="26">
                  <c:v>1.35271E-2</c:v>
                </c:pt>
                <c:pt idx="27">
                  <c:v>1.45918E-2</c:v>
                </c:pt>
                <c:pt idx="28">
                  <c:v>1.54407E-2</c:v>
                </c:pt>
                <c:pt idx="29">
                  <c:v>1.6698500000000002E-2</c:v>
                </c:pt>
                <c:pt idx="30">
                  <c:v>1.77042E-2</c:v>
                </c:pt>
                <c:pt idx="31">
                  <c:v>1.8486900000000001E-2</c:v>
                </c:pt>
                <c:pt idx="32">
                  <c:v>1.9658599999999998E-2</c:v>
                </c:pt>
                <c:pt idx="33">
                  <c:v>2.0727499999999999E-2</c:v>
                </c:pt>
                <c:pt idx="34">
                  <c:v>2.16616E-2</c:v>
                </c:pt>
                <c:pt idx="35">
                  <c:v>2.3197099999999998E-2</c:v>
                </c:pt>
                <c:pt idx="36">
                  <c:v>2.4035999999999998E-2</c:v>
                </c:pt>
                <c:pt idx="37">
                  <c:v>2.4772599999999999E-2</c:v>
                </c:pt>
                <c:pt idx="38">
                  <c:v>2.6402800000000001E-2</c:v>
                </c:pt>
                <c:pt idx="39">
                  <c:v>2.7050000000000001E-2</c:v>
                </c:pt>
                <c:pt idx="40">
                  <c:v>2.85463E-2</c:v>
                </c:pt>
                <c:pt idx="41">
                  <c:v>2.93093E-2</c:v>
                </c:pt>
                <c:pt idx="42">
                  <c:v>3.0510499999999999E-2</c:v>
                </c:pt>
                <c:pt idx="43">
                  <c:v>3.1320399999999998E-2</c:v>
                </c:pt>
                <c:pt idx="44">
                  <c:v>3.2354300000000003E-2</c:v>
                </c:pt>
                <c:pt idx="45">
                  <c:v>3.3709599999999999E-2</c:v>
                </c:pt>
                <c:pt idx="46">
                  <c:v>3.4519599999999998E-2</c:v>
                </c:pt>
                <c:pt idx="47">
                  <c:v>3.6268399999999999E-2</c:v>
                </c:pt>
                <c:pt idx="48">
                  <c:v>3.65942E-2</c:v>
                </c:pt>
                <c:pt idx="49">
                  <c:v>3.8255400000000002E-2</c:v>
                </c:pt>
                <c:pt idx="50">
                  <c:v>3.8784199999999998E-2</c:v>
                </c:pt>
                <c:pt idx="51">
                  <c:v>3.9933000000000003E-2</c:v>
                </c:pt>
                <c:pt idx="52">
                  <c:v>4.1501999999999997E-2</c:v>
                </c:pt>
                <c:pt idx="53">
                  <c:v>4.0486300000000003E-2</c:v>
                </c:pt>
                <c:pt idx="54">
                  <c:v>4.79792E-2</c:v>
                </c:pt>
                <c:pt idx="55">
                  <c:v>4.87362E-2</c:v>
                </c:pt>
                <c:pt idx="56">
                  <c:v>4.92591E-2</c:v>
                </c:pt>
                <c:pt idx="57">
                  <c:v>4.9800799999999999E-2</c:v>
                </c:pt>
                <c:pt idx="58">
                  <c:v>5.0283000000000001E-2</c:v>
                </c:pt>
                <c:pt idx="59">
                  <c:v>5.1368900000000002E-2</c:v>
                </c:pt>
                <c:pt idx="60">
                  <c:v>5.1689199999999998E-2</c:v>
                </c:pt>
                <c:pt idx="61">
                  <c:v>5.4891500000000003E-2</c:v>
                </c:pt>
                <c:pt idx="62">
                  <c:v>5.5347399999999998E-2</c:v>
                </c:pt>
                <c:pt idx="63">
                  <c:v>5.5708399999999998E-2</c:v>
                </c:pt>
                <c:pt idx="64">
                  <c:v>5.6869999999999997E-2</c:v>
                </c:pt>
                <c:pt idx="65">
                  <c:v>5.7902099999999998E-2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C0-4617-87F3-8F0DE10296CF}"/>
            </c:ext>
          </c:extLst>
        </c:ser>
        <c:ser>
          <c:idx val="1"/>
          <c:order val="1"/>
          <c:tx>
            <c:strRef>
              <c:f>'All Quad'!$P$3</c:f>
              <c:strCache>
                <c:ptCount val="1"/>
                <c:pt idx="0">
                  <c:v>PQBRT Graphics Data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815201917499855"/>
                  <c:y val="8.736005947650331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Data'!$E$2:$E$67</c:f>
              <c:numCache>
                <c:formatCode>General</c:formatCode>
                <c:ptCount val="66"/>
                <c:pt idx="0">
                  <c:v>8.8319999999999995E-6</c:v>
                </c:pt>
                <c:pt idx="1">
                  <c:v>2.0767999999999998E-5</c:v>
                </c:pt>
                <c:pt idx="2">
                  <c:v>3.5200000000000002E-5</c:v>
                </c:pt>
                <c:pt idx="3">
                  <c:v>4.384E-5</c:v>
                </c:pt>
                <c:pt idx="4">
                  <c:v>5.0591999999999999E-5</c:v>
                </c:pt>
                <c:pt idx="5">
                  <c:v>5.7920000000000001E-5</c:v>
                </c:pt>
                <c:pt idx="6">
                  <c:v>6.5407999999999994E-5</c:v>
                </c:pt>
                <c:pt idx="7">
                  <c:v>7.2639999999999996E-5</c:v>
                </c:pt>
                <c:pt idx="8">
                  <c:v>8.0352000000000006E-5</c:v>
                </c:pt>
                <c:pt idx="9">
                  <c:v>8.7231999999999994E-5</c:v>
                </c:pt>
                <c:pt idx="10">
                  <c:v>1.23776E-4</c:v>
                </c:pt>
                <c:pt idx="11">
                  <c:v>2.0016000000000001E-4</c:v>
                </c:pt>
                <c:pt idx="12">
                  <c:v>2.8844800000000001E-4</c:v>
                </c:pt>
                <c:pt idx="13">
                  <c:v>3.4371199999999998E-4</c:v>
                </c:pt>
                <c:pt idx="14">
                  <c:v>4.22784E-4</c:v>
                </c:pt>
                <c:pt idx="15">
                  <c:v>4.84224E-4</c:v>
                </c:pt>
                <c:pt idx="16">
                  <c:v>5.7811199999999998E-4</c:v>
                </c:pt>
                <c:pt idx="17">
                  <c:v>7.7171200000000003E-4</c:v>
                </c:pt>
                <c:pt idx="18">
                  <c:v>1.0607399999999999E-3</c:v>
                </c:pt>
                <c:pt idx="19">
                  <c:v>1.4170599999999999E-3</c:v>
                </c:pt>
                <c:pt idx="20">
                  <c:v>1.19366E-3</c:v>
                </c:pt>
                <c:pt idx="21">
                  <c:v>2.1817899999999999E-3</c:v>
                </c:pt>
                <c:pt idx="22">
                  <c:v>1.92589E-3</c:v>
                </c:pt>
                <c:pt idx="23">
                  <c:v>2.2879699999999998E-3</c:v>
                </c:pt>
                <c:pt idx="24">
                  <c:v>2.7325100000000001E-3</c:v>
                </c:pt>
                <c:pt idx="25">
                  <c:v>2.3161599999999998E-3</c:v>
                </c:pt>
                <c:pt idx="26">
                  <c:v>2.32198E-3</c:v>
                </c:pt>
                <c:pt idx="27">
                  <c:v>2.4906899999999998E-3</c:v>
                </c:pt>
                <c:pt idx="28">
                  <c:v>3.1962599999999998E-3</c:v>
                </c:pt>
                <c:pt idx="29">
                  <c:v>3.3782999999999999E-3</c:v>
                </c:pt>
                <c:pt idx="30">
                  <c:v>4.0294700000000003E-3</c:v>
                </c:pt>
                <c:pt idx="31">
                  <c:v>3.2628499999999999E-3</c:v>
                </c:pt>
                <c:pt idx="32">
                  <c:v>4.4651200000000004E-3</c:v>
                </c:pt>
                <c:pt idx="33">
                  <c:v>3.68739E-3</c:v>
                </c:pt>
                <c:pt idx="34">
                  <c:v>5.0010200000000001E-3</c:v>
                </c:pt>
                <c:pt idx="35">
                  <c:v>5.1751399999999999E-3</c:v>
                </c:pt>
                <c:pt idx="36">
                  <c:v>4.4877399999999996E-3</c:v>
                </c:pt>
                <c:pt idx="37">
                  <c:v>5.3500800000000001E-3</c:v>
                </c:pt>
                <c:pt idx="38">
                  <c:v>5.3654699999999998E-3</c:v>
                </c:pt>
                <c:pt idx="39">
                  <c:v>4.9390399999999996E-3</c:v>
                </c:pt>
                <c:pt idx="40">
                  <c:v>6.3092799999999996E-3</c:v>
                </c:pt>
                <c:pt idx="41">
                  <c:v>6.56406E-3</c:v>
                </c:pt>
                <c:pt idx="42">
                  <c:v>5.5732500000000001E-3</c:v>
                </c:pt>
                <c:pt idx="43">
                  <c:v>6.7669100000000001E-3</c:v>
                </c:pt>
                <c:pt idx="44">
                  <c:v>6.9789800000000001E-3</c:v>
                </c:pt>
                <c:pt idx="45">
                  <c:v>7.30234E-3</c:v>
                </c:pt>
                <c:pt idx="46">
                  <c:v>7.4677099999999998E-3</c:v>
                </c:pt>
                <c:pt idx="47">
                  <c:v>7.5009300000000003E-3</c:v>
                </c:pt>
                <c:pt idx="48">
                  <c:v>7.8917799999999993E-3</c:v>
                </c:pt>
                <c:pt idx="49">
                  <c:v>7.1224000000000001E-3</c:v>
                </c:pt>
                <c:pt idx="50">
                  <c:v>8.39056E-3</c:v>
                </c:pt>
                <c:pt idx="51">
                  <c:v>8.8825299999999996E-3</c:v>
                </c:pt>
                <c:pt idx="52">
                  <c:v>7.71683E-3</c:v>
                </c:pt>
                <c:pt idx="53">
                  <c:v>8.8638699999999994E-3</c:v>
                </c:pt>
                <c:pt idx="54">
                  <c:v>8.9121600000000006E-3</c:v>
                </c:pt>
                <c:pt idx="55">
                  <c:v>1.0169299999999999E-2</c:v>
                </c:pt>
                <c:pt idx="56">
                  <c:v>1.0075300000000001E-2</c:v>
                </c:pt>
                <c:pt idx="57">
                  <c:v>9.9785900000000007E-3</c:v>
                </c:pt>
                <c:pt idx="58">
                  <c:v>1.0754E-2</c:v>
                </c:pt>
                <c:pt idx="59">
                  <c:v>1.0574500000000001E-2</c:v>
                </c:pt>
                <c:pt idx="60">
                  <c:v>1.01904E-2</c:v>
                </c:pt>
                <c:pt idx="61">
                  <c:v>1.16519E-2</c:v>
                </c:pt>
                <c:pt idx="62">
                  <c:v>1.1583599999999999E-2</c:v>
                </c:pt>
                <c:pt idx="63">
                  <c:v>1.16341E-2</c:v>
                </c:pt>
                <c:pt idx="64">
                  <c:v>1.2027400000000001E-2</c:v>
                </c:pt>
                <c:pt idx="65">
                  <c:v>1.2244400000000001E-2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C0-4617-87F3-8F0DE10296CF}"/>
            </c:ext>
          </c:extLst>
        </c:ser>
        <c:ser>
          <c:idx val="2"/>
          <c:order val="2"/>
          <c:tx>
            <c:strRef>
              <c:f>'All Quad'!$P$4</c:f>
              <c:strCache>
                <c:ptCount val="1"/>
                <c:pt idx="0">
                  <c:v>PQBRT Total Data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7333618204657507E-2"/>
                  <c:y val="-2.84933130577839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 Segments'!$A$4:$A$68</c:f>
              <c:numCache>
                <c:formatCode>General</c:formatCode>
                <c:ptCount val="65"/>
                <c:pt idx="0">
                  <c:v>1.7088E-5</c:v>
                </c:pt>
                <c:pt idx="1">
                  <c:v>6.6719999999999998E-5</c:v>
                </c:pt>
                <c:pt idx="2">
                  <c:v>1.3344E-4</c:v>
                </c:pt>
                <c:pt idx="3">
                  <c:v>1.7798400000000001E-4</c:v>
                </c:pt>
                <c:pt idx="4">
                  <c:v>2.20256E-4</c:v>
                </c:pt>
                <c:pt idx="5">
                  <c:v>2.6035199999999999E-4</c:v>
                </c:pt>
                <c:pt idx="6">
                  <c:v>3.0604800000000001E-4</c:v>
                </c:pt>
                <c:pt idx="7">
                  <c:v>3.5046399999999998E-4</c:v>
                </c:pt>
                <c:pt idx="8">
                  <c:v>3.9167999999999999E-4</c:v>
                </c:pt>
                <c:pt idx="9">
                  <c:v>4.5711999999999999E-4</c:v>
                </c:pt>
                <c:pt idx="10">
                  <c:v>6.8387200000000008E-4</c:v>
                </c:pt>
                <c:pt idx="11">
                  <c:v>1.8689900000000001E-3</c:v>
                </c:pt>
                <c:pt idx="12">
                  <c:v>1.8078079999999999E-3</c:v>
                </c:pt>
                <c:pt idx="13">
                  <c:v>2.2412120000000002E-3</c:v>
                </c:pt>
                <c:pt idx="14">
                  <c:v>2.8061739999999998E-3</c:v>
                </c:pt>
                <c:pt idx="15">
                  <c:v>3.2705239999999999E-3</c:v>
                </c:pt>
                <c:pt idx="16">
                  <c:v>3.9728920000000004E-3</c:v>
                </c:pt>
                <c:pt idx="17">
                  <c:v>5.7960620000000003E-3</c:v>
                </c:pt>
                <c:pt idx="18">
                  <c:v>6.3676200000000001E-3</c:v>
                </c:pt>
                <c:pt idx="19">
                  <c:v>7.5772199999999991E-3</c:v>
                </c:pt>
                <c:pt idx="20">
                  <c:v>7.54099E-3</c:v>
                </c:pt>
                <c:pt idx="21">
                  <c:v>9.9004499999999999E-3</c:v>
                </c:pt>
                <c:pt idx="22">
                  <c:v>1.129232E-2</c:v>
                </c:pt>
                <c:pt idx="23">
                  <c:v>1.252347E-2</c:v>
                </c:pt>
                <c:pt idx="24">
                  <c:v>1.4144810000000001E-2</c:v>
                </c:pt>
                <c:pt idx="25">
                  <c:v>1.4723159999999999E-2</c:v>
                </c:pt>
                <c:pt idx="26">
                  <c:v>1.5849080000000002E-2</c:v>
                </c:pt>
                <c:pt idx="27">
                  <c:v>1.7082489999999999E-2</c:v>
                </c:pt>
                <c:pt idx="28">
                  <c:v>1.8636960000000001E-2</c:v>
                </c:pt>
                <c:pt idx="29">
                  <c:v>2.0076800000000002E-2</c:v>
                </c:pt>
                <c:pt idx="30">
                  <c:v>2.173367E-2</c:v>
                </c:pt>
                <c:pt idx="31">
                  <c:v>2.1749750000000002E-2</c:v>
                </c:pt>
                <c:pt idx="32">
                  <c:v>2.4123719999999998E-2</c:v>
                </c:pt>
                <c:pt idx="33">
                  <c:v>2.4414889999999998E-2</c:v>
                </c:pt>
                <c:pt idx="34">
                  <c:v>2.6662619999999998E-2</c:v>
                </c:pt>
                <c:pt idx="35">
                  <c:v>2.837224E-2</c:v>
                </c:pt>
                <c:pt idx="36">
                  <c:v>2.8523739999999999E-2</c:v>
                </c:pt>
                <c:pt idx="37">
                  <c:v>3.0122679999999999E-2</c:v>
                </c:pt>
                <c:pt idx="38">
                  <c:v>3.1768270000000001E-2</c:v>
                </c:pt>
                <c:pt idx="39">
                  <c:v>3.1989040000000003E-2</c:v>
                </c:pt>
                <c:pt idx="40">
                  <c:v>3.4855579999999997E-2</c:v>
                </c:pt>
                <c:pt idx="41">
                  <c:v>3.587336E-2</c:v>
                </c:pt>
                <c:pt idx="42">
                  <c:v>3.6083749999999998E-2</c:v>
                </c:pt>
                <c:pt idx="43">
                  <c:v>3.8087309999999999E-2</c:v>
                </c:pt>
                <c:pt idx="44">
                  <c:v>3.9333280000000005E-2</c:v>
                </c:pt>
                <c:pt idx="45">
                  <c:v>4.1011939999999997E-2</c:v>
                </c:pt>
                <c:pt idx="46">
                  <c:v>4.198731E-2</c:v>
                </c:pt>
                <c:pt idx="47">
                  <c:v>4.3769330000000002E-2</c:v>
                </c:pt>
                <c:pt idx="48">
                  <c:v>4.4485980000000001E-2</c:v>
                </c:pt>
                <c:pt idx="49">
                  <c:v>4.5377800000000003E-2</c:v>
                </c:pt>
                <c:pt idx="50">
                  <c:v>4.7174759999999996E-2</c:v>
                </c:pt>
                <c:pt idx="51">
                  <c:v>4.8815530000000003E-2</c:v>
                </c:pt>
                <c:pt idx="52">
                  <c:v>4.9218829999999998E-2</c:v>
                </c:pt>
                <c:pt idx="53">
                  <c:v>4.9350169999999999E-2</c:v>
                </c:pt>
                <c:pt idx="54">
                  <c:v>5.6891360000000002E-2</c:v>
                </c:pt>
                <c:pt idx="55">
                  <c:v>5.89055E-2</c:v>
                </c:pt>
                <c:pt idx="56">
                  <c:v>5.9334400000000002E-2</c:v>
                </c:pt>
                <c:pt idx="57">
                  <c:v>5.9779390000000002E-2</c:v>
                </c:pt>
                <c:pt idx="58">
                  <c:v>6.1037000000000001E-2</c:v>
                </c:pt>
                <c:pt idx="59">
                  <c:v>6.1943400000000003E-2</c:v>
                </c:pt>
                <c:pt idx="60">
                  <c:v>6.18796E-2</c:v>
                </c:pt>
                <c:pt idx="61">
                  <c:v>6.6543400000000003E-2</c:v>
                </c:pt>
                <c:pt idx="62">
                  <c:v>6.6930999999999991E-2</c:v>
                </c:pt>
                <c:pt idx="63">
                  <c:v>6.73425E-2</c:v>
                </c:pt>
                <c:pt idx="64">
                  <c:v>6.8897399999999998E-2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C0-4617-87F3-8F0DE102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5038259844044448"/>
              <c:y val="0.93237411529762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layout>
            <c:manualLayout>
              <c:xMode val="edge"/>
              <c:yMode val="edge"/>
              <c:x val="1.3304127123138465E-2"/>
              <c:y val="0.378313026550329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17982724654692"/>
          <c:y val="0.27246026669240431"/>
          <c:w val="0.21501383803087373"/>
          <c:h val="0.28183919513842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All Perfromance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913004621262958E-2"/>
          <c:y val="7.4590258166412612E-2"/>
          <c:w val="0.87812425112035841"/>
          <c:h val="0.811194782308537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'All Linear'!$P$2</c:f>
              <c:strCache>
                <c:ptCount val="1"/>
                <c:pt idx="0">
                  <c:v>PQBRT Compute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68719426737091"/>
                  <c:y val="0.1492096174137101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Data'!$D$2:$D$67</c:f>
              <c:numCache>
                <c:formatCode>General</c:formatCode>
                <c:ptCount val="66"/>
                <c:pt idx="0">
                  <c:v>8.2560000000000002E-6</c:v>
                </c:pt>
                <c:pt idx="1">
                  <c:v>4.5952000000000003E-5</c:v>
                </c:pt>
                <c:pt idx="2">
                  <c:v>9.8239999999999995E-5</c:v>
                </c:pt>
                <c:pt idx="3">
                  <c:v>1.34144E-4</c:v>
                </c:pt>
                <c:pt idx="4">
                  <c:v>1.6966400000000001E-4</c:v>
                </c:pt>
                <c:pt idx="5">
                  <c:v>2.02432E-4</c:v>
                </c:pt>
                <c:pt idx="6">
                  <c:v>2.4064E-4</c:v>
                </c:pt>
                <c:pt idx="7">
                  <c:v>2.7782399999999997E-4</c:v>
                </c:pt>
                <c:pt idx="8">
                  <c:v>3.1132799999999998E-4</c:v>
                </c:pt>
                <c:pt idx="9">
                  <c:v>3.6988800000000002E-4</c:v>
                </c:pt>
                <c:pt idx="10">
                  <c:v>5.6009600000000005E-4</c:v>
                </c:pt>
                <c:pt idx="11">
                  <c:v>1.6688300000000001E-3</c:v>
                </c:pt>
                <c:pt idx="12">
                  <c:v>1.51936E-3</c:v>
                </c:pt>
                <c:pt idx="13">
                  <c:v>1.8975000000000001E-3</c:v>
                </c:pt>
                <c:pt idx="14">
                  <c:v>2.38339E-3</c:v>
                </c:pt>
                <c:pt idx="15">
                  <c:v>2.7862999999999998E-3</c:v>
                </c:pt>
                <c:pt idx="16">
                  <c:v>3.39478E-3</c:v>
                </c:pt>
                <c:pt idx="17">
                  <c:v>5.0243500000000003E-3</c:v>
                </c:pt>
                <c:pt idx="18">
                  <c:v>5.3068799999999999E-3</c:v>
                </c:pt>
                <c:pt idx="19">
                  <c:v>6.1601599999999996E-3</c:v>
                </c:pt>
                <c:pt idx="20">
                  <c:v>6.34733E-3</c:v>
                </c:pt>
                <c:pt idx="21">
                  <c:v>7.7186599999999996E-3</c:v>
                </c:pt>
                <c:pt idx="22">
                  <c:v>9.3664300000000002E-3</c:v>
                </c:pt>
                <c:pt idx="23">
                  <c:v>1.02355E-2</c:v>
                </c:pt>
                <c:pt idx="24">
                  <c:v>1.14123E-2</c:v>
                </c:pt>
                <c:pt idx="25">
                  <c:v>1.2407E-2</c:v>
                </c:pt>
                <c:pt idx="26">
                  <c:v>1.35271E-2</c:v>
                </c:pt>
                <c:pt idx="27">
                  <c:v>1.45918E-2</c:v>
                </c:pt>
                <c:pt idx="28">
                  <c:v>1.54407E-2</c:v>
                </c:pt>
                <c:pt idx="29">
                  <c:v>1.6698500000000002E-2</c:v>
                </c:pt>
                <c:pt idx="30">
                  <c:v>1.77042E-2</c:v>
                </c:pt>
                <c:pt idx="31">
                  <c:v>1.8486900000000001E-2</c:v>
                </c:pt>
                <c:pt idx="32">
                  <c:v>1.9658599999999998E-2</c:v>
                </c:pt>
                <c:pt idx="33">
                  <c:v>2.0727499999999999E-2</c:v>
                </c:pt>
                <c:pt idx="34">
                  <c:v>2.16616E-2</c:v>
                </c:pt>
                <c:pt idx="35">
                  <c:v>2.3197099999999998E-2</c:v>
                </c:pt>
                <c:pt idx="36">
                  <c:v>2.4035999999999998E-2</c:v>
                </c:pt>
                <c:pt idx="37">
                  <c:v>2.4772599999999999E-2</c:v>
                </c:pt>
                <c:pt idx="38">
                  <c:v>2.6402800000000001E-2</c:v>
                </c:pt>
                <c:pt idx="39">
                  <c:v>2.7050000000000001E-2</c:v>
                </c:pt>
                <c:pt idx="40">
                  <c:v>2.85463E-2</c:v>
                </c:pt>
                <c:pt idx="41">
                  <c:v>2.93093E-2</c:v>
                </c:pt>
                <c:pt idx="42">
                  <c:v>3.0510499999999999E-2</c:v>
                </c:pt>
                <c:pt idx="43">
                  <c:v>3.1320399999999998E-2</c:v>
                </c:pt>
                <c:pt idx="44">
                  <c:v>3.2354300000000003E-2</c:v>
                </c:pt>
                <c:pt idx="45">
                  <c:v>3.3709599999999999E-2</c:v>
                </c:pt>
                <c:pt idx="46">
                  <c:v>3.4519599999999998E-2</c:v>
                </c:pt>
                <c:pt idx="47">
                  <c:v>3.6268399999999999E-2</c:v>
                </c:pt>
                <c:pt idx="48">
                  <c:v>3.65942E-2</c:v>
                </c:pt>
                <c:pt idx="49">
                  <c:v>3.8255400000000002E-2</c:v>
                </c:pt>
                <c:pt idx="50">
                  <c:v>3.8784199999999998E-2</c:v>
                </c:pt>
                <c:pt idx="51">
                  <c:v>3.9933000000000003E-2</c:v>
                </c:pt>
                <c:pt idx="52">
                  <c:v>4.1501999999999997E-2</c:v>
                </c:pt>
                <c:pt idx="53">
                  <c:v>4.0486300000000003E-2</c:v>
                </c:pt>
                <c:pt idx="54">
                  <c:v>4.79792E-2</c:v>
                </c:pt>
                <c:pt idx="55">
                  <c:v>4.87362E-2</c:v>
                </c:pt>
                <c:pt idx="56">
                  <c:v>4.92591E-2</c:v>
                </c:pt>
                <c:pt idx="57">
                  <c:v>4.9800799999999999E-2</c:v>
                </c:pt>
                <c:pt idx="58">
                  <c:v>5.0283000000000001E-2</c:v>
                </c:pt>
                <c:pt idx="59">
                  <c:v>5.1368900000000002E-2</c:v>
                </c:pt>
                <c:pt idx="60">
                  <c:v>5.1689199999999998E-2</c:v>
                </c:pt>
                <c:pt idx="61">
                  <c:v>5.4891500000000003E-2</c:v>
                </c:pt>
                <c:pt idx="62">
                  <c:v>5.5347399999999998E-2</c:v>
                </c:pt>
                <c:pt idx="63">
                  <c:v>5.5708399999999998E-2</c:v>
                </c:pt>
                <c:pt idx="64">
                  <c:v>5.6869999999999997E-2</c:v>
                </c:pt>
                <c:pt idx="65">
                  <c:v>5.7902099999999998E-2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2A-450D-A6EE-D60FC2272210}"/>
            </c:ext>
          </c:extLst>
        </c:ser>
        <c:ser>
          <c:idx val="1"/>
          <c:order val="1"/>
          <c:tx>
            <c:strRef>
              <c:f>'All Linear'!$P$3</c:f>
              <c:strCache>
                <c:ptCount val="1"/>
                <c:pt idx="0">
                  <c:v>PQBRT Graphics Data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85196687703909"/>
                  <c:y val="-5.266953199951646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Data'!$E$2:$E$67</c:f>
              <c:numCache>
                <c:formatCode>General</c:formatCode>
                <c:ptCount val="66"/>
                <c:pt idx="0">
                  <c:v>8.8319999999999995E-6</c:v>
                </c:pt>
                <c:pt idx="1">
                  <c:v>2.0767999999999998E-5</c:v>
                </c:pt>
                <c:pt idx="2">
                  <c:v>3.5200000000000002E-5</c:v>
                </c:pt>
                <c:pt idx="3">
                  <c:v>4.384E-5</c:v>
                </c:pt>
                <c:pt idx="4">
                  <c:v>5.0591999999999999E-5</c:v>
                </c:pt>
                <c:pt idx="5">
                  <c:v>5.7920000000000001E-5</c:v>
                </c:pt>
                <c:pt idx="6">
                  <c:v>6.5407999999999994E-5</c:v>
                </c:pt>
                <c:pt idx="7">
                  <c:v>7.2639999999999996E-5</c:v>
                </c:pt>
                <c:pt idx="8">
                  <c:v>8.0352000000000006E-5</c:v>
                </c:pt>
                <c:pt idx="9">
                  <c:v>8.7231999999999994E-5</c:v>
                </c:pt>
                <c:pt idx="10">
                  <c:v>1.23776E-4</c:v>
                </c:pt>
                <c:pt idx="11">
                  <c:v>2.0016000000000001E-4</c:v>
                </c:pt>
                <c:pt idx="12">
                  <c:v>2.8844800000000001E-4</c:v>
                </c:pt>
                <c:pt idx="13">
                  <c:v>3.4371199999999998E-4</c:v>
                </c:pt>
                <c:pt idx="14">
                  <c:v>4.22784E-4</c:v>
                </c:pt>
                <c:pt idx="15">
                  <c:v>4.84224E-4</c:v>
                </c:pt>
                <c:pt idx="16">
                  <c:v>5.7811199999999998E-4</c:v>
                </c:pt>
                <c:pt idx="17">
                  <c:v>7.7171200000000003E-4</c:v>
                </c:pt>
                <c:pt idx="18">
                  <c:v>1.0607399999999999E-3</c:v>
                </c:pt>
                <c:pt idx="19">
                  <c:v>1.4170599999999999E-3</c:v>
                </c:pt>
                <c:pt idx="20">
                  <c:v>1.19366E-3</c:v>
                </c:pt>
                <c:pt idx="21">
                  <c:v>2.1817899999999999E-3</c:v>
                </c:pt>
                <c:pt idx="22">
                  <c:v>1.92589E-3</c:v>
                </c:pt>
                <c:pt idx="23">
                  <c:v>2.2879699999999998E-3</c:v>
                </c:pt>
                <c:pt idx="24">
                  <c:v>2.7325100000000001E-3</c:v>
                </c:pt>
                <c:pt idx="25">
                  <c:v>2.3161599999999998E-3</c:v>
                </c:pt>
                <c:pt idx="26">
                  <c:v>2.32198E-3</c:v>
                </c:pt>
                <c:pt idx="27">
                  <c:v>2.4906899999999998E-3</c:v>
                </c:pt>
                <c:pt idx="28">
                  <c:v>3.1962599999999998E-3</c:v>
                </c:pt>
                <c:pt idx="29">
                  <c:v>3.3782999999999999E-3</c:v>
                </c:pt>
                <c:pt idx="30">
                  <c:v>4.0294700000000003E-3</c:v>
                </c:pt>
                <c:pt idx="31">
                  <c:v>3.2628499999999999E-3</c:v>
                </c:pt>
                <c:pt idx="32">
                  <c:v>4.4651200000000004E-3</c:v>
                </c:pt>
                <c:pt idx="33">
                  <c:v>3.68739E-3</c:v>
                </c:pt>
                <c:pt idx="34">
                  <c:v>5.0010200000000001E-3</c:v>
                </c:pt>
                <c:pt idx="35">
                  <c:v>5.1751399999999999E-3</c:v>
                </c:pt>
                <c:pt idx="36">
                  <c:v>4.4877399999999996E-3</c:v>
                </c:pt>
                <c:pt idx="37">
                  <c:v>5.3500800000000001E-3</c:v>
                </c:pt>
                <c:pt idx="38">
                  <c:v>5.3654699999999998E-3</c:v>
                </c:pt>
                <c:pt idx="39">
                  <c:v>4.9390399999999996E-3</c:v>
                </c:pt>
                <c:pt idx="40">
                  <c:v>6.3092799999999996E-3</c:v>
                </c:pt>
                <c:pt idx="41">
                  <c:v>6.56406E-3</c:v>
                </c:pt>
                <c:pt idx="42">
                  <c:v>5.5732500000000001E-3</c:v>
                </c:pt>
                <c:pt idx="43">
                  <c:v>6.7669100000000001E-3</c:v>
                </c:pt>
                <c:pt idx="44">
                  <c:v>6.9789800000000001E-3</c:v>
                </c:pt>
                <c:pt idx="45">
                  <c:v>7.30234E-3</c:v>
                </c:pt>
                <c:pt idx="46">
                  <c:v>7.4677099999999998E-3</c:v>
                </c:pt>
                <c:pt idx="47">
                  <c:v>7.5009300000000003E-3</c:v>
                </c:pt>
                <c:pt idx="48">
                  <c:v>7.8917799999999993E-3</c:v>
                </c:pt>
                <c:pt idx="49">
                  <c:v>7.1224000000000001E-3</c:v>
                </c:pt>
                <c:pt idx="50">
                  <c:v>8.39056E-3</c:v>
                </c:pt>
                <c:pt idx="51">
                  <c:v>8.8825299999999996E-3</c:v>
                </c:pt>
                <c:pt idx="52">
                  <c:v>7.71683E-3</c:v>
                </c:pt>
                <c:pt idx="53">
                  <c:v>8.8638699999999994E-3</c:v>
                </c:pt>
                <c:pt idx="54">
                  <c:v>8.9121600000000006E-3</c:v>
                </c:pt>
                <c:pt idx="55">
                  <c:v>1.0169299999999999E-2</c:v>
                </c:pt>
                <c:pt idx="56">
                  <c:v>1.0075300000000001E-2</c:v>
                </c:pt>
                <c:pt idx="57">
                  <c:v>9.9785900000000007E-3</c:v>
                </c:pt>
                <c:pt idx="58">
                  <c:v>1.0754E-2</c:v>
                </c:pt>
                <c:pt idx="59">
                  <c:v>1.0574500000000001E-2</c:v>
                </c:pt>
                <c:pt idx="60">
                  <c:v>1.01904E-2</c:v>
                </c:pt>
                <c:pt idx="61">
                  <c:v>1.16519E-2</c:v>
                </c:pt>
                <c:pt idx="62">
                  <c:v>1.1583599999999999E-2</c:v>
                </c:pt>
                <c:pt idx="63">
                  <c:v>1.16341E-2</c:v>
                </c:pt>
                <c:pt idx="64">
                  <c:v>1.2027400000000001E-2</c:v>
                </c:pt>
                <c:pt idx="65">
                  <c:v>1.2244400000000001E-2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2A-450D-A6EE-D60FC2272210}"/>
            </c:ext>
          </c:extLst>
        </c:ser>
        <c:ser>
          <c:idx val="2"/>
          <c:order val="2"/>
          <c:tx>
            <c:strRef>
              <c:f>'All Linear'!$P$4</c:f>
              <c:strCache>
                <c:ptCount val="1"/>
                <c:pt idx="0">
                  <c:v>PQBRT Total Data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033878222568523E-2"/>
                  <c:y val="-5.442810616218920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 Segments'!$A$5:$A$68</c:f>
              <c:numCache>
                <c:formatCode>General</c:formatCode>
                <c:ptCount val="64"/>
                <c:pt idx="0">
                  <c:v>6.6719999999999998E-5</c:v>
                </c:pt>
                <c:pt idx="1">
                  <c:v>1.3344E-4</c:v>
                </c:pt>
                <c:pt idx="2">
                  <c:v>1.7798400000000001E-4</c:v>
                </c:pt>
                <c:pt idx="3">
                  <c:v>2.20256E-4</c:v>
                </c:pt>
                <c:pt idx="4">
                  <c:v>2.6035199999999999E-4</c:v>
                </c:pt>
                <c:pt idx="5">
                  <c:v>3.0604800000000001E-4</c:v>
                </c:pt>
                <c:pt idx="6">
                  <c:v>3.5046399999999998E-4</c:v>
                </c:pt>
                <c:pt idx="7">
                  <c:v>3.9167999999999999E-4</c:v>
                </c:pt>
                <c:pt idx="8">
                  <c:v>4.5711999999999999E-4</c:v>
                </c:pt>
                <c:pt idx="9">
                  <c:v>6.8387200000000008E-4</c:v>
                </c:pt>
                <c:pt idx="10">
                  <c:v>1.8689900000000001E-3</c:v>
                </c:pt>
                <c:pt idx="11">
                  <c:v>1.8078079999999999E-3</c:v>
                </c:pt>
                <c:pt idx="12">
                  <c:v>2.2412120000000002E-3</c:v>
                </c:pt>
                <c:pt idx="13">
                  <c:v>2.8061739999999998E-3</c:v>
                </c:pt>
                <c:pt idx="14">
                  <c:v>3.2705239999999999E-3</c:v>
                </c:pt>
                <c:pt idx="15">
                  <c:v>3.9728920000000004E-3</c:v>
                </c:pt>
                <c:pt idx="16">
                  <c:v>5.7960620000000003E-3</c:v>
                </c:pt>
                <c:pt idx="17">
                  <c:v>6.3676200000000001E-3</c:v>
                </c:pt>
                <c:pt idx="18">
                  <c:v>7.5772199999999991E-3</c:v>
                </c:pt>
                <c:pt idx="19">
                  <c:v>7.54099E-3</c:v>
                </c:pt>
                <c:pt idx="20">
                  <c:v>9.9004499999999999E-3</c:v>
                </c:pt>
                <c:pt idx="21">
                  <c:v>1.129232E-2</c:v>
                </c:pt>
                <c:pt idx="22">
                  <c:v>1.252347E-2</c:v>
                </c:pt>
                <c:pt idx="23">
                  <c:v>1.4144810000000001E-2</c:v>
                </c:pt>
                <c:pt idx="24">
                  <c:v>1.4723159999999999E-2</c:v>
                </c:pt>
                <c:pt idx="25">
                  <c:v>1.5849080000000002E-2</c:v>
                </c:pt>
                <c:pt idx="26">
                  <c:v>1.7082489999999999E-2</c:v>
                </c:pt>
                <c:pt idx="27">
                  <c:v>1.8636960000000001E-2</c:v>
                </c:pt>
                <c:pt idx="28">
                  <c:v>2.0076800000000002E-2</c:v>
                </c:pt>
                <c:pt idx="29">
                  <c:v>2.173367E-2</c:v>
                </c:pt>
                <c:pt idx="30">
                  <c:v>2.1749750000000002E-2</c:v>
                </c:pt>
                <c:pt idx="31">
                  <c:v>2.4123719999999998E-2</c:v>
                </c:pt>
                <c:pt idx="32">
                  <c:v>2.4414889999999998E-2</c:v>
                </c:pt>
                <c:pt idx="33">
                  <c:v>2.6662619999999998E-2</c:v>
                </c:pt>
                <c:pt idx="34">
                  <c:v>2.837224E-2</c:v>
                </c:pt>
                <c:pt idx="35">
                  <c:v>2.8523739999999999E-2</c:v>
                </c:pt>
                <c:pt idx="36">
                  <c:v>3.0122679999999999E-2</c:v>
                </c:pt>
                <c:pt idx="37">
                  <c:v>3.1768270000000001E-2</c:v>
                </c:pt>
                <c:pt idx="38">
                  <c:v>3.1989040000000003E-2</c:v>
                </c:pt>
                <c:pt idx="39">
                  <c:v>3.4855579999999997E-2</c:v>
                </c:pt>
                <c:pt idx="40">
                  <c:v>3.587336E-2</c:v>
                </c:pt>
                <c:pt idx="41">
                  <c:v>3.6083749999999998E-2</c:v>
                </c:pt>
                <c:pt idx="42">
                  <c:v>3.8087309999999999E-2</c:v>
                </c:pt>
                <c:pt idx="43">
                  <c:v>3.9333280000000005E-2</c:v>
                </c:pt>
                <c:pt idx="44">
                  <c:v>4.1011939999999997E-2</c:v>
                </c:pt>
                <c:pt idx="45">
                  <c:v>4.198731E-2</c:v>
                </c:pt>
                <c:pt idx="46">
                  <c:v>4.3769330000000002E-2</c:v>
                </c:pt>
                <c:pt idx="47">
                  <c:v>4.4485980000000001E-2</c:v>
                </c:pt>
                <c:pt idx="48">
                  <c:v>4.5377800000000003E-2</c:v>
                </c:pt>
                <c:pt idx="49">
                  <c:v>4.7174759999999996E-2</c:v>
                </c:pt>
                <c:pt idx="50">
                  <c:v>4.8815530000000003E-2</c:v>
                </c:pt>
                <c:pt idx="51">
                  <c:v>4.9218829999999998E-2</c:v>
                </c:pt>
                <c:pt idx="52">
                  <c:v>4.9350169999999999E-2</c:v>
                </c:pt>
                <c:pt idx="53">
                  <c:v>5.6891360000000002E-2</c:v>
                </c:pt>
                <c:pt idx="54">
                  <c:v>5.89055E-2</c:v>
                </c:pt>
                <c:pt idx="55">
                  <c:v>5.9334400000000002E-2</c:v>
                </c:pt>
                <c:pt idx="56">
                  <c:v>5.9779390000000002E-2</c:v>
                </c:pt>
                <c:pt idx="57">
                  <c:v>6.1037000000000001E-2</c:v>
                </c:pt>
                <c:pt idx="58">
                  <c:v>6.1943400000000003E-2</c:v>
                </c:pt>
                <c:pt idx="59">
                  <c:v>6.18796E-2</c:v>
                </c:pt>
                <c:pt idx="60">
                  <c:v>6.6543400000000003E-2</c:v>
                </c:pt>
                <c:pt idx="61">
                  <c:v>6.6930999999999991E-2</c:v>
                </c:pt>
                <c:pt idx="62">
                  <c:v>6.73425E-2</c:v>
                </c:pt>
                <c:pt idx="63">
                  <c:v>6.8897399999999998E-2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2A-450D-A6EE-D60FC2272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5038259844044448"/>
              <c:y val="0.93237411529762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layout>
            <c:manualLayout>
              <c:xMode val="edge"/>
              <c:yMode val="edge"/>
              <c:x val="1.3304127123138465E-2"/>
              <c:y val="0.378313026550329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17982724654692"/>
          <c:y val="0.27246026669240431"/>
          <c:w val="0.21501383803087373"/>
          <c:h val="0.28183919513842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Compute Growth  Over Graphics</a:t>
            </a:r>
          </a:p>
        </c:rich>
      </c:tx>
      <c:layout>
        <c:manualLayout>
          <c:xMode val="edge"/>
          <c:yMode val="edge"/>
          <c:x val="0.32273318872017354"/>
          <c:y val="2.8639618138424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21131740311205E-2"/>
          <c:y val="0.11802704852824185"/>
          <c:w val="0.83285645151189058"/>
          <c:h val="0.798583804709375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'Compute-Graphics'!$P$2</c:f>
              <c:strCache>
                <c:ptCount val="1"/>
                <c:pt idx="0">
                  <c:v>PQBRT Compute - Graphics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758814855301433E-3"/>
                  <c:y val="0.35328234328704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 Segments'!$G$5:$G$68</c:f>
              <c:numCache>
                <c:formatCode>General</c:formatCode>
                <c:ptCount val="64"/>
                <c:pt idx="0">
                  <c:v>-5.7599999999999923E-7</c:v>
                </c:pt>
                <c:pt idx="1">
                  <c:v>2.5184000000000005E-5</c:v>
                </c:pt>
                <c:pt idx="2">
                  <c:v>6.3039999999999993E-5</c:v>
                </c:pt>
                <c:pt idx="3">
                  <c:v>9.0303999999999995E-5</c:v>
                </c:pt>
                <c:pt idx="4">
                  <c:v>1.1907200000000001E-4</c:v>
                </c:pt>
                <c:pt idx="5">
                  <c:v>1.4451200000000002E-4</c:v>
                </c:pt>
                <c:pt idx="6">
                  <c:v>1.7523199999999999E-4</c:v>
                </c:pt>
                <c:pt idx="7">
                  <c:v>2.0518399999999997E-4</c:v>
                </c:pt>
                <c:pt idx="8">
                  <c:v>2.3097599999999998E-4</c:v>
                </c:pt>
                <c:pt idx="9">
                  <c:v>2.8265600000000005E-4</c:v>
                </c:pt>
                <c:pt idx="10">
                  <c:v>4.3632000000000002E-4</c:v>
                </c:pt>
                <c:pt idx="11">
                  <c:v>1.46867E-3</c:v>
                </c:pt>
                <c:pt idx="12">
                  <c:v>1.230912E-3</c:v>
                </c:pt>
                <c:pt idx="13">
                  <c:v>1.5537880000000002E-3</c:v>
                </c:pt>
                <c:pt idx="14">
                  <c:v>1.9606060000000002E-3</c:v>
                </c:pt>
                <c:pt idx="15">
                  <c:v>2.3020759999999997E-3</c:v>
                </c:pt>
                <c:pt idx="16">
                  <c:v>2.816668E-3</c:v>
                </c:pt>
                <c:pt idx="17">
                  <c:v>4.2526380000000004E-3</c:v>
                </c:pt>
                <c:pt idx="18">
                  <c:v>4.2461399999999998E-3</c:v>
                </c:pt>
                <c:pt idx="19">
                  <c:v>4.7431000000000001E-3</c:v>
                </c:pt>
                <c:pt idx="20">
                  <c:v>5.15367E-3</c:v>
                </c:pt>
                <c:pt idx="21">
                  <c:v>5.5368699999999993E-3</c:v>
                </c:pt>
                <c:pt idx="22">
                  <c:v>7.4405400000000007E-3</c:v>
                </c:pt>
                <c:pt idx="23">
                  <c:v>7.9475299999999995E-3</c:v>
                </c:pt>
                <c:pt idx="24">
                  <c:v>8.6797899999999997E-3</c:v>
                </c:pt>
                <c:pt idx="25">
                  <c:v>1.009084E-2</c:v>
                </c:pt>
                <c:pt idx="26">
                  <c:v>1.1205120000000001E-2</c:v>
                </c:pt>
                <c:pt idx="27">
                  <c:v>1.210111E-2</c:v>
                </c:pt>
                <c:pt idx="28">
                  <c:v>1.2244440000000001E-2</c:v>
                </c:pt>
                <c:pt idx="29">
                  <c:v>1.3320200000000001E-2</c:v>
                </c:pt>
                <c:pt idx="30">
                  <c:v>1.367473E-2</c:v>
                </c:pt>
                <c:pt idx="31">
                  <c:v>1.5224050000000001E-2</c:v>
                </c:pt>
                <c:pt idx="32">
                  <c:v>1.5193479999999999E-2</c:v>
                </c:pt>
                <c:pt idx="33">
                  <c:v>1.7040110000000001E-2</c:v>
                </c:pt>
                <c:pt idx="34">
                  <c:v>1.6660580000000001E-2</c:v>
                </c:pt>
                <c:pt idx="35">
                  <c:v>1.8021959999999997E-2</c:v>
                </c:pt>
                <c:pt idx="36">
                  <c:v>1.9548259999999998E-2</c:v>
                </c:pt>
                <c:pt idx="37">
                  <c:v>1.9422519999999999E-2</c:v>
                </c:pt>
                <c:pt idx="38">
                  <c:v>2.103733E-2</c:v>
                </c:pt>
                <c:pt idx="39">
                  <c:v>2.2110960000000002E-2</c:v>
                </c:pt>
                <c:pt idx="40">
                  <c:v>2.223702E-2</c:v>
                </c:pt>
                <c:pt idx="41">
                  <c:v>2.274524E-2</c:v>
                </c:pt>
                <c:pt idx="42">
                  <c:v>2.4937250000000001E-2</c:v>
                </c:pt>
                <c:pt idx="43">
                  <c:v>2.4553489999999997E-2</c:v>
                </c:pt>
                <c:pt idx="44">
                  <c:v>2.5375320000000003E-2</c:v>
                </c:pt>
                <c:pt idx="45">
                  <c:v>2.6407259999999998E-2</c:v>
                </c:pt>
                <c:pt idx="46">
                  <c:v>2.7051889999999999E-2</c:v>
                </c:pt>
                <c:pt idx="47">
                  <c:v>2.876747E-2</c:v>
                </c:pt>
                <c:pt idx="48">
                  <c:v>2.8702419999999999E-2</c:v>
                </c:pt>
                <c:pt idx="49">
                  <c:v>3.1133000000000001E-2</c:v>
                </c:pt>
                <c:pt idx="50">
                  <c:v>3.039364E-2</c:v>
                </c:pt>
                <c:pt idx="51">
                  <c:v>3.1050470000000004E-2</c:v>
                </c:pt>
                <c:pt idx="52">
                  <c:v>3.3785169999999996E-2</c:v>
                </c:pt>
                <c:pt idx="53">
                  <c:v>3.1622430000000007E-2</c:v>
                </c:pt>
                <c:pt idx="54">
                  <c:v>3.9067039999999997E-2</c:v>
                </c:pt>
                <c:pt idx="55">
                  <c:v>3.8566900000000001E-2</c:v>
                </c:pt>
                <c:pt idx="56">
                  <c:v>3.9183799999999998E-2</c:v>
                </c:pt>
                <c:pt idx="57">
                  <c:v>3.9822209999999997E-2</c:v>
                </c:pt>
                <c:pt idx="58">
                  <c:v>3.9529000000000002E-2</c:v>
                </c:pt>
                <c:pt idx="59">
                  <c:v>4.0794400000000001E-2</c:v>
                </c:pt>
                <c:pt idx="60">
                  <c:v>4.1498799999999995E-2</c:v>
                </c:pt>
                <c:pt idx="61">
                  <c:v>4.3239600000000003E-2</c:v>
                </c:pt>
                <c:pt idx="62">
                  <c:v>4.3763799999999999E-2</c:v>
                </c:pt>
                <c:pt idx="63">
                  <c:v>4.4074299999999997E-2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D-4951-82CD-1108758FD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049811832089319"/>
          <c:y val="0.29688108795469781"/>
          <c:w val="0.22832368296696101"/>
          <c:h val="0.10739931971510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PQBRT Total Log</a:t>
            </a:r>
            <a:r>
              <a:rPr lang="en-US" sz="2000" baseline="-25000"/>
              <a:t>10</a:t>
            </a:r>
            <a:r>
              <a:rPr lang="en-US" sz="2000"/>
              <a:t> Plot</a:t>
            </a:r>
          </a:p>
          <a:p>
            <a:pPr>
              <a:defRPr sz="2000"/>
            </a:pPr>
            <a:r>
              <a:rPr lang="en-US" sz="2000"/>
              <a:t>and Trendline </a:t>
            </a:r>
          </a:p>
        </c:rich>
      </c:tx>
      <c:layout>
        <c:manualLayout>
          <c:xMode val="edge"/>
          <c:yMode val="edge"/>
          <c:x val="0.38677724877413583"/>
          <c:y val="3.7820113440094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43992538122817E-2"/>
          <c:y val="0.19596624974562077"/>
          <c:w val="0.91463395587948204"/>
          <c:h val="0.725687032659684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Total.Log!$R$2</c:f>
              <c:strCache>
                <c:ptCount val="1"/>
                <c:pt idx="0">
                  <c:v>PQBRT Total Data log(10)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3844930720869193"/>
                  <c:y val="0.3257966114076694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Segments'!$U$5:$U$68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Segments'!$G$5:$G$68</c:f>
              <c:numCache>
                <c:formatCode>General</c:formatCode>
                <c:ptCount val="64"/>
                <c:pt idx="0">
                  <c:v>-5.7599999999999923E-7</c:v>
                </c:pt>
                <c:pt idx="1">
                  <c:v>2.5184000000000005E-5</c:v>
                </c:pt>
                <c:pt idx="2">
                  <c:v>6.3039999999999993E-5</c:v>
                </c:pt>
                <c:pt idx="3">
                  <c:v>9.0303999999999995E-5</c:v>
                </c:pt>
                <c:pt idx="4">
                  <c:v>1.1907200000000001E-4</c:v>
                </c:pt>
                <c:pt idx="5">
                  <c:v>1.4451200000000002E-4</c:v>
                </c:pt>
                <c:pt idx="6">
                  <c:v>1.7523199999999999E-4</c:v>
                </c:pt>
                <c:pt idx="7">
                  <c:v>2.0518399999999997E-4</c:v>
                </c:pt>
                <c:pt idx="8">
                  <c:v>2.3097599999999998E-4</c:v>
                </c:pt>
                <c:pt idx="9">
                  <c:v>2.8265600000000005E-4</c:v>
                </c:pt>
                <c:pt idx="10">
                  <c:v>4.3632000000000002E-4</c:v>
                </c:pt>
                <c:pt idx="11">
                  <c:v>1.46867E-3</c:v>
                </c:pt>
                <c:pt idx="12">
                  <c:v>1.230912E-3</c:v>
                </c:pt>
                <c:pt idx="13">
                  <c:v>1.5537880000000002E-3</c:v>
                </c:pt>
                <c:pt idx="14">
                  <c:v>1.9606060000000002E-3</c:v>
                </c:pt>
                <c:pt idx="15">
                  <c:v>2.3020759999999997E-3</c:v>
                </c:pt>
                <c:pt idx="16">
                  <c:v>2.816668E-3</c:v>
                </c:pt>
                <c:pt idx="17">
                  <c:v>4.2526380000000004E-3</c:v>
                </c:pt>
                <c:pt idx="18">
                  <c:v>4.2461399999999998E-3</c:v>
                </c:pt>
                <c:pt idx="19">
                  <c:v>4.7431000000000001E-3</c:v>
                </c:pt>
                <c:pt idx="20">
                  <c:v>5.15367E-3</c:v>
                </c:pt>
                <c:pt idx="21">
                  <c:v>5.5368699999999993E-3</c:v>
                </c:pt>
                <c:pt idx="22">
                  <c:v>7.4405400000000007E-3</c:v>
                </c:pt>
                <c:pt idx="23">
                  <c:v>7.9475299999999995E-3</c:v>
                </c:pt>
                <c:pt idx="24">
                  <c:v>8.6797899999999997E-3</c:v>
                </c:pt>
                <c:pt idx="25">
                  <c:v>1.009084E-2</c:v>
                </c:pt>
                <c:pt idx="26">
                  <c:v>1.1205120000000001E-2</c:v>
                </c:pt>
                <c:pt idx="27">
                  <c:v>1.210111E-2</c:v>
                </c:pt>
                <c:pt idx="28">
                  <c:v>1.2244440000000001E-2</c:v>
                </c:pt>
                <c:pt idx="29">
                  <c:v>1.3320200000000001E-2</c:v>
                </c:pt>
                <c:pt idx="30">
                  <c:v>1.367473E-2</c:v>
                </c:pt>
                <c:pt idx="31">
                  <c:v>1.5224050000000001E-2</c:v>
                </c:pt>
                <c:pt idx="32">
                  <c:v>1.5193479999999999E-2</c:v>
                </c:pt>
                <c:pt idx="33">
                  <c:v>1.7040110000000001E-2</c:v>
                </c:pt>
                <c:pt idx="34">
                  <c:v>1.6660580000000001E-2</c:v>
                </c:pt>
                <c:pt idx="35">
                  <c:v>1.8021959999999997E-2</c:v>
                </c:pt>
                <c:pt idx="36">
                  <c:v>1.9548259999999998E-2</c:v>
                </c:pt>
                <c:pt idx="37">
                  <c:v>1.9422519999999999E-2</c:v>
                </c:pt>
                <c:pt idx="38">
                  <c:v>2.103733E-2</c:v>
                </c:pt>
                <c:pt idx="39">
                  <c:v>2.2110960000000002E-2</c:v>
                </c:pt>
                <c:pt idx="40">
                  <c:v>2.223702E-2</c:v>
                </c:pt>
                <c:pt idx="41">
                  <c:v>2.274524E-2</c:v>
                </c:pt>
                <c:pt idx="42">
                  <c:v>2.4937250000000001E-2</c:v>
                </c:pt>
                <c:pt idx="43">
                  <c:v>2.4553489999999997E-2</c:v>
                </c:pt>
                <c:pt idx="44">
                  <c:v>2.5375320000000003E-2</c:v>
                </c:pt>
                <c:pt idx="45">
                  <c:v>2.6407259999999998E-2</c:v>
                </c:pt>
                <c:pt idx="46">
                  <c:v>2.7051889999999999E-2</c:v>
                </c:pt>
                <c:pt idx="47">
                  <c:v>2.876747E-2</c:v>
                </c:pt>
                <c:pt idx="48">
                  <c:v>2.8702419999999999E-2</c:v>
                </c:pt>
                <c:pt idx="49">
                  <c:v>3.1133000000000001E-2</c:v>
                </c:pt>
                <c:pt idx="50">
                  <c:v>3.039364E-2</c:v>
                </c:pt>
                <c:pt idx="51">
                  <c:v>3.1050470000000004E-2</c:v>
                </c:pt>
                <c:pt idx="52">
                  <c:v>3.3785169999999996E-2</c:v>
                </c:pt>
                <c:pt idx="53">
                  <c:v>3.1622430000000007E-2</c:v>
                </c:pt>
                <c:pt idx="54">
                  <c:v>3.9067039999999997E-2</c:v>
                </c:pt>
                <c:pt idx="55">
                  <c:v>3.8566900000000001E-2</c:v>
                </c:pt>
                <c:pt idx="56">
                  <c:v>3.9183799999999998E-2</c:v>
                </c:pt>
                <c:pt idx="57">
                  <c:v>3.9822209999999997E-2</c:v>
                </c:pt>
                <c:pt idx="58">
                  <c:v>3.9529000000000002E-2</c:v>
                </c:pt>
                <c:pt idx="59">
                  <c:v>4.0794400000000001E-2</c:v>
                </c:pt>
                <c:pt idx="60">
                  <c:v>4.1498799999999995E-2</c:v>
                </c:pt>
                <c:pt idx="61">
                  <c:v>4.3239600000000003E-2</c:v>
                </c:pt>
                <c:pt idx="62">
                  <c:v>4.3763799999999999E-2</c:v>
                </c:pt>
                <c:pt idx="63">
                  <c:v>4.4074299999999997E-2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D-471F-A7D1-B0C318B39AB8}"/>
            </c:ext>
          </c:extLst>
        </c:ser>
        <c:ser>
          <c:idx val="1"/>
          <c:order val="1"/>
          <c:tx>
            <c:strRef>
              <c:f>Total.Log!$R$3</c:f>
              <c:strCache>
                <c:ptCount val="1"/>
                <c:pt idx="0">
                  <c:v>PQBRT Total Data log(10) Trendline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Segments'!$U$5:$U$68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Segments'!$H$5:$H$68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DD-471F-A7D1-B0C318B3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particles</a:t>
                </a:r>
                <a:r>
                  <a:rPr lang="en-US" baseline="0"/>
                  <a:t> ,n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855836334411689"/>
              <c:y val="0.93356188329341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2352641966265847E-3"/>
              <c:y val="0.4303670888057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31998616452017"/>
          <c:y val="0.59620648810548782"/>
          <c:w val="0.23485451508644065"/>
          <c:h val="0.1486819198105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Total Log</a:t>
            </a:r>
            <a:r>
              <a:rPr lang="en-US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Residuals</a:t>
            </a:r>
          </a:p>
        </c:rich>
      </c:tx>
      <c:layout>
        <c:manualLayout>
          <c:xMode val="edge"/>
          <c:yMode val="edge"/>
          <c:x val="0.38048488158633348"/>
          <c:y val="2.4439918533604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06488554602324E-2"/>
          <c:y val="0.10864498644986449"/>
          <c:w val="0.89089682819498306"/>
          <c:h val="0.790451112144586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Total.Log!$R$27</c:f>
              <c:strCache>
                <c:ptCount val="1"/>
                <c:pt idx="0">
                  <c:v>PQBRT Total Data LOG10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xVal>
            <c:numRef>
              <c:f>'PQBRT Calcs Segments'!$U$5:$U$68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Segments'!$J$5:$J$68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1-45C6-A222-CDEF6D2EA984}"/>
            </c:ext>
          </c:extLst>
        </c:ser>
        <c:ser>
          <c:idx val="1"/>
          <c:order val="1"/>
          <c:tx>
            <c:strRef>
              <c:f>Total.Log!$R$49</c:f>
              <c:strCache>
                <c:ptCount val="1"/>
                <c:pt idx="0">
                  <c:v>PQBRT Compute Data LOG10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Segments'!$U$5:$U$68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Segments'!$K$5:$K$68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51-45C6-A222-CDEF6D2E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4358310702491666"/>
              <c:y val="0.92625153016769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58048235300067"/>
          <c:y val="0.65796301938836055"/>
          <c:w val="0.25701495405559854"/>
          <c:h val="0.1374755039530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1</xdr:rowOff>
    </xdr:from>
    <xdr:to>
      <xdr:col>14</xdr:col>
      <xdr:colOff>209550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63A5E-D10D-453D-9F63-33A173997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1</xdr:rowOff>
    </xdr:from>
    <xdr:to>
      <xdr:col>14</xdr:col>
      <xdr:colOff>209550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B2E1E-B708-43CB-96D0-869B6FFAF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180974</xdr:rowOff>
    </xdr:from>
    <xdr:to>
      <xdr:col>14</xdr:col>
      <xdr:colOff>285750</xdr:colOff>
      <xdr:row>24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EF3F93-B2DD-4978-8F71-EE3B0AE23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95250</xdr:rowOff>
    </xdr:from>
    <xdr:to>
      <xdr:col>16</xdr:col>
      <xdr:colOff>209550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D7539-5FF5-4E8F-B722-266B8B445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123824</xdr:rowOff>
    </xdr:from>
    <xdr:to>
      <xdr:col>16</xdr:col>
      <xdr:colOff>276225</xdr:colOff>
      <xdr:row>50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BD83A-E790-4E12-A5E1-7C56EA95A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3A883D-EA48-4F9B-8764-D0EE3A50A136}" autoFormatId="16" applyNumberFormats="0" applyBorderFormats="0" applyFontFormats="0" applyPatternFormats="0" applyAlignmentFormats="0" applyWidthHeightFormats="0">
  <queryTableRefresh nextId="16">
    <queryTableFields count="15">
      <queryTableField id="1" name="Name" tableColumnId="1"/>
      <queryTableField id="2" name="fps" tableColumnId="2"/>
      <queryTableField id="3" name="cpums" tableColumnId="3"/>
      <queryTableField id="4" name="cms" tableColumnId="4"/>
      <queryTableField id="5" name="gms" tableColumnId="5"/>
      <queryTableField id="6" name="expectedp" tableColumnId="6"/>
      <queryTableField id="7" name="loadedp" tableColumnId="7"/>
      <queryTableField id="8" name="shaderp_comp" tableColumnId="8"/>
      <queryTableField id="9" name="shaderp_grph" tableColumnId="9"/>
      <queryTableField id="10" name="expectedc" tableColumnId="10"/>
      <queryTableField id="11" name="shaderc" tableColumnId="11"/>
      <queryTableField id="12" name="sidelen" tableColumnId="12"/>
      <queryTableField id="13" name="cell_count" tableColumnId="13"/>
      <queryTableField id="14" name="mean" tableColumnId="14"/>
      <queryTableField id="15" name="stddev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804266-9C5A-49E1-AE07-2559C4636602}" name="perfdataPerformanceSummary" displayName="perfdataPerformanceSummary" ref="A1:O67" tableType="queryTable" totalsRowShown="0">
  <autoFilter ref="A1:O67" xr:uid="{D8804266-9C5A-49E1-AE07-2559C4636602}"/>
  <tableColumns count="15">
    <tableColumn id="1" xr3:uid="{6CCF906D-7E76-4303-AD3D-EC61957FF3D5}" uniqueName="1" name="Name" queryTableFieldId="1" dataDxfId="0"/>
    <tableColumn id="2" xr3:uid="{C6D0F1D4-C886-4C69-8E87-B52C40208F95}" uniqueName="2" name="fps" queryTableFieldId="2"/>
    <tableColumn id="3" xr3:uid="{406D979D-C3A9-46BD-B4C2-0ACE3C10679A}" uniqueName="3" name="cpums" queryTableFieldId="3"/>
    <tableColumn id="4" xr3:uid="{484C55ED-B2AA-411F-8041-EAE2F27DB5B0}" uniqueName="4" name="cms" queryTableFieldId="4"/>
    <tableColumn id="5" xr3:uid="{AA805081-D43D-4D3B-A060-9EE31619E11E}" uniqueName="5" name="gms" queryTableFieldId="5"/>
    <tableColumn id="6" xr3:uid="{0BDA99B5-5011-4E01-8298-5290547E5748}" uniqueName="6" name="expectedp" queryTableFieldId="6"/>
    <tableColumn id="7" xr3:uid="{D11E018F-AFEE-4AAA-997E-C8016BD5C09D}" uniqueName="7" name="loadedp" queryTableFieldId="7"/>
    <tableColumn id="8" xr3:uid="{30291FEB-B2FE-411D-AA3D-F0440F718743}" uniqueName="8" name="shaderp_comp" queryTableFieldId="8"/>
    <tableColumn id="9" xr3:uid="{18A282AE-CFF9-4E33-92F9-81A9136B45AB}" uniqueName="9" name="shaderp_grph" queryTableFieldId="9"/>
    <tableColumn id="10" xr3:uid="{F657B36A-E4DF-4E88-86F0-FA07CB94E902}" uniqueName="10" name="expectedc" queryTableFieldId="10"/>
    <tableColumn id="11" xr3:uid="{1038BAA5-B39C-47E3-BD3A-CCB2C7598C3D}" uniqueName="11" name="shaderc" queryTableFieldId="11"/>
    <tableColumn id="12" xr3:uid="{4DF809E0-942F-4CE5-BCF0-CE82C34E235E}" uniqueName="12" name="sidelen" queryTableFieldId="12"/>
    <tableColumn id="13" xr3:uid="{AE6F2865-BC7E-4E9A-8308-F884B83C3FBA}" uniqueName="13" name="cell_count" queryTableFieldId="13"/>
    <tableColumn id="14" xr3:uid="{54ABB52F-DA18-4ABC-BAB2-FD5C18170F6E}" uniqueName="14" name="mean" queryTableFieldId="14"/>
    <tableColumn id="15" xr3:uid="{1C079B06-982C-4A66-BF6A-0C85D7A926E0}" uniqueName="15" name="stddev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4250-8724-41FA-B5C9-4162D2CCE090}">
  <dimension ref="A1:O67"/>
  <sheetViews>
    <sheetView workbookViewId="0">
      <selection activeCell="F33" sqref="F33"/>
    </sheetView>
  </sheetViews>
  <sheetFormatPr defaultRowHeight="15" x14ac:dyDescent="0.25"/>
  <cols>
    <col min="1" max="1" width="38.85546875" bestFit="1" customWidth="1"/>
    <col min="2" max="2" width="8" bestFit="1" customWidth="1"/>
    <col min="3" max="5" width="12" bestFit="1" customWidth="1"/>
    <col min="6" max="6" width="12.85546875" bestFit="1" customWidth="1"/>
    <col min="7" max="7" width="10.5703125" bestFit="1" customWidth="1"/>
    <col min="8" max="8" width="16.5703125" bestFit="1" customWidth="1"/>
    <col min="9" max="9" width="15.5703125" bestFit="1" customWidth="1"/>
    <col min="10" max="10" width="12.7109375" bestFit="1" customWidth="1"/>
    <col min="11" max="11" width="10.42578125" bestFit="1" customWidth="1"/>
    <col min="12" max="12" width="10" bestFit="1" customWidth="1"/>
    <col min="13" max="13" width="12.5703125" bestFit="1" customWidth="1"/>
    <col min="14" max="14" width="9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5527.44</v>
      </c>
      <c r="C2">
        <v>1.9498399999999999E-4</v>
      </c>
      <c r="D2">
        <v>8.2560000000000002E-6</v>
      </c>
      <c r="E2">
        <v>8.8319999999999995E-6</v>
      </c>
      <c r="F2">
        <v>0</v>
      </c>
      <c r="G2">
        <v>32</v>
      </c>
      <c r="H2">
        <v>0</v>
      </c>
      <c r="I2">
        <v>0</v>
      </c>
      <c r="J2">
        <v>16</v>
      </c>
      <c r="K2">
        <v>0</v>
      </c>
      <c r="L2">
        <v>4</v>
      </c>
      <c r="M2">
        <v>0</v>
      </c>
      <c r="N2">
        <v>5330.0869999999995</v>
      </c>
      <c r="O2">
        <v>134.12749457553838</v>
      </c>
    </row>
    <row r="3" spans="1:15" x14ac:dyDescent="0.25">
      <c r="A3" t="s">
        <v>16</v>
      </c>
      <c r="B3">
        <v>4255.5600000000004</v>
      </c>
      <c r="C3">
        <v>2.5537999999999998E-4</v>
      </c>
      <c r="D3">
        <v>4.5952000000000003E-5</v>
      </c>
      <c r="E3">
        <v>2.0767999999999998E-5</v>
      </c>
      <c r="F3">
        <v>0</v>
      </c>
      <c r="G3">
        <v>11264</v>
      </c>
      <c r="H3">
        <v>0</v>
      </c>
      <c r="I3">
        <v>0</v>
      </c>
      <c r="J3">
        <v>5632</v>
      </c>
      <c r="K3">
        <v>0</v>
      </c>
      <c r="L3">
        <v>14</v>
      </c>
      <c r="M3">
        <v>0</v>
      </c>
      <c r="N3">
        <v>4105.0439999999999</v>
      </c>
      <c r="O3">
        <v>96.253793368250157</v>
      </c>
    </row>
    <row r="4" spans="1:15" x14ac:dyDescent="0.25">
      <c r="A4" t="s">
        <v>17</v>
      </c>
      <c r="B4">
        <v>3119.95</v>
      </c>
      <c r="C4">
        <v>3.3463600000000003E-4</v>
      </c>
      <c r="D4">
        <v>9.8239999999999995E-5</v>
      </c>
      <c r="E4">
        <v>3.5200000000000002E-5</v>
      </c>
      <c r="F4">
        <v>0</v>
      </c>
      <c r="G4">
        <v>26624</v>
      </c>
      <c r="H4">
        <v>0</v>
      </c>
      <c r="I4">
        <v>0</v>
      </c>
      <c r="J4">
        <v>13312</v>
      </c>
      <c r="K4">
        <v>0</v>
      </c>
      <c r="L4">
        <v>17</v>
      </c>
      <c r="M4">
        <v>0</v>
      </c>
      <c r="N4">
        <v>3051.194</v>
      </c>
      <c r="O4">
        <v>49.582898754397981</v>
      </c>
    </row>
    <row r="5" spans="1:15" x14ac:dyDescent="0.25">
      <c r="A5" t="s">
        <v>18</v>
      </c>
      <c r="B5">
        <v>2698.39</v>
      </c>
      <c r="C5">
        <v>4.1799699999999998E-4</v>
      </c>
      <c r="D5">
        <v>1.34144E-4</v>
      </c>
      <c r="E5">
        <v>4.384E-5</v>
      </c>
      <c r="F5">
        <v>0</v>
      </c>
      <c r="G5">
        <v>36864</v>
      </c>
      <c r="H5">
        <v>0</v>
      </c>
      <c r="I5">
        <v>0</v>
      </c>
      <c r="J5">
        <v>18432</v>
      </c>
      <c r="K5">
        <v>0</v>
      </c>
      <c r="L5">
        <v>19</v>
      </c>
      <c r="M5">
        <v>0</v>
      </c>
      <c r="N5">
        <v>2563.3780000000002</v>
      </c>
      <c r="O5">
        <v>90.253348943712567</v>
      </c>
    </row>
    <row r="6" spans="1:15" x14ac:dyDescent="0.25">
      <c r="A6" t="s">
        <v>19</v>
      </c>
      <c r="B6">
        <v>2355.94</v>
      </c>
      <c r="C6">
        <v>4.5483399999999999E-4</v>
      </c>
      <c r="D6">
        <v>1.6966400000000001E-4</v>
      </c>
      <c r="E6">
        <v>5.0591999999999999E-5</v>
      </c>
      <c r="F6">
        <v>0</v>
      </c>
      <c r="G6">
        <v>47104</v>
      </c>
      <c r="H6">
        <v>0</v>
      </c>
      <c r="I6">
        <v>0</v>
      </c>
      <c r="J6">
        <v>23552</v>
      </c>
      <c r="K6">
        <v>0</v>
      </c>
      <c r="L6">
        <v>21</v>
      </c>
      <c r="M6">
        <v>0</v>
      </c>
      <c r="N6">
        <v>2288.1709999999998</v>
      </c>
      <c r="O6">
        <v>54.435196222460512</v>
      </c>
    </row>
    <row r="7" spans="1:15" x14ac:dyDescent="0.25">
      <c r="A7" t="s">
        <v>20</v>
      </c>
      <c r="B7">
        <v>2261.1999999999998</v>
      </c>
      <c r="C7">
        <v>4.70655E-4</v>
      </c>
      <c r="D7">
        <v>2.02432E-4</v>
      </c>
      <c r="E7">
        <v>5.7920000000000001E-5</v>
      </c>
      <c r="F7">
        <v>0</v>
      </c>
      <c r="G7">
        <v>57344</v>
      </c>
      <c r="H7">
        <v>0</v>
      </c>
      <c r="I7">
        <v>0</v>
      </c>
      <c r="J7">
        <v>28672</v>
      </c>
      <c r="K7">
        <v>0</v>
      </c>
      <c r="L7">
        <v>22</v>
      </c>
      <c r="M7">
        <v>0</v>
      </c>
      <c r="N7">
        <v>2197.6059999999998</v>
      </c>
      <c r="O7">
        <v>39.415737466144179</v>
      </c>
    </row>
    <row r="8" spans="1:15" x14ac:dyDescent="0.25">
      <c r="A8" t="s">
        <v>21</v>
      </c>
      <c r="B8">
        <v>2048.16</v>
      </c>
      <c r="C8">
        <v>5.2186300000000001E-4</v>
      </c>
      <c r="D8">
        <v>2.4064E-4</v>
      </c>
      <c r="E8">
        <v>6.5407999999999994E-5</v>
      </c>
      <c r="F8">
        <v>0</v>
      </c>
      <c r="G8">
        <v>67584</v>
      </c>
      <c r="H8">
        <v>0</v>
      </c>
      <c r="I8">
        <v>0</v>
      </c>
      <c r="J8">
        <v>33792</v>
      </c>
      <c r="K8">
        <v>0</v>
      </c>
      <c r="L8">
        <v>23</v>
      </c>
      <c r="M8">
        <v>0</v>
      </c>
      <c r="N8">
        <v>2000.1879999999999</v>
      </c>
      <c r="O8">
        <v>43.50588741768172</v>
      </c>
    </row>
    <row r="9" spans="1:15" x14ac:dyDescent="0.25">
      <c r="A9" t="s">
        <v>22</v>
      </c>
      <c r="B9">
        <v>1833.2</v>
      </c>
      <c r="C9">
        <v>5.7104699999999998E-4</v>
      </c>
      <c r="D9">
        <v>2.7782399999999997E-4</v>
      </c>
      <c r="E9">
        <v>7.2639999999999996E-5</v>
      </c>
      <c r="F9">
        <v>0</v>
      </c>
      <c r="G9">
        <v>77824</v>
      </c>
      <c r="H9">
        <v>0</v>
      </c>
      <c r="I9">
        <v>0</v>
      </c>
      <c r="J9">
        <v>38912</v>
      </c>
      <c r="K9">
        <v>0</v>
      </c>
      <c r="L9">
        <v>24</v>
      </c>
      <c r="M9">
        <v>0</v>
      </c>
      <c r="N9">
        <v>1787.326</v>
      </c>
      <c r="O9">
        <v>28.085932105276871</v>
      </c>
    </row>
    <row r="10" spans="1:15" x14ac:dyDescent="0.25">
      <c r="A10" t="s">
        <v>23</v>
      </c>
      <c r="B10">
        <v>1658.86</v>
      </c>
      <c r="C10">
        <v>6.3867700000000004E-4</v>
      </c>
      <c r="D10">
        <v>3.1132799999999998E-4</v>
      </c>
      <c r="E10">
        <v>8.0352000000000006E-5</v>
      </c>
      <c r="F10">
        <v>0</v>
      </c>
      <c r="G10">
        <v>88064</v>
      </c>
      <c r="H10">
        <v>0</v>
      </c>
      <c r="I10">
        <v>0</v>
      </c>
      <c r="J10">
        <v>44032</v>
      </c>
      <c r="K10">
        <v>0</v>
      </c>
      <c r="L10">
        <v>25</v>
      </c>
      <c r="M10">
        <v>0</v>
      </c>
      <c r="N10">
        <v>1618.18</v>
      </c>
      <c r="O10">
        <v>29.939015050970234</v>
      </c>
    </row>
    <row r="11" spans="1:15" x14ac:dyDescent="0.25">
      <c r="A11" t="s">
        <v>24</v>
      </c>
      <c r="B11">
        <v>1531.75</v>
      </c>
      <c r="C11">
        <v>6.7744300000000001E-4</v>
      </c>
      <c r="D11">
        <v>3.6988800000000002E-4</v>
      </c>
      <c r="E11">
        <v>8.7231999999999994E-5</v>
      </c>
      <c r="F11">
        <v>0</v>
      </c>
      <c r="G11">
        <v>98304</v>
      </c>
      <c r="H11">
        <v>0</v>
      </c>
      <c r="I11">
        <v>0</v>
      </c>
      <c r="J11">
        <v>49152</v>
      </c>
      <c r="K11">
        <v>0</v>
      </c>
      <c r="L11">
        <v>26</v>
      </c>
      <c r="M11">
        <v>0</v>
      </c>
      <c r="N11">
        <v>1503.867</v>
      </c>
      <c r="O11">
        <v>19.057370723394325</v>
      </c>
    </row>
    <row r="12" spans="1:15" x14ac:dyDescent="0.25">
      <c r="A12" t="s">
        <v>25</v>
      </c>
      <c r="B12">
        <v>1110.2</v>
      </c>
      <c r="C12">
        <v>9.4074899999999995E-4</v>
      </c>
      <c r="D12">
        <v>5.6009600000000005E-4</v>
      </c>
      <c r="E12">
        <v>1.23776E-4</v>
      </c>
      <c r="F12">
        <v>0</v>
      </c>
      <c r="G12">
        <v>148480</v>
      </c>
      <c r="H12">
        <v>0</v>
      </c>
      <c r="I12">
        <v>0</v>
      </c>
      <c r="J12">
        <v>74240</v>
      </c>
      <c r="K12">
        <v>0</v>
      </c>
      <c r="L12">
        <v>29</v>
      </c>
      <c r="M12">
        <v>0</v>
      </c>
      <c r="N12">
        <v>1089.4870000000001</v>
      </c>
      <c r="O12">
        <v>15.229696174105227</v>
      </c>
    </row>
    <row r="13" spans="1:15" x14ac:dyDescent="0.25">
      <c r="A13" t="s">
        <v>26</v>
      </c>
      <c r="B13">
        <v>700.91399999999999</v>
      </c>
      <c r="C13">
        <v>1.50764E-3</v>
      </c>
      <c r="D13">
        <v>1.6688300000000001E-3</v>
      </c>
      <c r="E13">
        <v>2.0016000000000001E-4</v>
      </c>
      <c r="F13">
        <v>0</v>
      </c>
      <c r="G13">
        <v>214016</v>
      </c>
      <c r="H13">
        <v>0</v>
      </c>
      <c r="I13">
        <v>0</v>
      </c>
      <c r="J13">
        <v>107008</v>
      </c>
      <c r="K13">
        <v>0</v>
      </c>
      <c r="L13">
        <v>32</v>
      </c>
      <c r="M13">
        <v>0</v>
      </c>
      <c r="N13">
        <v>683.1114</v>
      </c>
      <c r="O13">
        <v>13.095602630908841</v>
      </c>
    </row>
    <row r="14" spans="1:15" x14ac:dyDescent="0.25">
      <c r="A14" t="s">
        <v>27</v>
      </c>
      <c r="B14">
        <v>478.02100000000002</v>
      </c>
      <c r="C14">
        <v>2.1441400000000001E-3</v>
      </c>
      <c r="D14">
        <v>1.51936E-3</v>
      </c>
      <c r="E14">
        <v>2.8844800000000001E-4</v>
      </c>
      <c r="F14">
        <v>0</v>
      </c>
      <c r="G14">
        <v>312320</v>
      </c>
      <c r="H14">
        <v>0</v>
      </c>
      <c r="I14">
        <v>0</v>
      </c>
      <c r="J14">
        <v>156160</v>
      </c>
      <c r="K14">
        <v>0</v>
      </c>
      <c r="L14">
        <v>36</v>
      </c>
      <c r="M14">
        <v>0</v>
      </c>
      <c r="N14">
        <v>472.71260000000001</v>
      </c>
      <c r="O14">
        <v>4.1599336853688751</v>
      </c>
    </row>
    <row r="15" spans="1:15" x14ac:dyDescent="0.25">
      <c r="A15" t="s">
        <v>28</v>
      </c>
      <c r="B15">
        <v>387.92200000000003</v>
      </c>
      <c r="C15">
        <v>2.98E-3</v>
      </c>
      <c r="D15">
        <v>1.8975000000000001E-3</v>
      </c>
      <c r="E15">
        <v>3.4371199999999998E-4</v>
      </c>
      <c r="F15">
        <v>0</v>
      </c>
      <c r="G15">
        <v>377856</v>
      </c>
      <c r="H15">
        <v>0</v>
      </c>
      <c r="I15">
        <v>0</v>
      </c>
      <c r="J15">
        <v>188928</v>
      </c>
      <c r="K15">
        <v>0</v>
      </c>
      <c r="L15">
        <v>39</v>
      </c>
      <c r="M15">
        <v>0</v>
      </c>
      <c r="N15">
        <v>380.39019999999999</v>
      </c>
      <c r="O15">
        <v>15.812221509537057</v>
      </c>
    </row>
    <row r="16" spans="1:15" x14ac:dyDescent="0.25">
      <c r="A16" t="s">
        <v>29</v>
      </c>
      <c r="B16">
        <v>320.53500000000003</v>
      </c>
      <c r="C16">
        <v>3.1881600000000002E-3</v>
      </c>
      <c r="D16">
        <v>2.38339E-3</v>
      </c>
      <c r="E16">
        <v>4.22784E-4</v>
      </c>
      <c r="F16">
        <v>0</v>
      </c>
      <c r="G16">
        <v>459776</v>
      </c>
      <c r="H16">
        <v>0</v>
      </c>
      <c r="I16">
        <v>0</v>
      </c>
      <c r="J16">
        <v>229888</v>
      </c>
      <c r="K16">
        <v>0</v>
      </c>
      <c r="L16">
        <v>41</v>
      </c>
      <c r="M16">
        <v>0</v>
      </c>
      <c r="N16">
        <v>317.44569999999999</v>
      </c>
      <c r="O16">
        <v>2.0674933319790392</v>
      </c>
    </row>
    <row r="17" spans="1:15" x14ac:dyDescent="0.25">
      <c r="A17" t="s">
        <v>30</v>
      </c>
      <c r="B17">
        <v>279.363</v>
      </c>
      <c r="C17">
        <v>4.0835899999999998E-3</v>
      </c>
      <c r="D17">
        <v>2.7862999999999998E-3</v>
      </c>
      <c r="E17">
        <v>4.84224E-4</v>
      </c>
      <c r="F17">
        <v>0</v>
      </c>
      <c r="G17">
        <v>525312</v>
      </c>
      <c r="H17">
        <v>0</v>
      </c>
      <c r="I17">
        <v>0</v>
      </c>
      <c r="J17">
        <v>262656</v>
      </c>
      <c r="K17">
        <v>0</v>
      </c>
      <c r="L17">
        <v>43</v>
      </c>
      <c r="M17">
        <v>0</v>
      </c>
      <c r="N17">
        <v>271.59390000000002</v>
      </c>
      <c r="O17">
        <v>10.079355054874402</v>
      </c>
    </row>
    <row r="18" spans="1:15" x14ac:dyDescent="0.25">
      <c r="A18" t="s">
        <v>31</v>
      </c>
      <c r="B18">
        <v>226.381</v>
      </c>
      <c r="C18">
        <v>4.5491500000000001E-3</v>
      </c>
      <c r="D18">
        <v>3.39478E-3</v>
      </c>
      <c r="E18">
        <v>5.7811199999999998E-4</v>
      </c>
      <c r="F18">
        <v>0</v>
      </c>
      <c r="G18">
        <v>623616</v>
      </c>
      <c r="H18">
        <v>0</v>
      </c>
      <c r="I18">
        <v>0</v>
      </c>
      <c r="J18">
        <v>311808</v>
      </c>
      <c r="K18">
        <v>0</v>
      </c>
      <c r="L18">
        <v>45</v>
      </c>
      <c r="M18">
        <v>0</v>
      </c>
      <c r="N18">
        <v>224.00839999999999</v>
      </c>
      <c r="O18">
        <v>1.9900202790703225</v>
      </c>
    </row>
    <row r="19" spans="1:15" x14ac:dyDescent="0.25">
      <c r="A19" t="s">
        <v>32</v>
      </c>
      <c r="B19">
        <v>199.529</v>
      </c>
      <c r="C19">
        <v>5.1444400000000001E-3</v>
      </c>
      <c r="D19">
        <v>5.0243500000000003E-3</v>
      </c>
      <c r="E19">
        <v>7.7171200000000003E-4</v>
      </c>
      <c r="F19">
        <v>0</v>
      </c>
      <c r="G19">
        <v>705536</v>
      </c>
      <c r="H19">
        <v>0</v>
      </c>
      <c r="I19">
        <v>0</v>
      </c>
      <c r="J19">
        <v>352768</v>
      </c>
      <c r="K19">
        <v>0</v>
      </c>
      <c r="L19">
        <v>47</v>
      </c>
      <c r="M19">
        <v>0</v>
      </c>
      <c r="N19">
        <v>196.3938</v>
      </c>
      <c r="O19">
        <v>1.6698768949968894</v>
      </c>
    </row>
    <row r="20" spans="1:15" x14ac:dyDescent="0.25">
      <c r="A20" t="s">
        <v>33</v>
      </c>
      <c r="B20">
        <v>178.38499999999999</v>
      </c>
      <c r="C20">
        <v>5.8084E-3</v>
      </c>
      <c r="D20">
        <v>5.3068799999999999E-3</v>
      </c>
      <c r="E20">
        <v>1.0607399999999999E-3</v>
      </c>
      <c r="F20">
        <v>0</v>
      </c>
      <c r="G20">
        <v>787456</v>
      </c>
      <c r="H20">
        <v>0</v>
      </c>
      <c r="I20">
        <v>0</v>
      </c>
      <c r="J20">
        <v>393728</v>
      </c>
      <c r="K20">
        <v>0</v>
      </c>
      <c r="L20">
        <v>49</v>
      </c>
      <c r="M20">
        <v>0</v>
      </c>
      <c r="N20">
        <v>174.79920000000001</v>
      </c>
      <c r="O20">
        <v>1.9102096336382675</v>
      </c>
    </row>
    <row r="21" spans="1:15" x14ac:dyDescent="0.25">
      <c r="A21" t="s">
        <v>34</v>
      </c>
      <c r="B21">
        <v>147.291</v>
      </c>
      <c r="C21">
        <v>6.9388200000000001E-3</v>
      </c>
      <c r="D21">
        <v>6.1601599999999996E-3</v>
      </c>
      <c r="E21">
        <v>1.4170599999999999E-3</v>
      </c>
      <c r="F21">
        <v>0</v>
      </c>
      <c r="G21">
        <v>934912</v>
      </c>
      <c r="H21">
        <v>0</v>
      </c>
      <c r="I21">
        <v>0</v>
      </c>
      <c r="J21">
        <v>467456</v>
      </c>
      <c r="K21">
        <v>0</v>
      </c>
      <c r="L21">
        <v>51</v>
      </c>
      <c r="M21">
        <v>0</v>
      </c>
      <c r="N21">
        <v>145.77199999999999</v>
      </c>
      <c r="O21">
        <v>1.0479150728947455</v>
      </c>
    </row>
    <row r="22" spans="1:15" x14ac:dyDescent="0.25">
      <c r="A22" t="s">
        <v>35</v>
      </c>
      <c r="B22">
        <v>126.09699999999999</v>
      </c>
      <c r="C22">
        <v>8.4894900000000006E-3</v>
      </c>
      <c r="D22">
        <v>6.34733E-3</v>
      </c>
      <c r="E22">
        <v>1.19366E-3</v>
      </c>
      <c r="F22">
        <v>0</v>
      </c>
      <c r="G22">
        <v>1098752</v>
      </c>
      <c r="H22">
        <v>0</v>
      </c>
      <c r="I22">
        <v>0</v>
      </c>
      <c r="J22">
        <v>549376</v>
      </c>
      <c r="K22">
        <v>0</v>
      </c>
      <c r="L22">
        <v>54</v>
      </c>
      <c r="M22">
        <v>0</v>
      </c>
      <c r="N22">
        <v>122.9841</v>
      </c>
      <c r="O22">
        <v>2.2947498265969322</v>
      </c>
    </row>
    <row r="23" spans="1:15" x14ac:dyDescent="0.25">
      <c r="A23" t="s">
        <v>36</v>
      </c>
      <c r="B23">
        <v>107.931</v>
      </c>
      <c r="C23">
        <v>9.5876899999999994E-3</v>
      </c>
      <c r="D23">
        <v>7.7186599999999996E-3</v>
      </c>
      <c r="E23">
        <v>2.1817899999999999E-3</v>
      </c>
      <c r="F23">
        <v>0</v>
      </c>
      <c r="G23">
        <v>1262592</v>
      </c>
      <c r="H23">
        <v>0</v>
      </c>
      <c r="I23">
        <v>0</v>
      </c>
      <c r="J23">
        <v>631296</v>
      </c>
      <c r="K23">
        <v>0</v>
      </c>
      <c r="L23">
        <v>57</v>
      </c>
      <c r="M23">
        <v>0</v>
      </c>
      <c r="N23">
        <v>105.249</v>
      </c>
      <c r="O23">
        <v>1.0922047020184029</v>
      </c>
    </row>
    <row r="24" spans="1:15" x14ac:dyDescent="0.25">
      <c r="A24" t="s">
        <v>37</v>
      </c>
      <c r="B24">
        <v>95.972899999999996</v>
      </c>
      <c r="C24">
        <v>1.21986E-2</v>
      </c>
      <c r="D24">
        <v>9.3664300000000002E-3</v>
      </c>
      <c r="E24">
        <v>1.92589E-3</v>
      </c>
      <c r="F24">
        <v>0</v>
      </c>
      <c r="G24">
        <v>1426432</v>
      </c>
      <c r="H24">
        <v>0</v>
      </c>
      <c r="I24">
        <v>0</v>
      </c>
      <c r="J24">
        <v>713216</v>
      </c>
      <c r="K24">
        <v>0</v>
      </c>
      <c r="L24">
        <v>59</v>
      </c>
      <c r="M24">
        <v>0</v>
      </c>
      <c r="N24">
        <v>92.838800000000006</v>
      </c>
      <c r="O24">
        <v>3.9290769031810919</v>
      </c>
    </row>
    <row r="25" spans="1:15" x14ac:dyDescent="0.25">
      <c r="A25" t="s">
        <v>38</v>
      </c>
      <c r="B25">
        <v>85.873199999999997</v>
      </c>
      <c r="C25">
        <v>1.2153000000000001E-2</v>
      </c>
      <c r="D25">
        <v>1.02355E-2</v>
      </c>
      <c r="E25">
        <v>2.2879699999999998E-3</v>
      </c>
      <c r="F25">
        <v>0</v>
      </c>
      <c r="G25">
        <v>1590272</v>
      </c>
      <c r="H25">
        <v>0</v>
      </c>
      <c r="I25">
        <v>0</v>
      </c>
      <c r="J25">
        <v>795136</v>
      </c>
      <c r="K25">
        <v>0</v>
      </c>
      <c r="L25">
        <v>61</v>
      </c>
      <c r="M25">
        <v>0</v>
      </c>
      <c r="N25">
        <v>83.770830000000004</v>
      </c>
      <c r="O25">
        <v>0.97748698775084586</v>
      </c>
    </row>
    <row r="26" spans="1:15" x14ac:dyDescent="0.25">
      <c r="A26" t="s">
        <v>39</v>
      </c>
      <c r="B26">
        <v>78.176000000000002</v>
      </c>
      <c r="C26">
        <v>1.4880000000000001E-2</v>
      </c>
      <c r="D26">
        <v>1.14123E-2</v>
      </c>
      <c r="E26">
        <v>2.7325100000000001E-3</v>
      </c>
      <c r="F26">
        <v>0</v>
      </c>
      <c r="G26">
        <v>1754112</v>
      </c>
      <c r="H26">
        <v>0</v>
      </c>
      <c r="I26">
        <v>0</v>
      </c>
      <c r="J26">
        <v>877056</v>
      </c>
      <c r="K26">
        <v>0</v>
      </c>
      <c r="L26">
        <v>63</v>
      </c>
      <c r="M26">
        <v>0</v>
      </c>
      <c r="N26">
        <v>75.326419999999999</v>
      </c>
      <c r="O26">
        <v>2.9608198529761602</v>
      </c>
    </row>
    <row r="27" spans="1:15" x14ac:dyDescent="0.25">
      <c r="A27" t="s">
        <v>40</v>
      </c>
      <c r="B27">
        <v>71.542299999999997</v>
      </c>
      <c r="C27">
        <v>1.46296E-2</v>
      </c>
      <c r="D27">
        <v>1.2407E-2</v>
      </c>
      <c r="E27">
        <v>2.3161599999999998E-3</v>
      </c>
      <c r="F27">
        <v>0</v>
      </c>
      <c r="G27">
        <v>1917952</v>
      </c>
      <c r="H27">
        <v>0</v>
      </c>
      <c r="I27">
        <v>0</v>
      </c>
      <c r="J27">
        <v>958976</v>
      </c>
      <c r="K27">
        <v>0</v>
      </c>
      <c r="L27">
        <v>65</v>
      </c>
      <c r="M27">
        <v>0</v>
      </c>
      <c r="N27">
        <v>69.790999999999997</v>
      </c>
      <c r="O27">
        <v>0.89541207645791199</v>
      </c>
    </row>
    <row r="28" spans="1:15" x14ac:dyDescent="0.25">
      <c r="A28" t="s">
        <v>41</v>
      </c>
      <c r="B28">
        <v>64.170400000000001</v>
      </c>
      <c r="C28">
        <v>1.6137599999999998E-2</v>
      </c>
      <c r="D28">
        <v>1.35271E-2</v>
      </c>
      <c r="E28">
        <v>2.32198E-3</v>
      </c>
      <c r="F28">
        <v>0</v>
      </c>
      <c r="G28">
        <v>2081792</v>
      </c>
      <c r="H28">
        <v>0</v>
      </c>
      <c r="I28">
        <v>0</v>
      </c>
      <c r="J28">
        <v>1040896</v>
      </c>
      <c r="K28">
        <v>0</v>
      </c>
      <c r="L28">
        <v>66</v>
      </c>
      <c r="M28">
        <v>0</v>
      </c>
      <c r="N28">
        <v>63.303040000000003</v>
      </c>
      <c r="O28">
        <v>0.61244708469838838</v>
      </c>
    </row>
    <row r="29" spans="1:15" x14ac:dyDescent="0.25">
      <c r="A29" t="s">
        <v>42</v>
      </c>
      <c r="B29">
        <v>60.639899999999997</v>
      </c>
      <c r="C29">
        <v>1.7294799999999999E-2</v>
      </c>
      <c r="D29">
        <v>1.45918E-2</v>
      </c>
      <c r="E29">
        <v>2.4906899999999998E-3</v>
      </c>
      <c r="F29">
        <v>0</v>
      </c>
      <c r="G29">
        <v>2245632</v>
      </c>
      <c r="H29">
        <v>0</v>
      </c>
      <c r="I29">
        <v>0</v>
      </c>
      <c r="J29">
        <v>1122816</v>
      </c>
      <c r="K29">
        <v>0</v>
      </c>
      <c r="L29">
        <v>68</v>
      </c>
      <c r="M29">
        <v>0</v>
      </c>
      <c r="N29">
        <v>58.945570000000004</v>
      </c>
      <c r="O29">
        <v>0.78754580967289189</v>
      </c>
    </row>
    <row r="30" spans="1:15" x14ac:dyDescent="0.25">
      <c r="A30" t="s">
        <v>43</v>
      </c>
      <c r="B30">
        <v>56.464300000000001</v>
      </c>
      <c r="C30">
        <v>1.8595199999999999E-2</v>
      </c>
      <c r="D30">
        <v>1.54407E-2</v>
      </c>
      <c r="E30">
        <v>3.1962599999999998E-3</v>
      </c>
      <c r="F30">
        <v>0</v>
      </c>
      <c r="G30">
        <v>2409472</v>
      </c>
      <c r="H30">
        <v>0</v>
      </c>
      <c r="I30">
        <v>0</v>
      </c>
      <c r="J30">
        <v>1204736</v>
      </c>
      <c r="K30">
        <v>0</v>
      </c>
      <c r="L30">
        <v>70</v>
      </c>
      <c r="M30">
        <v>0</v>
      </c>
      <c r="N30">
        <v>55.041739999999997</v>
      </c>
      <c r="O30">
        <v>0.86665675019967858</v>
      </c>
    </row>
    <row r="31" spans="1:15" x14ac:dyDescent="0.25">
      <c r="A31" t="s">
        <v>44</v>
      </c>
      <c r="B31">
        <v>52.259500000000003</v>
      </c>
      <c r="C31">
        <v>2.00929E-2</v>
      </c>
      <c r="D31">
        <v>1.6698500000000002E-2</v>
      </c>
      <c r="E31">
        <v>3.3782999999999999E-3</v>
      </c>
      <c r="F31">
        <v>0</v>
      </c>
      <c r="G31">
        <v>2573312</v>
      </c>
      <c r="H31">
        <v>0</v>
      </c>
      <c r="I31">
        <v>0</v>
      </c>
      <c r="J31">
        <v>1286656</v>
      </c>
      <c r="K31">
        <v>0</v>
      </c>
      <c r="L31">
        <v>71</v>
      </c>
      <c r="M31">
        <v>0</v>
      </c>
      <c r="N31">
        <v>50.88991</v>
      </c>
      <c r="O31">
        <v>0.67748472135293758</v>
      </c>
    </row>
    <row r="32" spans="1:15" x14ac:dyDescent="0.25">
      <c r="A32" t="s">
        <v>45</v>
      </c>
      <c r="B32">
        <v>49.445</v>
      </c>
      <c r="C32">
        <v>2.09173E-2</v>
      </c>
      <c r="D32">
        <v>1.77042E-2</v>
      </c>
      <c r="E32">
        <v>4.0294700000000003E-3</v>
      </c>
      <c r="F32">
        <v>0</v>
      </c>
      <c r="G32">
        <v>2737152</v>
      </c>
      <c r="H32">
        <v>0</v>
      </c>
      <c r="I32">
        <v>0</v>
      </c>
      <c r="J32">
        <v>1368576</v>
      </c>
      <c r="K32">
        <v>0</v>
      </c>
      <c r="L32">
        <v>72</v>
      </c>
      <c r="M32">
        <v>0</v>
      </c>
      <c r="N32">
        <v>48.464460000000003</v>
      </c>
      <c r="O32">
        <v>0.51782793195337706</v>
      </c>
    </row>
    <row r="33" spans="1:15" x14ac:dyDescent="0.25">
      <c r="A33" t="s">
        <v>46</v>
      </c>
      <c r="B33">
        <v>47.550699999999999</v>
      </c>
      <c r="C33">
        <v>2.2259899999999999E-2</v>
      </c>
      <c r="D33">
        <v>1.8486900000000001E-2</v>
      </c>
      <c r="E33">
        <v>3.2628499999999999E-3</v>
      </c>
      <c r="F33">
        <v>0</v>
      </c>
      <c r="G33">
        <v>2900992</v>
      </c>
      <c r="H33">
        <v>0</v>
      </c>
      <c r="I33">
        <v>0</v>
      </c>
      <c r="J33">
        <v>1450496</v>
      </c>
      <c r="K33">
        <v>0</v>
      </c>
      <c r="L33">
        <v>74</v>
      </c>
      <c r="M33">
        <v>0</v>
      </c>
      <c r="N33">
        <v>45.695839999999997</v>
      </c>
      <c r="O33">
        <v>0.73912569702317843</v>
      </c>
    </row>
    <row r="34" spans="1:15" x14ac:dyDescent="0.25">
      <c r="A34" t="s">
        <v>47</v>
      </c>
      <c r="B34">
        <v>45.180799999999998</v>
      </c>
      <c r="C34">
        <v>2.3769100000000001E-2</v>
      </c>
      <c r="D34">
        <v>1.9658599999999998E-2</v>
      </c>
      <c r="E34">
        <v>4.4651200000000004E-3</v>
      </c>
      <c r="F34">
        <v>0</v>
      </c>
      <c r="G34">
        <v>3064832</v>
      </c>
      <c r="H34">
        <v>0</v>
      </c>
      <c r="I34">
        <v>0</v>
      </c>
      <c r="J34">
        <v>1532416</v>
      </c>
      <c r="K34">
        <v>0</v>
      </c>
      <c r="L34">
        <v>75</v>
      </c>
      <c r="M34">
        <v>0</v>
      </c>
      <c r="N34">
        <v>43.051720000000003</v>
      </c>
      <c r="O34">
        <v>0.92085314766012183</v>
      </c>
    </row>
    <row r="35" spans="1:15" x14ac:dyDescent="0.25">
      <c r="A35" t="s">
        <v>48</v>
      </c>
      <c r="B35">
        <v>43.009700000000002</v>
      </c>
      <c r="C35">
        <v>2.5184399999999999E-2</v>
      </c>
      <c r="D35">
        <v>2.0727499999999999E-2</v>
      </c>
      <c r="E35">
        <v>3.68739E-3</v>
      </c>
      <c r="F35">
        <v>0</v>
      </c>
      <c r="G35">
        <v>3228672</v>
      </c>
      <c r="H35">
        <v>0</v>
      </c>
      <c r="I35">
        <v>0</v>
      </c>
      <c r="J35">
        <v>1614336</v>
      </c>
      <c r="K35">
        <v>0</v>
      </c>
      <c r="L35">
        <v>76</v>
      </c>
      <c r="M35">
        <v>0</v>
      </c>
      <c r="N35">
        <v>40.798029999999997</v>
      </c>
      <c r="O35">
        <v>0.93619954787665127</v>
      </c>
    </row>
    <row r="36" spans="1:15" x14ac:dyDescent="0.25">
      <c r="A36" t="s">
        <v>49</v>
      </c>
      <c r="B36">
        <v>40.982799999999997</v>
      </c>
      <c r="C36">
        <v>2.6400799999999999E-2</v>
      </c>
      <c r="D36">
        <v>2.16616E-2</v>
      </c>
      <c r="E36">
        <v>5.0010200000000001E-3</v>
      </c>
      <c r="F36">
        <v>0</v>
      </c>
      <c r="G36">
        <v>3392512</v>
      </c>
      <c r="H36">
        <v>0</v>
      </c>
      <c r="I36">
        <v>0</v>
      </c>
      <c r="J36">
        <v>1696256</v>
      </c>
      <c r="K36">
        <v>0</v>
      </c>
      <c r="L36">
        <v>78</v>
      </c>
      <c r="M36">
        <v>0</v>
      </c>
      <c r="N36">
        <v>38.857140000000001</v>
      </c>
      <c r="O36">
        <v>0.95466745833300515</v>
      </c>
    </row>
    <row r="37" spans="1:15" x14ac:dyDescent="0.25">
      <c r="A37" t="s">
        <v>50</v>
      </c>
      <c r="B37">
        <v>39.043700000000001</v>
      </c>
      <c r="C37">
        <v>2.77951E-2</v>
      </c>
      <c r="D37">
        <v>2.3197099999999998E-2</v>
      </c>
      <c r="E37">
        <v>5.1751399999999999E-3</v>
      </c>
      <c r="F37">
        <v>0</v>
      </c>
      <c r="G37">
        <v>3539968</v>
      </c>
      <c r="H37">
        <v>0</v>
      </c>
      <c r="I37">
        <v>0</v>
      </c>
      <c r="J37">
        <v>1769984</v>
      </c>
      <c r="K37">
        <v>0</v>
      </c>
      <c r="L37">
        <v>79</v>
      </c>
      <c r="M37">
        <v>0</v>
      </c>
      <c r="N37">
        <v>37.278829999999999</v>
      </c>
      <c r="O37">
        <v>0.86583381270439097</v>
      </c>
    </row>
    <row r="38" spans="1:15" x14ac:dyDescent="0.25">
      <c r="A38" t="s">
        <v>51</v>
      </c>
      <c r="B38">
        <v>37.934399999999997</v>
      </c>
      <c r="C38">
        <v>3.19054E-2</v>
      </c>
      <c r="D38">
        <v>2.4035999999999998E-2</v>
      </c>
      <c r="E38">
        <v>4.4877399999999996E-3</v>
      </c>
      <c r="F38">
        <v>0</v>
      </c>
      <c r="G38">
        <v>3703808</v>
      </c>
      <c r="H38">
        <v>0</v>
      </c>
      <c r="I38">
        <v>0</v>
      </c>
      <c r="J38">
        <v>1851904</v>
      </c>
      <c r="K38">
        <v>0</v>
      </c>
      <c r="L38">
        <v>80</v>
      </c>
      <c r="M38">
        <v>0</v>
      </c>
      <c r="N38">
        <v>35.30547</v>
      </c>
      <c r="O38">
        <v>1.6281563889190056</v>
      </c>
    </row>
    <row r="39" spans="1:15" x14ac:dyDescent="0.25">
      <c r="A39" t="s">
        <v>52</v>
      </c>
      <c r="B39">
        <v>36.2316</v>
      </c>
      <c r="C39">
        <v>3.0069200000000001E-2</v>
      </c>
      <c r="D39">
        <v>2.4772599999999999E-2</v>
      </c>
      <c r="E39">
        <v>5.3500800000000001E-3</v>
      </c>
      <c r="F39">
        <v>0</v>
      </c>
      <c r="G39">
        <v>3867648</v>
      </c>
      <c r="H39">
        <v>0</v>
      </c>
      <c r="I39">
        <v>0</v>
      </c>
      <c r="J39">
        <v>1933824</v>
      </c>
      <c r="K39">
        <v>0</v>
      </c>
      <c r="L39">
        <v>81</v>
      </c>
      <c r="M39">
        <v>0</v>
      </c>
      <c r="N39">
        <v>33.958449999999999</v>
      </c>
      <c r="O39">
        <v>0.87880384899020525</v>
      </c>
    </row>
    <row r="40" spans="1:15" x14ac:dyDescent="0.25">
      <c r="A40" t="s">
        <v>53</v>
      </c>
      <c r="B40">
        <v>34.492699999999999</v>
      </c>
      <c r="C40">
        <v>3.1686400000000003E-2</v>
      </c>
      <c r="D40">
        <v>2.6402800000000001E-2</v>
      </c>
      <c r="E40">
        <v>5.3654699999999998E-3</v>
      </c>
      <c r="F40">
        <v>0</v>
      </c>
      <c r="G40">
        <v>4031488</v>
      </c>
      <c r="H40">
        <v>0</v>
      </c>
      <c r="I40">
        <v>0</v>
      </c>
      <c r="J40">
        <v>2015744</v>
      </c>
      <c r="K40">
        <v>0</v>
      </c>
      <c r="L40">
        <v>82</v>
      </c>
      <c r="M40">
        <v>0</v>
      </c>
      <c r="N40">
        <v>32.564010000000003</v>
      </c>
      <c r="O40">
        <v>0.87002225699499591</v>
      </c>
    </row>
    <row r="41" spans="1:15" x14ac:dyDescent="0.25">
      <c r="A41" t="s">
        <v>54</v>
      </c>
      <c r="B41">
        <v>32.8142</v>
      </c>
      <c r="C41">
        <v>3.2863000000000003E-2</v>
      </c>
      <c r="D41">
        <v>2.7050000000000001E-2</v>
      </c>
      <c r="E41">
        <v>4.9390399999999996E-3</v>
      </c>
      <c r="F41">
        <v>0</v>
      </c>
      <c r="G41">
        <v>4195328</v>
      </c>
      <c r="H41">
        <v>0</v>
      </c>
      <c r="I41">
        <v>0</v>
      </c>
      <c r="J41">
        <v>2097664</v>
      </c>
      <c r="K41">
        <v>0</v>
      </c>
      <c r="L41">
        <v>83</v>
      </c>
      <c r="M41">
        <v>0</v>
      </c>
      <c r="N41">
        <v>31.28425</v>
      </c>
      <c r="O41">
        <v>0.69203962675557784</v>
      </c>
    </row>
    <row r="42" spans="1:15" x14ac:dyDescent="0.25">
      <c r="A42" t="s">
        <v>55</v>
      </c>
      <c r="B42">
        <v>32.357500000000002</v>
      </c>
      <c r="C42">
        <v>3.3997699999999999E-2</v>
      </c>
      <c r="D42">
        <v>2.85463E-2</v>
      </c>
      <c r="E42">
        <v>6.3092799999999996E-3</v>
      </c>
      <c r="F42">
        <v>0</v>
      </c>
      <c r="G42">
        <v>4359168</v>
      </c>
      <c r="H42">
        <v>0</v>
      </c>
      <c r="I42">
        <v>0</v>
      </c>
      <c r="J42">
        <v>2179584</v>
      </c>
      <c r="K42">
        <v>0</v>
      </c>
      <c r="L42">
        <v>84</v>
      </c>
      <c r="M42">
        <v>0</v>
      </c>
      <c r="N42">
        <v>30.204029999999999</v>
      </c>
      <c r="O42">
        <v>0.85343079528063348</v>
      </c>
    </row>
    <row r="43" spans="1:15" x14ac:dyDescent="0.25">
      <c r="A43" t="s">
        <v>56</v>
      </c>
      <c r="B43">
        <v>31.429600000000001</v>
      </c>
      <c r="C43">
        <v>3.5402999999999997E-2</v>
      </c>
      <c r="D43">
        <v>2.93093E-2</v>
      </c>
      <c r="E43">
        <v>6.56406E-3</v>
      </c>
      <c r="F43">
        <v>0</v>
      </c>
      <c r="G43">
        <v>4523008</v>
      </c>
      <c r="H43">
        <v>0</v>
      </c>
      <c r="I43">
        <v>0</v>
      </c>
      <c r="J43">
        <v>2261504</v>
      </c>
      <c r="K43">
        <v>0</v>
      </c>
      <c r="L43">
        <v>85</v>
      </c>
      <c r="M43">
        <v>0</v>
      </c>
      <c r="N43">
        <v>29.0428</v>
      </c>
      <c r="O43">
        <v>0.92016298556288412</v>
      </c>
    </row>
    <row r="44" spans="1:15" x14ac:dyDescent="0.25">
      <c r="A44" t="s">
        <v>57</v>
      </c>
      <c r="B44">
        <v>29.990300000000001</v>
      </c>
      <c r="C44">
        <v>3.7281399999999999E-2</v>
      </c>
      <c r="D44">
        <v>3.0510499999999999E-2</v>
      </c>
      <c r="E44">
        <v>5.5732500000000001E-3</v>
      </c>
      <c r="F44">
        <v>0</v>
      </c>
      <c r="G44">
        <v>4686848</v>
      </c>
      <c r="H44">
        <v>0</v>
      </c>
      <c r="I44">
        <v>0</v>
      </c>
      <c r="J44">
        <v>2343424</v>
      </c>
      <c r="K44">
        <v>0</v>
      </c>
      <c r="L44">
        <v>86</v>
      </c>
      <c r="M44">
        <v>0</v>
      </c>
      <c r="N44">
        <v>27.799970000000002</v>
      </c>
      <c r="O44">
        <v>0.91551616534062386</v>
      </c>
    </row>
    <row r="45" spans="1:15" x14ac:dyDescent="0.25">
      <c r="A45" t="s">
        <v>58</v>
      </c>
      <c r="B45">
        <v>29.182700000000001</v>
      </c>
      <c r="C45">
        <v>3.8343700000000001E-2</v>
      </c>
      <c r="D45">
        <v>3.1320399999999998E-2</v>
      </c>
      <c r="E45">
        <v>6.7669100000000001E-3</v>
      </c>
      <c r="F45">
        <v>0</v>
      </c>
      <c r="G45">
        <v>4850688</v>
      </c>
      <c r="H45">
        <v>0</v>
      </c>
      <c r="I45">
        <v>0</v>
      </c>
      <c r="J45">
        <v>2425344</v>
      </c>
      <c r="K45">
        <v>0</v>
      </c>
      <c r="L45">
        <v>87</v>
      </c>
      <c r="M45">
        <v>0</v>
      </c>
      <c r="N45">
        <v>26.96022</v>
      </c>
      <c r="O45">
        <v>0.88610853837313786</v>
      </c>
    </row>
    <row r="46" spans="1:15" x14ac:dyDescent="0.25">
      <c r="A46" t="s">
        <v>59</v>
      </c>
      <c r="B46">
        <v>26.647300000000001</v>
      </c>
      <c r="C46">
        <v>4.00258E-2</v>
      </c>
      <c r="D46">
        <v>3.2354300000000003E-2</v>
      </c>
      <c r="E46">
        <v>6.9789800000000001E-3</v>
      </c>
      <c r="F46">
        <v>0</v>
      </c>
      <c r="G46">
        <v>5014528</v>
      </c>
      <c r="H46">
        <v>0</v>
      </c>
      <c r="I46">
        <v>0</v>
      </c>
      <c r="J46">
        <v>2507264</v>
      </c>
      <c r="K46">
        <v>0</v>
      </c>
      <c r="L46">
        <v>88</v>
      </c>
      <c r="M46">
        <v>0</v>
      </c>
      <c r="N46">
        <v>25.803999999999998</v>
      </c>
      <c r="O46">
        <v>0.51468308479857605</v>
      </c>
    </row>
    <row r="47" spans="1:15" x14ac:dyDescent="0.25">
      <c r="A47" t="s">
        <v>60</v>
      </c>
      <c r="B47">
        <v>27.533899999999999</v>
      </c>
      <c r="C47">
        <v>4.1308900000000003E-2</v>
      </c>
      <c r="D47">
        <v>3.3709599999999999E-2</v>
      </c>
      <c r="E47">
        <v>7.30234E-3</v>
      </c>
      <c r="F47">
        <v>0</v>
      </c>
      <c r="G47">
        <v>5178368</v>
      </c>
      <c r="H47">
        <v>0</v>
      </c>
      <c r="I47">
        <v>0</v>
      </c>
      <c r="J47">
        <v>2589184</v>
      </c>
      <c r="K47">
        <v>0</v>
      </c>
      <c r="L47">
        <v>89</v>
      </c>
      <c r="M47">
        <v>0</v>
      </c>
      <c r="N47">
        <v>25.188949999999998</v>
      </c>
      <c r="O47">
        <v>0.94587634880158711</v>
      </c>
    </row>
    <row r="48" spans="1:15" x14ac:dyDescent="0.25">
      <c r="A48" t="s">
        <v>61</v>
      </c>
      <c r="B48">
        <v>26.305399999999999</v>
      </c>
      <c r="C48">
        <v>4.2344100000000003E-2</v>
      </c>
      <c r="D48">
        <v>3.4519599999999998E-2</v>
      </c>
      <c r="E48">
        <v>7.4677099999999998E-3</v>
      </c>
      <c r="F48">
        <v>0</v>
      </c>
      <c r="G48">
        <v>5342208</v>
      </c>
      <c r="H48">
        <v>0</v>
      </c>
      <c r="I48">
        <v>0</v>
      </c>
      <c r="J48">
        <v>2671104</v>
      </c>
      <c r="K48">
        <v>0</v>
      </c>
      <c r="L48">
        <v>90</v>
      </c>
      <c r="M48">
        <v>0</v>
      </c>
      <c r="N48">
        <v>24.377829999999999</v>
      </c>
      <c r="O48">
        <v>0.73946912045812352</v>
      </c>
    </row>
    <row r="49" spans="1:15" x14ac:dyDescent="0.25">
      <c r="A49" t="s">
        <v>62</v>
      </c>
      <c r="B49">
        <v>25.790900000000001</v>
      </c>
      <c r="C49">
        <v>4.3493999999999998E-2</v>
      </c>
      <c r="D49">
        <v>3.6268399999999999E-2</v>
      </c>
      <c r="E49">
        <v>7.5009300000000003E-3</v>
      </c>
      <c r="F49">
        <v>0</v>
      </c>
      <c r="G49">
        <v>5506048</v>
      </c>
      <c r="H49">
        <v>0</v>
      </c>
      <c r="I49">
        <v>0</v>
      </c>
      <c r="J49">
        <v>2753024</v>
      </c>
      <c r="K49">
        <v>0</v>
      </c>
      <c r="L49">
        <v>91</v>
      </c>
      <c r="M49">
        <v>0</v>
      </c>
      <c r="N49">
        <v>23.61656</v>
      </c>
      <c r="O49">
        <v>0.80572254970995505</v>
      </c>
    </row>
    <row r="50" spans="1:15" x14ac:dyDescent="0.25">
      <c r="A50" t="s">
        <v>63</v>
      </c>
      <c r="B50">
        <v>24.7971</v>
      </c>
      <c r="C50">
        <v>4.4814399999999997E-2</v>
      </c>
      <c r="D50">
        <v>3.65942E-2</v>
      </c>
      <c r="E50">
        <v>7.8917799999999993E-3</v>
      </c>
      <c r="F50">
        <v>0</v>
      </c>
      <c r="G50">
        <v>5669888</v>
      </c>
      <c r="H50">
        <v>0</v>
      </c>
      <c r="I50">
        <v>0</v>
      </c>
      <c r="J50">
        <v>2834944</v>
      </c>
      <c r="K50">
        <v>0</v>
      </c>
      <c r="L50">
        <v>92</v>
      </c>
      <c r="M50">
        <v>0</v>
      </c>
      <c r="N50">
        <v>23.030169999999998</v>
      </c>
      <c r="O50">
        <v>0.73143056942466478</v>
      </c>
    </row>
    <row r="51" spans="1:15" x14ac:dyDescent="0.25">
      <c r="A51" t="s">
        <v>64</v>
      </c>
      <c r="B51">
        <v>24.577200000000001</v>
      </c>
      <c r="C51">
        <v>5.0821699999999997E-2</v>
      </c>
      <c r="D51">
        <v>3.8255400000000002E-2</v>
      </c>
      <c r="E51">
        <v>7.1224000000000001E-3</v>
      </c>
      <c r="F51">
        <v>0</v>
      </c>
      <c r="G51">
        <v>5833728</v>
      </c>
      <c r="H51">
        <v>0</v>
      </c>
      <c r="I51">
        <v>0</v>
      </c>
      <c r="J51">
        <v>2916864</v>
      </c>
      <c r="K51">
        <v>0</v>
      </c>
      <c r="L51">
        <v>93</v>
      </c>
      <c r="M51">
        <v>0</v>
      </c>
      <c r="N51">
        <v>22.040390000000002</v>
      </c>
      <c r="O51">
        <v>1.2076830521015578</v>
      </c>
    </row>
    <row r="52" spans="1:15" x14ac:dyDescent="0.25">
      <c r="A52" t="s">
        <v>65</v>
      </c>
      <c r="B52">
        <v>23.304600000000001</v>
      </c>
      <c r="C52">
        <v>4.7878400000000002E-2</v>
      </c>
      <c r="D52">
        <v>3.8784199999999998E-2</v>
      </c>
      <c r="E52">
        <v>8.39056E-3</v>
      </c>
      <c r="F52">
        <v>0</v>
      </c>
      <c r="G52">
        <v>5997568</v>
      </c>
      <c r="H52">
        <v>0</v>
      </c>
      <c r="I52">
        <v>0</v>
      </c>
      <c r="J52">
        <v>2998784</v>
      </c>
      <c r="K52">
        <v>0</v>
      </c>
      <c r="L52">
        <v>93</v>
      </c>
      <c r="M52">
        <v>0</v>
      </c>
      <c r="N52">
        <v>21.678640000000001</v>
      </c>
      <c r="O52">
        <v>0.718049523516465</v>
      </c>
    </row>
    <row r="53" spans="1:15" x14ac:dyDescent="0.25">
      <c r="A53" t="s">
        <v>66</v>
      </c>
      <c r="B53">
        <v>23.085999999999999</v>
      </c>
      <c r="C53">
        <v>4.8454400000000002E-2</v>
      </c>
      <c r="D53">
        <v>3.9933000000000003E-2</v>
      </c>
      <c r="E53">
        <v>8.8825299999999996E-3</v>
      </c>
      <c r="F53">
        <v>0</v>
      </c>
      <c r="G53">
        <v>6112256</v>
      </c>
      <c r="H53">
        <v>0</v>
      </c>
      <c r="I53">
        <v>0</v>
      </c>
      <c r="J53">
        <v>3056128</v>
      </c>
      <c r="K53">
        <v>0</v>
      </c>
      <c r="L53">
        <v>94</v>
      </c>
      <c r="M53">
        <v>0</v>
      </c>
      <c r="N53">
        <v>21.258479999999999</v>
      </c>
      <c r="O53">
        <v>0.73765584236673432</v>
      </c>
    </row>
    <row r="54" spans="1:15" x14ac:dyDescent="0.25">
      <c r="A54" t="s">
        <v>67</v>
      </c>
      <c r="B54">
        <v>22.866800000000001</v>
      </c>
      <c r="C54">
        <v>4.90453E-2</v>
      </c>
      <c r="D54">
        <v>4.1501999999999997E-2</v>
      </c>
      <c r="E54">
        <v>7.71683E-3</v>
      </c>
      <c r="F54">
        <v>0</v>
      </c>
      <c r="G54">
        <v>6243328</v>
      </c>
      <c r="H54">
        <v>0</v>
      </c>
      <c r="I54">
        <v>0</v>
      </c>
      <c r="J54">
        <v>3121664</v>
      </c>
      <c r="K54">
        <v>0</v>
      </c>
      <c r="L54">
        <v>95</v>
      </c>
      <c r="M54">
        <v>0</v>
      </c>
      <c r="N54">
        <v>20.961040000000001</v>
      </c>
      <c r="O54">
        <v>0.69713891043639598</v>
      </c>
    </row>
    <row r="55" spans="1:15" x14ac:dyDescent="0.25">
      <c r="A55" t="s">
        <v>68</v>
      </c>
      <c r="B55">
        <v>22.634499999999999</v>
      </c>
      <c r="C55">
        <v>5.0465500000000003E-2</v>
      </c>
      <c r="D55">
        <v>4.0486300000000003E-2</v>
      </c>
      <c r="E55">
        <v>8.8638699999999994E-3</v>
      </c>
      <c r="F55">
        <v>0</v>
      </c>
      <c r="G55">
        <v>6276096</v>
      </c>
      <c r="H55">
        <v>0</v>
      </c>
      <c r="I55">
        <v>0</v>
      </c>
      <c r="J55">
        <v>3138048</v>
      </c>
      <c r="K55">
        <v>0</v>
      </c>
      <c r="L55">
        <v>95</v>
      </c>
      <c r="M55">
        <v>0</v>
      </c>
      <c r="N55">
        <v>20.597020000000001</v>
      </c>
      <c r="O55">
        <v>0.75787869126045915</v>
      </c>
    </row>
    <row r="56" spans="1:15" x14ac:dyDescent="0.25">
      <c r="A56" t="s">
        <v>69</v>
      </c>
      <c r="B56">
        <v>19.7056</v>
      </c>
      <c r="C56">
        <v>5.9313100000000001E-2</v>
      </c>
      <c r="D56">
        <v>4.79792E-2</v>
      </c>
      <c r="E56">
        <v>8.9121600000000006E-3</v>
      </c>
      <c r="F56">
        <v>0</v>
      </c>
      <c r="G56">
        <v>7324672</v>
      </c>
      <c r="H56">
        <v>0</v>
      </c>
      <c r="I56">
        <v>0</v>
      </c>
      <c r="J56">
        <v>3662336</v>
      </c>
      <c r="K56">
        <v>0</v>
      </c>
      <c r="L56">
        <v>100</v>
      </c>
      <c r="M56">
        <v>0</v>
      </c>
      <c r="N56">
        <v>17.64995</v>
      </c>
      <c r="O56">
        <v>0.81084970829645397</v>
      </c>
    </row>
    <row r="57" spans="1:15" x14ac:dyDescent="0.25">
      <c r="A57" t="s">
        <v>70</v>
      </c>
      <c r="B57">
        <v>19.694400000000002</v>
      </c>
      <c r="C57">
        <v>6.0671000000000003E-2</v>
      </c>
      <c r="D57">
        <v>4.87362E-2</v>
      </c>
      <c r="E57">
        <v>1.0169299999999999E-2</v>
      </c>
      <c r="F57">
        <v>0</v>
      </c>
      <c r="G57">
        <v>7427072</v>
      </c>
      <c r="H57">
        <v>0</v>
      </c>
      <c r="I57">
        <v>0</v>
      </c>
      <c r="J57">
        <v>3713536</v>
      </c>
      <c r="K57">
        <v>0</v>
      </c>
      <c r="L57">
        <v>100</v>
      </c>
      <c r="M57">
        <v>0</v>
      </c>
      <c r="N57">
        <v>17.38936</v>
      </c>
      <c r="O57">
        <v>0.8957366319280341</v>
      </c>
    </row>
    <row r="58" spans="1:15" x14ac:dyDescent="0.25">
      <c r="A58" t="s">
        <v>71</v>
      </c>
      <c r="B58">
        <v>19.3584</v>
      </c>
      <c r="C58">
        <v>6.07971E-2</v>
      </c>
      <c r="D58">
        <v>4.92591E-2</v>
      </c>
      <c r="E58">
        <v>1.0075300000000001E-2</v>
      </c>
      <c r="F58">
        <v>0</v>
      </c>
      <c r="G58">
        <v>7529472</v>
      </c>
      <c r="H58">
        <v>0</v>
      </c>
      <c r="I58">
        <v>0</v>
      </c>
      <c r="J58">
        <v>3764736</v>
      </c>
      <c r="K58">
        <v>0</v>
      </c>
      <c r="L58">
        <v>100</v>
      </c>
      <c r="M58">
        <v>0</v>
      </c>
      <c r="N58">
        <v>17.109870000000001</v>
      </c>
      <c r="O58">
        <v>0.84138626622972612</v>
      </c>
    </row>
    <row r="59" spans="1:15" x14ac:dyDescent="0.25">
      <c r="A59" t="s">
        <v>72</v>
      </c>
      <c r="B59">
        <v>19.161000000000001</v>
      </c>
      <c r="C59">
        <v>6.1675199999999999E-2</v>
      </c>
      <c r="D59">
        <v>4.9800799999999999E-2</v>
      </c>
      <c r="E59">
        <v>9.9785900000000007E-3</v>
      </c>
      <c r="F59">
        <v>0</v>
      </c>
      <c r="G59">
        <v>7631872</v>
      </c>
      <c r="H59">
        <v>0</v>
      </c>
      <c r="I59">
        <v>0</v>
      </c>
      <c r="J59">
        <v>3815936</v>
      </c>
      <c r="K59">
        <v>0</v>
      </c>
      <c r="L59">
        <v>101</v>
      </c>
      <c r="M59">
        <v>0</v>
      </c>
      <c r="N59">
        <v>16.952549999999999</v>
      </c>
      <c r="O59">
        <v>0.85992060389317404</v>
      </c>
    </row>
    <row r="60" spans="1:15" x14ac:dyDescent="0.25">
      <c r="A60" t="s">
        <v>73</v>
      </c>
      <c r="B60">
        <v>18.840599999999998</v>
      </c>
      <c r="C60">
        <v>6.1416199999999997E-2</v>
      </c>
      <c r="D60">
        <v>5.0283000000000001E-2</v>
      </c>
      <c r="E60">
        <v>1.0754E-2</v>
      </c>
      <c r="F60">
        <v>0</v>
      </c>
      <c r="G60">
        <v>7734272</v>
      </c>
      <c r="H60">
        <v>0</v>
      </c>
      <c r="I60">
        <v>0</v>
      </c>
      <c r="J60">
        <v>3867136</v>
      </c>
      <c r="K60">
        <v>0</v>
      </c>
      <c r="L60">
        <v>101</v>
      </c>
      <c r="M60">
        <v>0</v>
      </c>
      <c r="N60">
        <v>16.77862</v>
      </c>
      <c r="O60">
        <v>0.74416182350047688</v>
      </c>
    </row>
    <row r="61" spans="1:15" x14ac:dyDescent="0.25">
      <c r="A61" t="s">
        <v>74</v>
      </c>
      <c r="B61">
        <v>18.520499999999998</v>
      </c>
      <c r="C61">
        <v>6.31327E-2</v>
      </c>
      <c r="D61">
        <v>5.1368900000000002E-2</v>
      </c>
      <c r="E61">
        <v>1.0574500000000001E-2</v>
      </c>
      <c r="F61">
        <v>0</v>
      </c>
      <c r="G61">
        <v>7836672</v>
      </c>
      <c r="H61">
        <v>0</v>
      </c>
      <c r="I61">
        <v>0</v>
      </c>
      <c r="J61">
        <v>3918336</v>
      </c>
      <c r="K61">
        <v>0</v>
      </c>
      <c r="L61">
        <v>102</v>
      </c>
      <c r="M61">
        <v>0</v>
      </c>
      <c r="N61">
        <v>16.50234</v>
      </c>
      <c r="O61">
        <v>0.76464590962818224</v>
      </c>
    </row>
    <row r="62" spans="1:15" x14ac:dyDescent="0.25">
      <c r="A62" t="s">
        <v>75</v>
      </c>
      <c r="B62">
        <v>17.903600000000001</v>
      </c>
      <c r="C62">
        <v>6.4046400000000003E-2</v>
      </c>
      <c r="D62">
        <v>5.1689199999999998E-2</v>
      </c>
      <c r="E62">
        <v>1.01904E-2</v>
      </c>
      <c r="F62">
        <v>0</v>
      </c>
      <c r="G62">
        <v>7939072</v>
      </c>
      <c r="H62">
        <v>0</v>
      </c>
      <c r="I62">
        <v>0</v>
      </c>
      <c r="J62">
        <v>3969536</v>
      </c>
      <c r="K62">
        <v>0</v>
      </c>
      <c r="L62">
        <v>102</v>
      </c>
      <c r="M62">
        <v>0</v>
      </c>
      <c r="N62">
        <v>16.181080000000001</v>
      </c>
      <c r="O62">
        <v>0.66595974819971104</v>
      </c>
    </row>
    <row r="63" spans="1:15" x14ac:dyDescent="0.25">
      <c r="A63" t="s">
        <v>76</v>
      </c>
      <c r="B63">
        <v>17.4057</v>
      </c>
      <c r="C63">
        <v>6.7987900000000004E-2</v>
      </c>
      <c r="D63">
        <v>5.4891500000000003E-2</v>
      </c>
      <c r="E63">
        <v>1.16519E-2</v>
      </c>
      <c r="F63">
        <v>0</v>
      </c>
      <c r="G63">
        <v>8373248</v>
      </c>
      <c r="H63">
        <v>0</v>
      </c>
      <c r="I63">
        <v>0</v>
      </c>
      <c r="J63">
        <v>4186624</v>
      </c>
      <c r="K63">
        <v>0</v>
      </c>
      <c r="L63">
        <v>104</v>
      </c>
      <c r="M63">
        <v>0</v>
      </c>
      <c r="N63">
        <v>15.406330000000001</v>
      </c>
      <c r="O63">
        <v>0.75532814951148497</v>
      </c>
    </row>
    <row r="64" spans="1:15" x14ac:dyDescent="0.25">
      <c r="A64" t="s">
        <v>77</v>
      </c>
      <c r="B64">
        <v>17.330100000000002</v>
      </c>
      <c r="C64">
        <v>6.8833500000000006E-2</v>
      </c>
      <c r="D64">
        <v>5.5347399999999998E-2</v>
      </c>
      <c r="E64">
        <v>1.1583599999999999E-2</v>
      </c>
      <c r="F64">
        <v>0</v>
      </c>
      <c r="G64">
        <v>8475648</v>
      </c>
      <c r="H64">
        <v>0</v>
      </c>
      <c r="I64">
        <v>0</v>
      </c>
      <c r="J64">
        <v>4237824</v>
      </c>
      <c r="K64">
        <v>0</v>
      </c>
      <c r="L64">
        <v>104</v>
      </c>
      <c r="M64">
        <v>0</v>
      </c>
      <c r="N64">
        <v>15.200189999999999</v>
      </c>
      <c r="O64">
        <v>0.80406024297519785</v>
      </c>
    </row>
    <row r="65" spans="1:15" x14ac:dyDescent="0.25">
      <c r="A65" t="s">
        <v>78</v>
      </c>
      <c r="B65">
        <v>16.8612</v>
      </c>
      <c r="C65">
        <v>6.9109900000000002E-2</v>
      </c>
      <c r="D65">
        <v>5.5708399999999998E-2</v>
      </c>
      <c r="E65">
        <v>1.16341E-2</v>
      </c>
      <c r="F65">
        <v>0</v>
      </c>
      <c r="G65">
        <v>8578048</v>
      </c>
      <c r="H65">
        <v>0</v>
      </c>
      <c r="I65">
        <v>0</v>
      </c>
      <c r="J65">
        <v>4289024</v>
      </c>
      <c r="K65">
        <v>0</v>
      </c>
      <c r="L65">
        <v>105</v>
      </c>
      <c r="M65">
        <v>0</v>
      </c>
      <c r="N65">
        <v>15.04787</v>
      </c>
      <c r="O65">
        <v>0.6903320232564425</v>
      </c>
    </row>
    <row r="66" spans="1:15" x14ac:dyDescent="0.25">
      <c r="A66" t="s">
        <v>79</v>
      </c>
      <c r="B66">
        <v>16.417999999999999</v>
      </c>
      <c r="C66">
        <v>6.9232500000000002E-2</v>
      </c>
      <c r="D66">
        <v>5.6869999999999997E-2</v>
      </c>
      <c r="E66">
        <v>1.2027400000000001E-2</v>
      </c>
      <c r="F66">
        <v>0</v>
      </c>
      <c r="G66">
        <v>8680448</v>
      </c>
      <c r="H66">
        <v>0</v>
      </c>
      <c r="I66">
        <v>0</v>
      </c>
      <c r="J66">
        <v>4340224</v>
      </c>
      <c r="K66">
        <v>0</v>
      </c>
      <c r="L66">
        <v>105</v>
      </c>
      <c r="M66">
        <v>0</v>
      </c>
      <c r="N66">
        <v>14.80808</v>
      </c>
      <c r="O66">
        <v>0.62084068774167422</v>
      </c>
    </row>
    <row r="67" spans="1:15" x14ac:dyDescent="0.25">
      <c r="A67" t="s">
        <v>80</v>
      </c>
      <c r="B67">
        <v>16.8157</v>
      </c>
      <c r="C67">
        <v>7.2045700000000004E-2</v>
      </c>
      <c r="D67">
        <v>5.7902099999999998E-2</v>
      </c>
      <c r="E67">
        <v>1.2244400000000001E-2</v>
      </c>
      <c r="F67">
        <v>0</v>
      </c>
      <c r="G67">
        <v>8782848</v>
      </c>
      <c r="H67">
        <v>0</v>
      </c>
      <c r="I67">
        <v>0</v>
      </c>
      <c r="J67">
        <v>4391424</v>
      </c>
      <c r="K67">
        <v>0</v>
      </c>
      <c r="L67">
        <v>106</v>
      </c>
      <c r="M67">
        <v>0</v>
      </c>
      <c r="N67">
        <v>14.70397</v>
      </c>
      <c r="O67">
        <v>0.79610925834474622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96EE-0F75-4721-A21F-666FF8C2C28C}">
  <dimension ref="A1:U68"/>
  <sheetViews>
    <sheetView topLeftCell="A33" workbookViewId="0">
      <selection activeCell="R14" sqref="R14"/>
    </sheetView>
  </sheetViews>
  <sheetFormatPr defaultRowHeight="15" x14ac:dyDescent="0.25"/>
  <cols>
    <col min="1" max="1" width="12" bestFit="1" customWidth="1"/>
    <col min="2" max="3" width="12.5703125" customWidth="1"/>
    <col min="4" max="5" width="12.7109375" bestFit="1" customWidth="1"/>
    <col min="6" max="6" width="12.7109375" customWidth="1"/>
    <col min="7" max="7" width="12" bestFit="1" customWidth="1"/>
    <col min="8" max="8" width="11.140625" customWidth="1"/>
    <col min="11" max="11" width="12" bestFit="1" customWidth="1"/>
    <col min="12" max="13" width="11.85546875" style="6" customWidth="1"/>
    <col min="14" max="14" width="12.7109375" style="6" bestFit="1" customWidth="1"/>
    <col min="15" max="17" width="12.7109375" style="6" customWidth="1"/>
    <col min="18" max="18" width="25.28515625" style="6" customWidth="1"/>
    <col min="19" max="19" width="10.5703125" style="6" customWidth="1"/>
  </cols>
  <sheetData>
    <row r="1" spans="1:2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T1" s="6"/>
      <c r="U1" s="6"/>
    </row>
    <row r="2" spans="1:2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N2" s="6">
        <f>AVERAGE($C$5:$C$68)</f>
        <v>2.2786321656921599E-6</v>
      </c>
      <c r="O2" s="6">
        <f>AVERAGE($E$5:$E$68)</f>
        <v>2.9104328615346182E-6</v>
      </c>
      <c r="T2" s="6"/>
      <c r="U2" s="6"/>
    </row>
    <row r="3" spans="1:21" ht="45" x14ac:dyDescent="0.25">
      <c r="A3" s="4" t="s">
        <v>102</v>
      </c>
      <c r="B3" s="3" t="s">
        <v>83</v>
      </c>
      <c r="C3" s="3" t="s">
        <v>82</v>
      </c>
      <c r="D3" s="3" t="s">
        <v>81</v>
      </c>
      <c r="E3" s="3" t="s">
        <v>90</v>
      </c>
      <c r="F3" s="3" t="s">
        <v>91</v>
      </c>
      <c r="G3" s="3" t="s">
        <v>104</v>
      </c>
      <c r="H3" s="3"/>
      <c r="I3" s="3"/>
      <c r="J3" s="7"/>
      <c r="K3" s="7"/>
      <c r="L3" s="2"/>
      <c r="M3" s="3"/>
      <c r="N3" s="3"/>
      <c r="O3" s="3"/>
      <c r="P3" s="3"/>
      <c r="Q3" s="3" t="s">
        <v>89</v>
      </c>
      <c r="R3" s="1"/>
      <c r="S3" s="2"/>
      <c r="U3" s="8" t="s">
        <v>6</v>
      </c>
    </row>
    <row r="4" spans="1:21" x14ac:dyDescent="0.25">
      <c r="A4" s="1">
        <f>'PQBRT Data'!D2 + 'PQBRT Data'!E2</f>
        <v>1.7088E-5</v>
      </c>
      <c r="B4" s="3"/>
      <c r="C4" s="3"/>
      <c r="D4" s="3"/>
      <c r="E4" s="3"/>
      <c r="F4" s="3"/>
      <c r="G4" s="3"/>
      <c r="H4" s="3"/>
      <c r="I4" s="3"/>
      <c r="J4" s="7"/>
      <c r="K4" s="7"/>
      <c r="L4" s="2"/>
      <c r="M4" s="3"/>
      <c r="N4" s="3"/>
      <c r="O4" s="3"/>
      <c r="P4" s="3"/>
      <c r="Q4" s="3"/>
      <c r="R4" s="1"/>
      <c r="S4" s="2"/>
      <c r="U4" s="8">
        <v>32</v>
      </c>
    </row>
    <row r="5" spans="1:21" x14ac:dyDescent="0.25">
      <c r="A5" s="1">
        <f>'PQBRT Data'!D3 + 'PQBRT Data'!E3</f>
        <v>6.6719999999999998E-5</v>
      </c>
      <c r="B5" s="4">
        <f>4.70104863155438E-18*POWER(U5,2) + 7.87753198610083E-09*U5 - 0.000282157114450605</f>
        <v>-1.9342399770094608E-4</v>
      </c>
      <c r="C5" s="1">
        <f t="shared" ref="C5:C68" si="0">A5-B5</f>
        <v>2.6014399770094606E-4</v>
      </c>
      <c r="D5" s="1">
        <f>7.9136811296671E-09*U5 - 0.000314459873432104</f>
        <v>-2.2532016918753377E-4</v>
      </c>
      <c r="E5" s="1">
        <f>A5-D5</f>
        <v>2.9204016918753375E-4</v>
      </c>
      <c r="F5" s="1">
        <f>ABS(E5)</f>
        <v>2.9204016918753375E-4</v>
      </c>
      <c r="G5" s="1">
        <f>'PQBRT Data'!D2-'PQBRT Data'!E2</f>
        <v>-5.7599999999999923E-7</v>
      </c>
      <c r="H5" s="4"/>
      <c r="I5" s="1"/>
      <c r="J5" s="5"/>
      <c r="K5" s="5"/>
      <c r="L5" s="1"/>
      <c r="N5" s="1"/>
      <c r="P5" s="1"/>
      <c r="Q5" s="1"/>
      <c r="R5" s="4" t="s">
        <v>84</v>
      </c>
      <c r="S5" s="1">
        <f>MIN(F5:F68)</f>
        <v>2.3926097470622354E-6</v>
      </c>
      <c r="U5" s="8">
        <v>11264</v>
      </c>
    </row>
    <row r="6" spans="1:21" x14ac:dyDescent="0.25">
      <c r="A6" s="1">
        <f>'PQBRT Data'!D4 + 'PQBRT Data'!E4</f>
        <v>1.3344E-4</v>
      </c>
      <c r="B6" s="4">
        <f t="shared" ref="B6:B68" si="1">4.70104863155438E-18*POWER(U6,2) + 7.87753198610083E-09*U6 - 0.000282157114450605</f>
        <v>-7.2422370573680024E-5</v>
      </c>
      <c r="C6" s="1">
        <f t="shared" si="0"/>
        <v>2.0586237057368002E-4</v>
      </c>
      <c r="D6" s="1">
        <f t="shared" ref="D6:D68" si="2">7.9136811296671E-09*U6 - 0.000314459873432104</f>
        <v>-1.0376602703584712E-4</v>
      </c>
      <c r="E6" s="1">
        <f t="shared" ref="E6:E68" si="3">A6-D6</f>
        <v>2.3720602703584712E-4</v>
      </c>
      <c r="F6" s="1">
        <f t="shared" ref="F6:F68" si="4">ABS(E6)</f>
        <v>2.3720602703584712E-4</v>
      </c>
      <c r="G6" s="1">
        <f>'PQBRT Data'!D3-'PQBRT Data'!E3</f>
        <v>2.5184000000000005E-5</v>
      </c>
      <c r="H6" s="4"/>
      <c r="I6" s="1"/>
      <c r="J6" s="5"/>
      <c r="K6" s="5"/>
      <c r="L6" s="1"/>
      <c r="N6" s="1"/>
      <c r="P6" s="1"/>
      <c r="Q6" s="1"/>
      <c r="R6" s="4" t="s">
        <v>85</v>
      </c>
      <c r="S6" s="1">
        <f>MAX(F5:F68)</f>
        <v>8.9698815293191153E-4</v>
      </c>
      <c r="U6" s="8">
        <v>26624</v>
      </c>
    </row>
    <row r="7" spans="1:21" x14ac:dyDescent="0.25">
      <c r="A7" s="1">
        <f>'PQBRT Data'!D5 + 'PQBRT Data'!E5</f>
        <v>1.7798400000000001E-4</v>
      </c>
      <c r="B7" s="4">
        <f t="shared" si="1"/>
        <v>8.2466131961897904E-6</v>
      </c>
      <c r="C7" s="1">
        <f t="shared" si="0"/>
        <v>1.6973738680381022E-4</v>
      </c>
      <c r="D7" s="1">
        <f t="shared" si="2"/>
        <v>-2.2729932268056026E-5</v>
      </c>
      <c r="E7" s="1">
        <f t="shared" si="3"/>
        <v>2.0071393226805603E-4</v>
      </c>
      <c r="F7" s="1">
        <f t="shared" si="4"/>
        <v>2.0071393226805603E-4</v>
      </c>
      <c r="G7" s="1">
        <f>'PQBRT Data'!D4-'PQBRT Data'!E4</f>
        <v>6.3039999999999993E-5</v>
      </c>
      <c r="H7" s="4"/>
      <c r="I7" s="1"/>
      <c r="J7" s="5"/>
      <c r="K7" s="5"/>
      <c r="L7" s="1"/>
      <c r="N7" s="1"/>
      <c r="P7" s="1"/>
      <c r="Q7" s="1"/>
      <c r="R7" s="4" t="s">
        <v>86</v>
      </c>
      <c r="S7" s="1">
        <f>_xlfn.STDEV.S(E5:E68)</f>
        <v>4.297928350862203E-4</v>
      </c>
      <c r="U7" s="8">
        <v>36864</v>
      </c>
    </row>
    <row r="8" spans="1:21" x14ac:dyDescent="0.25">
      <c r="A8" s="1">
        <f>'PQBRT Data'!D6 + 'PQBRT Data'!E6</f>
        <v>2.20256E-4</v>
      </c>
      <c r="B8" s="4">
        <f t="shared" si="1"/>
        <v>8.8916582847413589E-5</v>
      </c>
      <c r="C8" s="1">
        <f t="shared" si="0"/>
        <v>1.3133941715258641E-4</v>
      </c>
      <c r="D8" s="1">
        <f t="shared" si="2"/>
        <v>5.8306162499735124E-5</v>
      </c>
      <c r="E8" s="1">
        <f t="shared" si="3"/>
        <v>1.6194983750026488E-4</v>
      </c>
      <c r="F8" s="1">
        <f t="shared" si="4"/>
        <v>1.6194983750026488E-4</v>
      </c>
      <c r="G8" s="1">
        <f>'PQBRT Data'!D5-'PQBRT Data'!E5</f>
        <v>9.0303999999999995E-5</v>
      </c>
      <c r="H8" s="4"/>
      <c r="I8" s="1"/>
      <c r="J8" s="5"/>
      <c r="K8" s="5"/>
      <c r="L8" s="1"/>
      <c r="N8" s="1"/>
      <c r="P8" s="1"/>
      <c r="Q8" s="1"/>
      <c r="R8" s="4" t="s">
        <v>87</v>
      </c>
      <c r="S8" s="1">
        <f>AVERAGE(D5:D68)</f>
        <v>2.7104862504638463E-2</v>
      </c>
      <c r="U8" s="8">
        <v>47104</v>
      </c>
    </row>
    <row r="9" spans="1:21" x14ac:dyDescent="0.25">
      <c r="A9" s="1">
        <f>'PQBRT Data'!D7 + 'PQBRT Data'!E7</f>
        <v>2.6035199999999999E-4</v>
      </c>
      <c r="B9" s="4">
        <f t="shared" si="1"/>
        <v>1.6958753837999137E-4</v>
      </c>
      <c r="C9" s="1">
        <f t="shared" si="0"/>
        <v>9.0764461620008617E-5</v>
      </c>
      <c r="D9" s="1">
        <f t="shared" si="2"/>
        <v>1.3934225726752622E-4</v>
      </c>
      <c r="E9" s="1">
        <f t="shared" si="3"/>
        <v>1.2100974273247377E-4</v>
      </c>
      <c r="F9" s="1">
        <f t="shared" si="4"/>
        <v>1.2100974273247377E-4</v>
      </c>
      <c r="G9" s="1">
        <f>'PQBRT Data'!D6-'PQBRT Data'!E6</f>
        <v>1.1907200000000001E-4</v>
      </c>
      <c r="H9" s="4"/>
      <c r="I9" s="1"/>
      <c r="J9" s="5"/>
      <c r="K9" s="5"/>
      <c r="L9" s="1"/>
      <c r="N9" s="1"/>
      <c r="P9" s="1"/>
      <c r="Q9" s="1"/>
      <c r="R9" s="4" t="s">
        <v>88</v>
      </c>
      <c r="S9" s="1">
        <f>S7/S8</f>
        <v>1.5856669075988476E-2</v>
      </c>
      <c r="U9" s="8">
        <v>57344</v>
      </c>
    </row>
    <row r="10" spans="1:21" x14ac:dyDescent="0.25">
      <c r="A10" s="1">
        <f>'PQBRT Data'!D8 + 'PQBRT Data'!E8</f>
        <v>3.0604800000000001E-4</v>
      </c>
      <c r="B10" s="4">
        <f t="shared" si="1"/>
        <v>2.5025947979392314E-4</v>
      </c>
      <c r="C10" s="1">
        <f t="shared" si="0"/>
        <v>5.5788520206076866E-5</v>
      </c>
      <c r="D10" s="1">
        <f t="shared" si="2"/>
        <v>2.2037835203531737E-4</v>
      </c>
      <c r="E10" s="1">
        <f t="shared" si="3"/>
        <v>8.5669647964682638E-5</v>
      </c>
      <c r="F10" s="1">
        <f t="shared" si="4"/>
        <v>8.5669647964682638E-5</v>
      </c>
      <c r="G10" s="1">
        <f>'PQBRT Data'!D7-'PQBRT Data'!E7</f>
        <v>1.4451200000000002E-4</v>
      </c>
      <c r="H10" s="4"/>
      <c r="I10" s="1"/>
      <c r="J10" s="5"/>
      <c r="K10" s="5"/>
      <c r="L10" s="1"/>
      <c r="N10" s="1"/>
      <c r="P10" s="1"/>
      <c r="Q10" s="1"/>
      <c r="R10" s="4" t="s">
        <v>92</v>
      </c>
      <c r="S10" s="1" t="e">
        <f>AVERAGE(J5:J68)</f>
        <v>#DIV/0!</v>
      </c>
      <c r="U10" s="8">
        <v>67584</v>
      </c>
    </row>
    <row r="11" spans="1:21" x14ac:dyDescent="0.25">
      <c r="A11" s="1">
        <f>'PQBRT Data'!D9 + 'PQBRT Data'!E9</f>
        <v>3.5046399999999998E-4</v>
      </c>
      <c r="B11" s="4">
        <f t="shared" si="1"/>
        <v>3.309324070892089E-4</v>
      </c>
      <c r="C11" s="1">
        <f t="shared" si="0"/>
        <v>1.9531592910791088E-5</v>
      </c>
      <c r="D11" s="1">
        <f t="shared" si="2"/>
        <v>3.0141444680310847E-4</v>
      </c>
      <c r="E11" s="1">
        <f t="shared" si="3"/>
        <v>4.9049553196891518E-5</v>
      </c>
      <c r="F11" s="1">
        <f t="shared" si="4"/>
        <v>4.9049553196891518E-5</v>
      </c>
      <c r="G11" s="1">
        <f>'PQBRT Data'!D8-'PQBRT Data'!E8</f>
        <v>1.7523199999999999E-4</v>
      </c>
      <c r="H11" s="4"/>
      <c r="I11" s="1"/>
      <c r="J11" s="5"/>
      <c r="K11" s="5"/>
      <c r="L11" s="1"/>
      <c r="N11" s="1"/>
      <c r="P11" s="1"/>
      <c r="Q11" s="1"/>
      <c r="R11" s="4"/>
      <c r="S11" s="1"/>
      <c r="U11" s="8">
        <v>77824</v>
      </c>
    </row>
    <row r="12" spans="1:21" x14ac:dyDescent="0.25">
      <c r="A12" s="1">
        <f>'PQBRT Data'!D10 + 'PQBRT Data'!E10</f>
        <v>3.9167999999999999E-4</v>
      </c>
      <c r="B12" s="4">
        <f t="shared" si="1"/>
        <v>4.1160632026584863E-4</v>
      </c>
      <c r="C12" s="1">
        <f t="shared" si="0"/>
        <v>-1.9926320265848643E-5</v>
      </c>
      <c r="D12" s="1">
        <f t="shared" si="2"/>
        <v>3.8245054157089956E-4</v>
      </c>
      <c r="E12" s="1">
        <f t="shared" si="3"/>
        <v>9.2294584291004286E-6</v>
      </c>
      <c r="F12" s="1">
        <f t="shared" si="4"/>
        <v>9.2294584291004286E-6</v>
      </c>
      <c r="G12" s="1">
        <f>'PQBRT Data'!D9-'PQBRT Data'!E9</f>
        <v>2.0518399999999997E-4</v>
      </c>
      <c r="H12" s="4"/>
      <c r="I12" s="1"/>
      <c r="J12" s="5"/>
      <c r="K12" s="5"/>
      <c r="L12" s="1"/>
      <c r="N12" s="1"/>
      <c r="P12" s="1"/>
      <c r="Q12" s="1"/>
      <c r="R12" s="1"/>
      <c r="S12" s="1"/>
      <c r="U12" s="8">
        <v>88064</v>
      </c>
    </row>
    <row r="13" spans="1:21" x14ac:dyDescent="0.25">
      <c r="A13" s="1">
        <f>'PQBRT Data'!D11 + 'PQBRT Data'!E11</f>
        <v>4.5711999999999999E-4</v>
      </c>
      <c r="B13" s="4">
        <f t="shared" si="1"/>
        <v>4.922812193238423E-4</v>
      </c>
      <c r="C13" s="1">
        <f t="shared" si="0"/>
        <v>-3.5161219323842315E-5</v>
      </c>
      <c r="D13" s="1">
        <f t="shared" si="2"/>
        <v>4.6348663633869066E-4</v>
      </c>
      <c r="E13" s="1">
        <f t="shared" si="3"/>
        <v>-6.3666363386906703E-6</v>
      </c>
      <c r="F13" s="1">
        <f t="shared" si="4"/>
        <v>6.3666363386906703E-6</v>
      </c>
      <c r="G13" s="1">
        <f>'PQBRT Data'!D10-'PQBRT Data'!E10</f>
        <v>2.3097599999999998E-4</v>
      </c>
      <c r="H13" s="4"/>
      <c r="I13" s="1"/>
      <c r="J13" s="5"/>
      <c r="K13" s="5"/>
      <c r="L13" s="1"/>
      <c r="N13" s="1"/>
      <c r="P13" s="1"/>
      <c r="Q13" s="1"/>
      <c r="R13" s="1"/>
      <c r="S13" s="1"/>
      <c r="U13" s="8">
        <v>98304</v>
      </c>
    </row>
    <row r="14" spans="1:21" x14ac:dyDescent="0.25">
      <c r="A14" s="1">
        <f>'PQBRT Data'!D12 + 'PQBRT Data'!E12</f>
        <v>6.8387200000000008E-4</v>
      </c>
      <c r="B14" s="4">
        <f t="shared" si="1"/>
        <v>8.8760247562298319E-4</v>
      </c>
      <c r="C14" s="1">
        <f t="shared" si="0"/>
        <v>-2.0373047562298311E-4</v>
      </c>
      <c r="D14" s="1">
        <f t="shared" si="2"/>
        <v>8.6056350070086701E-4</v>
      </c>
      <c r="E14" s="1">
        <f t="shared" si="3"/>
        <v>-1.7669150070086692E-4</v>
      </c>
      <c r="F14" s="1">
        <f t="shared" si="4"/>
        <v>1.7669150070086692E-4</v>
      </c>
      <c r="G14" s="1">
        <f>'PQBRT Data'!D11-'PQBRT Data'!E11</f>
        <v>2.8265600000000005E-4</v>
      </c>
      <c r="H14" s="4"/>
      <c r="I14" s="1"/>
      <c r="J14" s="5"/>
      <c r="K14" s="5"/>
      <c r="L14" s="1"/>
      <c r="N14" s="1"/>
      <c r="P14" s="1"/>
      <c r="Q14" s="1"/>
      <c r="R14" s="1"/>
      <c r="S14" s="1"/>
      <c r="U14" s="8">
        <v>148480</v>
      </c>
    </row>
    <row r="15" spans="1:21" x14ac:dyDescent="0.25">
      <c r="A15" s="1">
        <f>'PQBRT Data'!D13 + 'PQBRT Data'!E13</f>
        <v>1.8689900000000001E-3</v>
      </c>
      <c r="B15" s="4">
        <f t="shared" si="1"/>
        <v>1.4039760925038656E-3</v>
      </c>
      <c r="C15" s="1">
        <f t="shared" si="0"/>
        <v>4.6501390749613446E-4</v>
      </c>
      <c r="D15" s="1">
        <f t="shared" si="2"/>
        <v>1.3791945072147301E-3</v>
      </c>
      <c r="E15" s="1">
        <f t="shared" si="3"/>
        <v>4.8979549278526996E-4</v>
      </c>
      <c r="F15" s="1">
        <f t="shared" si="4"/>
        <v>4.8979549278526996E-4</v>
      </c>
      <c r="G15" s="1">
        <f>'PQBRT Data'!D12-'PQBRT Data'!E12</f>
        <v>4.3632000000000002E-4</v>
      </c>
      <c r="H15" s="4"/>
      <c r="I15" s="1"/>
      <c r="J15" s="5"/>
      <c r="K15" s="5"/>
      <c r="L15" s="1"/>
      <c r="N15" s="1"/>
      <c r="P15" s="1"/>
      <c r="Q15" s="1"/>
      <c r="R15" s="1"/>
      <c r="S15" s="1"/>
      <c r="U15" s="8">
        <v>214016</v>
      </c>
    </row>
    <row r="16" spans="1:21" x14ac:dyDescent="0.25">
      <c r="A16" s="1">
        <f>'PQBRT Data'!D14 + 'PQBRT Data'!E14</f>
        <v>1.8078079999999999E-3</v>
      </c>
      <c r="B16" s="4">
        <f t="shared" si="1"/>
        <v>2.1786122335131744E-3</v>
      </c>
      <c r="C16" s="1">
        <f t="shared" si="0"/>
        <v>-3.7080423351317448E-4</v>
      </c>
      <c r="D16" s="1">
        <f t="shared" si="2"/>
        <v>2.157141016985525E-3</v>
      </c>
      <c r="E16" s="1">
        <f t="shared" si="3"/>
        <v>-3.4933301698552503E-4</v>
      </c>
      <c r="F16" s="1">
        <f t="shared" si="4"/>
        <v>3.4933301698552503E-4</v>
      </c>
      <c r="G16" s="1">
        <f>'PQBRT Data'!D13-'PQBRT Data'!E13</f>
        <v>1.46867E-3</v>
      </c>
      <c r="H16" s="4"/>
      <c r="I16" s="1"/>
      <c r="J16" s="5"/>
      <c r="K16" s="5"/>
      <c r="L16" s="1"/>
      <c r="N16" s="1"/>
      <c r="P16" s="1"/>
      <c r="Q16" s="1"/>
      <c r="R16" s="1"/>
      <c r="S16" s="1"/>
      <c r="U16" s="8">
        <v>312320</v>
      </c>
    </row>
    <row r="17" spans="1:21" x14ac:dyDescent="0.25">
      <c r="A17" s="1">
        <f>'PQBRT Data'!D15 + 'PQBRT Data'!E15</f>
        <v>2.2412120000000002E-3</v>
      </c>
      <c r="B17" s="4">
        <f t="shared" si="1"/>
        <v>2.6950868046447039E-3</v>
      </c>
      <c r="C17" s="1">
        <f t="shared" si="0"/>
        <v>-4.5387480464470368E-4</v>
      </c>
      <c r="D17" s="1">
        <f t="shared" si="2"/>
        <v>2.6757720234993881E-3</v>
      </c>
      <c r="E17" s="1">
        <f t="shared" si="3"/>
        <v>-4.3456002349938783E-4</v>
      </c>
      <c r="F17" s="1">
        <f t="shared" si="4"/>
        <v>4.3456002349938783E-4</v>
      </c>
      <c r="G17" s="1">
        <f>'PQBRT Data'!D14-'PQBRT Data'!E14</f>
        <v>1.230912E-3</v>
      </c>
      <c r="H17" s="4"/>
      <c r="I17" s="1"/>
      <c r="J17" s="5"/>
      <c r="K17" s="5"/>
      <c r="L17" s="1"/>
      <c r="N17" s="1"/>
      <c r="P17" s="1"/>
      <c r="Q17" s="1"/>
      <c r="R17" s="1"/>
      <c r="S17" s="1"/>
      <c r="U17" s="8">
        <v>377856</v>
      </c>
    </row>
    <row r="18" spans="1:21" x14ac:dyDescent="0.25">
      <c r="A18" s="1">
        <f>'PQBRT Data'!D16 + 'PQBRT Data'!E16</f>
        <v>2.8061739999999998E-3</v>
      </c>
      <c r="B18" s="4">
        <f t="shared" si="1"/>
        <v>3.3407368053251052E-3</v>
      </c>
      <c r="C18" s="1">
        <f t="shared" si="0"/>
        <v>-5.3456280532510536E-4</v>
      </c>
      <c r="D18" s="1">
        <f t="shared" si="2"/>
        <v>3.3240607816417168E-3</v>
      </c>
      <c r="E18" s="1">
        <f t="shared" si="3"/>
        <v>-5.1788678164171702E-4</v>
      </c>
      <c r="F18" s="1">
        <f t="shared" si="4"/>
        <v>5.1788678164171702E-4</v>
      </c>
      <c r="G18" s="1">
        <f>'PQBRT Data'!D15-'PQBRT Data'!E15</f>
        <v>1.5537880000000002E-3</v>
      </c>
      <c r="H18" s="4"/>
      <c r="I18" s="1"/>
      <c r="J18" s="5"/>
      <c r="K18" s="5"/>
      <c r="L18" s="1"/>
      <c r="N18" s="1"/>
      <c r="P18" s="1"/>
      <c r="Q18" s="1"/>
      <c r="R18" s="1"/>
      <c r="S18" s="1"/>
      <c r="U18" s="8">
        <v>459776</v>
      </c>
    </row>
    <row r="19" spans="1:21" x14ac:dyDescent="0.25">
      <c r="A19" s="1">
        <f>'PQBRT Data'!D17 + 'PQBRT Data'!E17</f>
        <v>3.2705239999999999E-3</v>
      </c>
      <c r="B19" s="4">
        <f t="shared" si="1"/>
        <v>3.8573022352822173E-3</v>
      </c>
      <c r="C19" s="1">
        <f t="shared" si="0"/>
        <v>-5.8677823528221736E-4</v>
      </c>
      <c r="D19" s="1">
        <f t="shared" si="2"/>
        <v>3.8426917881555795E-3</v>
      </c>
      <c r="E19" s="1">
        <f t="shared" si="3"/>
        <v>-5.7216778815557959E-4</v>
      </c>
      <c r="F19" s="1">
        <f t="shared" si="4"/>
        <v>5.7216778815557959E-4</v>
      </c>
      <c r="G19" s="1">
        <f>'PQBRT Data'!D16-'PQBRT Data'!E16</f>
        <v>1.9606060000000002E-3</v>
      </c>
      <c r="H19" s="4"/>
      <c r="I19" s="1"/>
      <c r="J19" s="5"/>
      <c r="K19" s="5"/>
      <c r="L19" s="1"/>
      <c r="N19" s="1"/>
      <c r="P19" s="1"/>
      <c r="Q19" s="1"/>
      <c r="R19" s="1"/>
      <c r="S19" s="1"/>
      <c r="U19" s="8">
        <v>525312</v>
      </c>
    </row>
    <row r="20" spans="1:21" x14ac:dyDescent="0.25">
      <c r="A20" s="1">
        <f>'PQBRT Data'!D18 + 'PQBRT Data'!E18</f>
        <v>3.9728920000000004E-3</v>
      </c>
      <c r="B20" s="4">
        <f t="shared" si="1"/>
        <v>4.6322260959058706E-3</v>
      </c>
      <c r="C20" s="1">
        <f t="shared" si="0"/>
        <v>-6.5933409590587019E-4</v>
      </c>
      <c r="D20" s="1">
        <f t="shared" si="2"/>
        <v>4.6206382979263744E-3</v>
      </c>
      <c r="E20" s="1">
        <f t="shared" si="3"/>
        <v>-6.4774629792637393E-4</v>
      </c>
      <c r="F20" s="1">
        <f t="shared" si="4"/>
        <v>6.4774629792637393E-4</v>
      </c>
      <c r="G20" s="1">
        <f>'PQBRT Data'!D17-'PQBRT Data'!E17</f>
        <v>2.3020759999999997E-3</v>
      </c>
      <c r="H20" s="4"/>
      <c r="I20" s="1"/>
      <c r="J20" s="5"/>
      <c r="K20" s="5"/>
      <c r="L20" s="1"/>
      <c r="N20" s="1"/>
      <c r="P20" s="1"/>
      <c r="Q20" s="1"/>
      <c r="R20" s="1"/>
      <c r="S20" s="1"/>
      <c r="U20" s="8">
        <v>623616</v>
      </c>
    </row>
    <row r="21" spans="1:21" x14ac:dyDescent="0.25">
      <c r="A21" s="1">
        <f>'PQBRT Data'!D19 + 'PQBRT Data'!E19</f>
        <v>5.7960620000000003E-3</v>
      </c>
      <c r="B21" s="4">
        <f t="shared" si="1"/>
        <v>5.2780653858062352E-3</v>
      </c>
      <c r="C21" s="1">
        <f t="shared" si="0"/>
        <v>5.1799661419376503E-4</v>
      </c>
      <c r="D21" s="1">
        <f t="shared" si="2"/>
        <v>5.2689270560687031E-3</v>
      </c>
      <c r="E21" s="1">
        <f t="shared" si="3"/>
        <v>5.2713494393129712E-4</v>
      </c>
      <c r="F21" s="1">
        <f t="shared" si="4"/>
        <v>5.2713494393129712E-4</v>
      </c>
      <c r="G21" s="1">
        <f>'PQBRT Data'!D18-'PQBRT Data'!E18</f>
        <v>2.816668E-3</v>
      </c>
      <c r="H21" s="4"/>
      <c r="I21" s="1"/>
      <c r="J21" s="5"/>
      <c r="K21" s="5"/>
      <c r="L21" s="1"/>
      <c r="N21" s="1"/>
      <c r="P21" s="1"/>
      <c r="Q21" s="1"/>
      <c r="R21" s="1"/>
      <c r="S21" s="1"/>
      <c r="U21" s="8">
        <v>705536</v>
      </c>
    </row>
    <row r="22" spans="1:21" x14ac:dyDescent="0.25">
      <c r="A22" s="1">
        <f>'PQBRT Data'!D20 + 'PQBRT Data'!E20</f>
        <v>6.3676200000000001E-3</v>
      </c>
      <c r="B22" s="4">
        <f t="shared" si="1"/>
        <v>5.923967772113254E-3</v>
      </c>
      <c r="C22" s="1">
        <f t="shared" si="0"/>
        <v>4.4365222788674604E-4</v>
      </c>
      <c r="D22" s="1">
        <f t="shared" si="2"/>
        <v>5.9172158142110319E-3</v>
      </c>
      <c r="E22" s="1">
        <f t="shared" si="3"/>
        <v>4.5040418578896815E-4</v>
      </c>
      <c r="F22" s="1">
        <f t="shared" si="4"/>
        <v>4.5040418578896815E-4</v>
      </c>
      <c r="G22" s="1">
        <f>'PQBRT Data'!D19-'PQBRT Data'!E19</f>
        <v>4.2526380000000004E-3</v>
      </c>
      <c r="H22" s="4"/>
      <c r="I22" s="1"/>
      <c r="J22" s="5"/>
      <c r="K22" s="5"/>
      <c r="L22" s="1"/>
      <c r="N22" s="1"/>
      <c r="P22" s="1"/>
      <c r="Q22" s="1"/>
      <c r="R22" s="1"/>
      <c r="S22" s="1"/>
      <c r="U22" s="8">
        <v>787456</v>
      </c>
    </row>
    <row r="23" spans="1:21" x14ac:dyDescent="0.25">
      <c r="A23" s="1">
        <f>'PQBRT Data'!D21 + 'PQBRT Data'!E21</f>
        <v>7.5772199999999991E-3</v>
      </c>
      <c r="B23" s="4">
        <f t="shared" si="1"/>
        <v>7.086751070410657E-3</v>
      </c>
      <c r="C23" s="1">
        <f t="shared" si="0"/>
        <v>4.9046892958934211E-4</v>
      </c>
      <c r="D23" s="1">
        <f t="shared" si="2"/>
        <v>7.0841355788672242E-3</v>
      </c>
      <c r="E23" s="1">
        <f t="shared" si="3"/>
        <v>4.9308442113277489E-4</v>
      </c>
      <c r="F23" s="1">
        <f t="shared" si="4"/>
        <v>4.9308442113277489E-4</v>
      </c>
      <c r="G23" s="1">
        <f>'PQBRT Data'!D20-'PQBRT Data'!E20</f>
        <v>4.2461399999999998E-3</v>
      </c>
      <c r="H23" s="4"/>
      <c r="I23" s="1"/>
      <c r="J23" s="5"/>
      <c r="K23" s="5"/>
      <c r="L23" s="1"/>
      <c r="N23" s="1"/>
      <c r="P23" s="1"/>
      <c r="Q23" s="1"/>
      <c r="R23" s="1"/>
      <c r="S23" s="1"/>
      <c r="U23" s="8">
        <v>934912</v>
      </c>
    </row>
    <row r="24" spans="1:21" x14ac:dyDescent="0.25">
      <c r="A24" s="1">
        <f>'PQBRT Data'!D22 + 'PQBRT Data'!E22</f>
        <v>7.54099E-3</v>
      </c>
      <c r="B24" s="4">
        <f t="shared" si="1"/>
        <v>8.3789722793086146E-3</v>
      </c>
      <c r="C24" s="1">
        <f t="shared" si="0"/>
        <v>-8.3798227930861457E-4</v>
      </c>
      <c r="D24" s="1">
        <f t="shared" si="2"/>
        <v>8.3807130951518826E-3</v>
      </c>
      <c r="E24" s="1">
        <f t="shared" si="3"/>
        <v>-8.3972309515188259E-4</v>
      </c>
      <c r="F24" s="1">
        <f t="shared" si="4"/>
        <v>8.3972309515188259E-4</v>
      </c>
      <c r="G24" s="1">
        <f>'PQBRT Data'!D21-'PQBRT Data'!E21</f>
        <v>4.7431000000000001E-3</v>
      </c>
      <c r="H24" s="4"/>
      <c r="I24" s="1"/>
      <c r="J24" s="5"/>
      <c r="K24" s="5"/>
      <c r="L24" s="1"/>
      <c r="N24" s="1"/>
      <c r="P24" s="1"/>
      <c r="Q24" s="1"/>
      <c r="R24" s="1"/>
      <c r="S24" s="1"/>
      <c r="U24" s="8">
        <v>1098752</v>
      </c>
    </row>
    <row r="25" spans="1:21" x14ac:dyDescent="0.25">
      <c r="A25" s="1">
        <f>'PQBRT Data'!D23 + 'PQBRT Data'!E23</f>
        <v>9.9004499999999999E-3</v>
      </c>
      <c r="B25" s="4">
        <f t="shared" si="1"/>
        <v>9.6714458738331906E-3</v>
      </c>
      <c r="C25" s="1">
        <f t="shared" si="0"/>
        <v>2.290041261668093E-4</v>
      </c>
      <c r="D25" s="1">
        <f t="shared" si="2"/>
        <v>9.6772906114365401E-3</v>
      </c>
      <c r="E25" s="1">
        <f t="shared" si="3"/>
        <v>2.2315938856345974E-4</v>
      </c>
      <c r="F25" s="1">
        <f t="shared" si="4"/>
        <v>2.2315938856345974E-4</v>
      </c>
      <c r="G25" s="1">
        <f>'PQBRT Data'!D22-'PQBRT Data'!E22</f>
        <v>5.15367E-3</v>
      </c>
      <c r="H25" s="4"/>
      <c r="I25" s="1"/>
      <c r="J25" s="5"/>
      <c r="K25" s="5"/>
      <c r="L25" s="1"/>
      <c r="N25" s="1"/>
      <c r="P25" s="1"/>
      <c r="Q25" s="1"/>
      <c r="R25" s="1"/>
      <c r="S25" s="1"/>
      <c r="U25" s="8">
        <v>1262592</v>
      </c>
    </row>
    <row r="26" spans="1:21" x14ac:dyDescent="0.25">
      <c r="A26" s="1">
        <f>'PQBRT Data'!D24 + 'PQBRT Data'!E24</f>
        <v>1.129232E-2</v>
      </c>
      <c r="B26" s="4">
        <f t="shared" si="1"/>
        <v>1.0964171853984383E-2</v>
      </c>
      <c r="C26" s="1">
        <f t="shared" si="0"/>
        <v>3.2814814601561659E-4</v>
      </c>
      <c r="D26" s="1">
        <f t="shared" si="2"/>
        <v>1.0973868127721198E-2</v>
      </c>
      <c r="E26" s="1">
        <f t="shared" si="3"/>
        <v>3.1845187227880212E-4</v>
      </c>
      <c r="F26" s="1">
        <f t="shared" si="4"/>
        <v>3.1845187227880212E-4</v>
      </c>
      <c r="G26" s="1">
        <f>'PQBRT Data'!D23-'PQBRT Data'!E23</f>
        <v>5.5368699999999993E-3</v>
      </c>
      <c r="H26" s="4"/>
      <c r="I26" s="1"/>
      <c r="J26" s="5"/>
      <c r="K26" s="5"/>
      <c r="L26" s="1"/>
      <c r="N26" s="1"/>
      <c r="P26" s="1"/>
      <c r="Q26" s="1"/>
      <c r="R26" s="1"/>
      <c r="S26" s="1"/>
      <c r="U26" s="8">
        <v>1426432</v>
      </c>
    </row>
    <row r="27" spans="1:21" x14ac:dyDescent="0.25">
      <c r="A27" s="1">
        <f>'PQBRT Data'!D25 + 'PQBRT Data'!E25</f>
        <v>1.252347E-2</v>
      </c>
      <c r="B27" s="4">
        <f t="shared" si="1"/>
        <v>1.2257150219762194E-2</v>
      </c>
      <c r="C27" s="1">
        <f t="shared" si="0"/>
        <v>2.6631978023780589E-4</v>
      </c>
      <c r="D27" s="1">
        <f t="shared" si="2"/>
        <v>1.2270445644005855E-2</v>
      </c>
      <c r="E27" s="1">
        <f t="shared" si="3"/>
        <v>2.5302435599414488E-4</v>
      </c>
      <c r="F27" s="1">
        <f t="shared" si="4"/>
        <v>2.5302435599414488E-4</v>
      </c>
      <c r="G27" s="1">
        <f>'PQBRT Data'!D24-'PQBRT Data'!E24</f>
        <v>7.4405400000000007E-3</v>
      </c>
      <c r="H27" s="4"/>
      <c r="I27" s="1"/>
      <c r="J27" s="5"/>
      <c r="K27" s="5"/>
      <c r="L27" s="1"/>
      <c r="N27" s="1"/>
      <c r="P27" s="1"/>
      <c r="Q27" s="1"/>
      <c r="R27" s="1"/>
      <c r="S27" s="1"/>
      <c r="U27" s="8">
        <v>1590272</v>
      </c>
    </row>
    <row r="28" spans="1:21" x14ac:dyDescent="0.25">
      <c r="A28" s="1">
        <f>'PQBRT Data'!D26 + 'PQBRT Data'!E26</f>
        <v>1.4144810000000001E-2</v>
      </c>
      <c r="B28" s="4">
        <f t="shared" si="1"/>
        <v>1.3550380971166622E-2</v>
      </c>
      <c r="C28" s="1">
        <f t="shared" si="0"/>
        <v>5.9442902883337888E-4</v>
      </c>
      <c r="D28" s="1">
        <f t="shared" si="2"/>
        <v>1.3567023160290513E-2</v>
      </c>
      <c r="E28" s="1">
        <f t="shared" si="3"/>
        <v>5.7778683970948798E-4</v>
      </c>
      <c r="F28" s="1">
        <f t="shared" si="4"/>
        <v>5.7778683970948798E-4</v>
      </c>
      <c r="G28" s="1">
        <f>'PQBRT Data'!D25-'PQBRT Data'!E25</f>
        <v>7.9475299999999995E-3</v>
      </c>
      <c r="H28" s="4"/>
      <c r="I28" s="1"/>
      <c r="J28" s="5"/>
      <c r="K28" s="5"/>
      <c r="L28" s="1"/>
      <c r="N28" s="1"/>
      <c r="P28" s="1"/>
      <c r="Q28" s="1"/>
      <c r="R28" s="1"/>
      <c r="S28" s="1"/>
      <c r="U28" s="8">
        <v>1754112</v>
      </c>
    </row>
    <row r="29" spans="1:21" x14ac:dyDescent="0.25">
      <c r="A29" s="1">
        <f>'PQBRT Data'!D27 + 'PQBRT Data'!E27</f>
        <v>1.4723159999999999E-2</v>
      </c>
      <c r="B29" s="4">
        <f t="shared" si="1"/>
        <v>1.4843864108197671E-2</v>
      </c>
      <c r="C29" s="1">
        <f t="shared" si="0"/>
        <v>-1.207041081976723E-4</v>
      </c>
      <c r="D29" s="1">
        <f t="shared" si="2"/>
        <v>1.486360067657517E-2</v>
      </c>
      <c r="E29" s="1">
        <f t="shared" si="3"/>
        <v>-1.4044067657517124E-4</v>
      </c>
      <c r="F29" s="1">
        <f t="shared" si="4"/>
        <v>1.4044067657517124E-4</v>
      </c>
      <c r="G29" s="1">
        <f>'PQBRT Data'!D26-'PQBRT Data'!E26</f>
        <v>8.6797899999999997E-3</v>
      </c>
      <c r="H29" s="4"/>
      <c r="I29" s="1"/>
      <c r="J29" s="5"/>
      <c r="K29" s="5"/>
      <c r="L29" s="1"/>
      <c r="N29" s="1"/>
      <c r="P29" s="1"/>
      <c r="Q29" s="1"/>
      <c r="R29" s="1"/>
      <c r="S29" s="1"/>
      <c r="U29" s="8">
        <v>1917952</v>
      </c>
    </row>
    <row r="30" spans="1:21" x14ac:dyDescent="0.25">
      <c r="A30" s="1">
        <f>'PQBRT Data'!D28 + 'PQBRT Data'!E28</f>
        <v>1.5849080000000002E-2</v>
      </c>
      <c r="B30" s="4">
        <f t="shared" si="1"/>
        <v>1.6137599630855336E-2</v>
      </c>
      <c r="C30" s="1">
        <f t="shared" si="0"/>
        <v>-2.8851963085533422E-4</v>
      </c>
      <c r="D30" s="1">
        <f t="shared" si="2"/>
        <v>1.616017819285983E-2</v>
      </c>
      <c r="E30" s="1">
        <f t="shared" si="3"/>
        <v>-3.1109819285982804E-4</v>
      </c>
      <c r="F30" s="1">
        <f t="shared" si="4"/>
        <v>3.1109819285982804E-4</v>
      </c>
      <c r="G30" s="1">
        <f>'PQBRT Data'!D27-'PQBRT Data'!E27</f>
        <v>1.009084E-2</v>
      </c>
      <c r="H30" s="4"/>
      <c r="I30" s="1"/>
      <c r="J30" s="5"/>
      <c r="K30" s="5"/>
      <c r="L30" s="1"/>
      <c r="N30" s="1"/>
      <c r="P30" s="1"/>
      <c r="Q30" s="1"/>
      <c r="R30" s="1"/>
      <c r="S30" s="1"/>
      <c r="U30" s="8">
        <v>2081792</v>
      </c>
    </row>
    <row r="31" spans="1:21" x14ac:dyDescent="0.25">
      <c r="A31" s="1">
        <f>'PQBRT Data'!D29 + 'PQBRT Data'!E29</f>
        <v>1.7082489999999999E-2</v>
      </c>
      <c r="B31" s="4">
        <f t="shared" si="1"/>
        <v>1.743158753913962E-2</v>
      </c>
      <c r="C31" s="1">
        <f t="shared" si="0"/>
        <v>-3.4909753913962144E-4</v>
      </c>
      <c r="D31" s="1">
        <f t="shared" si="2"/>
        <v>1.7456755709144487E-2</v>
      </c>
      <c r="E31" s="1">
        <f t="shared" si="3"/>
        <v>-3.7426570914448828E-4</v>
      </c>
      <c r="F31" s="1">
        <f t="shared" si="4"/>
        <v>3.7426570914448828E-4</v>
      </c>
      <c r="G31" s="1">
        <f>'PQBRT Data'!D28-'PQBRT Data'!E28</f>
        <v>1.1205120000000001E-2</v>
      </c>
      <c r="H31" s="4"/>
      <c r="I31" s="1"/>
      <c r="J31" s="5"/>
      <c r="K31" s="5"/>
      <c r="L31" s="1"/>
      <c r="N31" s="1"/>
      <c r="P31" s="1"/>
      <c r="Q31" s="1"/>
      <c r="R31" s="1"/>
      <c r="S31" s="1"/>
      <c r="U31" s="8">
        <v>2245632</v>
      </c>
    </row>
    <row r="32" spans="1:21" x14ac:dyDescent="0.25">
      <c r="A32" s="1">
        <f>'PQBRT Data'!D30 + 'PQBRT Data'!E30</f>
        <v>1.8636960000000001E-2</v>
      </c>
      <c r="B32" s="4">
        <f t="shared" si="1"/>
        <v>1.8725827833050518E-2</v>
      </c>
      <c r="C32" s="1">
        <f t="shared" si="0"/>
        <v>-8.8867833050516876E-5</v>
      </c>
      <c r="D32" s="1">
        <f t="shared" si="2"/>
        <v>1.8753333225429145E-2</v>
      </c>
      <c r="E32" s="1">
        <f t="shared" si="3"/>
        <v>-1.1637322542914358E-4</v>
      </c>
      <c r="F32" s="1">
        <f t="shared" si="4"/>
        <v>1.1637322542914358E-4</v>
      </c>
      <c r="G32" s="1">
        <f>'PQBRT Data'!D29-'PQBRT Data'!E29</f>
        <v>1.210111E-2</v>
      </c>
      <c r="H32" s="4"/>
      <c r="I32" s="1"/>
      <c r="J32" s="5"/>
      <c r="K32" s="5"/>
      <c r="L32" s="1"/>
      <c r="N32" s="1"/>
      <c r="P32" s="1"/>
      <c r="Q32" s="1"/>
      <c r="R32" s="1"/>
      <c r="S32" s="1"/>
      <c r="U32" s="8">
        <v>2409472</v>
      </c>
    </row>
    <row r="33" spans="1:21" x14ac:dyDescent="0.25">
      <c r="A33" s="1">
        <f>'PQBRT Data'!D31 + 'PQBRT Data'!E31</f>
        <v>2.0076800000000002E-2</v>
      </c>
      <c r="B33" s="4">
        <f t="shared" si="1"/>
        <v>2.0020320512588036E-2</v>
      </c>
      <c r="C33" s="1">
        <f t="shared" si="0"/>
        <v>5.6479487411966595E-5</v>
      </c>
      <c r="D33" s="1">
        <f t="shared" si="2"/>
        <v>2.0049910741713802E-2</v>
      </c>
      <c r="E33" s="1">
        <f t="shared" si="3"/>
        <v>2.6889258286200146E-5</v>
      </c>
      <c r="F33" s="1">
        <f t="shared" si="4"/>
        <v>2.6889258286200146E-5</v>
      </c>
      <c r="G33" s="1">
        <f>'PQBRT Data'!D30-'PQBRT Data'!E30</f>
        <v>1.2244440000000001E-2</v>
      </c>
      <c r="H33" s="4"/>
      <c r="I33" s="1"/>
      <c r="J33" s="5"/>
      <c r="K33" s="5"/>
      <c r="L33" s="1"/>
      <c r="N33" s="1"/>
      <c r="P33" s="1"/>
      <c r="Q33" s="1"/>
      <c r="R33" s="1"/>
      <c r="S33" s="1"/>
      <c r="U33" s="8">
        <v>2573312</v>
      </c>
    </row>
    <row r="34" spans="1:21" x14ac:dyDescent="0.25">
      <c r="A34" s="1">
        <f>'PQBRT Data'!D32 + 'PQBRT Data'!E32</f>
        <v>2.173367E-2</v>
      </c>
      <c r="B34" s="4">
        <f t="shared" si="1"/>
        <v>2.1315065577752174E-2</v>
      </c>
      <c r="C34" s="1">
        <f t="shared" si="0"/>
        <v>4.1860442224782649E-4</v>
      </c>
      <c r="D34" s="1">
        <f t="shared" si="2"/>
        <v>2.134648825799846E-2</v>
      </c>
      <c r="E34" s="1">
        <f t="shared" si="3"/>
        <v>3.871817420015404E-4</v>
      </c>
      <c r="F34" s="1">
        <f t="shared" si="4"/>
        <v>3.871817420015404E-4</v>
      </c>
      <c r="G34" s="1">
        <f>'PQBRT Data'!D31-'PQBRT Data'!E31</f>
        <v>1.3320200000000001E-2</v>
      </c>
      <c r="H34" s="4"/>
      <c r="I34" s="1"/>
      <c r="J34" s="5"/>
      <c r="K34" s="5"/>
      <c r="L34" s="1"/>
      <c r="N34" s="1"/>
      <c r="P34" s="1"/>
      <c r="Q34" s="1"/>
      <c r="R34" s="1"/>
      <c r="S34" s="1"/>
      <c r="U34" s="8">
        <v>2737152</v>
      </c>
    </row>
    <row r="35" spans="1:21" x14ac:dyDescent="0.25">
      <c r="A35" s="1">
        <f>'PQBRT Data'!D33 + 'PQBRT Data'!E33</f>
        <v>2.1749750000000002E-2</v>
      </c>
      <c r="B35" s="4">
        <f t="shared" si="1"/>
        <v>2.2610063028542928E-2</v>
      </c>
      <c r="C35" s="1">
        <f t="shared" si="0"/>
        <v>-8.6031302854292641E-4</v>
      </c>
      <c r="D35" s="1">
        <f t="shared" si="2"/>
        <v>2.2643065774283117E-2</v>
      </c>
      <c r="E35" s="1">
        <f t="shared" si="3"/>
        <v>-8.9331577428311548E-4</v>
      </c>
      <c r="F35" s="1">
        <f t="shared" si="4"/>
        <v>8.9331577428311548E-4</v>
      </c>
      <c r="G35" s="1">
        <f>'PQBRT Data'!D32-'PQBRT Data'!E32</f>
        <v>1.367473E-2</v>
      </c>
      <c r="H35" s="4"/>
      <c r="I35" s="1"/>
      <c r="J35" s="5"/>
      <c r="K35" s="5"/>
      <c r="L35" s="1"/>
      <c r="N35" s="1"/>
      <c r="P35" s="1"/>
      <c r="Q35" s="1"/>
      <c r="R35" s="1"/>
      <c r="S35" s="1"/>
      <c r="U35" s="8">
        <v>2900992</v>
      </c>
    </row>
    <row r="36" spans="1:21" x14ac:dyDescent="0.25">
      <c r="A36" s="1">
        <f>'PQBRT Data'!D34 + 'PQBRT Data'!E34</f>
        <v>2.4123719999999998E-2</v>
      </c>
      <c r="B36" s="4">
        <f t="shared" si="1"/>
        <v>2.3905312864960299E-2</v>
      </c>
      <c r="C36" s="1">
        <f t="shared" si="0"/>
        <v>2.184071350396985E-4</v>
      </c>
      <c r="D36" s="1">
        <f t="shared" si="2"/>
        <v>2.3939643290567775E-2</v>
      </c>
      <c r="E36" s="1">
        <f t="shared" si="3"/>
        <v>1.8407670943222307E-4</v>
      </c>
      <c r="F36" s="1">
        <f t="shared" si="4"/>
        <v>1.8407670943222307E-4</v>
      </c>
      <c r="G36" s="1">
        <f>'PQBRT Data'!D33-'PQBRT Data'!E33</f>
        <v>1.5224050000000001E-2</v>
      </c>
      <c r="H36" s="4"/>
      <c r="I36" s="1"/>
      <c r="J36" s="5"/>
      <c r="K36" s="5"/>
      <c r="L36" s="1"/>
      <c r="N36" s="1"/>
      <c r="P36" s="1"/>
      <c r="Q36" s="1"/>
      <c r="R36" s="1"/>
      <c r="S36" s="1"/>
      <c r="U36" s="8">
        <v>3064832</v>
      </c>
    </row>
    <row r="37" spans="1:21" x14ac:dyDescent="0.25">
      <c r="A37" s="1">
        <f>'PQBRT Data'!D35 + 'PQBRT Data'!E35</f>
        <v>2.4414889999999998E-2</v>
      </c>
      <c r="B37" s="4">
        <f t="shared" si="1"/>
        <v>2.5200815087004291E-2</v>
      </c>
      <c r="C37" s="1">
        <f t="shared" si="0"/>
        <v>-7.8592508700429248E-4</v>
      </c>
      <c r="D37" s="1">
        <f t="shared" si="2"/>
        <v>2.5236220806852432E-2</v>
      </c>
      <c r="E37" s="1">
        <f t="shared" si="3"/>
        <v>-8.2133080685243415E-4</v>
      </c>
      <c r="F37" s="1">
        <f t="shared" si="4"/>
        <v>8.2133080685243415E-4</v>
      </c>
      <c r="G37" s="1">
        <f>'PQBRT Data'!D34-'PQBRT Data'!E34</f>
        <v>1.5193479999999999E-2</v>
      </c>
      <c r="H37" s="4"/>
      <c r="I37" s="1"/>
      <c r="J37" s="5"/>
      <c r="K37" s="5"/>
      <c r="L37" s="1"/>
      <c r="N37" s="1"/>
      <c r="P37" s="1"/>
      <c r="Q37" s="1"/>
      <c r="R37" s="1"/>
      <c r="S37" s="1"/>
      <c r="U37" s="8">
        <v>3228672</v>
      </c>
    </row>
    <row r="38" spans="1:21" x14ac:dyDescent="0.25">
      <c r="A38" s="1">
        <f>'PQBRT Data'!D36 + 'PQBRT Data'!E36</f>
        <v>2.6662619999999998E-2</v>
      </c>
      <c r="B38" s="4">
        <f t="shared" si="1"/>
        <v>2.6496569694674899E-2</v>
      </c>
      <c r="C38" s="1">
        <f t="shared" si="0"/>
        <v>1.6605030532509946E-4</v>
      </c>
      <c r="D38" s="1">
        <f t="shared" si="2"/>
        <v>2.653279832313709E-2</v>
      </c>
      <c r="E38" s="1">
        <f t="shared" si="3"/>
        <v>1.2982167686290819E-4</v>
      </c>
      <c r="F38" s="1">
        <f t="shared" si="4"/>
        <v>1.2982167686290819E-4</v>
      </c>
      <c r="G38" s="1">
        <f>'PQBRT Data'!D35-'PQBRT Data'!E35</f>
        <v>1.7040110000000001E-2</v>
      </c>
      <c r="H38" s="4"/>
      <c r="I38" s="1"/>
      <c r="J38" s="5"/>
      <c r="K38" s="5"/>
      <c r="L38" s="1"/>
      <c r="N38" s="1"/>
      <c r="P38" s="1"/>
      <c r="Q38" s="1"/>
      <c r="R38" s="1"/>
      <c r="S38" s="1"/>
      <c r="U38" s="8">
        <v>3392512</v>
      </c>
    </row>
    <row r="39" spans="1:21" x14ac:dyDescent="0.25">
      <c r="A39" s="1">
        <f>'PQBRT Data'!D37 + 'PQBRT Data'!E37</f>
        <v>2.837224E-2</v>
      </c>
      <c r="B39" s="4">
        <f t="shared" si="1"/>
        <v>2.7662964631289207E-2</v>
      </c>
      <c r="C39" s="1">
        <f t="shared" si="0"/>
        <v>7.0927536871079333E-4</v>
      </c>
      <c r="D39" s="1">
        <f t="shared" si="2"/>
        <v>2.7699718087793281E-2</v>
      </c>
      <c r="E39" s="1">
        <f t="shared" si="3"/>
        <v>6.7252191220671872E-4</v>
      </c>
      <c r="F39" s="1">
        <f t="shared" si="4"/>
        <v>6.7252191220671872E-4</v>
      </c>
      <c r="G39" s="1">
        <f>'PQBRT Data'!D36-'PQBRT Data'!E36</f>
        <v>1.6660580000000001E-2</v>
      </c>
      <c r="H39" s="4"/>
      <c r="I39" s="1"/>
      <c r="J39" s="5"/>
      <c r="K39" s="5"/>
      <c r="L39" s="1"/>
      <c r="N39" s="1"/>
      <c r="P39" s="1"/>
      <c r="Q39" s="1"/>
      <c r="R39" s="1"/>
      <c r="S39" s="1"/>
      <c r="U39" s="8">
        <v>3539968</v>
      </c>
    </row>
    <row r="40" spans="1:21" x14ac:dyDescent="0.25">
      <c r="A40" s="1">
        <f>'PQBRT Data'!D38 + 'PQBRT Data'!E38</f>
        <v>2.8523739999999999E-2</v>
      </c>
      <c r="B40" s="4">
        <f t="shared" si="1"/>
        <v>2.8959198771650388E-2</v>
      </c>
      <c r="C40" s="1">
        <f t="shared" si="0"/>
        <v>-4.354587716503891E-4</v>
      </c>
      <c r="D40" s="1">
        <f t="shared" si="2"/>
        <v>2.8996295604077939E-2</v>
      </c>
      <c r="E40" s="1">
        <f t="shared" si="3"/>
        <v>-4.7255560407793995E-4</v>
      </c>
      <c r="F40" s="1">
        <f t="shared" si="4"/>
        <v>4.7255560407793995E-4</v>
      </c>
      <c r="G40" s="1">
        <f>'PQBRT Data'!D37-'PQBRT Data'!E37</f>
        <v>1.8021959999999997E-2</v>
      </c>
      <c r="H40" s="4"/>
      <c r="I40" s="1"/>
      <c r="J40" s="5"/>
      <c r="K40" s="5"/>
      <c r="L40" s="1"/>
      <c r="N40" s="1"/>
      <c r="P40" s="1"/>
      <c r="Q40" s="1"/>
      <c r="R40" s="1"/>
      <c r="S40" s="1"/>
      <c r="U40" s="8">
        <v>3703808</v>
      </c>
    </row>
    <row r="41" spans="1:21" x14ac:dyDescent="0.25">
      <c r="A41" s="1">
        <f>'PQBRT Data'!D39 + 'PQBRT Data'!E39</f>
        <v>3.0122679999999999E-2</v>
      </c>
      <c r="B41" s="4">
        <f t="shared" si="1"/>
        <v>3.0255685297638186E-2</v>
      </c>
      <c r="C41" s="1">
        <f t="shared" si="0"/>
        <v>-1.3300529763818694E-4</v>
      </c>
      <c r="D41" s="1">
        <f t="shared" si="2"/>
        <v>3.0292873120362596E-2</v>
      </c>
      <c r="E41" s="1">
        <f t="shared" si="3"/>
        <v>-1.701931203625974E-4</v>
      </c>
      <c r="F41" s="1">
        <f t="shared" si="4"/>
        <v>1.701931203625974E-4</v>
      </c>
      <c r="G41" s="1">
        <f>'PQBRT Data'!D38-'PQBRT Data'!E38</f>
        <v>1.9548259999999998E-2</v>
      </c>
      <c r="H41" s="4"/>
      <c r="I41" s="1"/>
      <c r="J41" s="5"/>
      <c r="K41" s="5"/>
      <c r="L41" s="1"/>
      <c r="N41" s="1"/>
      <c r="P41" s="1"/>
      <c r="Q41" s="1"/>
      <c r="R41" s="1"/>
      <c r="S41" s="1"/>
      <c r="U41" s="8">
        <v>3867648</v>
      </c>
    </row>
    <row r="42" spans="1:21" x14ac:dyDescent="0.25">
      <c r="A42" s="1">
        <f>'PQBRT Data'!D40 + 'PQBRT Data'!E40</f>
        <v>3.1768270000000001E-2</v>
      </c>
      <c r="B42" s="4">
        <f t="shared" si="1"/>
        <v>3.1552424209252597E-2</v>
      </c>
      <c r="C42" s="1">
        <f t="shared" si="0"/>
        <v>2.1584579074740429E-4</v>
      </c>
      <c r="D42" s="1">
        <f t="shared" si="2"/>
        <v>3.1589450636647254E-2</v>
      </c>
      <c r="E42" s="1">
        <f t="shared" si="3"/>
        <v>1.788193633527474E-4</v>
      </c>
      <c r="F42" s="1">
        <f t="shared" si="4"/>
        <v>1.788193633527474E-4</v>
      </c>
      <c r="G42" s="1">
        <f>'PQBRT Data'!D39-'PQBRT Data'!E39</f>
        <v>1.9422519999999999E-2</v>
      </c>
      <c r="H42" s="4"/>
      <c r="I42" s="1"/>
      <c r="J42" s="5"/>
      <c r="K42" s="5"/>
      <c r="L42" s="1"/>
      <c r="N42" s="1"/>
      <c r="P42" s="1"/>
      <c r="Q42" s="1"/>
      <c r="R42" s="1"/>
      <c r="S42" s="1"/>
      <c r="U42" s="8">
        <v>4031488</v>
      </c>
    </row>
    <row r="43" spans="1:21" x14ac:dyDescent="0.25">
      <c r="A43" s="1">
        <f>'PQBRT Data'!D41 + 'PQBRT Data'!E41</f>
        <v>3.1989040000000003E-2</v>
      </c>
      <c r="B43" s="4">
        <f t="shared" si="1"/>
        <v>3.2849415506493639E-2</v>
      </c>
      <c r="C43" s="1">
        <f t="shared" si="0"/>
        <v>-8.6037550649363526E-4</v>
      </c>
      <c r="D43" s="1">
        <f t="shared" si="2"/>
        <v>3.2886028152931915E-2</v>
      </c>
      <c r="E43" s="1">
        <f t="shared" si="3"/>
        <v>-8.9698815293191153E-4</v>
      </c>
      <c r="F43" s="1">
        <f t="shared" si="4"/>
        <v>8.9698815293191153E-4</v>
      </c>
      <c r="G43" s="1">
        <f>'PQBRT Data'!D40-'PQBRT Data'!E40</f>
        <v>2.103733E-2</v>
      </c>
      <c r="H43" s="4"/>
      <c r="I43" s="1"/>
      <c r="J43" s="5"/>
      <c r="K43" s="5"/>
      <c r="L43" s="1"/>
      <c r="N43" s="1"/>
      <c r="P43" s="1"/>
      <c r="Q43" s="1"/>
      <c r="R43" s="1"/>
      <c r="S43" s="1"/>
      <c r="U43" s="8">
        <v>4195328</v>
      </c>
    </row>
    <row r="44" spans="1:21" x14ac:dyDescent="0.25">
      <c r="A44" s="1">
        <f>'PQBRT Data'!D42 + 'PQBRT Data'!E42</f>
        <v>3.4855579999999997E-2</v>
      </c>
      <c r="B44" s="4">
        <f t="shared" si="1"/>
        <v>3.4146659189361286E-2</v>
      </c>
      <c r="C44" s="1">
        <f t="shared" si="0"/>
        <v>7.0892081063871071E-4</v>
      </c>
      <c r="D44" s="1">
        <f t="shared" si="2"/>
        <v>3.4182605669216576E-2</v>
      </c>
      <c r="E44" s="1">
        <f t="shared" si="3"/>
        <v>6.7297433078342128E-4</v>
      </c>
      <c r="F44" s="1">
        <f t="shared" si="4"/>
        <v>6.7297433078342128E-4</v>
      </c>
      <c r="G44" s="1">
        <f>'PQBRT Data'!D41-'PQBRT Data'!E41</f>
        <v>2.2110960000000002E-2</v>
      </c>
      <c r="H44" s="4"/>
      <c r="I44" s="1"/>
      <c r="J44" s="5"/>
      <c r="K44" s="5"/>
      <c r="L44" s="1"/>
      <c r="N44" s="1"/>
      <c r="P44" s="1"/>
      <c r="Q44" s="1"/>
      <c r="R44" s="1"/>
      <c r="S44" s="1"/>
      <c r="U44" s="8">
        <v>4359168</v>
      </c>
    </row>
    <row r="45" spans="1:21" x14ac:dyDescent="0.25">
      <c r="A45" s="1">
        <f>'PQBRT Data'!D43 + 'PQBRT Data'!E43</f>
        <v>3.587336E-2</v>
      </c>
      <c r="B45" s="4">
        <f t="shared" si="1"/>
        <v>3.5444155257855561E-2</v>
      </c>
      <c r="C45" s="1">
        <f t="shared" si="0"/>
        <v>4.2920474214443866E-4</v>
      </c>
      <c r="D45" s="1">
        <f t="shared" si="2"/>
        <v>3.5479183185501223E-2</v>
      </c>
      <c r="E45" s="1">
        <f t="shared" si="3"/>
        <v>3.9417681449877701E-4</v>
      </c>
      <c r="F45" s="1">
        <f t="shared" si="4"/>
        <v>3.9417681449877701E-4</v>
      </c>
      <c r="G45" s="1">
        <f>'PQBRT Data'!D42-'PQBRT Data'!E42</f>
        <v>2.223702E-2</v>
      </c>
      <c r="H45" s="4"/>
      <c r="I45" s="1"/>
      <c r="J45" s="5"/>
      <c r="K45" s="5"/>
      <c r="L45" s="1"/>
      <c r="N45" s="1"/>
      <c r="P45" s="1"/>
      <c r="Q45" s="1"/>
      <c r="R45" s="1"/>
      <c r="S45" s="1"/>
      <c r="U45" s="8">
        <v>4523008</v>
      </c>
    </row>
    <row r="46" spans="1:21" x14ac:dyDescent="0.25">
      <c r="A46" s="1">
        <f>'PQBRT Data'!D44 + 'PQBRT Data'!E44</f>
        <v>3.6083749999999998E-2</v>
      </c>
      <c r="B46" s="4">
        <f t="shared" si="1"/>
        <v>3.6741903711976449E-2</v>
      </c>
      <c r="C46" s="1">
        <f t="shared" si="0"/>
        <v>-6.5815371197645162E-4</v>
      </c>
      <c r="D46" s="1">
        <f t="shared" si="2"/>
        <v>3.6775760701785884E-2</v>
      </c>
      <c r="E46" s="1">
        <f t="shared" si="3"/>
        <v>-6.920107017858862E-4</v>
      </c>
      <c r="F46" s="1">
        <f t="shared" si="4"/>
        <v>6.920107017858862E-4</v>
      </c>
      <c r="G46" s="1">
        <f>'PQBRT Data'!D43-'PQBRT Data'!E43</f>
        <v>2.274524E-2</v>
      </c>
      <c r="H46" s="4"/>
      <c r="I46" s="1"/>
      <c r="J46" s="5"/>
      <c r="K46" s="5"/>
      <c r="L46" s="1"/>
      <c r="N46" s="1"/>
      <c r="P46" s="1"/>
      <c r="Q46" s="1"/>
      <c r="R46" s="1"/>
      <c r="S46" s="1"/>
      <c r="U46" s="8">
        <v>4686848</v>
      </c>
    </row>
    <row r="47" spans="1:21" x14ac:dyDescent="0.25">
      <c r="A47" s="1">
        <f>'PQBRT Data'!D45 + 'PQBRT Data'!E45</f>
        <v>3.8087309999999999E-2</v>
      </c>
      <c r="B47" s="4">
        <f t="shared" si="1"/>
        <v>3.8039904551723958E-2</v>
      </c>
      <c r="C47" s="1">
        <f t="shared" si="0"/>
        <v>4.7405448276041651E-5</v>
      </c>
      <c r="D47" s="1">
        <f t="shared" si="2"/>
        <v>3.8072338218070545E-2</v>
      </c>
      <c r="E47" s="1">
        <f t="shared" si="3"/>
        <v>1.4971781929454253E-5</v>
      </c>
      <c r="F47" s="1">
        <f t="shared" si="4"/>
        <v>1.4971781929454253E-5</v>
      </c>
      <c r="G47" s="1">
        <f>'PQBRT Data'!D44-'PQBRT Data'!E44</f>
        <v>2.4937250000000001E-2</v>
      </c>
      <c r="H47" s="4"/>
      <c r="I47" s="1"/>
      <c r="J47" s="5"/>
      <c r="K47" s="5"/>
      <c r="L47" s="1"/>
      <c r="N47" s="1"/>
      <c r="P47" s="1"/>
      <c r="Q47" s="1"/>
      <c r="R47" s="1"/>
      <c r="S47" s="1"/>
      <c r="U47" s="8">
        <v>4850688</v>
      </c>
    </row>
    <row r="48" spans="1:21" x14ac:dyDescent="0.25">
      <c r="A48" s="1">
        <f>'PQBRT Data'!D46 + 'PQBRT Data'!E46</f>
        <v>3.9333280000000005E-2</v>
      </c>
      <c r="B48" s="4">
        <f t="shared" si="1"/>
        <v>3.9338157777098079E-2</v>
      </c>
      <c r="C48" s="1">
        <f t="shared" si="0"/>
        <v>-4.8777770980737434E-6</v>
      </c>
      <c r="D48" s="1">
        <f t="shared" si="2"/>
        <v>3.9368915734355206E-2</v>
      </c>
      <c r="E48" s="1">
        <f t="shared" si="3"/>
        <v>-3.5635734355200788E-5</v>
      </c>
      <c r="F48" s="1">
        <f t="shared" si="4"/>
        <v>3.5635734355200788E-5</v>
      </c>
      <c r="G48" s="1">
        <f>'PQBRT Data'!D45-'PQBRT Data'!E45</f>
        <v>2.4553489999999997E-2</v>
      </c>
      <c r="H48" s="4"/>
      <c r="I48" s="1"/>
      <c r="J48" s="5"/>
      <c r="K48" s="5"/>
      <c r="L48" s="1"/>
      <c r="N48" s="1"/>
      <c r="P48" s="1"/>
      <c r="Q48" s="1"/>
      <c r="R48" s="1"/>
      <c r="S48" s="1"/>
      <c r="U48" s="8">
        <v>5014528</v>
      </c>
    </row>
    <row r="49" spans="1:21" x14ac:dyDescent="0.25">
      <c r="A49" s="1">
        <f>'PQBRT Data'!D47 + 'PQBRT Data'!E47</f>
        <v>4.1011939999999997E-2</v>
      </c>
      <c r="B49" s="4">
        <f t="shared" si="1"/>
        <v>4.0636663388098827E-2</v>
      </c>
      <c r="C49" s="1">
        <f t="shared" si="0"/>
        <v>3.752766119011694E-4</v>
      </c>
      <c r="D49" s="1">
        <f t="shared" si="2"/>
        <v>4.0665493250639853E-2</v>
      </c>
      <c r="E49" s="1">
        <f t="shared" si="3"/>
        <v>3.4644674936014364E-4</v>
      </c>
      <c r="F49" s="1">
        <f t="shared" si="4"/>
        <v>3.4644674936014364E-4</v>
      </c>
      <c r="G49" s="1">
        <f>'PQBRT Data'!D46-'PQBRT Data'!E46</f>
        <v>2.5375320000000003E-2</v>
      </c>
      <c r="H49" s="4"/>
      <c r="I49" s="1"/>
      <c r="J49" s="5"/>
      <c r="K49" s="5"/>
      <c r="L49" s="1"/>
      <c r="N49" s="1"/>
      <c r="P49" s="1"/>
      <c r="Q49" s="1"/>
      <c r="R49" s="1"/>
      <c r="S49" s="1"/>
      <c r="U49" s="8">
        <v>5178368</v>
      </c>
    </row>
    <row r="50" spans="1:21" x14ac:dyDescent="0.25">
      <c r="A50" s="1">
        <f>'PQBRT Data'!D48 + 'PQBRT Data'!E48</f>
        <v>4.198731E-2</v>
      </c>
      <c r="B50" s="4">
        <f t="shared" si="1"/>
        <v>4.1935421384726182E-2</v>
      </c>
      <c r="C50" s="1">
        <f t="shared" si="0"/>
        <v>5.188861527381794E-5</v>
      </c>
      <c r="D50" s="1">
        <f t="shared" si="2"/>
        <v>4.1962070766924514E-2</v>
      </c>
      <c r="E50" s="1">
        <f t="shared" si="3"/>
        <v>2.5239233075485812E-5</v>
      </c>
      <c r="F50" s="1">
        <f t="shared" si="4"/>
        <v>2.5239233075485812E-5</v>
      </c>
      <c r="G50" s="1">
        <f>'PQBRT Data'!D47-'PQBRT Data'!E47</f>
        <v>2.6407259999999998E-2</v>
      </c>
      <c r="H50" s="4"/>
      <c r="I50" s="1"/>
      <c r="J50" s="5"/>
      <c r="K50" s="5"/>
      <c r="L50" s="1"/>
      <c r="N50" s="1"/>
      <c r="P50" s="1"/>
      <c r="Q50" s="1"/>
      <c r="R50" s="1"/>
      <c r="S50" s="1"/>
      <c r="U50" s="8">
        <v>5342208</v>
      </c>
    </row>
    <row r="51" spans="1:21" x14ac:dyDescent="0.25">
      <c r="A51" s="1">
        <f>'PQBRT Data'!D49 + 'PQBRT Data'!E49</f>
        <v>4.3769330000000002E-2</v>
      </c>
      <c r="B51" s="4">
        <f t="shared" si="1"/>
        <v>4.3234431766980164E-2</v>
      </c>
      <c r="C51" s="1">
        <f t="shared" si="0"/>
        <v>5.3489823301983846E-4</v>
      </c>
      <c r="D51" s="1">
        <f t="shared" si="2"/>
        <v>4.3258648283209175E-2</v>
      </c>
      <c r="E51" s="1">
        <f t="shared" si="3"/>
        <v>5.1068171679082702E-4</v>
      </c>
      <c r="F51" s="1">
        <f t="shared" si="4"/>
        <v>5.1068171679082702E-4</v>
      </c>
      <c r="G51" s="1">
        <f>'PQBRT Data'!D48-'PQBRT Data'!E48</f>
        <v>2.7051889999999999E-2</v>
      </c>
      <c r="H51" s="4"/>
      <c r="I51" s="1"/>
      <c r="J51" s="5"/>
      <c r="K51" s="5"/>
      <c r="L51" s="1"/>
      <c r="N51" s="1"/>
      <c r="P51" s="1"/>
      <c r="Q51" s="1"/>
      <c r="R51" s="1"/>
      <c r="S51" s="1"/>
      <c r="U51" s="8">
        <v>5506048</v>
      </c>
    </row>
    <row r="52" spans="1:21" x14ac:dyDescent="0.25">
      <c r="A52" s="1">
        <f>'PQBRT Data'!D50 + 'PQBRT Data'!E50</f>
        <v>4.4485980000000001E-2</v>
      </c>
      <c r="B52" s="4">
        <f t="shared" si="1"/>
        <v>4.4533694534860759E-2</v>
      </c>
      <c r="C52" s="1">
        <f t="shared" si="0"/>
        <v>-4.7714534860757163E-5</v>
      </c>
      <c r="D52" s="1">
        <f t="shared" si="2"/>
        <v>4.4555225799493836E-2</v>
      </c>
      <c r="E52" s="1">
        <f t="shared" si="3"/>
        <v>-6.9245799493834748E-5</v>
      </c>
      <c r="F52" s="1">
        <f t="shared" si="4"/>
        <v>6.9245799493834748E-5</v>
      </c>
      <c r="G52" s="1">
        <f>'PQBRT Data'!D49-'PQBRT Data'!E49</f>
        <v>2.876747E-2</v>
      </c>
      <c r="H52" s="4"/>
      <c r="I52" s="1"/>
      <c r="J52" s="5"/>
      <c r="K52" s="5"/>
      <c r="L52" s="1"/>
      <c r="N52" s="1"/>
      <c r="P52" s="1"/>
      <c r="Q52" s="1"/>
      <c r="R52" s="1"/>
      <c r="S52" s="1"/>
      <c r="U52" s="8">
        <v>5669888</v>
      </c>
    </row>
    <row r="53" spans="1:21" x14ac:dyDescent="0.25">
      <c r="A53" s="1">
        <f>'PQBRT Data'!D51 + 'PQBRT Data'!E51</f>
        <v>4.5377800000000003E-2</v>
      </c>
      <c r="B53" s="4">
        <f t="shared" si="1"/>
        <v>4.5833209688367973E-2</v>
      </c>
      <c r="C53" s="1">
        <f t="shared" si="0"/>
        <v>-4.5540968836797063E-4</v>
      </c>
      <c r="D53" s="1">
        <f t="shared" si="2"/>
        <v>4.5851803315778497E-2</v>
      </c>
      <c r="E53" s="1">
        <f t="shared" si="3"/>
        <v>-4.7400331577849425E-4</v>
      </c>
      <c r="F53" s="1">
        <f t="shared" si="4"/>
        <v>4.7400331577849425E-4</v>
      </c>
      <c r="G53" s="1">
        <f>'PQBRT Data'!D50-'PQBRT Data'!E50</f>
        <v>2.8702419999999999E-2</v>
      </c>
      <c r="H53" s="4"/>
      <c r="I53" s="1"/>
      <c r="J53" s="5"/>
      <c r="K53" s="5"/>
      <c r="L53" s="1"/>
      <c r="N53" s="1"/>
      <c r="P53" s="1"/>
      <c r="Q53" s="1"/>
      <c r="R53" s="1"/>
      <c r="S53" s="1"/>
      <c r="U53" s="8">
        <v>5833728</v>
      </c>
    </row>
    <row r="54" spans="1:21" x14ac:dyDescent="0.25">
      <c r="A54" s="1">
        <f>'PQBRT Data'!D52 + 'PQBRT Data'!E52</f>
        <v>4.7174759999999996E-2</v>
      </c>
      <c r="B54" s="4">
        <f t="shared" si="1"/>
        <v>4.7132977227501809E-2</v>
      </c>
      <c r="C54" s="1">
        <f t="shared" si="0"/>
        <v>4.178277249818757E-5</v>
      </c>
      <c r="D54" s="1">
        <f t="shared" si="2"/>
        <v>4.7148380832063144E-2</v>
      </c>
      <c r="E54" s="1">
        <f t="shared" si="3"/>
        <v>2.6379167936851911E-5</v>
      </c>
      <c r="F54" s="1">
        <f t="shared" si="4"/>
        <v>2.6379167936851911E-5</v>
      </c>
      <c r="G54" s="1">
        <f>'PQBRT Data'!D51-'PQBRT Data'!E51</f>
        <v>3.1133000000000001E-2</v>
      </c>
      <c r="H54" s="4"/>
      <c r="I54" s="1"/>
      <c r="J54" s="5"/>
      <c r="K54" s="5"/>
      <c r="L54" s="1"/>
      <c r="N54" s="1"/>
      <c r="P54" s="1"/>
      <c r="Q54" s="1"/>
      <c r="R54" s="1"/>
      <c r="S54" s="1"/>
      <c r="U54" s="8">
        <v>5997568</v>
      </c>
    </row>
    <row r="55" spans="1:21" x14ac:dyDescent="0.25">
      <c r="A55" s="1">
        <f>'PQBRT Data'!D53 + 'PQBRT Data'!E53</f>
        <v>4.8815530000000003E-2</v>
      </c>
      <c r="B55" s="4">
        <f t="shared" si="1"/>
        <v>4.8042964674343332E-2</v>
      </c>
      <c r="C55" s="1">
        <f t="shared" si="0"/>
        <v>7.7256532565667113E-4</v>
      </c>
      <c r="D55" s="1">
        <f t="shared" si="2"/>
        <v>4.8055985093462414E-2</v>
      </c>
      <c r="E55" s="1">
        <f t="shared" si="3"/>
        <v>7.5954490653758894E-4</v>
      </c>
      <c r="F55" s="1">
        <f t="shared" si="4"/>
        <v>7.5954490653758894E-4</v>
      </c>
      <c r="G55" s="1">
        <f>'PQBRT Data'!D52-'PQBRT Data'!E52</f>
        <v>3.039364E-2</v>
      </c>
      <c r="H55" s="4"/>
      <c r="I55" s="1"/>
      <c r="J55" s="5"/>
      <c r="K55" s="5"/>
      <c r="L55" s="1"/>
      <c r="N55" s="1"/>
      <c r="P55" s="1"/>
      <c r="Q55" s="1"/>
      <c r="R55" s="1"/>
      <c r="S55" s="1"/>
      <c r="U55" s="8">
        <v>6112256</v>
      </c>
    </row>
    <row r="56" spans="1:21" x14ac:dyDescent="0.25">
      <c r="A56" s="1">
        <f>'PQBRT Data'!D54 + 'PQBRT Data'!E54</f>
        <v>4.9218829999999998E-2</v>
      </c>
      <c r="B56" s="4">
        <f t="shared" si="1"/>
        <v>4.9083101759252463E-2</v>
      </c>
      <c r="C56" s="1">
        <f t="shared" si="0"/>
        <v>1.3572824074753465E-4</v>
      </c>
      <c r="D56" s="1">
        <f t="shared" si="2"/>
        <v>4.9093247106490129E-2</v>
      </c>
      <c r="E56" s="1">
        <f t="shared" si="3"/>
        <v>1.2558289350986934E-4</v>
      </c>
      <c r="F56" s="1">
        <f t="shared" si="4"/>
        <v>1.2558289350986934E-4</v>
      </c>
      <c r="G56" s="1">
        <f>'PQBRT Data'!D53-'PQBRT Data'!E53</f>
        <v>3.1050470000000004E-2</v>
      </c>
      <c r="H56" s="4"/>
      <c r="I56" s="1"/>
      <c r="J56" s="5"/>
      <c r="K56" s="5"/>
      <c r="L56" s="1"/>
      <c r="N56" s="1"/>
      <c r="P56" s="1"/>
      <c r="Q56" s="1"/>
      <c r="R56" s="1"/>
      <c r="S56" s="1"/>
      <c r="U56" s="8">
        <v>6243328</v>
      </c>
    </row>
    <row r="57" spans="1:21" x14ac:dyDescent="0.25">
      <c r="A57" s="1">
        <f>'PQBRT Data'!D55 + 'PQBRT Data'!E55</f>
        <v>4.9350169999999999E-2</v>
      </c>
      <c r="B57" s="4">
        <f t="shared" si="1"/>
        <v>4.934316126904241E-2</v>
      </c>
      <c r="C57" s="1">
        <f t="shared" si="0"/>
        <v>7.0087309575889156E-6</v>
      </c>
      <c r="D57" s="1">
        <f t="shared" si="2"/>
        <v>4.9352562609747061E-2</v>
      </c>
      <c r="E57" s="1">
        <f t="shared" si="3"/>
        <v>-2.3926097470622354E-6</v>
      </c>
      <c r="F57" s="1">
        <f t="shared" si="4"/>
        <v>2.3926097470622354E-6</v>
      </c>
      <c r="G57" s="1">
        <f>'PQBRT Data'!D54-'PQBRT Data'!E54</f>
        <v>3.3785169999999996E-2</v>
      </c>
      <c r="H57" s="4"/>
      <c r="I57" s="1"/>
      <c r="J57" s="5"/>
      <c r="K57" s="5"/>
      <c r="L57" s="1"/>
      <c r="N57" s="1"/>
      <c r="P57" s="1"/>
      <c r="Q57" s="1"/>
      <c r="R57" s="1"/>
      <c r="S57" s="1"/>
      <c r="U57" s="8">
        <v>6276096</v>
      </c>
    </row>
    <row r="58" spans="1:21" x14ac:dyDescent="0.25">
      <c r="A58" s="1">
        <f>'PQBRT Data'!D56 + 'PQBRT Data'!E56</f>
        <v>5.6891360000000002E-2</v>
      </c>
      <c r="B58" s="4">
        <f t="shared" si="1"/>
        <v>5.7670395966754856E-2</v>
      </c>
      <c r="C58" s="1">
        <f t="shared" si="0"/>
        <v>-7.7903596675485409E-4</v>
      </c>
      <c r="D58" s="1">
        <f t="shared" si="2"/>
        <v>5.7650658713968878E-2</v>
      </c>
      <c r="E58" s="1">
        <f t="shared" si="3"/>
        <v>-7.592987139688756E-4</v>
      </c>
      <c r="F58" s="1">
        <f t="shared" si="4"/>
        <v>7.592987139688756E-4</v>
      </c>
      <c r="G58" s="1">
        <f>'PQBRT Data'!D55-'PQBRT Data'!E55</f>
        <v>3.1622430000000007E-2</v>
      </c>
      <c r="H58" s="4"/>
      <c r="I58" s="1"/>
      <c r="J58" s="5"/>
      <c r="K58" s="5"/>
      <c r="L58" s="1"/>
      <c r="N58" s="1"/>
      <c r="P58" s="1"/>
      <c r="Q58" s="1"/>
      <c r="R58" s="1"/>
      <c r="S58" s="1"/>
      <c r="U58" s="8">
        <v>7324672</v>
      </c>
    </row>
    <row r="59" spans="1:21" x14ac:dyDescent="0.25">
      <c r="A59" s="1">
        <f>'PQBRT Data'!D57 + 'PQBRT Data'!E57</f>
        <v>5.89055E-2</v>
      </c>
      <c r="B59" s="4">
        <f t="shared" si="1"/>
        <v>5.8484156545524267E-2</v>
      </c>
      <c r="C59" s="1">
        <f t="shared" si="0"/>
        <v>4.2134345447573246E-4</v>
      </c>
      <c r="D59" s="1">
        <f t="shared" si="2"/>
        <v>5.8461019661646782E-2</v>
      </c>
      <c r="E59" s="1">
        <f t="shared" si="3"/>
        <v>4.4448033835321754E-4</v>
      </c>
      <c r="F59" s="1">
        <f t="shared" si="4"/>
        <v>4.4448033835321754E-4</v>
      </c>
      <c r="G59" s="1">
        <f>'PQBRT Data'!D56-'PQBRT Data'!E56</f>
        <v>3.9067039999999997E-2</v>
      </c>
      <c r="H59" s="4"/>
      <c r="I59" s="1"/>
      <c r="J59" s="5"/>
      <c r="K59" s="5"/>
      <c r="L59" s="1"/>
      <c r="N59" s="1"/>
      <c r="P59" s="1"/>
      <c r="Q59" s="1"/>
      <c r="R59" s="1"/>
      <c r="S59" s="1"/>
      <c r="U59" s="8">
        <v>7427072</v>
      </c>
    </row>
    <row r="60" spans="1:21" x14ac:dyDescent="0.25">
      <c r="A60" s="1">
        <f>'PQBRT Data'!D58 + 'PQBRT Data'!E58</f>
        <v>5.9334400000000002E-2</v>
      </c>
      <c r="B60" s="4">
        <f t="shared" si="1"/>
        <v>5.9298015712429084E-2</v>
      </c>
      <c r="C60" s="1">
        <f t="shared" si="0"/>
        <v>3.6384287570918883E-5</v>
      </c>
      <c r="D60" s="1">
        <f t="shared" si="2"/>
        <v>5.92713806093247E-2</v>
      </c>
      <c r="E60" s="1">
        <f t="shared" si="3"/>
        <v>6.30193906753021E-5</v>
      </c>
      <c r="F60" s="1">
        <f t="shared" si="4"/>
        <v>6.30193906753021E-5</v>
      </c>
      <c r="G60" s="1">
        <f>'PQBRT Data'!D57-'PQBRT Data'!E57</f>
        <v>3.8566900000000001E-2</v>
      </c>
      <c r="H60" s="4"/>
      <c r="I60" s="1"/>
      <c r="J60" s="5"/>
      <c r="K60" s="5"/>
      <c r="L60" s="1"/>
      <c r="N60" s="1"/>
      <c r="P60" s="1"/>
      <c r="Q60" s="1"/>
      <c r="R60" s="1"/>
      <c r="S60" s="1"/>
      <c r="U60" s="8">
        <v>7529472</v>
      </c>
    </row>
    <row r="61" spans="1:21" x14ac:dyDescent="0.25">
      <c r="A61" s="1">
        <f>'PQBRT Data'!D59 + 'PQBRT Data'!E59</f>
        <v>5.9779390000000002E-2</v>
      </c>
      <c r="B61" s="4">
        <f t="shared" si="1"/>
        <v>6.0111973467469292E-2</v>
      </c>
      <c r="C61" s="1">
        <f t="shared" si="0"/>
        <v>-3.3258346746928985E-4</v>
      </c>
      <c r="D61" s="1">
        <f t="shared" si="2"/>
        <v>6.0081741557002605E-2</v>
      </c>
      <c r="E61" s="1">
        <f t="shared" si="3"/>
        <v>-3.0235155700260308E-4</v>
      </c>
      <c r="F61" s="1">
        <f t="shared" si="4"/>
        <v>3.0235155700260308E-4</v>
      </c>
      <c r="G61" s="1">
        <f>'PQBRT Data'!D58-'PQBRT Data'!E58</f>
        <v>3.9183799999999998E-2</v>
      </c>
      <c r="H61" s="4"/>
      <c r="I61" s="1"/>
      <c r="J61" s="5"/>
      <c r="K61" s="5"/>
      <c r="L61" s="1"/>
      <c r="N61" s="1"/>
      <c r="P61" s="1"/>
      <c r="Q61" s="1"/>
      <c r="R61" s="1"/>
      <c r="S61" s="1"/>
      <c r="U61" s="8">
        <v>7631872</v>
      </c>
    </row>
    <row r="62" spans="1:21" x14ac:dyDescent="0.25">
      <c r="A62" s="1">
        <f>'PQBRT Data'!D60 + 'PQBRT Data'!E60</f>
        <v>6.1037000000000001E-2</v>
      </c>
      <c r="B62" s="4">
        <f t="shared" si="1"/>
        <v>6.0926029810644898E-2</v>
      </c>
      <c r="C62" s="1">
        <f t="shared" si="0"/>
        <v>1.1097018935510294E-4</v>
      </c>
      <c r="D62" s="1">
        <f t="shared" si="2"/>
        <v>6.0892102504680523E-2</v>
      </c>
      <c r="E62" s="1">
        <f t="shared" si="3"/>
        <v>1.4489749531947788E-4</v>
      </c>
      <c r="F62" s="1">
        <f t="shared" si="4"/>
        <v>1.4489749531947788E-4</v>
      </c>
      <c r="G62" s="1">
        <f>'PQBRT Data'!D59-'PQBRT Data'!E59</f>
        <v>3.9822209999999997E-2</v>
      </c>
      <c r="H62" s="4"/>
      <c r="I62" s="1"/>
      <c r="J62" s="5"/>
      <c r="K62" s="5"/>
      <c r="L62" s="1"/>
      <c r="N62" s="1"/>
      <c r="P62" s="1"/>
      <c r="Q62" s="1"/>
      <c r="R62" s="1"/>
      <c r="S62" s="1"/>
      <c r="U62" s="8">
        <v>7734272</v>
      </c>
    </row>
    <row r="63" spans="1:21" x14ac:dyDescent="0.25">
      <c r="A63" s="1">
        <f>'PQBRT Data'!D61 + 'PQBRT Data'!E61</f>
        <v>6.1943400000000003E-2</v>
      </c>
      <c r="B63" s="4">
        <f t="shared" si="1"/>
        <v>6.174018474195591E-2</v>
      </c>
      <c r="C63" s="1">
        <f t="shared" si="0"/>
        <v>2.0321525804409268E-4</v>
      </c>
      <c r="D63" s="1">
        <f t="shared" si="2"/>
        <v>6.1702463452358428E-2</v>
      </c>
      <c r="E63" s="1">
        <f t="shared" si="3"/>
        <v>2.4093654764157507E-4</v>
      </c>
      <c r="F63" s="1">
        <f t="shared" si="4"/>
        <v>2.4093654764157507E-4</v>
      </c>
      <c r="G63" s="1">
        <f>'PQBRT Data'!D60-'PQBRT Data'!E60</f>
        <v>3.9529000000000002E-2</v>
      </c>
      <c r="H63" s="4"/>
      <c r="I63" s="1"/>
      <c r="J63" s="5"/>
      <c r="K63" s="5"/>
      <c r="L63" s="1"/>
      <c r="N63" s="1"/>
      <c r="P63" s="1"/>
      <c r="Q63" s="1"/>
      <c r="R63" s="1"/>
      <c r="S63" s="1"/>
      <c r="U63" s="8">
        <v>7836672</v>
      </c>
    </row>
    <row r="64" spans="1:21" x14ac:dyDescent="0.25">
      <c r="A64" s="1">
        <f>'PQBRT Data'!D62 + 'PQBRT Data'!E62</f>
        <v>6.18796E-2</v>
      </c>
      <c r="B64" s="4">
        <f t="shared" si="1"/>
        <v>6.255443826140232E-2</v>
      </c>
      <c r="C64" s="1">
        <f t="shared" si="0"/>
        <v>-6.7483826140232045E-4</v>
      </c>
      <c r="D64" s="1">
        <f t="shared" si="2"/>
        <v>6.2512824400036346E-2</v>
      </c>
      <c r="E64" s="1">
        <f t="shared" si="3"/>
        <v>-6.33224400036346E-4</v>
      </c>
      <c r="F64" s="1">
        <f t="shared" si="4"/>
        <v>6.33224400036346E-4</v>
      </c>
      <c r="G64" s="1">
        <f>'PQBRT Data'!D61-'PQBRT Data'!E61</f>
        <v>4.0794400000000001E-2</v>
      </c>
      <c r="H64" s="4"/>
      <c r="I64" s="1"/>
      <c r="J64" s="5"/>
      <c r="K64" s="5"/>
      <c r="L64" s="1"/>
      <c r="N64" s="1"/>
      <c r="P64" s="1"/>
      <c r="Q64" s="1"/>
      <c r="R64" s="1"/>
      <c r="S64" s="1"/>
      <c r="U64" s="8">
        <v>7939072</v>
      </c>
    </row>
    <row r="65" spans="1:21" x14ac:dyDescent="0.25">
      <c r="A65" s="1">
        <f>'PQBRT Data'!D63 + 'PQBRT Data'!E63</f>
        <v>6.6543400000000003E-2</v>
      </c>
      <c r="B65" s="4">
        <f t="shared" si="1"/>
        <v>6.6007968379733564E-2</v>
      </c>
      <c r="C65" s="1">
        <f t="shared" si="0"/>
        <v>5.3543162026643831E-4</v>
      </c>
      <c r="D65" s="1">
        <f t="shared" si="2"/>
        <v>6.594875481819068E-2</v>
      </c>
      <c r="E65" s="1">
        <f t="shared" si="3"/>
        <v>5.9464518180932235E-4</v>
      </c>
      <c r="F65" s="1">
        <f t="shared" si="4"/>
        <v>5.9464518180932235E-4</v>
      </c>
      <c r="G65" s="1">
        <f>'PQBRT Data'!D62-'PQBRT Data'!E62</f>
        <v>4.1498799999999995E-2</v>
      </c>
      <c r="H65" s="4"/>
      <c r="I65" s="1"/>
      <c r="J65" s="5"/>
      <c r="K65" s="5"/>
      <c r="L65" s="1"/>
      <c r="N65" s="1"/>
      <c r="P65" s="1"/>
      <c r="Q65" s="1"/>
      <c r="R65" s="1"/>
      <c r="S65" s="1"/>
      <c r="U65" s="8">
        <v>8373248</v>
      </c>
    </row>
    <row r="66" spans="1:21" x14ac:dyDescent="0.25">
      <c r="A66" s="1">
        <f>'PQBRT Data'!D64 + 'PQBRT Data'!E64</f>
        <v>6.6930999999999991E-2</v>
      </c>
      <c r="B66" s="4">
        <f t="shared" si="1"/>
        <v>6.6822738501009449E-2</v>
      </c>
      <c r="C66" s="1">
        <f t="shared" si="0"/>
        <v>1.0826149899054172E-4</v>
      </c>
      <c r="D66" s="1">
        <f t="shared" si="2"/>
        <v>6.6759115765868599E-2</v>
      </c>
      <c r="E66" s="1">
        <f t="shared" si="3"/>
        <v>1.7188423413139198E-4</v>
      </c>
      <c r="F66" s="1">
        <f t="shared" si="4"/>
        <v>1.7188423413139198E-4</v>
      </c>
      <c r="G66" s="1">
        <f>'PQBRT Data'!D63-'PQBRT Data'!E63</f>
        <v>4.3239600000000003E-2</v>
      </c>
      <c r="H66" s="4"/>
      <c r="I66" s="1"/>
      <c r="J66" s="5"/>
      <c r="K66" s="5"/>
      <c r="L66" s="1"/>
      <c r="N66" s="1"/>
      <c r="P66" s="1"/>
      <c r="Q66" s="1"/>
      <c r="R66" s="1"/>
      <c r="S66" s="1"/>
      <c r="U66" s="8">
        <v>8475648</v>
      </c>
    </row>
    <row r="67" spans="1:21" x14ac:dyDescent="0.25">
      <c r="A67" s="1">
        <f>'PQBRT Data'!D65 + 'PQBRT Data'!E65</f>
        <v>6.73425E-2</v>
      </c>
      <c r="B67" s="4">
        <f t="shared" si="1"/>
        <v>6.7637607210420739E-2</v>
      </c>
      <c r="C67" s="1">
        <f t="shared" si="0"/>
        <v>-2.9510721042073917E-4</v>
      </c>
      <c r="D67" s="1">
        <f t="shared" si="2"/>
        <v>6.7569476713546503E-2</v>
      </c>
      <c r="E67" s="1">
        <f t="shared" si="3"/>
        <v>-2.2697671354650339E-4</v>
      </c>
      <c r="F67" s="1">
        <f t="shared" si="4"/>
        <v>2.2697671354650339E-4</v>
      </c>
      <c r="G67" s="1">
        <f>'PQBRT Data'!D64-'PQBRT Data'!E64</f>
        <v>4.3763799999999999E-2</v>
      </c>
      <c r="H67" s="4"/>
      <c r="I67" s="1"/>
      <c r="J67" s="5"/>
      <c r="K67" s="5"/>
      <c r="L67" s="1"/>
      <c r="N67" s="1"/>
      <c r="P67" s="1"/>
      <c r="Q67" s="1"/>
      <c r="R67" s="1"/>
      <c r="S67" s="1"/>
      <c r="U67" s="8">
        <v>8578048</v>
      </c>
    </row>
    <row r="68" spans="1:21" x14ac:dyDescent="0.25">
      <c r="A68" s="1">
        <f>'PQBRT Data'!D66 + 'PQBRT Data'!E66</f>
        <v>6.8897399999999998E-2</v>
      </c>
      <c r="B68" s="4">
        <f t="shared" si="1"/>
        <v>6.845257450796742E-2</v>
      </c>
      <c r="C68" s="1">
        <f t="shared" si="0"/>
        <v>4.4482549203257726E-4</v>
      </c>
      <c r="D68" s="1">
        <f t="shared" si="2"/>
        <v>6.8379837661224421E-2</v>
      </c>
      <c r="E68" s="1">
        <f t="shared" si="3"/>
        <v>5.1756233877557623E-4</v>
      </c>
      <c r="F68" s="1">
        <f t="shared" si="4"/>
        <v>5.1756233877557623E-4</v>
      </c>
      <c r="G68" s="1">
        <f>'PQBRT Data'!D65-'PQBRT Data'!E65</f>
        <v>4.4074299999999997E-2</v>
      </c>
      <c r="H68" s="4"/>
      <c r="I68" s="1"/>
      <c r="J68" s="5"/>
      <c r="K68" s="5"/>
      <c r="L68" s="1"/>
      <c r="N68" s="1"/>
      <c r="P68" s="1"/>
      <c r="Q68" s="1"/>
      <c r="R68" s="1"/>
      <c r="S68" s="1"/>
      <c r="U68" s="8">
        <v>8680448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548B-30D8-425E-B166-C68C1792C70E}">
  <dimension ref="P2:P4"/>
  <sheetViews>
    <sheetView tabSelected="1" workbookViewId="0">
      <selection activeCell="Q14" sqref="Q14"/>
    </sheetView>
  </sheetViews>
  <sheetFormatPr defaultRowHeight="15" x14ac:dyDescent="0.25"/>
  <sheetData>
    <row r="2" spans="16:16" x14ac:dyDescent="0.25">
      <c r="P2" t="s">
        <v>100</v>
      </c>
    </row>
    <row r="3" spans="16:16" x14ac:dyDescent="0.25">
      <c r="P3" t="s">
        <v>101</v>
      </c>
    </row>
    <row r="4" spans="16:16" x14ac:dyDescent="0.25">
      <c r="P4" t="s">
        <v>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B1F7-B440-4FA4-BD0D-1F0EFF03ACD3}">
  <dimension ref="P2:P4"/>
  <sheetViews>
    <sheetView workbookViewId="0">
      <selection activeCell="P14" sqref="P14"/>
    </sheetView>
  </sheetViews>
  <sheetFormatPr defaultRowHeight="15" x14ac:dyDescent="0.25"/>
  <sheetData>
    <row r="2" spans="16:16" x14ac:dyDescent="0.25">
      <c r="P2" t="s">
        <v>100</v>
      </c>
    </row>
    <row r="3" spans="16:16" x14ac:dyDescent="0.25">
      <c r="P3" t="s">
        <v>101</v>
      </c>
    </row>
    <row r="4" spans="16:16" x14ac:dyDescent="0.25">
      <c r="P4" t="s">
        <v>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8BDD-1270-4A00-BFB6-03CB725C9B50}">
  <dimension ref="P2"/>
  <sheetViews>
    <sheetView workbookViewId="0">
      <selection activeCell="R19" sqref="R19"/>
    </sheetView>
  </sheetViews>
  <sheetFormatPr defaultRowHeight="15" x14ac:dyDescent="0.25"/>
  <sheetData>
    <row r="2" spans="16:16" x14ac:dyDescent="0.25">
      <c r="P2" t="s">
        <v>103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B3B7-3956-4BAE-AB84-DA9013A706AE}">
  <dimension ref="R2:R49"/>
  <sheetViews>
    <sheetView topLeftCell="A10" zoomScaleNormal="100" workbookViewId="0">
      <selection activeCell="V25" sqref="V25"/>
    </sheetView>
  </sheetViews>
  <sheetFormatPr defaultRowHeight="15" x14ac:dyDescent="0.25"/>
  <sheetData>
    <row r="2" spans="18:18" x14ac:dyDescent="0.25">
      <c r="R2" t="s">
        <v>96</v>
      </c>
    </row>
    <row r="3" spans="18:18" x14ac:dyDescent="0.25">
      <c r="R3" t="s">
        <v>97</v>
      </c>
    </row>
    <row r="27" spans="18:18" x14ac:dyDescent="0.25">
      <c r="R27" t="s">
        <v>98</v>
      </c>
    </row>
    <row r="28" spans="18:18" x14ac:dyDescent="0.25">
      <c r="R28" t="s">
        <v>99</v>
      </c>
    </row>
    <row r="48" spans="18:18" x14ac:dyDescent="0.25">
      <c r="R48" t="s">
        <v>93</v>
      </c>
    </row>
    <row r="49" spans="18:18" x14ac:dyDescent="0.25">
      <c r="R49" t="s">
        <v>94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f 9 e e 9 8 - 3 b 0 d - 4 f 7 f - 8 5 3 3 - 6 5 9 0 6 a 5 b b 7 f d "   x m l n s = " h t t p : / / s c h e m a s . m i c r o s o f t . c o m / D a t a M a s h u p " > A A A A A H Q E A A B Q S w M E F A A C A A g A Q Z M S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E G T E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k x J b c x q u 7 G 0 B A A A b A w A A E w A c A E Z v c m 1 1 b G F z L 1 N l Y 3 R p b 2 4 x L m 0 g o h g A K K A U A A A A A A A A A A A A A A A A A A A A A A A A A A A A f Z J L a w I x F I X 3 g v 8 h T D c K Y U C p X V R m 0 c 6 0 t F 2 I d t x p k Z h c x 4 E 8 h j x E E f 9 7 7 1 T F U s d m k + R 8 y b n n k j j g v j S a 5 M e 5 N 2 y 3 2 i 2 3 Z h Y E q c C u B P N s j L O x i m k O e V C K 2 R 1 J i A T f b h E c u Q m W A y q p 2 8 S Z 4 U G B 9 p 3 X U k K c G u 1 x 4 z p R + j h f Z B / z Y p x m G T r O a + t 6 M Z 4 8 f 0 7 n t w v F 3 G 2 i L p 1 l I E t V e r B J R C N K U i O D 0 i 7 p D S h 5 0 d y I U h d J r z / o U z I J x k P u d x K S y z I e G Q 1 f X X p M f B e N r V H I B H k D J s C 6 C O N P 2 R I P n s h J 7 x y b o 2 R 2 0 p + k z D m T z L r E 2 / D b M l 0 z X a D j d F f B x W 5 q m X Z 1 T 8 f E N X S d h v p 0 v 4 9 G T A H 2 5 v E M 8 b D 1 B 0 r 2 0 a p y Z 0 0 H t Q T 7 o / I q q E a 9 U S 0 a V d h W + O Y g K m T v 2 j / c x 3 W 6 H y Q N p m o C + D E w b r X g R v 1 D C 1 u t r + m 5 H r 9 1 s Q m U A i T o a 8 B B S k w R t L 9 m C p h u 6 N d 5 I W D z B x y 6 7 V a p G 9 9 w + A 1 Q S w E C L Q A U A A I A C A B B k x J b 6 6 s 4 S 6 U A A A D 3 A A A A E g A A A A A A A A A A A A A A A A A A A A A A Q 2 9 u Z m l n L 1 B h Y 2 t h Z 2 U u e G 1 s U E s B A i 0 A F A A C A A g A Q Z M S W w / K 6 a u k A A A A 6 Q A A A B M A A A A A A A A A A A A A A A A A 8 Q A A A F t D b 2 5 0 Z W 5 0 X 1 R 5 c G V z X S 5 4 b W x Q S w E C L Q A U A A I A C A B B k x J b c x q u 7 G 0 B A A A b A w A A E w A A A A A A A A A A A A A A A A D i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E g A A A A A A A N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R h d G F Q Z X J m b 3 J t Y W 5 j Z V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z A w O D E 1 M S 0 3 N z B i L T R j Z j E t Y W Q 3 M i 0 y Z D M z Y T h i M z Y 1 N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Z m R h d G F Q Z X J m b 3 J t Y W 5 j Z V N 1 b W 1 h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k Y X R h U G V y Z m 9 y b W F u Y 2 V T d W 1 t Y X J 5 L 0 F 1 d G 9 S Z W 1 v d m V k Q 2 9 s d W 1 u c z E u e 0 5 h b W U s M H 0 m c X V v d D s s J n F 1 b 3 Q 7 U 2 V j d G l v b j E v c G V y Z m R h d G F Q Z X J m b 3 J t Y W 5 j Z V N 1 b W 1 h c n k v Q X V 0 b 1 J l b W 9 2 Z W R D b 2 x 1 b W 5 z M S 5 7 Z n B z L D F 9 J n F 1 b 3 Q 7 L C Z x d W 9 0 O 1 N l Y 3 R p b 2 4 x L 3 B l c m Z k Y X R h U G V y Z m 9 y b W F u Y 2 V T d W 1 t Y X J 5 L 0 F 1 d G 9 S Z W 1 v d m V k Q 2 9 s d W 1 u c z E u e 2 N w d W 1 z L D J 9 J n F 1 b 3 Q 7 L C Z x d W 9 0 O 1 N l Y 3 R p b 2 4 x L 3 B l c m Z k Y X R h U G V y Z m 9 y b W F u Y 2 V T d W 1 t Y X J 5 L 0 F 1 d G 9 S Z W 1 v d m V k Q 2 9 s d W 1 u c z E u e 2 N t c y w z f S Z x d W 9 0 O y w m c X V v d D t T Z W N 0 a W 9 u M S 9 w Z X J m Z G F 0 Y V B l c m Z v c m 1 h b m N l U 3 V t b W F y e S 9 B d X R v U m V t b 3 Z l Z E N v b H V t b n M x L n t n b X M s N H 0 m c X V v d D s s J n F 1 b 3 Q 7 U 2 V j d G l v b j E v c G V y Z m R h d G F Q Z X J m b 3 J t Y W 5 j Z V N 1 b W 1 h c n k v Q X V 0 b 1 J l b W 9 2 Z W R D b 2 x 1 b W 5 z M S 5 7 Z X h w Z W N 0 Z W R w L D V 9 J n F 1 b 3 Q 7 L C Z x d W 9 0 O 1 N l Y 3 R p b 2 4 x L 3 B l c m Z k Y X R h U G V y Z m 9 y b W F u Y 2 V T d W 1 t Y X J 5 L 0 F 1 d G 9 S Z W 1 v d m V k Q 2 9 s d W 1 u c z E u e 2 x v Y W R l Z H A s N n 0 m c X V v d D s s J n F 1 b 3 Q 7 U 2 V j d G l v b j E v c G V y Z m R h d G F Q Z X J m b 3 J t Y W 5 j Z V N 1 b W 1 h c n k v Q X V 0 b 1 J l b W 9 2 Z W R D b 2 x 1 b W 5 z M S 5 7 c 2 h h Z G V y c F 9 j b 2 1 w L D d 9 J n F 1 b 3 Q 7 L C Z x d W 9 0 O 1 N l Y 3 R p b 2 4 x L 3 B l c m Z k Y X R h U G V y Z m 9 y b W F u Y 2 V T d W 1 t Y X J 5 L 0 F 1 d G 9 S Z W 1 v d m V k Q 2 9 s d W 1 u c z E u e 3 N o Y W R l c n B f Z 3 J w a C w 4 f S Z x d W 9 0 O y w m c X V v d D t T Z W N 0 a W 9 u M S 9 w Z X J m Z G F 0 Y V B l c m Z v c m 1 h b m N l U 3 V t b W F y e S 9 B d X R v U m V t b 3 Z l Z E N v b H V t b n M x L n t l e H B l Y 3 R l Z G M s O X 0 m c X V v d D s s J n F 1 b 3 Q 7 U 2 V j d G l v b j E v c G V y Z m R h d G F Q Z X J m b 3 J t Y W 5 j Z V N 1 b W 1 h c n k v Q X V 0 b 1 J l b W 9 2 Z W R D b 2 x 1 b W 5 z M S 5 7 c 2 h h Z G V y Y y w x M H 0 m c X V v d D s s J n F 1 b 3 Q 7 U 2 V j d G l v b j E v c G V y Z m R h d G F Q Z X J m b 3 J t Y W 5 j Z V N 1 b W 1 h c n k v Q X V 0 b 1 J l b W 9 2 Z W R D b 2 x 1 b W 5 z M S 5 7 c 2 l k Z W x l b i w x M X 0 m c X V v d D s s J n F 1 b 3 Q 7 U 2 V j d G l v b j E v c G V y Z m R h d G F Q Z X J m b 3 J t Y W 5 j Z V N 1 b W 1 h c n k v Q X V 0 b 1 J l b W 9 2 Z W R D b 2 x 1 b W 5 z M S 5 7 Y 2 V s b F 9 j b 3 V u d C w x M n 0 m c X V v d D s s J n F 1 b 3 Q 7 U 2 V j d G l v b j E v c G V y Z m R h d G F Q Z X J m b 3 J t Y W 5 j Z V N 1 b W 1 h c n k v Q X V 0 b 1 J l b W 9 2 Z W R D b 2 x 1 b W 5 z M S 5 7 b W V h b i w x M 3 0 m c X V v d D s s J n F 1 b 3 Q 7 U 2 V j d G l v b j E v c G V y Z m R h d G F Q Z X J m b 3 J t Y W 5 j Z V N 1 b W 1 h c n k v Q X V 0 b 1 J l b W 9 2 Z W R D b 2 x 1 b W 5 z M S 5 7 c 3 R k Z G V 2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G V y Z m R h d G F Q Z X J m b 3 J t Y W 5 j Z V N 1 b W 1 h c n k v Q X V 0 b 1 J l b W 9 2 Z W R D b 2 x 1 b W 5 z M S 5 7 T m F t Z S w w f S Z x d W 9 0 O y w m c X V v d D t T Z W N 0 a W 9 u M S 9 w Z X J m Z G F 0 Y V B l c m Z v c m 1 h b m N l U 3 V t b W F y e S 9 B d X R v U m V t b 3 Z l Z E N v b H V t b n M x L n t m c H M s M X 0 m c X V v d D s s J n F 1 b 3 Q 7 U 2 V j d G l v b j E v c G V y Z m R h d G F Q Z X J m b 3 J t Y W 5 j Z V N 1 b W 1 h c n k v Q X V 0 b 1 J l b W 9 2 Z W R D b 2 x 1 b W 5 z M S 5 7 Y 3 B 1 b X M s M n 0 m c X V v d D s s J n F 1 b 3 Q 7 U 2 V j d G l v b j E v c G V y Z m R h d G F Q Z X J m b 3 J t Y W 5 j Z V N 1 b W 1 h c n k v Q X V 0 b 1 J l b W 9 2 Z W R D b 2 x 1 b W 5 z M S 5 7 Y 2 1 z L D N 9 J n F 1 b 3 Q 7 L C Z x d W 9 0 O 1 N l Y 3 R p b 2 4 x L 3 B l c m Z k Y X R h U G V y Z m 9 y b W F u Y 2 V T d W 1 t Y X J 5 L 0 F 1 d G 9 S Z W 1 v d m V k Q 2 9 s d W 1 u c z E u e 2 d t c y w 0 f S Z x d W 9 0 O y w m c X V v d D t T Z W N 0 a W 9 u M S 9 w Z X J m Z G F 0 Y V B l c m Z v c m 1 h b m N l U 3 V t b W F y e S 9 B d X R v U m V t b 3 Z l Z E N v b H V t b n M x L n t l e H B l Y 3 R l Z H A s N X 0 m c X V v d D s s J n F 1 b 3 Q 7 U 2 V j d G l v b j E v c G V y Z m R h d G F Q Z X J m b 3 J t Y W 5 j Z V N 1 b W 1 h c n k v Q X V 0 b 1 J l b W 9 2 Z W R D b 2 x 1 b W 5 z M S 5 7 b G 9 h Z G V k c C w 2 f S Z x d W 9 0 O y w m c X V v d D t T Z W N 0 a W 9 u M S 9 w Z X J m Z G F 0 Y V B l c m Z v c m 1 h b m N l U 3 V t b W F y e S 9 B d X R v U m V t b 3 Z l Z E N v b H V t b n M x L n t z a G F k Z X J w X 2 N v b X A s N 3 0 m c X V v d D s s J n F 1 b 3 Q 7 U 2 V j d G l v b j E v c G V y Z m R h d G F Q Z X J m b 3 J t Y W 5 j Z V N 1 b W 1 h c n k v Q X V 0 b 1 J l b W 9 2 Z W R D b 2 x 1 b W 5 z M S 5 7 c 2 h h Z G V y c F 9 n c n B o L D h 9 J n F 1 b 3 Q 7 L C Z x d W 9 0 O 1 N l Y 3 R p b 2 4 x L 3 B l c m Z k Y X R h U G V y Z m 9 y b W F u Y 2 V T d W 1 t Y X J 5 L 0 F 1 d G 9 S Z W 1 v d m V k Q 2 9 s d W 1 u c z E u e 2 V 4 c G V j d G V k Y y w 5 f S Z x d W 9 0 O y w m c X V v d D t T Z W N 0 a W 9 u M S 9 w Z X J m Z G F 0 Y V B l c m Z v c m 1 h b m N l U 3 V t b W F y e S 9 B d X R v U m V t b 3 Z l Z E N v b H V t b n M x L n t z a G F k Z X J j L D E w f S Z x d W 9 0 O y w m c X V v d D t T Z W N 0 a W 9 u M S 9 w Z X J m Z G F 0 Y V B l c m Z v c m 1 h b m N l U 3 V t b W F y e S 9 B d X R v U m V t b 3 Z l Z E N v b H V t b n M x L n t z a W R l b G V u L D E x f S Z x d W 9 0 O y w m c X V v d D t T Z W N 0 a W 9 u M S 9 w Z X J m Z G F 0 Y V B l c m Z v c m 1 h b m N l U 3 V t b W F y e S 9 B d X R v U m V t b 3 Z l Z E N v b H V t b n M x L n t j Z W x s X 2 N v d W 5 0 L D E y f S Z x d W 9 0 O y w m c X V v d D t T Z W N 0 a W 9 u M S 9 w Z X J m Z G F 0 Y V B l c m Z v c m 1 h b m N l U 3 V t b W F y e S 9 B d X R v U m V t b 3 Z l Z E N v b H V t b n M x L n t t Z W F u L D E z f S Z x d W 9 0 O y w m c X V v d D t T Z W N 0 a W 9 u M S 9 w Z X J m Z G F 0 Y V B l c m Z v c m 1 h b m N l U 3 V t b W F y e S 9 B d X R v U m V t b 3 Z l Z E N v b H V t b n M x L n t z d G R k Z X Y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2 Z w c y Z x d W 9 0 O y w m c X V v d D t j c H V t c y Z x d W 9 0 O y w m c X V v d D t j b X M m c X V v d D s s J n F 1 b 3 Q 7 Z 2 1 z J n F 1 b 3 Q 7 L C Z x d W 9 0 O 2 V 4 c G V j d G V k c C Z x d W 9 0 O y w m c X V v d D t s b 2 F k Z W R w J n F 1 b 3 Q 7 L C Z x d W 9 0 O 3 N o Y W R l c n B f Y 2 9 t c C Z x d W 9 0 O y w m c X V v d D t z a G F k Z X J w X 2 d y c G g m c X V v d D s s J n F 1 b 3 Q 7 Z X h w Z W N 0 Z W R j J n F 1 b 3 Q 7 L C Z x d W 9 0 O 3 N o Y W R l c m M m c X V v d D s s J n F 1 b 3 Q 7 c 2 l k Z W x l b i Z x d W 9 0 O y w m c X V v d D t j Z W x s X 2 N v d W 5 0 J n F 1 b 3 Q 7 L C Z x d W 9 0 O 2 1 l Y W 4 m c X V v d D s s J n F 1 b 3 Q 7 c 3 R k Z G V 2 J n F 1 b 3 Q 7 X S I g L z 4 8 R W 5 0 c n k g V H l w Z T 0 i R m l s b E N v b H V t b l R 5 c G V z I i B W Y W x 1 Z T 0 i c 0 J n V U Z C U V V E Q X d N R E F 3 T U R B d 1 V G I i A v P j x F b n R y e S B U e X B l P S J G a W x s T G F z d F V w Z G F 0 Z W Q i I F Z h b H V l P S J k M j A y N S 0 w O C 0 x O F Q y M j o y N j o w M y 4 1 N D M 0 N T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X J m Z G F 0 Y V B l c m Z v c m 1 h b m N l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r 3 s v x a K t R a y y C 4 t c b m 9 B A A A A A A I A A A A A A B B m A A A A A Q A A I A A A A N a L 0 Z z O o g D E 4 E G m 2 u S z W 9 q n C E 7 0 a z e U d 2 U e y R U S U T J D A A A A A A 6 A A A A A A g A A I A A A A A F n J N 4 a 5 O n q y f 9 6 p 0 5 J K z m n K 4 w Q k e n o z E K k A n 8 l Y H f c U A A A A B V F 7 M P w Z A T c m 9 M D f X 1 V 5 k D V P M h J N o a M X f P b O C C R k c 9 e 1 2 C 1 K D k b c O 5 + r 2 z Z K Z H T M W y R l t C W E + P x A V n d q W r v O a t l P 8 O e U K 4 R r M L k l c / W 2 x c z Q A A A A B k N 1 v 5 B d u E L 9 o N u V r X 7 B + o H H o H T U M 5 m g B R H 2 H s K 2 r n g H W i l 6 h o T W g K M H w P 3 a Y 2 x 4 C V D G s F w v 6 j P j A K 8 8 O 6 F L i g = < / D a t a M a s h u p > 
</file>

<file path=customXml/itemProps1.xml><?xml version="1.0" encoding="utf-8"?>
<ds:datastoreItem xmlns:ds="http://schemas.openxmlformats.org/officeDocument/2006/customXml" ds:itemID="{89F4FFCE-00E3-45D7-942C-ED33752398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PQBRT Data</vt:lpstr>
      <vt:lpstr>PQBRT Calcs Segments</vt:lpstr>
      <vt:lpstr>All Quad</vt:lpstr>
      <vt:lpstr>All Linear</vt:lpstr>
      <vt:lpstr>Compute-Graphics</vt:lpstr>
      <vt:lpstr>Total.Log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Bell,Jackie M</dc:creator>
  <cp:lastModifiedBy>Bell,Jackie M</cp:lastModifiedBy>
  <dcterms:created xsi:type="dcterms:W3CDTF">2025-08-18T22:22:07Z</dcterms:created>
  <dcterms:modified xsi:type="dcterms:W3CDTF">2025-08-21T15:09:48Z</dcterms:modified>
</cp:coreProperties>
</file>