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0" i="1"/>
  <c r="A20" i="1"/>
  <c r="D4" i="1"/>
  <c r="A19" i="1"/>
  <c r="B18" i="1"/>
  <c r="A18" i="1"/>
  <c r="A17" i="1"/>
  <c r="B16" i="1"/>
  <c r="A16" i="1"/>
  <c r="A8" i="1"/>
  <c r="C4" i="1"/>
  <c r="B14" i="1" l="1"/>
  <c r="A14" i="1"/>
  <c r="C7" i="2"/>
  <c r="C6" i="2"/>
  <c r="C5" i="2"/>
  <c r="C4" i="2"/>
  <c r="C3" i="2"/>
  <c r="C2" i="2"/>
  <c r="C1" i="2"/>
  <c r="B7" i="2"/>
  <c r="B6" i="2"/>
  <c r="B5" i="2"/>
  <c r="B4" i="2"/>
  <c r="B3" i="2"/>
  <c r="B2" i="2"/>
  <c r="B1" i="2"/>
  <c r="E2" i="2"/>
  <c r="E3" i="2"/>
  <c r="E4" i="2"/>
  <c r="E5" i="2"/>
  <c r="E6" i="2"/>
  <c r="E7" i="2"/>
  <c r="E1" i="2"/>
  <c r="D2" i="2"/>
  <c r="D3" i="2"/>
  <c r="D4" i="2"/>
  <c r="D5" i="2"/>
  <c r="D6" i="2"/>
  <c r="D7" i="2"/>
  <c r="D1" i="2"/>
  <c r="A15" i="1" l="1"/>
  <c r="B15" i="1" s="1"/>
  <c r="B3" i="1" l="1"/>
  <c r="B4" i="1" s="1"/>
  <c r="B7" i="1"/>
  <c r="A24" i="1"/>
  <c r="A25" i="1" s="1"/>
  <c r="B46" i="1" l="1"/>
  <c r="C46" i="1" s="1"/>
  <c r="B42" i="1"/>
  <c r="C42" i="1" s="1"/>
  <c r="B38" i="1"/>
  <c r="C38" i="1" s="1"/>
  <c r="B34" i="1"/>
  <c r="C34" i="1" s="1"/>
  <c r="B30" i="1"/>
  <c r="C30" i="1" s="1"/>
  <c r="B29" i="1"/>
  <c r="C29" i="1" s="1"/>
  <c r="B45" i="1"/>
  <c r="C45" i="1" s="1"/>
  <c r="B41" i="1"/>
  <c r="C41" i="1" s="1"/>
  <c r="B37" i="1"/>
  <c r="C37" i="1" s="1"/>
  <c r="B33" i="1"/>
  <c r="C33" i="1" s="1"/>
  <c r="B27" i="1"/>
  <c r="C27" i="1" s="1"/>
  <c r="B43" i="1"/>
  <c r="C43" i="1" s="1"/>
  <c r="B35" i="1"/>
  <c r="C35" i="1" s="1"/>
  <c r="B28" i="1"/>
  <c r="C28" i="1" s="1"/>
  <c r="B48" i="1"/>
  <c r="C48" i="1" s="1"/>
  <c r="B44" i="1"/>
  <c r="C44" i="1" s="1"/>
  <c r="B40" i="1"/>
  <c r="C40" i="1" s="1"/>
  <c r="B36" i="1"/>
  <c r="C36" i="1" s="1"/>
  <c r="B32" i="1"/>
  <c r="C32" i="1" s="1"/>
  <c r="B47" i="1"/>
  <c r="C47" i="1" s="1"/>
  <c r="B39" i="1"/>
  <c r="C39" i="1" s="1"/>
  <c r="B31" i="1"/>
  <c r="C31" i="1" s="1"/>
  <c r="A13" i="1"/>
  <c r="B13" i="1" s="1"/>
  <c r="A12" i="1"/>
  <c r="B12" i="1" s="1"/>
  <c r="A11" i="1"/>
  <c r="B11" i="1" s="1"/>
  <c r="A10" i="1"/>
  <c r="B10" i="1" s="1"/>
  <c r="A9" i="1"/>
  <c r="B9" i="1" s="1"/>
</calcChain>
</file>

<file path=xl/sharedStrings.xml><?xml version="1.0" encoding="utf-8"?>
<sst xmlns="http://schemas.openxmlformats.org/spreadsheetml/2006/main" count="6" uniqueCount="6">
  <si>
    <t>Clock Frequency</t>
  </si>
  <si>
    <t>Pre-Scaler</t>
  </si>
  <si>
    <t>Delay</t>
  </si>
  <si>
    <t>Clock Periods</t>
  </si>
  <si>
    <t>Actual Clock</t>
  </si>
  <si>
    <t>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</si>
</sst>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C20" sqref="C20"/>
    </sheetView>
  </sheetViews>
  <sheetFormatPr defaultRowHeight="15" x14ac:dyDescent="0.25"/>
  <cols>
    <col min="1" max="1" width="18.5703125" customWidth="1"/>
    <col min="2" max="2" width="16" customWidth="1"/>
  </cols>
  <sheetData>
    <row r="1" spans="1:4" x14ac:dyDescent="0.25">
      <c r="A1" t="s">
        <v>0</v>
      </c>
      <c r="B1">
        <v>16000000</v>
      </c>
    </row>
    <row r="2" spans="1:4" x14ac:dyDescent="0.25">
      <c r="A2" t="s">
        <v>1</v>
      </c>
      <c r="B2">
        <v>256</v>
      </c>
    </row>
    <row r="3" spans="1:4" x14ac:dyDescent="0.25">
      <c r="A3" t="s">
        <v>4</v>
      </c>
      <c r="B3">
        <f>B1/B2</f>
        <v>62500</v>
      </c>
    </row>
    <row r="4" spans="1:4" x14ac:dyDescent="0.25">
      <c r="A4" t="s">
        <v>5</v>
      </c>
      <c r="B4">
        <f>1/B3</f>
        <v>1.5999999999999999E-5</v>
      </c>
      <c r="C4">
        <f>1000*B4</f>
        <v>1.6E-2</v>
      </c>
      <c r="D4">
        <f>C4*1000</f>
        <v>16</v>
      </c>
    </row>
    <row r="6" spans="1:4" x14ac:dyDescent="0.25">
      <c r="A6" t="s">
        <v>2</v>
      </c>
      <c r="B6" t="s">
        <v>3</v>
      </c>
    </row>
    <row r="7" spans="1:4" x14ac:dyDescent="0.25">
      <c r="A7">
        <v>6.3657399999999999E-4</v>
      </c>
      <c r="B7">
        <f>((A7*B1/B2)-1)</f>
        <v>38.785874999999997</v>
      </c>
    </row>
    <row r="8" spans="1:4" x14ac:dyDescent="0.25">
      <c r="A8">
        <f>B8*B4</f>
        <v>6.2399999999999999E-4</v>
      </c>
      <c r="B8">
        <v>39</v>
      </c>
    </row>
    <row r="9" spans="1:4" x14ac:dyDescent="0.25">
      <c r="A9">
        <f>(1/1000)</f>
        <v>1E-3</v>
      </c>
      <c r="B9">
        <f>((A9*B1/B2)-1)</f>
        <v>61.5</v>
      </c>
    </row>
    <row r="10" spans="1:4" x14ac:dyDescent="0.25">
      <c r="A10">
        <f>(1.25/1000)</f>
        <v>1.25E-3</v>
      </c>
      <c r="B10">
        <f>((A10*B1/B2)-1)</f>
        <v>77.125</v>
      </c>
    </row>
    <row r="11" spans="1:4" x14ac:dyDescent="0.25">
      <c r="A11">
        <f>(1.5/1000)</f>
        <v>1.5E-3</v>
      </c>
      <c r="B11">
        <f>((A11*B1/B2)-1)</f>
        <v>92.75</v>
      </c>
    </row>
    <row r="12" spans="1:4" x14ac:dyDescent="0.25">
      <c r="A12">
        <f>(1.75/1000)</f>
        <v>1.75E-3</v>
      </c>
      <c r="B12">
        <f>((A12*B1/B2)-1)</f>
        <v>108.375</v>
      </c>
    </row>
    <row r="13" spans="1:4" x14ac:dyDescent="0.25">
      <c r="A13">
        <f>(2/1000)</f>
        <v>2E-3</v>
      </c>
      <c r="B13">
        <f>((A13*B1/B2)-1)</f>
        <v>124</v>
      </c>
    </row>
    <row r="14" spans="1:4" x14ac:dyDescent="0.25">
      <c r="A14">
        <f>2.5/1000</f>
        <v>2.5000000000000001E-3</v>
      </c>
      <c r="B14">
        <f>((A14*B1/B2)-1)</f>
        <v>155.25</v>
      </c>
    </row>
    <row r="15" spans="1:4" x14ac:dyDescent="0.25">
      <c r="A15">
        <f>20/1000</f>
        <v>0.02</v>
      </c>
      <c r="B15">
        <f>((A15*B1/B2)-1)</f>
        <v>1249</v>
      </c>
    </row>
    <row r="16" spans="1:4" x14ac:dyDescent="0.25">
      <c r="A16">
        <f>544/1000000</f>
        <v>5.44E-4</v>
      </c>
      <c r="B16">
        <f>A16*B3-1</f>
        <v>33</v>
      </c>
    </row>
    <row r="17" spans="1:3" x14ac:dyDescent="0.25">
      <c r="A17">
        <f>B17*B4</f>
        <v>4.3199999999999998E-4</v>
      </c>
      <c r="B17">
        <v>27</v>
      </c>
    </row>
    <row r="18" spans="1:3" x14ac:dyDescent="0.25">
      <c r="A18">
        <f>450/1000000</f>
        <v>4.4999999999999999E-4</v>
      </c>
      <c r="B18">
        <f>A18*B3-1</f>
        <v>27.125</v>
      </c>
    </row>
    <row r="19" spans="1:3" x14ac:dyDescent="0.25">
      <c r="A19">
        <f>B19*B4</f>
        <v>4.4799999999999999E-4</v>
      </c>
      <c r="B19">
        <v>28</v>
      </c>
    </row>
    <row r="20" spans="1:3" x14ac:dyDescent="0.25">
      <c r="A20">
        <f>2.4/1000</f>
        <v>2.3999999999999998E-3</v>
      </c>
      <c r="B20">
        <f>A20*B3-1</f>
        <v>149</v>
      </c>
    </row>
    <row r="21" spans="1:3" x14ac:dyDescent="0.25">
      <c r="A21">
        <f>B21*B4</f>
        <v>1.1999999999999999E-3</v>
      </c>
      <c r="B21">
        <v>75</v>
      </c>
      <c r="C21">
        <v>90</v>
      </c>
    </row>
    <row r="24" spans="1:3" x14ac:dyDescent="0.25">
      <c r="A24">
        <f>(11.0592*1000000/64)</f>
        <v>172800</v>
      </c>
    </row>
    <row r="25" spans="1:3" x14ac:dyDescent="0.25">
      <c r="A25">
        <f>1/A24</f>
        <v>5.7870370370370367E-6</v>
      </c>
    </row>
    <row r="27" spans="1:3" x14ac:dyDescent="0.25">
      <c r="A27">
        <v>100</v>
      </c>
      <c r="B27">
        <f>A27*A25</f>
        <v>5.7870370370370367E-4</v>
      </c>
      <c r="C27">
        <f>1000*B27</f>
        <v>0.57870370370370372</v>
      </c>
    </row>
    <row r="28" spans="1:3" x14ac:dyDescent="0.25">
      <c r="A28">
        <v>110</v>
      </c>
      <c r="B28">
        <f>A28*A25</f>
        <v>6.3657407407407402E-4</v>
      </c>
      <c r="C28">
        <f>1000*B28</f>
        <v>0.63657407407407407</v>
      </c>
    </row>
    <row r="29" spans="1:3" x14ac:dyDescent="0.25">
      <c r="A29">
        <v>125</v>
      </c>
      <c r="B29">
        <f>A29*A25</f>
        <v>7.2337962962962959E-4</v>
      </c>
      <c r="C29">
        <f t="shared" ref="C29:C48" si="0">1000*B29</f>
        <v>0.72337962962962954</v>
      </c>
    </row>
    <row r="30" spans="1:3" x14ac:dyDescent="0.25">
      <c r="A30">
        <v>150</v>
      </c>
      <c r="B30">
        <f>A30*A25</f>
        <v>8.6805555555555551E-4</v>
      </c>
      <c r="C30">
        <f t="shared" si="0"/>
        <v>0.86805555555555547</v>
      </c>
    </row>
    <row r="31" spans="1:3" x14ac:dyDescent="0.25">
      <c r="A31">
        <v>175</v>
      </c>
      <c r="B31">
        <f>A31*A25</f>
        <v>1.0127314814814814E-3</v>
      </c>
      <c r="C31">
        <f t="shared" si="0"/>
        <v>1.0127314814814814</v>
      </c>
    </row>
    <row r="32" spans="1:3" x14ac:dyDescent="0.25">
      <c r="A32">
        <v>200</v>
      </c>
      <c r="B32">
        <f>A32*A25</f>
        <v>1.1574074074074073E-3</v>
      </c>
      <c r="C32">
        <f t="shared" si="0"/>
        <v>1.1574074074074074</v>
      </c>
    </row>
    <row r="33" spans="1:3" x14ac:dyDescent="0.25">
      <c r="A33">
        <v>225</v>
      </c>
      <c r="B33">
        <f>A33*A25</f>
        <v>1.3020833333333333E-3</v>
      </c>
      <c r="C33">
        <f t="shared" si="0"/>
        <v>1.3020833333333333</v>
      </c>
    </row>
    <row r="34" spans="1:3" x14ac:dyDescent="0.25">
      <c r="A34">
        <v>250</v>
      </c>
      <c r="B34">
        <f>A34*A25</f>
        <v>1.4467592592592592E-3</v>
      </c>
      <c r="C34">
        <f t="shared" si="0"/>
        <v>1.4467592592592591</v>
      </c>
    </row>
    <row r="35" spans="1:3" x14ac:dyDescent="0.25">
      <c r="A35">
        <v>275</v>
      </c>
      <c r="B35">
        <f>A35*A25</f>
        <v>1.5914351851851851E-3</v>
      </c>
      <c r="C35">
        <f t="shared" si="0"/>
        <v>1.5914351851851851</v>
      </c>
    </row>
    <row r="36" spans="1:3" x14ac:dyDescent="0.25">
      <c r="A36">
        <v>300</v>
      </c>
      <c r="B36">
        <f>A36*A25</f>
        <v>1.736111111111111E-3</v>
      </c>
      <c r="C36">
        <f t="shared" si="0"/>
        <v>1.7361111111111109</v>
      </c>
    </row>
    <row r="37" spans="1:3" x14ac:dyDescent="0.25">
      <c r="A37">
        <v>325</v>
      </c>
      <c r="B37">
        <f>A37*A25</f>
        <v>1.8807870370370369E-3</v>
      </c>
      <c r="C37">
        <f t="shared" si="0"/>
        <v>1.880787037037037</v>
      </c>
    </row>
    <row r="38" spans="1:3" x14ac:dyDescent="0.25">
      <c r="A38">
        <v>350</v>
      </c>
      <c r="B38">
        <f>A38*A25</f>
        <v>2.0254629629629629E-3</v>
      </c>
      <c r="C38">
        <f t="shared" si="0"/>
        <v>2.0254629629629628</v>
      </c>
    </row>
    <row r="39" spans="1:3" x14ac:dyDescent="0.25">
      <c r="A39">
        <v>375</v>
      </c>
      <c r="B39">
        <f>A39*A25</f>
        <v>2.170138888888889E-3</v>
      </c>
      <c r="C39">
        <f t="shared" si="0"/>
        <v>2.1701388888888888</v>
      </c>
    </row>
    <row r="40" spans="1:3" x14ac:dyDescent="0.25">
      <c r="A40">
        <v>400</v>
      </c>
      <c r="B40">
        <f>A40*A25</f>
        <v>2.3148148148148147E-3</v>
      </c>
      <c r="C40">
        <f t="shared" si="0"/>
        <v>2.3148148148148149</v>
      </c>
    </row>
    <row r="41" spans="1:3" x14ac:dyDescent="0.25">
      <c r="A41">
        <v>425</v>
      </c>
      <c r="B41">
        <f>A41*A25</f>
        <v>2.4594907407407408E-3</v>
      </c>
      <c r="C41">
        <f t="shared" si="0"/>
        <v>2.4594907407407409</v>
      </c>
    </row>
    <row r="42" spans="1:3" x14ac:dyDescent="0.25">
      <c r="A42">
        <v>450</v>
      </c>
      <c r="B42">
        <f>A42*A25</f>
        <v>2.6041666666666665E-3</v>
      </c>
      <c r="C42">
        <f t="shared" si="0"/>
        <v>2.6041666666666665</v>
      </c>
    </row>
    <row r="43" spans="1:3" x14ac:dyDescent="0.25">
      <c r="A43">
        <v>475</v>
      </c>
      <c r="B43">
        <f>A43*A25</f>
        <v>2.7488425925925927E-3</v>
      </c>
      <c r="C43">
        <f t="shared" si="0"/>
        <v>2.7488425925925926</v>
      </c>
    </row>
    <row r="44" spans="1:3" x14ac:dyDescent="0.25">
      <c r="A44">
        <v>500</v>
      </c>
      <c r="B44">
        <f>A44*A25</f>
        <v>2.8935185185185184E-3</v>
      </c>
      <c r="C44">
        <f t="shared" si="0"/>
        <v>2.8935185185185182</v>
      </c>
    </row>
    <row r="45" spans="1:3" x14ac:dyDescent="0.25">
      <c r="A45">
        <v>525</v>
      </c>
      <c r="B45">
        <f>A45*A25</f>
        <v>3.0381944444444445E-3</v>
      </c>
      <c r="C45">
        <f t="shared" si="0"/>
        <v>3.0381944444444446</v>
      </c>
    </row>
    <row r="46" spans="1:3" x14ac:dyDescent="0.25">
      <c r="A46">
        <v>550</v>
      </c>
      <c r="B46">
        <f>A46*A25</f>
        <v>3.1828703703703702E-3</v>
      </c>
      <c r="C46">
        <f t="shared" si="0"/>
        <v>3.1828703703703702</v>
      </c>
    </row>
    <row r="47" spans="1:3" x14ac:dyDescent="0.25">
      <c r="A47">
        <v>575</v>
      </c>
      <c r="B47">
        <f>A47*A25</f>
        <v>3.3275462962962963E-3</v>
      </c>
      <c r="C47">
        <f t="shared" si="0"/>
        <v>3.3275462962962963</v>
      </c>
    </row>
    <row r="48" spans="1:3" x14ac:dyDescent="0.25">
      <c r="A48">
        <v>600</v>
      </c>
      <c r="B48">
        <f>A48*A25</f>
        <v>3.472222222222222E-3</v>
      </c>
      <c r="C48">
        <f t="shared" si="0"/>
        <v>3.4722222222222219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2" sqref="E12"/>
    </sheetView>
  </sheetViews>
  <sheetFormatPr defaultRowHeight="15" x14ac:dyDescent="0.25"/>
  <cols>
    <col min="3" max="3" width="10" bestFit="1" customWidth="1"/>
  </cols>
  <sheetData>
    <row r="1" spans="1:5" x14ac:dyDescent="0.25">
      <c r="A1">
        <v>1</v>
      </c>
      <c r="B1">
        <f>(1/(16000000/A1))</f>
        <v>6.2499999999999997E-8</v>
      </c>
      <c r="C1">
        <f>B1*1000</f>
        <v>6.2500000000000001E-5</v>
      </c>
      <c r="D1">
        <f>(1/(16000000/A1))*256</f>
        <v>1.5999999999999999E-5</v>
      </c>
      <c r="E1">
        <f>D1*1000</f>
        <v>1.6E-2</v>
      </c>
    </row>
    <row r="2" spans="1:5" x14ac:dyDescent="0.25">
      <c r="A2">
        <v>8</v>
      </c>
      <c r="B2">
        <f t="shared" ref="B2:B7" si="0">(1/(16000000/A2))</f>
        <v>4.9999999999999998E-7</v>
      </c>
      <c r="C2">
        <f t="shared" ref="C2:C7" si="1">B2*1000</f>
        <v>5.0000000000000001E-4</v>
      </c>
      <c r="D2">
        <f t="shared" ref="D2:D7" si="2">(1/(16000000/A2))*256</f>
        <v>1.2799999999999999E-4</v>
      </c>
      <c r="E2">
        <f t="shared" ref="E2:E7" si="3">D2*1000</f>
        <v>0.128</v>
      </c>
    </row>
    <row r="3" spans="1:5" x14ac:dyDescent="0.25">
      <c r="A3">
        <v>32</v>
      </c>
      <c r="B3">
        <f t="shared" si="0"/>
        <v>1.9999999999999999E-6</v>
      </c>
      <c r="C3">
        <f t="shared" si="1"/>
        <v>2E-3</v>
      </c>
      <c r="D3">
        <f t="shared" si="2"/>
        <v>5.1199999999999998E-4</v>
      </c>
      <c r="E3">
        <f t="shared" si="3"/>
        <v>0.51200000000000001</v>
      </c>
    </row>
    <row r="4" spans="1:5" x14ac:dyDescent="0.25">
      <c r="A4">
        <v>64</v>
      </c>
      <c r="B4">
        <f t="shared" si="0"/>
        <v>3.9999999999999998E-6</v>
      </c>
      <c r="C4">
        <f t="shared" si="1"/>
        <v>4.0000000000000001E-3</v>
      </c>
      <c r="D4">
        <f t="shared" si="2"/>
        <v>1.024E-3</v>
      </c>
      <c r="E4">
        <f t="shared" si="3"/>
        <v>1.024</v>
      </c>
    </row>
    <row r="5" spans="1:5" x14ac:dyDescent="0.25">
      <c r="A5">
        <v>128</v>
      </c>
      <c r="B5">
        <f t="shared" si="0"/>
        <v>7.9999999999999996E-6</v>
      </c>
      <c r="C5">
        <f t="shared" si="1"/>
        <v>8.0000000000000002E-3</v>
      </c>
      <c r="D5">
        <f t="shared" si="2"/>
        <v>2.0479999999999999E-3</v>
      </c>
      <c r="E5">
        <f t="shared" si="3"/>
        <v>2.048</v>
      </c>
    </row>
    <row r="6" spans="1:5" x14ac:dyDescent="0.25">
      <c r="A6">
        <v>256</v>
      </c>
      <c r="B6">
        <f t="shared" si="0"/>
        <v>1.5999999999999999E-5</v>
      </c>
      <c r="C6">
        <f t="shared" si="1"/>
        <v>1.6E-2</v>
      </c>
      <c r="D6">
        <f t="shared" si="2"/>
        <v>4.0959999999999998E-3</v>
      </c>
      <c r="E6">
        <f t="shared" si="3"/>
        <v>4.0960000000000001</v>
      </c>
    </row>
    <row r="7" spans="1:5" x14ac:dyDescent="0.25">
      <c r="A7">
        <v>1024</v>
      </c>
      <c r="B7">
        <f t="shared" si="0"/>
        <v>6.3999999999999997E-5</v>
      </c>
      <c r="C7">
        <f t="shared" si="1"/>
        <v>6.4000000000000001E-2</v>
      </c>
      <c r="D7">
        <f t="shared" si="2"/>
        <v>1.6383999999999999E-2</v>
      </c>
      <c r="E7">
        <f t="shared" si="3"/>
        <v>16.384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2014-12-26T14:41:50Z</dcterms:created>
  <dcterms:modified xsi:type="dcterms:W3CDTF">2014-12-29T04:40:04Z</dcterms:modified>
</cp:coreProperties>
</file>