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 ORTIZ\Desktop\"/>
    </mc:Choice>
  </mc:AlternateContent>
  <xr:revisionPtr revIDLastSave="0" documentId="13_ncr:1_{58299CCB-9693-4B0D-88FB-BFB6C2D2A136}" xr6:coauthVersionLast="32" xr6:coauthVersionMax="32" xr10:uidLastSave="{00000000-0000-0000-0000-000000000000}"/>
  <bookViews>
    <workbookView xWindow="0" yWindow="0" windowWidth="23040" windowHeight="9060" activeTab="3" xr2:uid="{00000000-000D-0000-FFFF-FFFF00000000}"/>
  </bookViews>
  <sheets>
    <sheet name="DEUDORES" sheetId="1" r:id="rId1"/>
    <sheet name="pancho" sheetId="2" r:id="rId2"/>
    <sheet name="CUENTAS PANCHO" sheetId="5" r:id="rId3"/>
    <sheet name="MERCANCIA DISPONIBLE" sheetId="4" r:id="rId4"/>
    <sheet name="DEUDA PANCHO " sheetId="3" r:id="rId5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5" l="1"/>
  <c r="S20" i="4"/>
  <c r="S3" i="4"/>
  <c r="S4" i="4"/>
  <c r="S5" i="4"/>
  <c r="S6" i="4"/>
  <c r="S7" i="4"/>
  <c r="S8" i="4"/>
  <c r="S2" i="4"/>
  <c r="D6" i="4"/>
  <c r="B16" i="3"/>
  <c r="H20" i="4"/>
  <c r="G25" i="4"/>
  <c r="D10" i="4"/>
  <c r="C14" i="1"/>
  <c r="R20" i="4"/>
  <c r="R10" i="4"/>
  <c r="R9" i="4"/>
  <c r="R3" i="4"/>
  <c r="R4" i="4"/>
  <c r="R5" i="4"/>
  <c r="R6" i="4"/>
  <c r="R7" i="4"/>
  <c r="R8" i="4"/>
  <c r="R2" i="4"/>
  <c r="L20" i="4"/>
  <c r="D16" i="4"/>
  <c r="D15" i="4"/>
  <c r="D14" i="4"/>
  <c r="D13" i="4"/>
  <c r="D2" i="4"/>
  <c r="D3" i="4"/>
  <c r="D8" i="4"/>
  <c r="D20" i="4"/>
  <c r="B24" i="5"/>
  <c r="D25" i="5"/>
  <c r="B9" i="5"/>
  <c r="D12" i="4"/>
  <c r="F9" i="5"/>
  <c r="D10" i="5"/>
  <c r="E40" i="2"/>
  <c r="D5" i="4"/>
  <c r="D7" i="4"/>
  <c r="D9" i="4"/>
  <c r="H40" i="2"/>
  <c r="B31" i="2"/>
  <c r="B40" i="2"/>
  <c r="E34" i="2"/>
  <c r="E31" i="2"/>
  <c r="C32" i="1"/>
  <c r="E25" i="2"/>
  <c r="L14" i="1"/>
  <c r="E28" i="1"/>
  <c r="B28" i="1"/>
  <c r="C2" i="1"/>
  <c r="B8" i="2"/>
  <c r="E7" i="2"/>
  <c r="J14" i="1"/>
</calcChain>
</file>

<file path=xl/sharedStrings.xml><?xml version="1.0" encoding="utf-8"?>
<sst xmlns="http://schemas.openxmlformats.org/spreadsheetml/2006/main" count="203" uniqueCount="171">
  <si>
    <t>DEUDORES</t>
  </si>
  <si>
    <t>JUAN</t>
  </si>
  <si>
    <t>SERGIO</t>
  </si>
  <si>
    <t>JHON</t>
  </si>
  <si>
    <t>MARIO</t>
  </si>
  <si>
    <t>MERCANCIA</t>
  </si>
  <si>
    <t>total</t>
  </si>
  <si>
    <t>tanque starwars</t>
  </si>
  <si>
    <t>duel on naboo</t>
  </si>
  <si>
    <t>ninjago</t>
  </si>
  <si>
    <t>dimensions</t>
  </si>
  <si>
    <t>casa rodante</t>
  </si>
  <si>
    <t>1 super mercado</t>
  </si>
  <si>
    <t>1 tractor</t>
  </si>
  <si>
    <t>1 party</t>
  </si>
  <si>
    <t>1 entrenamiento luke</t>
  </si>
  <si>
    <t>ahorro carro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</si>
  <si>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</si>
  <si>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</si>
  <si>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</si>
  <si>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</si>
  <si>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</si>
  <si>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</si>
  <si>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</si>
  <si>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</si>
  <si>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</si>
  <si>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</si>
  <si>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</si>
  <si>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</si>
  <si>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disco</t>
  </si>
  <si>
    <t>pancho</t>
  </si>
  <si>
    <t>felipe</t>
  </si>
  <si>
    <t>disco amarillo</t>
  </si>
  <si>
    <t>pc</t>
  </si>
  <si>
    <t>envio pc lenovo</t>
  </si>
  <si>
    <t>envio pc mac</t>
  </si>
  <si>
    <t>envio gana</t>
  </si>
  <si>
    <t>pc mama</t>
  </si>
  <si>
    <t xml:space="preserve"> parte pancho</t>
  </si>
  <si>
    <t>quemadora</t>
  </si>
  <si>
    <t>1 SWITCH</t>
  </si>
  <si>
    <t>10 DIMENSIONS</t>
  </si>
  <si>
    <t xml:space="preserve">PORTAL </t>
  </si>
  <si>
    <t>CABEZON</t>
  </si>
  <si>
    <t>AVENJET</t>
  </si>
  <si>
    <t>NEXO</t>
  </si>
  <si>
    <t>BATICUEVA</t>
  </si>
  <si>
    <t>1 MEMORIA</t>
  </si>
  <si>
    <t>3 JUEGOS</t>
  </si>
  <si>
    <t>TRISTESAA</t>
  </si>
  <si>
    <t>TOTAL</t>
  </si>
  <si>
    <t>FORRO</t>
  </si>
  <si>
    <t>PORTAL</t>
  </si>
  <si>
    <t>1 CONTROLES</t>
  </si>
  <si>
    <t>RADHA</t>
  </si>
  <si>
    <t>JARED</t>
  </si>
  <si>
    <t>JUEGOS</t>
  </si>
  <si>
    <t>andres cali</t>
  </si>
  <si>
    <t>1 nasa</t>
  </si>
  <si>
    <t>1 darth vader transfor</t>
  </si>
  <si>
    <t>sueldo</t>
  </si>
  <si>
    <t>ludicas</t>
  </si>
  <si>
    <t>cafeteria</t>
  </si>
  <si>
    <t>apoyo</t>
  </si>
  <si>
    <t>seguridad</t>
  </si>
  <si>
    <t>internet</t>
  </si>
  <si>
    <t>estudio</t>
  </si>
  <si>
    <t>carro</t>
  </si>
  <si>
    <t>matri</t>
  </si>
  <si>
    <t>debe</t>
  </si>
  <si>
    <t>envío por gana</t>
  </si>
  <si>
    <t>next u mes adicional</t>
  </si>
  <si>
    <t>debo</t>
  </si>
  <si>
    <t>pastas papas</t>
  </si>
  <si>
    <t>tennis papa</t>
  </si>
  <si>
    <t>pendiente lenovo</t>
  </si>
  <si>
    <t>fondo</t>
  </si>
  <si>
    <t>gana</t>
  </si>
  <si>
    <t>papas</t>
  </si>
  <si>
    <t>vestido mama</t>
  </si>
  <si>
    <t>asus</t>
  </si>
  <si>
    <t>merca</t>
  </si>
  <si>
    <t>SALDO MIO</t>
  </si>
  <si>
    <t>|</t>
  </si>
  <si>
    <t>2 CONSOLAS</t>
  </si>
  <si>
    <t>ENVÍO GANA</t>
  </si>
  <si>
    <t>PAPA  PASAJES</t>
  </si>
  <si>
    <t>PAPA 120</t>
  </si>
  <si>
    <t>2 JUEGOS</t>
  </si>
  <si>
    <t>1 CONTROL</t>
  </si>
  <si>
    <t>RELOJ</t>
  </si>
  <si>
    <t>SALDO</t>
  </si>
  <si>
    <t>ARMS</t>
  </si>
  <si>
    <t>RAYMAN</t>
  </si>
  <si>
    <t>RABBIDS</t>
  </si>
  <si>
    <t>SKYRIM</t>
  </si>
  <si>
    <t>XENOBLADE</t>
  </si>
  <si>
    <t>LUCHA</t>
  </si>
  <si>
    <t>CONTROLES</t>
  </si>
  <si>
    <t>DISCO DURO</t>
  </si>
  <si>
    <t>ANDRES</t>
  </si>
  <si>
    <t>FELIPE</t>
  </si>
  <si>
    <t>2 JUEGOS ADIC</t>
  </si>
  <si>
    <t>PASAJE PAPA</t>
  </si>
  <si>
    <t>2 SWITCH</t>
  </si>
  <si>
    <t>PANCHO NEXT</t>
  </si>
  <si>
    <t>MEDELLIN</t>
  </si>
  <si>
    <t>PC ASUS</t>
  </si>
  <si>
    <t>MEMORIA 64 GB</t>
  </si>
  <si>
    <t>SALDO CAJA</t>
  </si>
  <si>
    <t xml:space="preserve">SALDO </t>
  </si>
  <si>
    <t>FIGURAS SUELTAS MEDELLIN</t>
  </si>
  <si>
    <t>SET SPIDER GRANDE</t>
  </si>
  <si>
    <t>SET SPIDER PEQUEÑO</t>
  </si>
  <si>
    <t>VALOR UNIT</t>
  </si>
  <si>
    <t>VALOR TOTAL</t>
  </si>
  <si>
    <t>COMPUTADOR</t>
  </si>
  <si>
    <t>DISCO 2 TB</t>
  </si>
  <si>
    <t>MEMORIA SD DE 64</t>
  </si>
  <si>
    <t>MEMORIA USB</t>
  </si>
  <si>
    <t>TOTAL LEGO</t>
  </si>
  <si>
    <t>CASILLERO</t>
  </si>
  <si>
    <t>nave thanos</t>
  </si>
  <si>
    <t>stars wars</t>
  </si>
  <si>
    <t>carro joker</t>
  </si>
  <si>
    <t>set viuda blanca</t>
  </si>
  <si>
    <t>hulk buster</t>
  </si>
  <si>
    <t>royal talon</t>
  </si>
  <si>
    <t>nave thor</t>
  </si>
  <si>
    <t>flash</t>
  </si>
  <si>
    <t>rhino</t>
  </si>
  <si>
    <t>total casillero</t>
  </si>
  <si>
    <t>PEDIDO PENDIENTE</t>
  </si>
  <si>
    <t>Tenis nana cata</t>
  </si>
  <si>
    <t>mario kart</t>
  </si>
  <si>
    <t>odyssey</t>
  </si>
  <si>
    <t>splatoons</t>
  </si>
  <si>
    <t>zelda</t>
  </si>
  <si>
    <t>dooms</t>
  </si>
  <si>
    <t>bayoneta</t>
  </si>
  <si>
    <t>pokken</t>
  </si>
  <si>
    <t>joycons</t>
  </si>
  <si>
    <t>zeldas especiales</t>
  </si>
  <si>
    <t>total pedido</t>
  </si>
  <si>
    <t>deuda</t>
  </si>
  <si>
    <t>170 JOYCONS 130 ARMS</t>
  </si>
  <si>
    <t>DISCO TOSHIBA</t>
  </si>
  <si>
    <t>SD</t>
  </si>
  <si>
    <t xml:space="preserve">TOTAL </t>
  </si>
  <si>
    <t>caballero</t>
  </si>
  <si>
    <t>submarino</t>
  </si>
  <si>
    <t>xwing</t>
  </si>
  <si>
    <t>bellota</t>
  </si>
  <si>
    <t>Diego colegio</t>
  </si>
  <si>
    <t>KIRBY</t>
  </si>
  <si>
    <t>PENDIENTE</t>
  </si>
  <si>
    <t>PEDIDO</t>
  </si>
  <si>
    <t>NEXT U</t>
  </si>
  <si>
    <t xml:space="preserve">ABONO </t>
  </si>
  <si>
    <t>ABONO MADRID</t>
  </si>
  <si>
    <t>AYUDA PANCHO</t>
  </si>
  <si>
    <t>TENNIS MAMA</t>
  </si>
  <si>
    <t>BBVA</t>
  </si>
  <si>
    <t>adicional</t>
  </si>
  <si>
    <t>bayoneta 1y2</t>
  </si>
  <si>
    <t>fifa</t>
  </si>
  <si>
    <t>bayoneta especial</t>
  </si>
  <si>
    <t>control splatton pro</t>
  </si>
  <si>
    <t>payday</t>
  </si>
  <si>
    <t>lanoire</t>
  </si>
  <si>
    <t>xenoblade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</si>
</sst>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workbookViewId="0">
      <selection activeCell="C19" sqref="C19"/>
    </sheetView>
  </sheetViews>
  <sheetFormatPr baseColWidth="10" defaultRowHeight="14.4" x14ac:dyDescent="0.3"/>
  <cols>
    <col min="2" max="2" width="17.33203125" customWidth="1"/>
    <col min="6" max="6" width="21.109375" customWidth="1"/>
  </cols>
  <sheetData>
    <row r="1" spans="1:12" x14ac:dyDescent="0.3">
      <c r="A1" t="s">
        <v>0</v>
      </c>
      <c r="B1" t="s">
        <v>1</v>
      </c>
      <c r="C1">
        <v>250</v>
      </c>
      <c r="I1" t="s">
        <v>16</v>
      </c>
      <c r="L1" t="s">
        <v>68</v>
      </c>
    </row>
    <row r="2" spans="1:12" x14ac:dyDescent="0.3">
      <c r="B2" t="s">
        <v>2</v>
      </c>
      <c r="C2">
        <f>438+120</f>
        <v>558</v>
      </c>
      <c r="I2" t="s">
        <v>17</v>
      </c>
      <c r="J2">
        <v>0</v>
      </c>
      <c r="L2">
        <v>0</v>
      </c>
    </row>
    <row r="3" spans="1:12" x14ac:dyDescent="0.3">
      <c r="B3" t="s">
        <v>3</v>
      </c>
      <c r="C3">
        <v>130</v>
      </c>
      <c r="I3" t="s">
        <v>18</v>
      </c>
      <c r="J3">
        <v>0</v>
      </c>
      <c r="L3">
        <v>0</v>
      </c>
    </row>
    <row r="4" spans="1:12" x14ac:dyDescent="0.3">
      <c r="B4" t="s">
        <v>57</v>
      </c>
      <c r="C4">
        <v>75</v>
      </c>
      <c r="I4" t="s">
        <v>19</v>
      </c>
      <c r="J4">
        <v>400</v>
      </c>
      <c r="L4">
        <v>0</v>
      </c>
    </row>
    <row r="5" spans="1:12" x14ac:dyDescent="0.3">
      <c r="I5" t="s">
        <v>20</v>
      </c>
      <c r="J5">
        <v>400</v>
      </c>
      <c r="L5">
        <v>1000</v>
      </c>
    </row>
    <row r="6" spans="1:12" x14ac:dyDescent="0.3">
      <c r="B6" t="s">
        <v>153</v>
      </c>
      <c r="C6">
        <v>70</v>
      </c>
      <c r="I6" t="s">
        <v>21</v>
      </c>
      <c r="J6">
        <v>500</v>
      </c>
      <c r="L6">
        <v>350</v>
      </c>
    </row>
    <row r="7" spans="1:12" x14ac:dyDescent="0.3">
      <c r="B7" t="s">
        <v>133</v>
      </c>
      <c r="C7">
        <v>120</v>
      </c>
      <c r="I7" t="s">
        <v>22</v>
      </c>
      <c r="J7">
        <v>500</v>
      </c>
      <c r="L7">
        <v>350</v>
      </c>
    </row>
    <row r="8" spans="1:12" x14ac:dyDescent="0.3">
      <c r="B8" t="s">
        <v>4</v>
      </c>
      <c r="C8">
        <v>300</v>
      </c>
      <c r="D8" t="s">
        <v>145</v>
      </c>
      <c r="I8" t="s">
        <v>23</v>
      </c>
      <c r="J8">
        <v>500</v>
      </c>
      <c r="L8">
        <v>350</v>
      </c>
    </row>
    <row r="9" spans="1:12" x14ac:dyDescent="0.3">
      <c r="I9" t="s">
        <v>24</v>
      </c>
      <c r="J9">
        <v>500</v>
      </c>
      <c r="L9">
        <v>350</v>
      </c>
    </row>
    <row r="10" spans="1:12" x14ac:dyDescent="0.3">
      <c r="I10" t="s">
        <v>25</v>
      </c>
      <c r="J10">
        <v>500</v>
      </c>
      <c r="L10">
        <v>350</v>
      </c>
    </row>
    <row r="11" spans="1:12" x14ac:dyDescent="0.3">
      <c r="I11" t="s">
        <v>26</v>
      </c>
      <c r="J11">
        <v>500</v>
      </c>
      <c r="L11">
        <v>350</v>
      </c>
    </row>
    <row r="12" spans="1:12" x14ac:dyDescent="0.3">
      <c r="I12" t="s">
        <v>27</v>
      </c>
      <c r="J12">
        <v>500</v>
      </c>
      <c r="L12">
        <v>350</v>
      </c>
    </row>
    <row r="13" spans="1:12" x14ac:dyDescent="0.3">
      <c r="I13" t="s">
        <v>28</v>
      </c>
      <c r="J13">
        <v>500</v>
      </c>
    </row>
    <row r="14" spans="1:12" x14ac:dyDescent="0.3">
      <c r="B14" t="s">
        <v>6</v>
      </c>
      <c r="C14">
        <f>SUM(C1:C11)</f>
        <v>1503</v>
      </c>
      <c r="I14" t="s">
        <v>6</v>
      </c>
      <c r="J14">
        <f>SUM(J2:J13)</f>
        <v>4800</v>
      </c>
      <c r="L14">
        <f>SUM(L2:L13)</f>
        <v>3450</v>
      </c>
    </row>
    <row r="21" spans="1:6" x14ac:dyDescent="0.3">
      <c r="F21" s="1"/>
    </row>
    <row r="23" spans="1:6" x14ac:dyDescent="0.3">
      <c r="A23" t="s">
        <v>60</v>
      </c>
      <c r="D23" t="s">
        <v>64</v>
      </c>
      <c r="E23">
        <v>210</v>
      </c>
    </row>
    <row r="24" spans="1:6" x14ac:dyDescent="0.3">
      <c r="A24" t="s">
        <v>61</v>
      </c>
      <c r="B24">
        <v>1150</v>
      </c>
      <c r="D24" t="s">
        <v>65</v>
      </c>
      <c r="E24">
        <v>105</v>
      </c>
    </row>
    <row r="25" spans="1:6" x14ac:dyDescent="0.3">
      <c r="A25" t="s">
        <v>62</v>
      </c>
      <c r="B25">
        <v>100</v>
      </c>
      <c r="D25" t="s">
        <v>66</v>
      </c>
      <c r="E25">
        <v>170</v>
      </c>
    </row>
    <row r="26" spans="1:6" x14ac:dyDescent="0.3">
      <c r="A26" t="s">
        <v>63</v>
      </c>
      <c r="B26">
        <v>100</v>
      </c>
      <c r="D26" t="s">
        <v>67</v>
      </c>
      <c r="E26">
        <v>600</v>
      </c>
    </row>
    <row r="27" spans="1:6" x14ac:dyDescent="0.3">
      <c r="A27" t="s">
        <v>6</v>
      </c>
      <c r="B27">
        <v>100</v>
      </c>
      <c r="D27" t="s">
        <v>76</v>
      </c>
      <c r="E27">
        <v>400</v>
      </c>
    </row>
    <row r="28" spans="1:6" x14ac:dyDescent="0.3">
      <c r="B28">
        <f>SUM(B24:B27)</f>
        <v>1450</v>
      </c>
      <c r="D28" t="s">
        <v>6</v>
      </c>
      <c r="E28">
        <f>SUM(E23:E27)</f>
        <v>1485</v>
      </c>
    </row>
    <row r="32" spans="1:6" x14ac:dyDescent="0.3">
      <c r="B32">
        <v>1150</v>
      </c>
      <c r="C32">
        <f>+B32-610</f>
        <v>540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opLeftCell="A22" zoomScale="115" zoomScaleNormal="115" workbookViewId="0">
      <selection activeCell="A33" sqref="A33"/>
    </sheetView>
  </sheetViews>
  <sheetFormatPr baseColWidth="10" defaultRowHeight="14.4" x14ac:dyDescent="0.3"/>
  <cols>
    <col min="1" max="1" width="18" customWidth="1"/>
    <col min="4" max="4" width="20" customWidth="1"/>
  </cols>
  <sheetData>
    <row r="1" spans="1:8" x14ac:dyDescent="0.3">
      <c r="A1" t="s">
        <v>30</v>
      </c>
      <c r="D1" t="s">
        <v>31</v>
      </c>
    </row>
    <row r="2" spans="1:8" x14ac:dyDescent="0.3">
      <c r="A2" t="s">
        <v>32</v>
      </c>
      <c r="B2">
        <v>160</v>
      </c>
      <c r="D2" t="s">
        <v>29</v>
      </c>
      <c r="E2">
        <v>120</v>
      </c>
    </row>
    <row r="3" spans="1:8" x14ac:dyDescent="0.3">
      <c r="A3" t="s">
        <v>33</v>
      </c>
      <c r="B3">
        <v>300</v>
      </c>
      <c r="D3" t="s">
        <v>34</v>
      </c>
      <c r="E3">
        <v>80</v>
      </c>
    </row>
    <row r="4" spans="1:8" x14ac:dyDescent="0.3">
      <c r="A4" t="s">
        <v>34</v>
      </c>
      <c r="B4">
        <v>0</v>
      </c>
      <c r="D4" t="s">
        <v>35</v>
      </c>
      <c r="E4">
        <v>50</v>
      </c>
    </row>
    <row r="5" spans="1:8" x14ac:dyDescent="0.3">
      <c r="A5" t="s">
        <v>35</v>
      </c>
      <c r="B5">
        <v>0</v>
      </c>
      <c r="D5" t="s">
        <v>36</v>
      </c>
      <c r="E5">
        <v>100</v>
      </c>
    </row>
    <row r="6" spans="1:8" x14ac:dyDescent="0.3">
      <c r="A6" t="s">
        <v>37</v>
      </c>
      <c r="B6">
        <v>0</v>
      </c>
      <c r="D6" t="s">
        <v>37</v>
      </c>
      <c r="E6">
        <v>150</v>
      </c>
      <c r="F6" t="s">
        <v>38</v>
      </c>
    </row>
    <row r="7" spans="1:8" x14ac:dyDescent="0.3">
      <c r="A7" t="s">
        <v>39</v>
      </c>
      <c r="B7">
        <v>30</v>
      </c>
      <c r="D7" t="s">
        <v>6</v>
      </c>
      <c r="E7">
        <f>SUM(E2:E6)</f>
        <v>500</v>
      </c>
    </row>
    <row r="8" spans="1:8" x14ac:dyDescent="0.3">
      <c r="A8" t="s">
        <v>6</v>
      </c>
      <c r="B8">
        <f>SUM(B2:B7)</f>
        <v>490</v>
      </c>
    </row>
    <row r="9" spans="1:8" x14ac:dyDescent="0.3">
      <c r="G9" s="2" t="s">
        <v>75</v>
      </c>
      <c r="H9" s="2"/>
    </row>
    <row r="10" spans="1:8" x14ac:dyDescent="0.3">
      <c r="A10" t="s">
        <v>40</v>
      </c>
      <c r="D10" t="s">
        <v>41</v>
      </c>
      <c r="G10" t="s">
        <v>51</v>
      </c>
      <c r="H10">
        <v>80</v>
      </c>
    </row>
    <row r="11" spans="1:8" x14ac:dyDescent="0.3">
      <c r="A11" t="s">
        <v>48</v>
      </c>
      <c r="D11" t="s">
        <v>42</v>
      </c>
      <c r="G11" t="s">
        <v>51</v>
      </c>
      <c r="H11">
        <v>50</v>
      </c>
    </row>
    <row r="12" spans="1:8" x14ac:dyDescent="0.3">
      <c r="A12" t="s">
        <v>47</v>
      </c>
      <c r="B12" t="s">
        <v>69</v>
      </c>
      <c r="D12" t="s">
        <v>49</v>
      </c>
      <c r="G12" t="s">
        <v>52</v>
      </c>
      <c r="H12">
        <v>160</v>
      </c>
    </row>
    <row r="13" spans="1:8" x14ac:dyDescent="0.3">
      <c r="A13" t="s">
        <v>53</v>
      </c>
      <c r="B13" t="s">
        <v>69</v>
      </c>
      <c r="D13" t="s">
        <v>54</v>
      </c>
      <c r="E13" t="s">
        <v>72</v>
      </c>
    </row>
    <row r="14" spans="1:8" x14ac:dyDescent="0.3">
      <c r="A14" t="s">
        <v>50</v>
      </c>
      <c r="D14" t="s">
        <v>55</v>
      </c>
      <c r="E14" t="s">
        <v>72</v>
      </c>
    </row>
    <row r="15" spans="1:8" x14ac:dyDescent="0.3">
      <c r="D15" t="s">
        <v>50</v>
      </c>
    </row>
    <row r="17" spans="1:6" x14ac:dyDescent="0.3">
      <c r="D17" t="s">
        <v>43</v>
      </c>
      <c r="E17">
        <v>49</v>
      </c>
    </row>
    <row r="18" spans="1:6" x14ac:dyDescent="0.3">
      <c r="D18" t="s">
        <v>44</v>
      </c>
      <c r="E18">
        <v>190</v>
      </c>
    </row>
    <row r="19" spans="1:6" x14ac:dyDescent="0.3">
      <c r="D19" t="s">
        <v>45</v>
      </c>
      <c r="E19">
        <v>80</v>
      </c>
    </row>
    <row r="20" spans="1:6" x14ac:dyDescent="0.3">
      <c r="D20" t="s">
        <v>46</v>
      </c>
      <c r="E20">
        <v>450</v>
      </c>
    </row>
    <row r="21" spans="1:6" x14ac:dyDescent="0.3">
      <c r="D21" t="s">
        <v>56</v>
      </c>
      <c r="E21">
        <v>200</v>
      </c>
      <c r="F21" t="s">
        <v>70</v>
      </c>
    </row>
    <row r="22" spans="1:6" x14ac:dyDescent="0.3">
      <c r="D22" t="s">
        <v>71</v>
      </c>
      <c r="E22">
        <v>171</v>
      </c>
    </row>
    <row r="23" spans="1:6" x14ac:dyDescent="0.3">
      <c r="D23" t="s">
        <v>73</v>
      </c>
      <c r="E23">
        <v>192</v>
      </c>
    </row>
    <row r="24" spans="1:6" x14ac:dyDescent="0.3">
      <c r="D24" t="s">
        <v>74</v>
      </c>
      <c r="E24">
        <v>80</v>
      </c>
    </row>
    <row r="25" spans="1:6" x14ac:dyDescent="0.3">
      <c r="D25" t="s">
        <v>50</v>
      </c>
      <c r="E25" s="1">
        <f>SUM(E17:E24)</f>
        <v>1412</v>
      </c>
    </row>
    <row r="27" spans="1:6" x14ac:dyDescent="0.3">
      <c r="A27" t="s">
        <v>81</v>
      </c>
      <c r="B27">
        <v>1300</v>
      </c>
      <c r="D27" t="s">
        <v>77</v>
      </c>
      <c r="E27">
        <v>1200</v>
      </c>
    </row>
    <row r="28" spans="1:6" x14ac:dyDescent="0.3">
      <c r="A28" t="s">
        <v>80</v>
      </c>
      <c r="B28">
        <v>1600</v>
      </c>
      <c r="D28" t="s">
        <v>77</v>
      </c>
      <c r="E28">
        <v>800</v>
      </c>
    </row>
    <row r="29" spans="1:6" x14ac:dyDescent="0.3">
      <c r="A29" t="s">
        <v>90</v>
      </c>
      <c r="B29">
        <v>150</v>
      </c>
      <c r="D29" t="s">
        <v>78</v>
      </c>
      <c r="E29">
        <v>300</v>
      </c>
    </row>
    <row r="30" spans="1:6" x14ac:dyDescent="0.3">
      <c r="D30" t="s">
        <v>79</v>
      </c>
      <c r="E30">
        <v>150</v>
      </c>
    </row>
    <row r="31" spans="1:6" x14ac:dyDescent="0.3">
      <c r="A31" t="s">
        <v>6</v>
      </c>
      <c r="B31">
        <f>SUM(B27:B30)</f>
        <v>3050</v>
      </c>
      <c r="D31" t="s">
        <v>6</v>
      </c>
      <c r="E31">
        <f>SUM(E25:E30)</f>
        <v>3862</v>
      </c>
    </row>
    <row r="34" spans="1:8" x14ac:dyDescent="0.3">
      <c r="D34" t="s">
        <v>82</v>
      </c>
      <c r="E34">
        <f>+E31-B31</f>
        <v>812</v>
      </c>
    </row>
    <row r="36" spans="1:8" x14ac:dyDescent="0.3">
      <c r="A36" t="s">
        <v>56</v>
      </c>
      <c r="B36">
        <v>1700</v>
      </c>
      <c r="D36" t="s">
        <v>85</v>
      </c>
      <c r="E36">
        <v>600</v>
      </c>
    </row>
    <row r="37" spans="1:8" x14ac:dyDescent="0.3">
      <c r="A37" t="s">
        <v>84</v>
      </c>
      <c r="B37">
        <v>1500</v>
      </c>
      <c r="D37" t="s">
        <v>86</v>
      </c>
      <c r="E37">
        <v>160</v>
      </c>
    </row>
    <row r="38" spans="1:8" x14ac:dyDescent="0.3">
      <c r="A38" t="s">
        <v>88</v>
      </c>
      <c r="B38">
        <v>130</v>
      </c>
      <c r="D38" t="s">
        <v>87</v>
      </c>
      <c r="E38">
        <v>120</v>
      </c>
    </row>
    <row r="39" spans="1:8" x14ac:dyDescent="0.3">
      <c r="A39" t="s">
        <v>89</v>
      </c>
      <c r="B39">
        <v>100</v>
      </c>
    </row>
    <row r="40" spans="1:8" x14ac:dyDescent="0.3">
      <c r="A40" t="s">
        <v>50</v>
      </c>
      <c r="B40">
        <f>SUM(B36:B39)</f>
        <v>3430</v>
      </c>
      <c r="D40" t="s">
        <v>50</v>
      </c>
      <c r="E40">
        <f>SUM(E36:E39)</f>
        <v>880</v>
      </c>
      <c r="G40" t="s">
        <v>91</v>
      </c>
      <c r="H40">
        <f>+B40-E40</f>
        <v>2550</v>
      </c>
    </row>
    <row r="46" spans="1:8" x14ac:dyDescent="0.3">
      <c r="A46" t="s">
        <v>83</v>
      </c>
    </row>
  </sheetData>
  <mergeCells count="1">
    <mergeCell ref="G9:H9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8B85-601D-43E9-95EB-A24A325FA3F3}">
  <dimension ref="A1:G25"/>
  <sheetViews>
    <sheetView topLeftCell="A5" workbookViewId="0">
      <selection activeCell="F24" sqref="F24"/>
    </sheetView>
  </sheetViews>
  <sheetFormatPr baseColWidth="10" defaultRowHeight="14.4" x14ac:dyDescent="0.3"/>
  <cols>
    <col min="1" max="1" width="15.21875" customWidth="1"/>
    <col min="5" max="5" width="24.88671875" bestFit="1" customWidth="1"/>
  </cols>
  <sheetData>
    <row r="1" spans="1:7" x14ac:dyDescent="0.3">
      <c r="A1" s="3" t="s">
        <v>100</v>
      </c>
      <c r="B1" s="3"/>
      <c r="C1" s="3"/>
      <c r="E1" s="4" t="s">
        <v>101</v>
      </c>
      <c r="F1" s="4"/>
      <c r="G1" s="4"/>
    </row>
    <row r="2" spans="1:7" x14ac:dyDescent="0.3">
      <c r="A2" t="s">
        <v>91</v>
      </c>
      <c r="B2">
        <v>888000</v>
      </c>
      <c r="E2" t="s">
        <v>103</v>
      </c>
      <c r="F2">
        <v>160000</v>
      </c>
    </row>
    <row r="3" spans="1:7" x14ac:dyDescent="0.3">
      <c r="A3" t="s">
        <v>102</v>
      </c>
      <c r="B3">
        <v>130000</v>
      </c>
      <c r="E3" t="s">
        <v>85</v>
      </c>
      <c r="F3">
        <v>600000</v>
      </c>
    </row>
    <row r="4" spans="1:7" x14ac:dyDescent="0.3">
      <c r="A4" t="s">
        <v>99</v>
      </c>
      <c r="B4">
        <v>120000</v>
      </c>
      <c r="E4" t="s">
        <v>105</v>
      </c>
      <c r="F4">
        <v>170000</v>
      </c>
    </row>
    <row r="5" spans="1:7" x14ac:dyDescent="0.3">
      <c r="A5" t="s">
        <v>104</v>
      </c>
      <c r="B5">
        <v>1500000</v>
      </c>
      <c r="E5" t="s">
        <v>106</v>
      </c>
      <c r="F5">
        <v>1300000</v>
      </c>
    </row>
    <row r="6" spans="1:7" x14ac:dyDescent="0.3">
      <c r="A6" t="s">
        <v>98</v>
      </c>
      <c r="B6">
        <v>200000</v>
      </c>
      <c r="E6" t="s">
        <v>106</v>
      </c>
      <c r="F6">
        <v>1100000</v>
      </c>
    </row>
    <row r="7" spans="1:7" x14ac:dyDescent="0.3">
      <c r="A7" t="s">
        <v>107</v>
      </c>
      <c r="B7">
        <v>500000</v>
      </c>
      <c r="E7" t="s">
        <v>109</v>
      </c>
      <c r="F7">
        <v>17000</v>
      </c>
    </row>
    <row r="8" spans="1:7" x14ac:dyDescent="0.3">
      <c r="A8" t="s">
        <v>108</v>
      </c>
      <c r="B8">
        <v>70000</v>
      </c>
    </row>
    <row r="9" spans="1:7" x14ac:dyDescent="0.3">
      <c r="A9" t="s">
        <v>50</v>
      </c>
      <c r="B9">
        <f>SUM(B2:B8)</f>
        <v>3408000</v>
      </c>
      <c r="E9" t="s">
        <v>50</v>
      </c>
      <c r="F9">
        <f>SUM(F2:F8)</f>
        <v>3347000</v>
      </c>
    </row>
    <row r="10" spans="1:7" x14ac:dyDescent="0.3">
      <c r="C10" t="s">
        <v>91</v>
      </c>
      <c r="D10">
        <f>+B9-F9</f>
        <v>61000</v>
      </c>
    </row>
    <row r="13" spans="1:7" x14ac:dyDescent="0.3">
      <c r="A13" t="s">
        <v>110</v>
      </c>
    </row>
    <row r="15" spans="1:7" x14ac:dyDescent="0.3">
      <c r="A15" t="s">
        <v>155</v>
      </c>
      <c r="B15">
        <v>1178000</v>
      </c>
      <c r="E15" t="s">
        <v>158</v>
      </c>
      <c r="F15">
        <v>1100000</v>
      </c>
    </row>
    <row r="16" spans="1:7" x14ac:dyDescent="0.3">
      <c r="A16" t="s">
        <v>156</v>
      </c>
      <c r="B16">
        <v>1860000</v>
      </c>
      <c r="E16" t="s">
        <v>111</v>
      </c>
      <c r="F16">
        <v>120000</v>
      </c>
    </row>
    <row r="17" spans="1:6" x14ac:dyDescent="0.3">
      <c r="E17" t="s">
        <v>112</v>
      </c>
      <c r="F17">
        <v>120000</v>
      </c>
    </row>
    <row r="18" spans="1:6" x14ac:dyDescent="0.3">
      <c r="E18" t="s">
        <v>113</v>
      </c>
      <c r="F18">
        <v>90000</v>
      </c>
    </row>
    <row r="19" spans="1:6" x14ac:dyDescent="0.3">
      <c r="E19" t="s">
        <v>157</v>
      </c>
      <c r="F19">
        <v>170000</v>
      </c>
    </row>
    <row r="20" spans="1:6" x14ac:dyDescent="0.3">
      <c r="E20" t="s">
        <v>159</v>
      </c>
      <c r="F20">
        <v>600000</v>
      </c>
    </row>
    <row r="21" spans="1:6" x14ac:dyDescent="0.3">
      <c r="E21" t="s">
        <v>160</v>
      </c>
      <c r="F21">
        <v>200000</v>
      </c>
    </row>
    <row r="22" spans="1:6" x14ac:dyDescent="0.3">
      <c r="E22" t="s">
        <v>161</v>
      </c>
      <c r="F22">
        <v>100000</v>
      </c>
    </row>
    <row r="23" spans="1:6" x14ac:dyDescent="0.3">
      <c r="E23" t="s">
        <v>162</v>
      </c>
      <c r="F23">
        <v>500000</v>
      </c>
    </row>
    <row r="24" spans="1:6" x14ac:dyDescent="0.3">
      <c r="A24" t="s">
        <v>50</v>
      </c>
      <c r="B24">
        <f>SUM(B13:B19)</f>
        <v>3038000</v>
      </c>
      <c r="E24" t="s">
        <v>50</v>
      </c>
      <c r="F24">
        <f>SUM(F15:F23)</f>
        <v>3000000</v>
      </c>
    </row>
    <row r="25" spans="1:6" x14ac:dyDescent="0.3">
      <c r="C25" t="s">
        <v>91</v>
      </c>
      <c r="D25">
        <f>+B24-F24</f>
        <v>38000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019E-3D96-43BA-AB46-DC376E7C4FB8}">
  <dimension ref="A1:V25"/>
  <sheetViews>
    <sheetView tabSelected="1" topLeftCell="O1" workbookViewId="0">
      <selection activeCell="V9" sqref="V9"/>
    </sheetView>
  </sheetViews>
  <sheetFormatPr baseColWidth="10" defaultRowHeight="14.4" x14ac:dyDescent="0.3"/>
  <cols>
    <col min="7" max="7" width="18.88671875" bestFit="1" customWidth="1"/>
    <col min="11" max="11" width="15.33203125" customWidth="1"/>
    <col min="14" max="14" width="17.33203125" bestFit="1" customWidth="1"/>
    <col min="16" max="16" width="16.44140625" customWidth="1"/>
    <col min="17" max="17" width="0.44140625" customWidth="1"/>
  </cols>
  <sheetData>
    <row r="1" spans="1:22" x14ac:dyDescent="0.3">
      <c r="C1" t="s">
        <v>114</v>
      </c>
      <c r="D1" t="s">
        <v>115</v>
      </c>
      <c r="V1" t="s">
        <v>163</v>
      </c>
    </row>
    <row r="2" spans="1:22" x14ac:dyDescent="0.3">
      <c r="A2">
        <v>1</v>
      </c>
      <c r="B2" t="s">
        <v>92</v>
      </c>
      <c r="C2">
        <v>100</v>
      </c>
      <c r="D2">
        <f t="shared" ref="D2:D10" si="0">+A2*C2</f>
        <v>100</v>
      </c>
      <c r="F2" t="s">
        <v>5</v>
      </c>
      <c r="J2" t="s">
        <v>121</v>
      </c>
      <c r="K2" t="s">
        <v>122</v>
      </c>
      <c r="L2">
        <v>260</v>
      </c>
      <c r="N2" t="s">
        <v>132</v>
      </c>
      <c r="O2">
        <v>6</v>
      </c>
      <c r="P2" t="s">
        <v>134</v>
      </c>
      <c r="Q2">
        <v>130</v>
      </c>
      <c r="R2">
        <f>+Q2*O2</f>
        <v>780</v>
      </c>
      <c r="S2">
        <f>+O2*65</f>
        <v>390</v>
      </c>
      <c r="U2">
        <v>2</v>
      </c>
      <c r="V2" t="s">
        <v>164</v>
      </c>
    </row>
    <row r="3" spans="1:22" x14ac:dyDescent="0.3">
      <c r="A3">
        <v>1</v>
      </c>
      <c r="B3" t="s">
        <v>93</v>
      </c>
      <c r="C3">
        <v>80</v>
      </c>
      <c r="D3">
        <f t="shared" si="0"/>
        <v>80</v>
      </c>
      <c r="G3" t="s">
        <v>7</v>
      </c>
      <c r="H3">
        <v>250</v>
      </c>
      <c r="K3" t="s">
        <v>123</v>
      </c>
      <c r="L3">
        <v>80</v>
      </c>
      <c r="O3">
        <v>2</v>
      </c>
      <c r="P3" t="s">
        <v>135</v>
      </c>
      <c r="Q3">
        <v>130</v>
      </c>
      <c r="R3">
        <f t="shared" ref="R3:R10" si="1">+Q3*O3</f>
        <v>260</v>
      </c>
      <c r="S3">
        <f t="shared" ref="S3:S8" si="2">+O3*65</f>
        <v>130</v>
      </c>
      <c r="U3">
        <v>1</v>
      </c>
      <c r="V3" t="s">
        <v>165</v>
      </c>
    </row>
    <row r="4" spans="1:22" x14ac:dyDescent="0.3">
      <c r="G4" t="s">
        <v>8</v>
      </c>
      <c r="H4">
        <v>90</v>
      </c>
      <c r="K4" t="s">
        <v>124</v>
      </c>
      <c r="L4">
        <v>200</v>
      </c>
      <c r="O4">
        <v>3</v>
      </c>
      <c r="P4" t="s">
        <v>136</v>
      </c>
      <c r="Q4">
        <v>130</v>
      </c>
      <c r="R4">
        <f t="shared" si="1"/>
        <v>390</v>
      </c>
      <c r="S4">
        <f t="shared" si="2"/>
        <v>195</v>
      </c>
      <c r="U4">
        <v>1</v>
      </c>
      <c r="V4" t="s">
        <v>135</v>
      </c>
    </row>
    <row r="5" spans="1:22" x14ac:dyDescent="0.3">
      <c r="A5">
        <v>1</v>
      </c>
      <c r="B5" t="s">
        <v>94</v>
      </c>
      <c r="C5">
        <v>100</v>
      </c>
      <c r="D5">
        <f t="shared" si="0"/>
        <v>100</v>
      </c>
      <c r="G5" t="s">
        <v>9</v>
      </c>
      <c r="H5">
        <v>80</v>
      </c>
      <c r="K5" t="s">
        <v>125</v>
      </c>
      <c r="L5">
        <v>70</v>
      </c>
      <c r="O5">
        <v>3</v>
      </c>
      <c r="P5" t="s">
        <v>137</v>
      </c>
      <c r="Q5">
        <v>130</v>
      </c>
      <c r="R5">
        <f t="shared" si="1"/>
        <v>390</v>
      </c>
      <c r="S5">
        <f t="shared" si="2"/>
        <v>195</v>
      </c>
      <c r="U5">
        <v>1</v>
      </c>
      <c r="V5" t="s">
        <v>166</v>
      </c>
    </row>
    <row r="6" spans="1:22" x14ac:dyDescent="0.3">
      <c r="A6">
        <v>1</v>
      </c>
      <c r="B6" t="s">
        <v>154</v>
      </c>
      <c r="C6">
        <v>100</v>
      </c>
      <c r="D6">
        <f t="shared" si="0"/>
        <v>100</v>
      </c>
      <c r="G6" t="s">
        <v>10</v>
      </c>
      <c r="H6">
        <v>350</v>
      </c>
      <c r="K6" t="s">
        <v>126</v>
      </c>
      <c r="L6">
        <v>120</v>
      </c>
      <c r="O6">
        <v>2</v>
      </c>
      <c r="P6" t="s">
        <v>138</v>
      </c>
      <c r="Q6">
        <v>130</v>
      </c>
      <c r="R6">
        <f t="shared" si="1"/>
        <v>260</v>
      </c>
      <c r="S6">
        <f t="shared" si="2"/>
        <v>130</v>
      </c>
      <c r="U6">
        <v>1</v>
      </c>
      <c r="V6" t="s">
        <v>167</v>
      </c>
    </row>
    <row r="7" spans="1:22" x14ac:dyDescent="0.3">
      <c r="A7">
        <v>2</v>
      </c>
      <c r="B7" t="s">
        <v>95</v>
      </c>
      <c r="C7">
        <v>100</v>
      </c>
      <c r="D7">
        <f t="shared" si="0"/>
        <v>200</v>
      </c>
      <c r="G7" t="s">
        <v>11</v>
      </c>
      <c r="H7">
        <v>250</v>
      </c>
      <c r="K7" t="s">
        <v>127</v>
      </c>
      <c r="L7">
        <v>120</v>
      </c>
      <c r="O7">
        <v>1</v>
      </c>
      <c r="P7" t="s">
        <v>139</v>
      </c>
      <c r="Q7">
        <v>130</v>
      </c>
      <c r="R7">
        <f t="shared" si="1"/>
        <v>130</v>
      </c>
      <c r="S7">
        <f t="shared" si="2"/>
        <v>65</v>
      </c>
      <c r="U7">
        <v>2</v>
      </c>
      <c r="V7" t="s">
        <v>168</v>
      </c>
    </row>
    <row r="8" spans="1:22" x14ac:dyDescent="0.3">
      <c r="A8">
        <v>1</v>
      </c>
      <c r="B8" t="s">
        <v>96</v>
      </c>
      <c r="C8">
        <v>100</v>
      </c>
      <c r="D8">
        <f t="shared" si="0"/>
        <v>100</v>
      </c>
      <c r="G8" t="s">
        <v>12</v>
      </c>
      <c r="H8">
        <v>750</v>
      </c>
      <c r="K8" t="s">
        <v>128</v>
      </c>
      <c r="L8">
        <v>90</v>
      </c>
      <c r="O8">
        <v>1</v>
      </c>
      <c r="P8" t="s">
        <v>140</v>
      </c>
      <c r="Q8">
        <v>130</v>
      </c>
      <c r="R8">
        <f t="shared" si="1"/>
        <v>130</v>
      </c>
      <c r="S8">
        <f t="shared" si="2"/>
        <v>65</v>
      </c>
      <c r="U8">
        <v>1</v>
      </c>
      <c r="V8" t="s">
        <v>169</v>
      </c>
    </row>
    <row r="9" spans="1:22" x14ac:dyDescent="0.3">
      <c r="A9">
        <v>1</v>
      </c>
      <c r="B9" t="s">
        <v>97</v>
      </c>
      <c r="C9">
        <v>100</v>
      </c>
      <c r="D9">
        <f t="shared" si="0"/>
        <v>100</v>
      </c>
      <c r="G9" t="s">
        <v>13</v>
      </c>
      <c r="K9" t="s">
        <v>129</v>
      </c>
      <c r="L9">
        <v>120</v>
      </c>
      <c r="O9">
        <v>4</v>
      </c>
      <c r="P9" t="s">
        <v>141</v>
      </c>
      <c r="Q9">
        <v>150</v>
      </c>
      <c r="R9">
        <f t="shared" si="1"/>
        <v>600</v>
      </c>
      <c r="S9">
        <v>400</v>
      </c>
      <c r="U9">
        <v>2</v>
      </c>
      <c r="V9" t="s">
        <v>170</v>
      </c>
    </row>
    <row r="10" spans="1:22" x14ac:dyDescent="0.3">
      <c r="A10">
        <v>1</v>
      </c>
      <c r="B10" t="s">
        <v>147</v>
      </c>
      <c r="C10">
        <v>70</v>
      </c>
      <c r="D10">
        <f t="shared" si="0"/>
        <v>70</v>
      </c>
      <c r="K10" t="s">
        <v>130</v>
      </c>
      <c r="L10">
        <v>90</v>
      </c>
      <c r="O10">
        <v>3</v>
      </c>
      <c r="P10" t="s">
        <v>142</v>
      </c>
      <c r="Q10">
        <v>170</v>
      </c>
      <c r="R10">
        <f t="shared" si="1"/>
        <v>510</v>
      </c>
      <c r="S10">
        <v>285</v>
      </c>
    </row>
    <row r="11" spans="1:22" x14ac:dyDescent="0.3">
      <c r="A11">
        <v>1</v>
      </c>
      <c r="B11" t="s">
        <v>146</v>
      </c>
      <c r="C11">
        <v>120</v>
      </c>
      <c r="D11">
        <v>120</v>
      </c>
      <c r="G11" t="s">
        <v>14</v>
      </c>
      <c r="H11">
        <v>120</v>
      </c>
    </row>
    <row r="12" spans="1:22" x14ac:dyDescent="0.3">
      <c r="A12">
        <v>1</v>
      </c>
      <c r="B12" t="s">
        <v>99</v>
      </c>
      <c r="C12">
        <v>150</v>
      </c>
      <c r="D12">
        <f>+A12*C12</f>
        <v>150</v>
      </c>
      <c r="G12" t="s">
        <v>15</v>
      </c>
      <c r="H12">
        <v>120</v>
      </c>
    </row>
    <row r="13" spans="1:22" x14ac:dyDescent="0.3">
      <c r="A13">
        <v>1</v>
      </c>
      <c r="B13" t="s">
        <v>116</v>
      </c>
      <c r="C13">
        <v>650</v>
      </c>
      <c r="D13">
        <f>+A13*C13</f>
        <v>650</v>
      </c>
      <c r="G13" t="s">
        <v>58</v>
      </c>
      <c r="H13">
        <v>120</v>
      </c>
    </row>
    <row r="14" spans="1:22" x14ac:dyDescent="0.3">
      <c r="A14">
        <v>1</v>
      </c>
      <c r="B14" t="s">
        <v>117</v>
      </c>
      <c r="C14">
        <v>250</v>
      </c>
      <c r="D14">
        <f>+A14*C14</f>
        <v>250</v>
      </c>
      <c r="G14" t="s">
        <v>59</v>
      </c>
      <c r="H14">
        <v>100</v>
      </c>
    </row>
    <row r="15" spans="1:22" x14ac:dyDescent="0.3">
      <c r="A15">
        <v>2</v>
      </c>
      <c r="B15" t="s">
        <v>118</v>
      </c>
      <c r="C15">
        <v>70</v>
      </c>
      <c r="D15">
        <f>+A15*C15</f>
        <v>140</v>
      </c>
    </row>
    <row r="16" spans="1:22" x14ac:dyDescent="0.3">
      <c r="A16">
        <v>1</v>
      </c>
      <c r="B16" t="s">
        <v>119</v>
      </c>
      <c r="C16">
        <v>70</v>
      </c>
      <c r="D16">
        <f>+A16*C16</f>
        <v>70</v>
      </c>
    </row>
    <row r="20" spans="2:19" x14ac:dyDescent="0.3">
      <c r="B20" s="2" t="s">
        <v>50</v>
      </c>
      <c r="C20" s="2"/>
      <c r="D20">
        <f>SUM(D2:D19)</f>
        <v>2230</v>
      </c>
      <c r="F20" s="2" t="s">
        <v>120</v>
      </c>
      <c r="G20" s="2"/>
      <c r="H20">
        <f>SUM(H2:H19)</f>
        <v>2230</v>
      </c>
      <c r="K20" t="s">
        <v>131</v>
      </c>
      <c r="L20">
        <f>SUM(L2:L19)</f>
        <v>1150</v>
      </c>
      <c r="P20" s="2" t="s">
        <v>143</v>
      </c>
      <c r="Q20" s="2"/>
      <c r="R20">
        <f>SUM(R2:R19)</f>
        <v>3450</v>
      </c>
      <c r="S20">
        <f>SUM(S2:S19)</f>
        <v>1855</v>
      </c>
    </row>
    <row r="21" spans="2:19" x14ac:dyDescent="0.3">
      <c r="P21" s="2" t="s">
        <v>144</v>
      </c>
      <c r="Q21" s="2"/>
      <c r="R21">
        <v>1438</v>
      </c>
    </row>
    <row r="25" spans="2:19" x14ac:dyDescent="0.3">
      <c r="F25" t="s">
        <v>148</v>
      </c>
      <c r="G25">
        <f>+H20+L20+R20</f>
        <v>6830</v>
      </c>
    </row>
  </sheetData>
  <mergeCells count="4">
    <mergeCell ref="B20:C20"/>
    <mergeCell ref="F20:G20"/>
    <mergeCell ref="P20:Q20"/>
    <mergeCell ref="P21:Q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375D-B2E1-46E7-BEEA-6DB4CA594F02}">
  <dimension ref="A1:B16"/>
  <sheetViews>
    <sheetView workbookViewId="0">
      <selection activeCell="G30" sqref="F30:G30"/>
    </sheetView>
  </sheetViews>
  <sheetFormatPr baseColWidth="10" defaultRowHeight="14.4" x14ac:dyDescent="0.3"/>
  <sheetData>
    <row r="1" spans="1:2" x14ac:dyDescent="0.3">
      <c r="A1" t="s">
        <v>149</v>
      </c>
      <c r="B1">
        <v>180</v>
      </c>
    </row>
    <row r="2" spans="1:2" x14ac:dyDescent="0.3">
      <c r="A2" t="s">
        <v>150</v>
      </c>
      <c r="B2">
        <v>150</v>
      </c>
    </row>
    <row r="3" spans="1:2" x14ac:dyDescent="0.3">
      <c r="A3" t="s">
        <v>151</v>
      </c>
      <c r="B3">
        <v>350</v>
      </c>
    </row>
    <row r="4" spans="1:2" x14ac:dyDescent="0.3">
      <c r="A4" t="s">
        <v>152</v>
      </c>
      <c r="B4">
        <v>40</v>
      </c>
    </row>
    <row r="16" spans="1:2" x14ac:dyDescent="0.3">
      <c r="A16" t="s">
        <v>6</v>
      </c>
      <c r="B16">
        <f>SUM(B1:B15)</f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DEUDORES</vt:lpstr>
      <vt:lpstr>pancho</vt:lpstr>
      <vt:lpstr>CUENTAS PANCHO</vt:lpstr>
      <vt:lpstr>MERCANCIA DISPONIBLE</vt:lpstr>
      <vt:lpstr>DEUDA PANCHO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ORTIZ</dc:creator>
  <cp:lastModifiedBy>FELIPE ORTIZ</cp:lastModifiedBy>
  <dcterms:created xsi:type="dcterms:W3CDTF">2018-03-19T01:15:58Z</dcterms:created>
  <dcterms:modified xsi:type="dcterms:W3CDTF">2018-05-13T01:00:43Z</dcterms:modified>
</cp:coreProperties>
</file>