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fifer\OneDrive - University of Florida\Dissertation\Manuscript &amp; Data\pred_mites\"/>
    </mc:Choice>
  </mc:AlternateContent>
  <xr:revisionPtr revIDLastSave="175" documentId="13_ncr:1_{57EACE64-5255-40FA-9583-711320855386}" xr6:coauthVersionLast="45" xr6:coauthVersionMax="45" xr10:uidLastSave="{4ABE9E9B-B7AB-4DE4-A717-B1283D1E40A9}"/>
  <bookViews>
    <workbookView xWindow="5775" yWindow="795" windowWidth="21585" windowHeight="12690" xr2:uid="{00000000-000D-0000-FFFF-FFFF00000000}"/>
  </bookViews>
  <sheets>
    <sheet name="test" sheetId="3" r:id="rId1"/>
    <sheet name="martini_prelim_a_swirski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2" l="1"/>
  <c r="D12" i="2"/>
  <c r="C12" i="2"/>
  <c r="D11" i="2"/>
  <c r="C11" i="2"/>
  <c r="C10" i="2"/>
  <c r="C9" i="2"/>
  <c r="D10" i="2"/>
  <c r="H2" i="2"/>
  <c r="H7" i="2" l="1"/>
  <c r="E9" i="2"/>
  <c r="D9" i="2"/>
  <c r="P2" i="2" l="1"/>
  <c r="N2" i="2"/>
  <c r="M2" i="2"/>
  <c r="N6" i="2"/>
  <c r="M6" i="2"/>
  <c r="I7" i="2" l="1"/>
</calcChain>
</file>

<file path=xl/sharedStrings.xml><?xml version="1.0" encoding="utf-8"?>
<sst xmlns="http://schemas.openxmlformats.org/spreadsheetml/2006/main" count="410" uniqueCount="31">
  <si>
    <t>RRD</t>
  </si>
  <si>
    <t>Control</t>
  </si>
  <si>
    <t>Date</t>
  </si>
  <si>
    <t>NR</t>
  </si>
  <si>
    <t>Pest?</t>
  </si>
  <si>
    <t>No</t>
  </si>
  <si>
    <t>Ttest</t>
  </si>
  <si>
    <t>Plant set</t>
  </si>
  <si>
    <t>1/1</t>
  </si>
  <si>
    <t>2/2</t>
  </si>
  <si>
    <t>Total</t>
  </si>
  <si>
    <t>Theo</t>
  </si>
  <si>
    <t>average</t>
  </si>
  <si>
    <t>Std dev</t>
  </si>
  <si>
    <t>Std er</t>
  </si>
  <si>
    <t>3/3</t>
  </si>
  <si>
    <t>1</t>
  </si>
  <si>
    <t>WF</t>
  </si>
  <si>
    <t>Yes</t>
  </si>
  <si>
    <t>control</t>
  </si>
  <si>
    <t>no_response</t>
  </si>
  <si>
    <t>date</t>
  </si>
  <si>
    <t>rrv</t>
  </si>
  <si>
    <t>trial</t>
  </si>
  <si>
    <t>mite_no</t>
  </si>
  <si>
    <t>choice</t>
  </si>
  <si>
    <t>experiment</t>
  </si>
  <si>
    <t>no choice</t>
  </si>
  <si>
    <t>rose_label</t>
  </si>
  <si>
    <t>RRV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</si>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</sst>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0" xfId="0" applyNumberFormat="1"/>
    <xf numFmtId="49" fontId="0" fillId="0" borderId="0" xfId="0" applyNumberFormat="1"/>
    <xf numFmtId="10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4" fontId="0" fillId="0" borderId="1" xfId="0" applyNumberFormat="1" applyBorder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14" fontId="0" fillId="0" borderId="2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martini_prelim_a_swirskii!$M$6</c:f>
                <c:numCache>
                  <c:formatCode>General</c:formatCode>
                  <c:ptCount val="1"/>
                  <c:pt idx="0">
                    <c:v>-3.1007222179944196E-2</c:v>
                  </c:pt>
                </c:numCache>
              </c:numRef>
            </c:plus>
            <c:minus>
              <c:numRef>
                <c:f>martini_prelim_a_swirskii!$M$6</c:f>
                <c:numCache>
                  <c:formatCode>General</c:formatCode>
                  <c:ptCount val="1"/>
                  <c:pt idx="0">
                    <c:v>-3.1007222179944196E-2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martini_prelim_a_swirskii!$M$2</c:f>
              <c:numCache>
                <c:formatCode>0.00%</c:formatCode>
                <c:ptCount val="1"/>
                <c:pt idx="0">
                  <c:v>-0.65048543689320393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7-46E3-92FE-1AB15FE68390}"/>
            </c:ext>
          </c:extLst>
        </c:ser>
        <c:ser>
          <c:idx val="1"/>
          <c:order val="1"/>
          <c:spPr>
            <a:solidFill>
              <a:schemeClr val="bg2">
                <a:lumMod val="50000"/>
              </a:schemeClr>
            </a:solidFill>
            <a:ln w="1905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martini_prelim_a_swirskii!$N$6</c:f>
                <c:numCache>
                  <c:formatCode>General</c:formatCode>
                  <c:ptCount val="1"/>
                  <c:pt idx="0">
                    <c:v>3.1007222179944328E-2</c:v>
                  </c:pt>
                </c:numCache>
              </c:numRef>
            </c:plus>
            <c:minus>
              <c:numRef>
                <c:f>martini_prelim_a_swirskii!$N$6</c:f>
                <c:numCache>
                  <c:formatCode>General</c:formatCode>
                  <c:ptCount val="1"/>
                  <c:pt idx="0">
                    <c:v>3.1007222179944328E-2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martini_prelim_a_swirskii!$N$2</c:f>
              <c:numCache>
                <c:formatCode>0.00%</c:formatCode>
                <c:ptCount val="1"/>
                <c:pt idx="0">
                  <c:v>0.34951456310679618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47-46E3-92FE-1AB15FE68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7346280"/>
        <c:axId val="417343656"/>
      </c:barChart>
      <c:catAx>
        <c:axId val="417346280"/>
        <c:scaling>
          <c:orientation val="minMax"/>
        </c:scaling>
        <c:delete val="1"/>
        <c:axPos val="l"/>
        <c:majorTickMark val="none"/>
        <c:minorTickMark val="none"/>
        <c:tickLblPos val="nextTo"/>
        <c:crossAx val="417343656"/>
        <c:crosses val="autoZero"/>
        <c:auto val="1"/>
        <c:lblAlgn val="ctr"/>
        <c:lblOffset val="100"/>
        <c:noMultiLvlLbl val="0"/>
      </c:catAx>
      <c:valAx>
        <c:axId val="417343656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Percent response of predatory mite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346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12</xdr:row>
      <xdr:rowOff>114300</xdr:rowOff>
    </xdr:from>
    <xdr:to>
      <xdr:col>18</xdr:col>
      <xdr:colOff>276225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BE6D-6B0B-4E29-A5EC-CDFE55C030D3}">
  <dimension ref="A1:O121"/>
  <sheetViews>
    <sheetView tabSelected="1" topLeftCell="A100" workbookViewId="0">
      <selection activeCell="D125" sqref="D125"/>
    </sheetView>
  </sheetViews>
  <sheetFormatPr defaultRowHeight="15" x14ac:dyDescent="0.25"/>
  <cols>
    <col min="1" max="1" width="8.7109375" style="16"/>
    <col min="2" max="2" width="15.85546875" style="16" customWidth="1"/>
    <col min="3" max="3" width="13.85546875" style="16" customWidth="1"/>
    <col min="4" max="4" width="11.5703125" style="16" bestFit="1" customWidth="1"/>
    <col min="5" max="5" width="12.5703125" style="16" customWidth="1"/>
    <col min="6" max="6" width="11.42578125" style="16" bestFit="1" customWidth="1"/>
    <col min="8" max="8" width="9.42578125" style="16" bestFit="1" customWidth="1"/>
    <col min="9" max="9" width="15.7109375" style="16" bestFit="1" customWidth="1"/>
    <col min="11" max="16384" width="9.140625" style="16"/>
  </cols>
  <sheetData>
    <row r="1" spans="1:15" customFormat="1" x14ac:dyDescent="0.25">
      <c r="A1" s="1" t="s">
        <v>24</v>
      </c>
      <c r="B1" s="1" t="s">
        <v>28</v>
      </c>
      <c r="C1" s="7" t="s">
        <v>26</v>
      </c>
      <c r="D1" s="8" t="s">
        <v>19</v>
      </c>
      <c r="E1" s="9" t="s">
        <v>20</v>
      </c>
      <c r="F1" t="s">
        <v>25</v>
      </c>
      <c r="G1" t="s">
        <v>29</v>
      </c>
      <c r="H1" s="1" t="s">
        <v>21</v>
      </c>
      <c r="I1" s="1" t="s">
        <v>23</v>
      </c>
    </row>
    <row r="2" spans="1:15" customFormat="1" x14ac:dyDescent="0.25">
      <c r="A2" s="1">
        <v>1</v>
      </c>
      <c r="B2" s="1">
        <v>101</v>
      </c>
      <c r="C2" s="7">
        <v>1</v>
      </c>
      <c r="D2" s="8">
        <v>0</v>
      </c>
      <c r="E2" s="9">
        <v>0</v>
      </c>
      <c r="F2" t="s">
        <v>26</v>
      </c>
      <c r="G2" t="s">
        <v>30</v>
      </c>
      <c r="H2" s="10">
        <v>42849</v>
      </c>
      <c r="I2" s="1" t="s">
        <v>22</v>
      </c>
      <c r="O2" s="3"/>
    </row>
    <row r="3" spans="1:15" customFormat="1" x14ac:dyDescent="0.25">
      <c r="A3" s="1">
        <v>2</v>
      </c>
      <c r="B3" s="1">
        <v>101</v>
      </c>
      <c r="C3" s="7">
        <v>1</v>
      </c>
      <c r="D3" s="8">
        <v>0</v>
      </c>
      <c r="E3" s="9">
        <v>0</v>
      </c>
      <c r="F3" t="s">
        <v>26</v>
      </c>
      <c r="G3" t="s">
        <v>30</v>
      </c>
      <c r="H3" s="10">
        <v>42849</v>
      </c>
      <c r="I3" s="1" t="s">
        <v>22</v>
      </c>
      <c r="O3" s="3"/>
    </row>
    <row r="4" spans="1:15" customFormat="1" x14ac:dyDescent="0.25">
      <c r="A4" s="1">
        <v>3</v>
      </c>
      <c r="B4" s="1">
        <v>101</v>
      </c>
      <c r="C4" s="7">
        <v>1</v>
      </c>
      <c r="D4" s="8">
        <v>0</v>
      </c>
      <c r="E4" s="9">
        <v>0</v>
      </c>
      <c r="F4" t="s">
        <v>26</v>
      </c>
      <c r="G4" t="s">
        <v>30</v>
      </c>
      <c r="H4" s="10">
        <v>42849</v>
      </c>
      <c r="I4" s="1" t="s">
        <v>22</v>
      </c>
      <c r="O4" s="3"/>
    </row>
    <row r="5" spans="1:15" customFormat="1" x14ac:dyDescent="0.25">
      <c r="A5" s="1">
        <v>4</v>
      </c>
      <c r="B5" s="1">
        <v>101</v>
      </c>
      <c r="C5" s="7">
        <v>1</v>
      </c>
      <c r="D5" s="8">
        <v>0</v>
      </c>
      <c r="E5" s="9">
        <v>0</v>
      </c>
      <c r="F5" t="s">
        <v>26</v>
      </c>
      <c r="G5" t="s">
        <v>30</v>
      </c>
      <c r="H5" s="10">
        <v>42849</v>
      </c>
      <c r="I5" s="1" t="s">
        <v>22</v>
      </c>
      <c r="O5" s="3"/>
    </row>
    <row r="6" spans="1:15" customFormat="1" x14ac:dyDescent="0.25">
      <c r="A6" s="1">
        <v>5</v>
      </c>
      <c r="B6" s="1">
        <v>101</v>
      </c>
      <c r="C6" s="7">
        <v>1</v>
      </c>
      <c r="D6" s="8">
        <v>0</v>
      </c>
      <c r="E6" s="9">
        <v>0</v>
      </c>
      <c r="F6" t="s">
        <v>26</v>
      </c>
      <c r="G6" t="s">
        <v>30</v>
      </c>
      <c r="H6" s="10">
        <v>42849</v>
      </c>
      <c r="I6" s="1" t="s">
        <v>22</v>
      </c>
      <c r="O6" s="3"/>
    </row>
    <row r="7" spans="1:15" customFormat="1" x14ac:dyDescent="0.25">
      <c r="A7" s="1">
        <v>6</v>
      </c>
      <c r="B7" s="1">
        <v>101</v>
      </c>
      <c r="C7" s="7">
        <v>1</v>
      </c>
      <c r="D7" s="8">
        <v>0</v>
      </c>
      <c r="E7" s="9">
        <v>0</v>
      </c>
      <c r="F7" t="s">
        <v>26</v>
      </c>
      <c r="G7" t="s">
        <v>30</v>
      </c>
      <c r="H7" s="10">
        <v>42849</v>
      </c>
      <c r="I7" s="1" t="s">
        <v>22</v>
      </c>
      <c r="O7" s="3"/>
    </row>
    <row r="8" spans="1:15" customFormat="1" x14ac:dyDescent="0.25">
      <c r="A8" s="1">
        <v>7</v>
      </c>
      <c r="B8" s="1">
        <v>101</v>
      </c>
      <c r="C8" s="7">
        <v>1</v>
      </c>
      <c r="D8" s="8">
        <v>0</v>
      </c>
      <c r="E8" s="9">
        <v>0</v>
      </c>
      <c r="F8" t="s">
        <v>26</v>
      </c>
      <c r="G8" t="s">
        <v>30</v>
      </c>
      <c r="H8" s="10">
        <v>42849</v>
      </c>
      <c r="I8" s="1" t="s">
        <v>22</v>
      </c>
      <c r="O8" s="3"/>
    </row>
    <row r="9" spans="1:15" customFormat="1" x14ac:dyDescent="0.25">
      <c r="A9" s="1">
        <v>8</v>
      </c>
      <c r="B9" s="1">
        <v>101</v>
      </c>
      <c r="C9" s="7">
        <v>1</v>
      </c>
      <c r="D9" s="8">
        <v>0</v>
      </c>
      <c r="E9" s="9">
        <v>0</v>
      </c>
      <c r="F9" t="s">
        <v>26</v>
      </c>
      <c r="G9" t="s">
        <v>30</v>
      </c>
      <c r="H9" s="10">
        <v>42849</v>
      </c>
      <c r="I9" s="1" t="s">
        <v>22</v>
      </c>
    </row>
    <row r="10" spans="1:15" customFormat="1" x14ac:dyDescent="0.25">
      <c r="A10" s="1">
        <v>9</v>
      </c>
      <c r="B10" s="1">
        <v>101</v>
      </c>
      <c r="C10" s="7">
        <v>1</v>
      </c>
      <c r="D10" s="8">
        <v>0</v>
      </c>
      <c r="E10" s="9">
        <v>0</v>
      </c>
      <c r="F10" t="s">
        <v>26</v>
      </c>
      <c r="G10" t="s">
        <v>30</v>
      </c>
      <c r="H10" s="10">
        <v>42849</v>
      </c>
      <c r="I10" s="1" t="s">
        <v>22</v>
      </c>
    </row>
    <row r="11" spans="1:15" customFormat="1" x14ac:dyDescent="0.25">
      <c r="A11" s="1">
        <v>10</v>
      </c>
      <c r="B11" s="1">
        <v>101</v>
      </c>
      <c r="C11" s="7">
        <v>1</v>
      </c>
      <c r="D11" s="8">
        <v>0</v>
      </c>
      <c r="E11" s="9">
        <v>0</v>
      </c>
      <c r="F11" t="s">
        <v>26</v>
      </c>
      <c r="G11" t="s">
        <v>30</v>
      </c>
      <c r="H11" s="10">
        <v>42849</v>
      </c>
      <c r="I11" s="1" t="s">
        <v>22</v>
      </c>
    </row>
    <row r="12" spans="1:15" customFormat="1" x14ac:dyDescent="0.25">
      <c r="A12" s="1">
        <v>11</v>
      </c>
      <c r="B12" s="1">
        <v>101</v>
      </c>
      <c r="C12" s="7">
        <v>0</v>
      </c>
      <c r="D12" s="8">
        <v>1</v>
      </c>
      <c r="E12" s="9">
        <v>0</v>
      </c>
      <c r="F12" t="s">
        <v>19</v>
      </c>
      <c r="G12" t="s">
        <v>30</v>
      </c>
      <c r="H12" s="10">
        <v>42849</v>
      </c>
      <c r="I12" s="1" t="s">
        <v>22</v>
      </c>
    </row>
    <row r="13" spans="1:15" customFormat="1" x14ac:dyDescent="0.25">
      <c r="A13" s="1">
        <v>12</v>
      </c>
      <c r="B13" s="1">
        <v>101</v>
      </c>
      <c r="C13" s="7">
        <v>0</v>
      </c>
      <c r="D13" s="8">
        <v>1</v>
      </c>
      <c r="E13" s="9">
        <v>0</v>
      </c>
      <c r="F13" t="s">
        <v>19</v>
      </c>
      <c r="G13" t="s">
        <v>30</v>
      </c>
      <c r="H13" s="10">
        <v>42849</v>
      </c>
      <c r="I13" s="1" t="s">
        <v>22</v>
      </c>
    </row>
    <row r="14" spans="1:15" customFormat="1" x14ac:dyDescent="0.25">
      <c r="A14" s="1">
        <v>13</v>
      </c>
      <c r="B14" s="1">
        <v>101</v>
      </c>
      <c r="C14" s="7">
        <v>0</v>
      </c>
      <c r="D14" s="8">
        <v>1</v>
      </c>
      <c r="E14" s="9">
        <v>0</v>
      </c>
      <c r="F14" t="s">
        <v>19</v>
      </c>
      <c r="G14" t="s">
        <v>30</v>
      </c>
      <c r="H14" s="10">
        <v>42849</v>
      </c>
      <c r="I14" s="1" t="s">
        <v>22</v>
      </c>
    </row>
    <row r="15" spans="1:15" customFormat="1" x14ac:dyDescent="0.25">
      <c r="A15" s="1">
        <v>14</v>
      </c>
      <c r="B15" s="1">
        <v>101</v>
      </c>
      <c r="C15" s="7">
        <v>0</v>
      </c>
      <c r="D15" s="8">
        <v>1</v>
      </c>
      <c r="E15" s="9">
        <v>0</v>
      </c>
      <c r="F15" t="s">
        <v>19</v>
      </c>
      <c r="G15" t="s">
        <v>30</v>
      </c>
      <c r="H15" s="10">
        <v>42849</v>
      </c>
      <c r="I15" s="1" t="s">
        <v>22</v>
      </c>
    </row>
    <row r="16" spans="1:15" customFormat="1" x14ac:dyDescent="0.25">
      <c r="A16" s="1">
        <v>15</v>
      </c>
      <c r="B16" s="1">
        <v>101</v>
      </c>
      <c r="C16" s="7">
        <v>0</v>
      </c>
      <c r="D16" s="8">
        <v>1</v>
      </c>
      <c r="E16" s="9">
        <v>0</v>
      </c>
      <c r="F16" t="s">
        <v>19</v>
      </c>
      <c r="G16" t="s">
        <v>30</v>
      </c>
      <c r="H16" s="10">
        <v>42849</v>
      </c>
      <c r="I16" s="1" t="s">
        <v>22</v>
      </c>
    </row>
    <row r="17" spans="1:9" customFormat="1" x14ac:dyDescent="0.25">
      <c r="A17" s="1">
        <v>16</v>
      </c>
      <c r="B17" s="1">
        <v>101</v>
      </c>
      <c r="C17" s="7">
        <v>0</v>
      </c>
      <c r="D17" s="8">
        <v>1</v>
      </c>
      <c r="E17" s="9">
        <v>0</v>
      </c>
      <c r="F17" t="s">
        <v>19</v>
      </c>
      <c r="G17" t="s">
        <v>30</v>
      </c>
      <c r="H17" s="10">
        <v>42849</v>
      </c>
      <c r="I17" s="1" t="s">
        <v>22</v>
      </c>
    </row>
    <row r="18" spans="1:9" customFormat="1" x14ac:dyDescent="0.25">
      <c r="A18" s="1">
        <v>17</v>
      </c>
      <c r="B18" s="1">
        <v>101</v>
      </c>
      <c r="C18" s="7">
        <v>0</v>
      </c>
      <c r="D18" s="8">
        <v>1</v>
      </c>
      <c r="E18" s="9">
        <v>0</v>
      </c>
      <c r="F18" t="s">
        <v>19</v>
      </c>
      <c r="G18" t="s">
        <v>30</v>
      </c>
      <c r="H18" s="10">
        <v>42849</v>
      </c>
      <c r="I18" s="1" t="s">
        <v>22</v>
      </c>
    </row>
    <row r="19" spans="1:9" customFormat="1" x14ac:dyDescent="0.25">
      <c r="A19" s="1">
        <v>18</v>
      </c>
      <c r="B19" s="1">
        <v>101</v>
      </c>
      <c r="C19" s="7">
        <v>0</v>
      </c>
      <c r="D19" s="8">
        <v>1</v>
      </c>
      <c r="E19" s="9">
        <v>0</v>
      </c>
      <c r="F19" t="s">
        <v>19</v>
      </c>
      <c r="G19" t="s">
        <v>30</v>
      </c>
      <c r="H19" s="10">
        <v>42849</v>
      </c>
      <c r="I19" s="1" t="s">
        <v>22</v>
      </c>
    </row>
    <row r="20" spans="1:9" customFormat="1" x14ac:dyDescent="0.25">
      <c r="A20" s="1">
        <v>19</v>
      </c>
      <c r="B20" s="1">
        <v>101</v>
      </c>
      <c r="C20" s="7">
        <v>0</v>
      </c>
      <c r="D20" s="8">
        <v>0</v>
      </c>
      <c r="E20" s="9">
        <v>1</v>
      </c>
      <c r="F20" t="s">
        <v>27</v>
      </c>
      <c r="G20" t="s">
        <v>30</v>
      </c>
      <c r="H20" s="10">
        <v>42849</v>
      </c>
      <c r="I20" s="1" t="s">
        <v>22</v>
      </c>
    </row>
    <row r="21" spans="1:9" customFormat="1" x14ac:dyDescent="0.25">
      <c r="A21" s="1">
        <v>20</v>
      </c>
      <c r="B21" s="1">
        <v>101</v>
      </c>
      <c r="C21" s="7">
        <v>0</v>
      </c>
      <c r="D21" s="8">
        <v>0</v>
      </c>
      <c r="E21" s="9">
        <v>1</v>
      </c>
      <c r="F21" t="s">
        <v>27</v>
      </c>
      <c r="G21" t="s">
        <v>30</v>
      </c>
      <c r="H21" s="10">
        <v>42849</v>
      </c>
      <c r="I21" s="1" t="s">
        <v>22</v>
      </c>
    </row>
    <row r="22" spans="1:9" customFormat="1" x14ac:dyDescent="0.25">
      <c r="A22" s="1">
        <v>21</v>
      </c>
      <c r="B22" s="1">
        <v>101</v>
      </c>
      <c r="C22" s="7">
        <v>1</v>
      </c>
      <c r="D22" s="8">
        <v>0</v>
      </c>
      <c r="E22" s="9">
        <v>0</v>
      </c>
      <c r="F22" t="s">
        <v>26</v>
      </c>
      <c r="G22" t="s">
        <v>30</v>
      </c>
      <c r="H22" s="10">
        <v>42850</v>
      </c>
      <c r="I22" s="1" t="s">
        <v>22</v>
      </c>
    </row>
    <row r="23" spans="1:9" customFormat="1" x14ac:dyDescent="0.25">
      <c r="A23" s="1">
        <v>22</v>
      </c>
      <c r="B23" s="1">
        <v>101</v>
      </c>
      <c r="C23" s="7">
        <v>1</v>
      </c>
      <c r="D23" s="8">
        <v>0</v>
      </c>
      <c r="E23" s="9">
        <v>0</v>
      </c>
      <c r="F23" t="s">
        <v>26</v>
      </c>
      <c r="G23" t="s">
        <v>30</v>
      </c>
      <c r="H23" s="10">
        <v>42850</v>
      </c>
      <c r="I23" s="1" t="s">
        <v>22</v>
      </c>
    </row>
    <row r="24" spans="1:9" customFormat="1" x14ac:dyDescent="0.25">
      <c r="A24" s="1">
        <v>23</v>
      </c>
      <c r="B24" s="1">
        <v>101</v>
      </c>
      <c r="C24" s="7">
        <v>1</v>
      </c>
      <c r="D24" s="8">
        <v>0</v>
      </c>
      <c r="E24" s="9">
        <v>0</v>
      </c>
      <c r="F24" t="s">
        <v>26</v>
      </c>
      <c r="G24" t="s">
        <v>30</v>
      </c>
      <c r="H24" s="10">
        <v>42850</v>
      </c>
      <c r="I24" s="1" t="s">
        <v>22</v>
      </c>
    </row>
    <row r="25" spans="1:9" customFormat="1" x14ac:dyDescent="0.25">
      <c r="A25" s="1">
        <v>24</v>
      </c>
      <c r="B25" s="1">
        <v>101</v>
      </c>
      <c r="C25" s="7">
        <v>1</v>
      </c>
      <c r="D25" s="8">
        <v>0</v>
      </c>
      <c r="E25" s="9">
        <v>0</v>
      </c>
      <c r="F25" t="s">
        <v>26</v>
      </c>
      <c r="G25" t="s">
        <v>30</v>
      </c>
      <c r="H25" s="10">
        <v>42850</v>
      </c>
      <c r="I25" s="1" t="s">
        <v>22</v>
      </c>
    </row>
    <row r="26" spans="1:9" customFormat="1" x14ac:dyDescent="0.25">
      <c r="A26" s="1">
        <v>25</v>
      </c>
      <c r="B26" s="1">
        <v>101</v>
      </c>
      <c r="C26" s="7">
        <v>1</v>
      </c>
      <c r="D26" s="8">
        <v>0</v>
      </c>
      <c r="E26" s="9">
        <v>0</v>
      </c>
      <c r="F26" t="s">
        <v>26</v>
      </c>
      <c r="G26" t="s">
        <v>30</v>
      </c>
      <c r="H26" s="10">
        <v>42850</v>
      </c>
      <c r="I26" s="1" t="s">
        <v>22</v>
      </c>
    </row>
    <row r="27" spans="1:9" customFormat="1" x14ac:dyDescent="0.25">
      <c r="A27" s="1">
        <v>26</v>
      </c>
      <c r="B27" s="1">
        <v>101</v>
      </c>
      <c r="C27" s="7">
        <v>1</v>
      </c>
      <c r="D27" s="8">
        <v>0</v>
      </c>
      <c r="E27" s="9">
        <v>0</v>
      </c>
      <c r="F27" t="s">
        <v>26</v>
      </c>
      <c r="G27" t="s">
        <v>30</v>
      </c>
      <c r="H27" s="10">
        <v>42850</v>
      </c>
      <c r="I27" s="1" t="s">
        <v>22</v>
      </c>
    </row>
    <row r="28" spans="1:9" customFormat="1" x14ac:dyDescent="0.25">
      <c r="A28" s="1">
        <v>27</v>
      </c>
      <c r="B28" s="1">
        <v>101</v>
      </c>
      <c r="C28" s="7">
        <v>1</v>
      </c>
      <c r="D28" s="8">
        <v>0</v>
      </c>
      <c r="E28" s="9">
        <v>0</v>
      </c>
      <c r="F28" t="s">
        <v>26</v>
      </c>
      <c r="G28" t="s">
        <v>30</v>
      </c>
      <c r="H28" s="10">
        <v>42850</v>
      </c>
      <c r="I28" s="1" t="s">
        <v>22</v>
      </c>
    </row>
    <row r="29" spans="1:9" customFormat="1" x14ac:dyDescent="0.25">
      <c r="A29" s="1">
        <v>28</v>
      </c>
      <c r="B29" s="1">
        <v>101</v>
      </c>
      <c r="C29" s="7">
        <v>1</v>
      </c>
      <c r="D29" s="8">
        <v>0</v>
      </c>
      <c r="E29" s="9">
        <v>0</v>
      </c>
      <c r="F29" t="s">
        <v>26</v>
      </c>
      <c r="G29" t="s">
        <v>30</v>
      </c>
      <c r="H29" s="10">
        <v>42850</v>
      </c>
      <c r="I29" s="1" t="s">
        <v>22</v>
      </c>
    </row>
    <row r="30" spans="1:9" customFormat="1" x14ac:dyDescent="0.25">
      <c r="A30" s="1">
        <v>29</v>
      </c>
      <c r="B30" s="1">
        <v>101</v>
      </c>
      <c r="C30" s="7">
        <v>1</v>
      </c>
      <c r="D30" s="8">
        <v>0</v>
      </c>
      <c r="E30" s="9">
        <v>0</v>
      </c>
      <c r="F30" t="s">
        <v>26</v>
      </c>
      <c r="G30" t="s">
        <v>30</v>
      </c>
      <c r="H30" s="10">
        <v>42850</v>
      </c>
      <c r="I30" s="1" t="s">
        <v>22</v>
      </c>
    </row>
    <row r="31" spans="1:9" customFormat="1" x14ac:dyDescent="0.25">
      <c r="A31" s="1">
        <v>30</v>
      </c>
      <c r="B31" s="1">
        <v>101</v>
      </c>
      <c r="C31" s="7">
        <v>1</v>
      </c>
      <c r="D31" s="8">
        <v>0</v>
      </c>
      <c r="E31" s="9">
        <v>0</v>
      </c>
      <c r="F31" t="s">
        <v>26</v>
      </c>
      <c r="G31" t="s">
        <v>30</v>
      </c>
      <c r="H31" s="10">
        <v>42850</v>
      </c>
      <c r="I31" s="1" t="s">
        <v>22</v>
      </c>
    </row>
    <row r="32" spans="1:9" customFormat="1" x14ac:dyDescent="0.25">
      <c r="A32" s="1">
        <v>31</v>
      </c>
      <c r="B32" s="1">
        <v>101</v>
      </c>
      <c r="C32" s="7">
        <v>0</v>
      </c>
      <c r="D32" s="8">
        <v>1</v>
      </c>
      <c r="E32" s="9">
        <v>0</v>
      </c>
      <c r="F32" t="s">
        <v>19</v>
      </c>
      <c r="G32" t="s">
        <v>30</v>
      </c>
      <c r="H32" s="10">
        <v>42850</v>
      </c>
      <c r="I32" s="1" t="s">
        <v>22</v>
      </c>
    </row>
    <row r="33" spans="1:9" customFormat="1" x14ac:dyDescent="0.25">
      <c r="A33" s="1">
        <v>32</v>
      </c>
      <c r="B33" s="1">
        <v>101</v>
      </c>
      <c r="C33" s="7">
        <v>0</v>
      </c>
      <c r="D33" s="8">
        <v>1</v>
      </c>
      <c r="E33" s="9">
        <v>0</v>
      </c>
      <c r="F33" t="s">
        <v>19</v>
      </c>
      <c r="G33" t="s">
        <v>30</v>
      </c>
      <c r="H33" s="10">
        <v>42850</v>
      </c>
      <c r="I33" s="1" t="s">
        <v>22</v>
      </c>
    </row>
    <row r="34" spans="1:9" customFormat="1" x14ac:dyDescent="0.25">
      <c r="A34" s="1">
        <v>33</v>
      </c>
      <c r="B34" s="1">
        <v>101</v>
      </c>
      <c r="C34" s="7">
        <v>0</v>
      </c>
      <c r="D34" s="8">
        <v>1</v>
      </c>
      <c r="E34" s="9">
        <v>0</v>
      </c>
      <c r="F34" t="s">
        <v>19</v>
      </c>
      <c r="G34" t="s">
        <v>30</v>
      </c>
      <c r="H34" s="10">
        <v>42850</v>
      </c>
      <c r="I34" s="1" t="s">
        <v>22</v>
      </c>
    </row>
    <row r="35" spans="1:9" customFormat="1" x14ac:dyDescent="0.25">
      <c r="A35" s="1">
        <v>34</v>
      </c>
      <c r="B35" s="1">
        <v>101</v>
      </c>
      <c r="C35" s="7">
        <v>0</v>
      </c>
      <c r="D35" s="8">
        <v>1</v>
      </c>
      <c r="E35" s="9">
        <v>0</v>
      </c>
      <c r="F35" t="s">
        <v>19</v>
      </c>
      <c r="G35" t="s">
        <v>30</v>
      </c>
      <c r="H35" s="10">
        <v>42850</v>
      </c>
      <c r="I35" s="1" t="s">
        <v>22</v>
      </c>
    </row>
    <row r="36" spans="1:9" customFormat="1" x14ac:dyDescent="0.25">
      <c r="A36" s="1">
        <v>35</v>
      </c>
      <c r="B36" s="1">
        <v>101</v>
      </c>
      <c r="C36" s="7">
        <v>0</v>
      </c>
      <c r="D36" s="8">
        <v>1</v>
      </c>
      <c r="E36" s="9">
        <v>0</v>
      </c>
      <c r="F36" t="s">
        <v>19</v>
      </c>
      <c r="G36" t="s">
        <v>30</v>
      </c>
      <c r="H36" s="10">
        <v>42850</v>
      </c>
      <c r="I36" s="1" t="s">
        <v>22</v>
      </c>
    </row>
    <row r="37" spans="1:9" customFormat="1" x14ac:dyDescent="0.25">
      <c r="A37" s="1">
        <v>36</v>
      </c>
      <c r="B37" s="1">
        <v>101</v>
      </c>
      <c r="C37" s="7">
        <v>0</v>
      </c>
      <c r="D37" s="8">
        <v>1</v>
      </c>
      <c r="E37" s="9">
        <v>0</v>
      </c>
      <c r="F37" t="s">
        <v>19</v>
      </c>
      <c r="G37" t="s">
        <v>30</v>
      </c>
      <c r="H37" s="10">
        <v>42850</v>
      </c>
      <c r="I37" s="1" t="s">
        <v>22</v>
      </c>
    </row>
    <row r="38" spans="1:9" customFormat="1" x14ac:dyDescent="0.25">
      <c r="A38" s="1">
        <v>37</v>
      </c>
      <c r="B38" s="1">
        <v>101</v>
      </c>
      <c r="C38" s="7">
        <v>0</v>
      </c>
      <c r="D38" s="8">
        <v>1</v>
      </c>
      <c r="E38" s="9">
        <v>0</v>
      </c>
      <c r="F38" t="s">
        <v>19</v>
      </c>
      <c r="G38" t="s">
        <v>30</v>
      </c>
      <c r="H38" s="10">
        <v>42850</v>
      </c>
      <c r="I38" s="1" t="s">
        <v>22</v>
      </c>
    </row>
    <row r="39" spans="1:9" customFormat="1" x14ac:dyDescent="0.25">
      <c r="A39" s="1">
        <v>38</v>
      </c>
      <c r="B39" s="1">
        <v>101</v>
      </c>
      <c r="C39" s="7">
        <v>0</v>
      </c>
      <c r="D39" s="8">
        <v>0</v>
      </c>
      <c r="E39" s="9">
        <v>1</v>
      </c>
      <c r="F39" t="s">
        <v>27</v>
      </c>
      <c r="G39" t="s">
        <v>30</v>
      </c>
      <c r="H39" s="10">
        <v>42850</v>
      </c>
      <c r="I39" s="1" t="s">
        <v>22</v>
      </c>
    </row>
    <row r="40" spans="1:9" customFormat="1" x14ac:dyDescent="0.25">
      <c r="A40" s="1">
        <v>39</v>
      </c>
      <c r="B40" s="1">
        <v>101</v>
      </c>
      <c r="C40" s="7">
        <v>0</v>
      </c>
      <c r="D40" s="8">
        <v>0</v>
      </c>
      <c r="E40" s="9">
        <v>1</v>
      </c>
      <c r="F40" t="s">
        <v>27</v>
      </c>
      <c r="G40" t="s">
        <v>30</v>
      </c>
      <c r="H40" s="10">
        <v>42850</v>
      </c>
      <c r="I40" s="1" t="s">
        <v>22</v>
      </c>
    </row>
    <row r="41" spans="1:9" customFormat="1" x14ac:dyDescent="0.25">
      <c r="A41" s="1">
        <v>40</v>
      </c>
      <c r="B41" s="1">
        <v>101</v>
      </c>
      <c r="C41" s="7">
        <v>0</v>
      </c>
      <c r="D41" s="8">
        <v>0</v>
      </c>
      <c r="E41" s="9">
        <v>1</v>
      </c>
      <c r="F41" t="s">
        <v>27</v>
      </c>
      <c r="G41" t="s">
        <v>30</v>
      </c>
      <c r="H41" s="10">
        <v>42850</v>
      </c>
      <c r="I41" s="1" t="s">
        <v>22</v>
      </c>
    </row>
    <row r="42" spans="1:9" customFormat="1" x14ac:dyDescent="0.25">
      <c r="A42" s="1">
        <v>41</v>
      </c>
      <c r="B42" s="1">
        <v>202</v>
      </c>
      <c r="C42" s="7">
        <v>1</v>
      </c>
      <c r="D42" s="8">
        <v>0</v>
      </c>
      <c r="E42" s="9">
        <v>0</v>
      </c>
      <c r="F42" t="s">
        <v>26</v>
      </c>
      <c r="G42" t="s">
        <v>30</v>
      </c>
      <c r="H42" s="10">
        <v>42851</v>
      </c>
      <c r="I42" s="1" t="s">
        <v>22</v>
      </c>
    </row>
    <row r="43" spans="1:9" customFormat="1" x14ac:dyDescent="0.25">
      <c r="A43" s="1">
        <v>42</v>
      </c>
      <c r="B43" s="1">
        <v>202</v>
      </c>
      <c r="C43" s="7">
        <v>1</v>
      </c>
      <c r="D43" s="8">
        <v>0</v>
      </c>
      <c r="E43" s="9">
        <v>0</v>
      </c>
      <c r="F43" t="s">
        <v>26</v>
      </c>
      <c r="G43" t="s">
        <v>30</v>
      </c>
      <c r="H43" s="10">
        <v>42851</v>
      </c>
      <c r="I43" s="1" t="s">
        <v>22</v>
      </c>
    </row>
    <row r="44" spans="1:9" customFormat="1" x14ac:dyDescent="0.25">
      <c r="A44" s="1">
        <v>43</v>
      </c>
      <c r="B44" s="1">
        <v>202</v>
      </c>
      <c r="C44" s="7">
        <v>1</v>
      </c>
      <c r="D44" s="8">
        <v>0</v>
      </c>
      <c r="E44" s="9">
        <v>0</v>
      </c>
      <c r="F44" t="s">
        <v>26</v>
      </c>
      <c r="G44" t="s">
        <v>30</v>
      </c>
      <c r="H44" s="10">
        <v>42851</v>
      </c>
      <c r="I44" s="1" t="s">
        <v>22</v>
      </c>
    </row>
    <row r="45" spans="1:9" customFormat="1" x14ac:dyDescent="0.25">
      <c r="A45" s="1">
        <v>44</v>
      </c>
      <c r="B45" s="1">
        <v>202</v>
      </c>
      <c r="C45" s="7">
        <v>1</v>
      </c>
      <c r="D45" s="8">
        <v>0</v>
      </c>
      <c r="E45" s="9">
        <v>0</v>
      </c>
      <c r="F45" t="s">
        <v>26</v>
      </c>
      <c r="G45" t="s">
        <v>30</v>
      </c>
      <c r="H45" s="10">
        <v>42851</v>
      </c>
      <c r="I45" s="1" t="s">
        <v>22</v>
      </c>
    </row>
    <row r="46" spans="1:9" customFormat="1" x14ac:dyDescent="0.25">
      <c r="A46" s="1">
        <v>45</v>
      </c>
      <c r="B46" s="1">
        <v>202</v>
      </c>
      <c r="C46" s="7">
        <v>1</v>
      </c>
      <c r="D46" s="8">
        <v>0</v>
      </c>
      <c r="E46" s="9">
        <v>0</v>
      </c>
      <c r="F46" t="s">
        <v>26</v>
      </c>
      <c r="G46" t="s">
        <v>30</v>
      </c>
      <c r="H46" s="10">
        <v>42851</v>
      </c>
      <c r="I46" s="1" t="s">
        <v>22</v>
      </c>
    </row>
    <row r="47" spans="1:9" customFormat="1" x14ac:dyDescent="0.25">
      <c r="A47" s="1">
        <v>46</v>
      </c>
      <c r="B47" s="1">
        <v>202</v>
      </c>
      <c r="C47" s="7">
        <v>1</v>
      </c>
      <c r="D47" s="8">
        <v>0</v>
      </c>
      <c r="E47" s="9">
        <v>0</v>
      </c>
      <c r="F47" t="s">
        <v>26</v>
      </c>
      <c r="G47" t="s">
        <v>30</v>
      </c>
      <c r="H47" s="10">
        <v>42851</v>
      </c>
      <c r="I47" s="1" t="s">
        <v>22</v>
      </c>
    </row>
    <row r="48" spans="1:9" customFormat="1" x14ac:dyDescent="0.25">
      <c r="A48" s="1">
        <v>47</v>
      </c>
      <c r="B48" s="1">
        <v>202</v>
      </c>
      <c r="C48" s="7">
        <v>1</v>
      </c>
      <c r="D48" s="8">
        <v>0</v>
      </c>
      <c r="E48" s="9">
        <v>0</v>
      </c>
      <c r="F48" t="s">
        <v>26</v>
      </c>
      <c r="G48" t="s">
        <v>30</v>
      </c>
      <c r="H48" s="10">
        <v>42851</v>
      </c>
      <c r="I48" s="1" t="s">
        <v>22</v>
      </c>
    </row>
    <row r="49" spans="1:9" customFormat="1" x14ac:dyDescent="0.25">
      <c r="A49" s="1">
        <v>48</v>
      </c>
      <c r="B49" s="1">
        <v>202</v>
      </c>
      <c r="C49" s="7">
        <v>1</v>
      </c>
      <c r="D49" s="8">
        <v>0</v>
      </c>
      <c r="E49" s="9">
        <v>0</v>
      </c>
      <c r="F49" t="s">
        <v>26</v>
      </c>
      <c r="G49" t="s">
        <v>30</v>
      </c>
      <c r="H49" s="10">
        <v>42851</v>
      </c>
      <c r="I49" s="1" t="s">
        <v>22</v>
      </c>
    </row>
    <row r="50" spans="1:9" customFormat="1" x14ac:dyDescent="0.25">
      <c r="A50" s="1">
        <v>49</v>
      </c>
      <c r="B50" s="1">
        <v>202</v>
      </c>
      <c r="C50" s="7">
        <v>1</v>
      </c>
      <c r="D50" s="8">
        <v>0</v>
      </c>
      <c r="E50" s="9">
        <v>0</v>
      </c>
      <c r="F50" t="s">
        <v>26</v>
      </c>
      <c r="G50" t="s">
        <v>30</v>
      </c>
      <c r="H50" s="10">
        <v>42851</v>
      </c>
      <c r="I50" s="1" t="s">
        <v>22</v>
      </c>
    </row>
    <row r="51" spans="1:9" customFormat="1" x14ac:dyDescent="0.25">
      <c r="A51" s="1">
        <v>50</v>
      </c>
      <c r="B51" s="1">
        <v>202</v>
      </c>
      <c r="C51" s="7">
        <v>1</v>
      </c>
      <c r="D51" s="8">
        <v>0</v>
      </c>
      <c r="E51" s="9">
        <v>0</v>
      </c>
      <c r="F51" t="s">
        <v>26</v>
      </c>
      <c r="G51" t="s">
        <v>30</v>
      </c>
      <c r="H51" s="10">
        <v>42851</v>
      </c>
      <c r="I51" s="1" t="s">
        <v>22</v>
      </c>
    </row>
    <row r="52" spans="1:9" customFormat="1" x14ac:dyDescent="0.25">
      <c r="A52" s="1">
        <v>51</v>
      </c>
      <c r="B52" s="1">
        <v>202</v>
      </c>
      <c r="C52" s="7">
        <v>0</v>
      </c>
      <c r="D52" s="8">
        <v>1</v>
      </c>
      <c r="E52" s="9">
        <v>0</v>
      </c>
      <c r="F52" t="s">
        <v>19</v>
      </c>
      <c r="G52" t="s">
        <v>30</v>
      </c>
      <c r="H52" s="10">
        <v>42851</v>
      </c>
      <c r="I52" s="1" t="s">
        <v>22</v>
      </c>
    </row>
    <row r="53" spans="1:9" customFormat="1" x14ac:dyDescent="0.25">
      <c r="A53" s="1">
        <v>52</v>
      </c>
      <c r="B53" s="1">
        <v>202</v>
      </c>
      <c r="C53" s="7">
        <v>0</v>
      </c>
      <c r="D53" s="8">
        <v>1</v>
      </c>
      <c r="E53" s="9">
        <v>0</v>
      </c>
      <c r="F53" t="s">
        <v>19</v>
      </c>
      <c r="G53" t="s">
        <v>30</v>
      </c>
      <c r="H53" s="10">
        <v>42851</v>
      </c>
      <c r="I53" s="1" t="s">
        <v>22</v>
      </c>
    </row>
    <row r="54" spans="1:9" customFormat="1" x14ac:dyDescent="0.25">
      <c r="A54" s="1">
        <v>53</v>
      </c>
      <c r="B54" s="1">
        <v>202</v>
      </c>
      <c r="C54" s="7">
        <v>0</v>
      </c>
      <c r="D54" s="8">
        <v>1</v>
      </c>
      <c r="E54" s="9">
        <v>0</v>
      </c>
      <c r="F54" t="s">
        <v>19</v>
      </c>
      <c r="G54" t="s">
        <v>30</v>
      </c>
      <c r="H54" s="10">
        <v>42851</v>
      </c>
      <c r="I54" s="1" t="s">
        <v>22</v>
      </c>
    </row>
    <row r="55" spans="1:9" customFormat="1" x14ac:dyDescent="0.25">
      <c r="A55" s="1">
        <v>54</v>
      </c>
      <c r="B55" s="1">
        <v>202</v>
      </c>
      <c r="C55" s="7">
        <v>0</v>
      </c>
      <c r="D55" s="8">
        <v>1</v>
      </c>
      <c r="E55" s="9">
        <v>0</v>
      </c>
      <c r="F55" t="s">
        <v>19</v>
      </c>
      <c r="G55" t="s">
        <v>30</v>
      </c>
      <c r="H55" s="10">
        <v>42851</v>
      </c>
      <c r="I55" s="1" t="s">
        <v>22</v>
      </c>
    </row>
    <row r="56" spans="1:9" customFormat="1" x14ac:dyDescent="0.25">
      <c r="A56" s="1">
        <v>55</v>
      </c>
      <c r="B56" s="1">
        <v>202</v>
      </c>
      <c r="C56" s="7">
        <v>0</v>
      </c>
      <c r="D56" s="8">
        <v>1</v>
      </c>
      <c r="E56" s="9">
        <v>0</v>
      </c>
      <c r="F56" t="s">
        <v>19</v>
      </c>
      <c r="G56" t="s">
        <v>30</v>
      </c>
      <c r="H56" s="10">
        <v>42851</v>
      </c>
      <c r="I56" s="1" t="s">
        <v>22</v>
      </c>
    </row>
    <row r="57" spans="1:9" customFormat="1" x14ac:dyDescent="0.25">
      <c r="A57" s="1">
        <v>56</v>
      </c>
      <c r="B57" s="1">
        <v>202</v>
      </c>
      <c r="C57" s="7">
        <v>0</v>
      </c>
      <c r="D57" s="8">
        <v>1</v>
      </c>
      <c r="E57" s="9">
        <v>0</v>
      </c>
      <c r="F57" t="s">
        <v>19</v>
      </c>
      <c r="G57" t="s">
        <v>30</v>
      </c>
      <c r="H57" s="10">
        <v>42851</v>
      </c>
      <c r="I57" s="1" t="s">
        <v>22</v>
      </c>
    </row>
    <row r="58" spans="1:9" customFormat="1" x14ac:dyDescent="0.25">
      <c r="A58" s="1">
        <v>57</v>
      </c>
      <c r="B58" s="1">
        <v>202</v>
      </c>
      <c r="C58" s="7">
        <v>0</v>
      </c>
      <c r="D58" s="8">
        <v>0</v>
      </c>
      <c r="E58" s="9">
        <v>1</v>
      </c>
      <c r="F58" t="s">
        <v>27</v>
      </c>
      <c r="G58" t="s">
        <v>30</v>
      </c>
      <c r="H58" s="10">
        <v>42851</v>
      </c>
      <c r="I58" s="1" t="s">
        <v>22</v>
      </c>
    </row>
    <row r="59" spans="1:9" customFormat="1" x14ac:dyDescent="0.25">
      <c r="A59" s="1">
        <v>58</v>
      </c>
      <c r="B59" s="1">
        <v>202</v>
      </c>
      <c r="C59" s="7">
        <v>0</v>
      </c>
      <c r="D59" s="8">
        <v>0</v>
      </c>
      <c r="E59" s="9">
        <v>1</v>
      </c>
      <c r="F59" t="s">
        <v>27</v>
      </c>
      <c r="G59" t="s">
        <v>30</v>
      </c>
      <c r="H59" s="10">
        <v>42851</v>
      </c>
      <c r="I59" s="1" t="s">
        <v>22</v>
      </c>
    </row>
    <row r="60" spans="1:9" customFormat="1" x14ac:dyDescent="0.25">
      <c r="A60" s="1">
        <v>59</v>
      </c>
      <c r="B60" s="1">
        <v>202</v>
      </c>
      <c r="C60" s="7">
        <v>0</v>
      </c>
      <c r="D60" s="8">
        <v>0</v>
      </c>
      <c r="E60" s="9">
        <v>1</v>
      </c>
      <c r="F60" t="s">
        <v>27</v>
      </c>
      <c r="G60" t="s">
        <v>30</v>
      </c>
      <c r="H60" s="10">
        <v>42851</v>
      </c>
      <c r="I60" s="1" t="s">
        <v>22</v>
      </c>
    </row>
    <row r="61" spans="1:9" customFormat="1" x14ac:dyDescent="0.25">
      <c r="A61" s="1">
        <v>60</v>
      </c>
      <c r="B61" s="1">
        <v>202</v>
      </c>
      <c r="C61" s="7">
        <v>0</v>
      </c>
      <c r="D61" s="8">
        <v>0</v>
      </c>
      <c r="E61" s="9">
        <v>1</v>
      </c>
      <c r="F61" t="s">
        <v>27</v>
      </c>
      <c r="G61" t="s">
        <v>30</v>
      </c>
      <c r="H61" s="10">
        <v>42851</v>
      </c>
      <c r="I61" s="1" t="s">
        <v>22</v>
      </c>
    </row>
    <row r="62" spans="1:9" customFormat="1" x14ac:dyDescent="0.25">
      <c r="A62" s="1">
        <v>61</v>
      </c>
      <c r="B62" s="1">
        <v>202</v>
      </c>
      <c r="C62" s="7">
        <v>1</v>
      </c>
      <c r="D62" s="8">
        <v>0</v>
      </c>
      <c r="E62" s="9">
        <v>0</v>
      </c>
      <c r="F62" t="s">
        <v>26</v>
      </c>
      <c r="G62" t="s">
        <v>30</v>
      </c>
      <c r="H62" s="10">
        <v>42852</v>
      </c>
      <c r="I62" s="1" t="s">
        <v>22</v>
      </c>
    </row>
    <row r="63" spans="1:9" customFormat="1" x14ac:dyDescent="0.25">
      <c r="A63" s="1">
        <v>62</v>
      </c>
      <c r="B63" s="1">
        <v>202</v>
      </c>
      <c r="C63" s="7">
        <v>1</v>
      </c>
      <c r="D63" s="8">
        <v>0</v>
      </c>
      <c r="E63" s="9">
        <v>0</v>
      </c>
      <c r="F63" t="s">
        <v>26</v>
      </c>
      <c r="G63" t="s">
        <v>30</v>
      </c>
      <c r="H63" s="10">
        <v>42852</v>
      </c>
      <c r="I63" s="1" t="s">
        <v>22</v>
      </c>
    </row>
    <row r="64" spans="1:9" customFormat="1" x14ac:dyDescent="0.25">
      <c r="A64" s="1">
        <v>63</v>
      </c>
      <c r="B64" s="1">
        <v>202</v>
      </c>
      <c r="C64" s="7">
        <v>1</v>
      </c>
      <c r="D64" s="8">
        <v>0</v>
      </c>
      <c r="E64" s="9">
        <v>0</v>
      </c>
      <c r="F64" t="s">
        <v>26</v>
      </c>
      <c r="G64" t="s">
        <v>30</v>
      </c>
      <c r="H64" s="10">
        <v>42852</v>
      </c>
      <c r="I64" s="1" t="s">
        <v>22</v>
      </c>
    </row>
    <row r="65" spans="1:9" customFormat="1" x14ac:dyDescent="0.25">
      <c r="A65" s="1">
        <v>64</v>
      </c>
      <c r="B65" s="1">
        <v>202</v>
      </c>
      <c r="C65" s="7">
        <v>1</v>
      </c>
      <c r="D65" s="8">
        <v>0</v>
      </c>
      <c r="E65" s="9">
        <v>0</v>
      </c>
      <c r="F65" t="s">
        <v>26</v>
      </c>
      <c r="G65" t="s">
        <v>30</v>
      </c>
      <c r="H65" s="10">
        <v>42852</v>
      </c>
      <c r="I65" s="1" t="s">
        <v>22</v>
      </c>
    </row>
    <row r="66" spans="1:9" customFormat="1" x14ac:dyDescent="0.25">
      <c r="A66" s="1">
        <v>65</v>
      </c>
      <c r="B66" s="1">
        <v>202</v>
      </c>
      <c r="C66" s="7">
        <v>1</v>
      </c>
      <c r="D66" s="8">
        <v>0</v>
      </c>
      <c r="E66" s="9">
        <v>0</v>
      </c>
      <c r="F66" t="s">
        <v>26</v>
      </c>
      <c r="G66" t="s">
        <v>30</v>
      </c>
      <c r="H66" s="10">
        <v>42852</v>
      </c>
      <c r="I66" s="1" t="s">
        <v>22</v>
      </c>
    </row>
    <row r="67" spans="1:9" customFormat="1" x14ac:dyDescent="0.25">
      <c r="A67" s="1">
        <v>66</v>
      </c>
      <c r="B67" s="1">
        <v>202</v>
      </c>
      <c r="C67" s="7">
        <v>1</v>
      </c>
      <c r="D67" s="8">
        <v>0</v>
      </c>
      <c r="E67" s="9">
        <v>0</v>
      </c>
      <c r="F67" t="s">
        <v>26</v>
      </c>
      <c r="G67" t="s">
        <v>30</v>
      </c>
      <c r="H67" s="10">
        <v>42852</v>
      </c>
      <c r="I67" s="1" t="s">
        <v>22</v>
      </c>
    </row>
    <row r="68" spans="1:9" customFormat="1" x14ac:dyDescent="0.25">
      <c r="A68" s="1">
        <v>67</v>
      </c>
      <c r="B68" s="1">
        <v>202</v>
      </c>
      <c r="C68" s="7">
        <v>1</v>
      </c>
      <c r="D68" s="8">
        <v>0</v>
      </c>
      <c r="E68" s="9">
        <v>0</v>
      </c>
      <c r="F68" t="s">
        <v>26</v>
      </c>
      <c r="G68" t="s">
        <v>30</v>
      </c>
      <c r="H68" s="10">
        <v>42852</v>
      </c>
      <c r="I68" s="1" t="s">
        <v>22</v>
      </c>
    </row>
    <row r="69" spans="1:9" customFormat="1" x14ac:dyDescent="0.25">
      <c r="A69" s="1">
        <v>68</v>
      </c>
      <c r="B69" s="1">
        <v>202</v>
      </c>
      <c r="C69" s="7">
        <v>1</v>
      </c>
      <c r="D69" s="8">
        <v>0</v>
      </c>
      <c r="E69" s="9">
        <v>0</v>
      </c>
      <c r="F69" t="s">
        <v>26</v>
      </c>
      <c r="G69" t="s">
        <v>30</v>
      </c>
      <c r="H69" s="10">
        <v>42852</v>
      </c>
      <c r="I69" s="1" t="s">
        <v>22</v>
      </c>
    </row>
    <row r="70" spans="1:9" customFormat="1" x14ac:dyDescent="0.25">
      <c r="A70" s="1">
        <v>69</v>
      </c>
      <c r="B70" s="1">
        <v>202</v>
      </c>
      <c r="C70" s="7">
        <v>1</v>
      </c>
      <c r="D70" s="8">
        <v>0</v>
      </c>
      <c r="E70" s="9">
        <v>0</v>
      </c>
      <c r="F70" t="s">
        <v>26</v>
      </c>
      <c r="G70" t="s">
        <v>30</v>
      </c>
      <c r="H70" s="10">
        <v>42852</v>
      </c>
      <c r="I70" s="1" t="s">
        <v>22</v>
      </c>
    </row>
    <row r="71" spans="1:9" customFormat="1" x14ac:dyDescent="0.25">
      <c r="A71" s="1">
        <v>70</v>
      </c>
      <c r="B71" s="1">
        <v>202</v>
      </c>
      <c r="C71" s="7">
        <v>1</v>
      </c>
      <c r="D71" s="8">
        <v>0</v>
      </c>
      <c r="E71" s="9">
        <v>0</v>
      </c>
      <c r="F71" t="s">
        <v>26</v>
      </c>
      <c r="G71" t="s">
        <v>30</v>
      </c>
      <c r="H71" s="10">
        <v>42852</v>
      </c>
      <c r="I71" s="1" t="s">
        <v>22</v>
      </c>
    </row>
    <row r="72" spans="1:9" customFormat="1" x14ac:dyDescent="0.25">
      <c r="A72" s="1">
        <v>71</v>
      </c>
      <c r="B72" s="1">
        <v>202</v>
      </c>
      <c r="C72" s="7">
        <v>1</v>
      </c>
      <c r="D72" s="8">
        <v>0</v>
      </c>
      <c r="E72" s="9">
        <v>0</v>
      </c>
      <c r="F72" t="s">
        <v>26</v>
      </c>
      <c r="G72" t="s">
        <v>30</v>
      </c>
      <c r="H72" s="10">
        <v>42852</v>
      </c>
      <c r="I72" s="1" t="s">
        <v>22</v>
      </c>
    </row>
    <row r="73" spans="1:9" customFormat="1" x14ac:dyDescent="0.25">
      <c r="A73" s="1">
        <v>72</v>
      </c>
      <c r="B73" s="1">
        <v>202</v>
      </c>
      <c r="C73" s="7">
        <v>1</v>
      </c>
      <c r="D73" s="8">
        <v>0</v>
      </c>
      <c r="E73" s="9">
        <v>0</v>
      </c>
      <c r="F73" t="s">
        <v>26</v>
      </c>
      <c r="G73" t="s">
        <v>30</v>
      </c>
      <c r="H73" s="10">
        <v>42852</v>
      </c>
      <c r="I73" s="1" t="s">
        <v>22</v>
      </c>
    </row>
    <row r="74" spans="1:9" customFormat="1" x14ac:dyDescent="0.25">
      <c r="A74" s="1">
        <v>73</v>
      </c>
      <c r="B74" s="1">
        <v>202</v>
      </c>
      <c r="C74" s="7">
        <v>1</v>
      </c>
      <c r="D74" s="8">
        <v>0</v>
      </c>
      <c r="E74" s="9">
        <v>0</v>
      </c>
      <c r="F74" t="s">
        <v>26</v>
      </c>
      <c r="G74" t="s">
        <v>30</v>
      </c>
      <c r="H74" s="10">
        <v>42852</v>
      </c>
      <c r="I74" s="1" t="s">
        <v>22</v>
      </c>
    </row>
    <row r="75" spans="1:9" customFormat="1" x14ac:dyDescent="0.25">
      <c r="A75" s="1">
        <v>74</v>
      </c>
      <c r="B75" s="1">
        <v>202</v>
      </c>
      <c r="C75" s="7">
        <v>0</v>
      </c>
      <c r="D75" s="8">
        <v>1</v>
      </c>
      <c r="E75" s="9">
        <v>0</v>
      </c>
      <c r="F75" t="s">
        <v>19</v>
      </c>
      <c r="G75" t="s">
        <v>30</v>
      </c>
      <c r="H75" s="10">
        <v>42852</v>
      </c>
      <c r="I75" s="1" t="s">
        <v>22</v>
      </c>
    </row>
    <row r="76" spans="1:9" customFormat="1" x14ac:dyDescent="0.25">
      <c r="A76" s="1">
        <v>75</v>
      </c>
      <c r="B76" s="1">
        <v>202</v>
      </c>
      <c r="C76" s="7">
        <v>0</v>
      </c>
      <c r="D76" s="8">
        <v>1</v>
      </c>
      <c r="E76" s="9">
        <v>0</v>
      </c>
      <c r="F76" t="s">
        <v>19</v>
      </c>
      <c r="G76" t="s">
        <v>30</v>
      </c>
      <c r="H76" s="10">
        <v>42852</v>
      </c>
      <c r="I76" s="1" t="s">
        <v>22</v>
      </c>
    </row>
    <row r="77" spans="1:9" customFormat="1" x14ac:dyDescent="0.25">
      <c r="A77" s="1">
        <v>76</v>
      </c>
      <c r="B77" s="1">
        <v>202</v>
      </c>
      <c r="C77" s="7">
        <v>0</v>
      </c>
      <c r="D77" s="8">
        <v>1</v>
      </c>
      <c r="E77" s="9">
        <v>0</v>
      </c>
      <c r="F77" t="s">
        <v>19</v>
      </c>
      <c r="G77" t="s">
        <v>30</v>
      </c>
      <c r="H77" s="10">
        <v>42852</v>
      </c>
      <c r="I77" s="1" t="s">
        <v>22</v>
      </c>
    </row>
    <row r="78" spans="1:9" customFormat="1" x14ac:dyDescent="0.25">
      <c r="A78" s="1">
        <v>77</v>
      </c>
      <c r="B78" s="1">
        <v>202</v>
      </c>
      <c r="C78" s="7">
        <v>0</v>
      </c>
      <c r="D78" s="8">
        <v>1</v>
      </c>
      <c r="E78" s="9">
        <v>0</v>
      </c>
      <c r="F78" t="s">
        <v>19</v>
      </c>
      <c r="G78" t="s">
        <v>30</v>
      </c>
      <c r="H78" s="10">
        <v>42852</v>
      </c>
      <c r="I78" s="1" t="s">
        <v>22</v>
      </c>
    </row>
    <row r="79" spans="1:9" customFormat="1" x14ac:dyDescent="0.25">
      <c r="A79" s="1">
        <v>78</v>
      </c>
      <c r="B79" s="1">
        <v>202</v>
      </c>
      <c r="C79" s="7">
        <v>0</v>
      </c>
      <c r="D79" s="8">
        <v>1</v>
      </c>
      <c r="E79" s="9">
        <v>0</v>
      </c>
      <c r="F79" t="s">
        <v>19</v>
      </c>
      <c r="G79" t="s">
        <v>30</v>
      </c>
      <c r="H79" s="10">
        <v>42852</v>
      </c>
      <c r="I79" s="1" t="s">
        <v>22</v>
      </c>
    </row>
    <row r="80" spans="1:9" customFormat="1" x14ac:dyDescent="0.25">
      <c r="A80" s="1">
        <v>79</v>
      </c>
      <c r="B80" s="1">
        <v>202</v>
      </c>
      <c r="C80" s="7">
        <v>0</v>
      </c>
      <c r="D80" s="8">
        <v>0</v>
      </c>
      <c r="E80" s="9">
        <v>1</v>
      </c>
      <c r="F80" t="s">
        <v>27</v>
      </c>
      <c r="G80" t="s">
        <v>30</v>
      </c>
      <c r="H80" s="10">
        <v>42852</v>
      </c>
      <c r="I80" s="1" t="s">
        <v>22</v>
      </c>
    </row>
    <row r="81" spans="1:9" customFormat="1" x14ac:dyDescent="0.25">
      <c r="A81" s="1">
        <v>80</v>
      </c>
      <c r="B81" s="1">
        <v>202</v>
      </c>
      <c r="C81" s="7">
        <v>0</v>
      </c>
      <c r="D81" s="8">
        <v>0</v>
      </c>
      <c r="E81" s="9">
        <v>1</v>
      </c>
      <c r="F81" t="s">
        <v>27</v>
      </c>
      <c r="G81" t="s">
        <v>30</v>
      </c>
      <c r="H81" s="10">
        <v>42852</v>
      </c>
      <c r="I81" s="1" t="s">
        <v>22</v>
      </c>
    </row>
    <row r="82" spans="1:9" customFormat="1" x14ac:dyDescent="0.25">
      <c r="A82" s="1">
        <v>81</v>
      </c>
      <c r="B82" s="1">
        <v>303</v>
      </c>
      <c r="C82" s="7">
        <v>1</v>
      </c>
      <c r="D82" s="8">
        <v>0</v>
      </c>
      <c r="E82" s="9">
        <v>0</v>
      </c>
      <c r="F82" t="s">
        <v>26</v>
      </c>
      <c r="G82" t="s">
        <v>30</v>
      </c>
      <c r="H82" s="10">
        <v>42867</v>
      </c>
      <c r="I82" s="1" t="s">
        <v>22</v>
      </c>
    </row>
    <row r="83" spans="1:9" customFormat="1" x14ac:dyDescent="0.25">
      <c r="A83" s="1">
        <v>82</v>
      </c>
      <c r="B83" s="1">
        <v>303</v>
      </c>
      <c r="C83" s="7">
        <v>1</v>
      </c>
      <c r="D83" s="8">
        <v>0</v>
      </c>
      <c r="E83" s="9">
        <v>0</v>
      </c>
      <c r="F83" t="s">
        <v>26</v>
      </c>
      <c r="G83" t="s">
        <v>30</v>
      </c>
      <c r="H83" s="10">
        <v>42867</v>
      </c>
      <c r="I83" s="1" t="s">
        <v>22</v>
      </c>
    </row>
    <row r="84" spans="1:9" customFormat="1" x14ac:dyDescent="0.25">
      <c r="A84" s="1">
        <v>83</v>
      </c>
      <c r="B84" s="1">
        <v>303</v>
      </c>
      <c r="C84" s="7">
        <v>1</v>
      </c>
      <c r="D84" s="8">
        <v>0</v>
      </c>
      <c r="E84" s="9">
        <v>0</v>
      </c>
      <c r="F84" t="s">
        <v>26</v>
      </c>
      <c r="G84" t="s">
        <v>30</v>
      </c>
      <c r="H84" s="10">
        <v>42867</v>
      </c>
      <c r="I84" s="1" t="s">
        <v>22</v>
      </c>
    </row>
    <row r="85" spans="1:9" customFormat="1" x14ac:dyDescent="0.25">
      <c r="A85" s="1">
        <v>84</v>
      </c>
      <c r="B85" s="1">
        <v>303</v>
      </c>
      <c r="C85" s="7">
        <v>1</v>
      </c>
      <c r="D85" s="8">
        <v>0</v>
      </c>
      <c r="E85" s="9">
        <v>0</v>
      </c>
      <c r="F85" t="s">
        <v>26</v>
      </c>
      <c r="G85" t="s">
        <v>30</v>
      </c>
      <c r="H85" s="10">
        <v>42867</v>
      </c>
      <c r="I85" s="1" t="s">
        <v>22</v>
      </c>
    </row>
    <row r="86" spans="1:9" customFormat="1" x14ac:dyDescent="0.25">
      <c r="A86" s="1">
        <v>85</v>
      </c>
      <c r="B86" s="1">
        <v>303</v>
      </c>
      <c r="C86" s="7">
        <v>1</v>
      </c>
      <c r="D86" s="8">
        <v>0</v>
      </c>
      <c r="E86" s="9">
        <v>0</v>
      </c>
      <c r="F86" t="s">
        <v>26</v>
      </c>
      <c r="G86" t="s">
        <v>30</v>
      </c>
      <c r="H86" s="10">
        <v>42867</v>
      </c>
      <c r="I86" s="1" t="s">
        <v>22</v>
      </c>
    </row>
    <row r="87" spans="1:9" customFormat="1" x14ac:dyDescent="0.25">
      <c r="A87" s="1">
        <v>86</v>
      </c>
      <c r="B87" s="1">
        <v>303</v>
      </c>
      <c r="C87" s="7">
        <v>1</v>
      </c>
      <c r="D87" s="8">
        <v>0</v>
      </c>
      <c r="E87" s="9">
        <v>0</v>
      </c>
      <c r="F87" t="s">
        <v>26</v>
      </c>
      <c r="G87" t="s">
        <v>30</v>
      </c>
      <c r="H87" s="10">
        <v>42867</v>
      </c>
      <c r="I87" s="1" t="s">
        <v>22</v>
      </c>
    </row>
    <row r="88" spans="1:9" customFormat="1" x14ac:dyDescent="0.25">
      <c r="A88" s="1">
        <v>87</v>
      </c>
      <c r="B88" s="1">
        <v>303</v>
      </c>
      <c r="C88" s="7">
        <v>1</v>
      </c>
      <c r="D88" s="8">
        <v>0</v>
      </c>
      <c r="E88" s="9">
        <v>0</v>
      </c>
      <c r="F88" t="s">
        <v>26</v>
      </c>
      <c r="G88" t="s">
        <v>30</v>
      </c>
      <c r="H88" s="10">
        <v>42867</v>
      </c>
      <c r="I88" s="1" t="s">
        <v>22</v>
      </c>
    </row>
    <row r="89" spans="1:9" customFormat="1" x14ac:dyDescent="0.25">
      <c r="A89" s="1">
        <v>88</v>
      </c>
      <c r="B89" s="1">
        <v>303</v>
      </c>
      <c r="C89" s="7">
        <v>1</v>
      </c>
      <c r="D89" s="8">
        <v>0</v>
      </c>
      <c r="E89" s="9">
        <v>0</v>
      </c>
      <c r="F89" t="s">
        <v>26</v>
      </c>
      <c r="G89" t="s">
        <v>30</v>
      </c>
      <c r="H89" s="10">
        <v>42867</v>
      </c>
      <c r="I89" s="1" t="s">
        <v>22</v>
      </c>
    </row>
    <row r="90" spans="1:9" customFormat="1" x14ac:dyDescent="0.25">
      <c r="A90" s="1">
        <v>89</v>
      </c>
      <c r="B90" s="1">
        <v>303</v>
      </c>
      <c r="C90" s="7">
        <v>1</v>
      </c>
      <c r="D90" s="8">
        <v>0</v>
      </c>
      <c r="E90" s="9">
        <v>0</v>
      </c>
      <c r="F90" t="s">
        <v>26</v>
      </c>
      <c r="G90" t="s">
        <v>30</v>
      </c>
      <c r="H90" s="10">
        <v>42867</v>
      </c>
      <c r="I90" s="1" t="s">
        <v>22</v>
      </c>
    </row>
    <row r="91" spans="1:9" customFormat="1" x14ac:dyDescent="0.25">
      <c r="A91" s="1">
        <v>90</v>
      </c>
      <c r="B91" s="1">
        <v>303</v>
      </c>
      <c r="C91" s="7">
        <v>1</v>
      </c>
      <c r="D91" s="8">
        <v>0</v>
      </c>
      <c r="E91" s="9">
        <v>0</v>
      </c>
      <c r="F91" t="s">
        <v>26</v>
      </c>
      <c r="G91" t="s">
        <v>30</v>
      </c>
      <c r="H91" s="10">
        <v>42867</v>
      </c>
      <c r="I91" s="1" t="s">
        <v>22</v>
      </c>
    </row>
    <row r="92" spans="1:9" customFormat="1" x14ac:dyDescent="0.25">
      <c r="A92" s="1">
        <v>91</v>
      </c>
      <c r="B92" s="1">
        <v>303</v>
      </c>
      <c r="C92" s="7">
        <v>1</v>
      </c>
      <c r="D92" s="8">
        <v>0</v>
      </c>
      <c r="E92" s="9">
        <v>0</v>
      </c>
      <c r="F92" t="s">
        <v>26</v>
      </c>
      <c r="G92" t="s">
        <v>30</v>
      </c>
      <c r="H92" s="10">
        <v>42867</v>
      </c>
      <c r="I92" s="1" t="s">
        <v>22</v>
      </c>
    </row>
    <row r="93" spans="1:9" customFormat="1" x14ac:dyDescent="0.25">
      <c r="A93" s="1">
        <v>92</v>
      </c>
      <c r="B93" s="1">
        <v>303</v>
      </c>
      <c r="C93" s="7">
        <v>0</v>
      </c>
      <c r="D93" s="8">
        <v>1</v>
      </c>
      <c r="E93" s="9">
        <v>0</v>
      </c>
      <c r="F93" t="s">
        <v>19</v>
      </c>
      <c r="G93" t="s">
        <v>30</v>
      </c>
      <c r="H93" s="10">
        <v>42867</v>
      </c>
      <c r="I93" s="1" t="s">
        <v>22</v>
      </c>
    </row>
    <row r="94" spans="1:9" customFormat="1" x14ac:dyDescent="0.25">
      <c r="A94" s="1">
        <v>93</v>
      </c>
      <c r="B94" s="1">
        <v>303</v>
      </c>
      <c r="C94" s="7">
        <v>0</v>
      </c>
      <c r="D94" s="8">
        <v>1</v>
      </c>
      <c r="E94" s="9">
        <v>0</v>
      </c>
      <c r="F94" t="s">
        <v>19</v>
      </c>
      <c r="G94" t="s">
        <v>30</v>
      </c>
      <c r="H94" s="10">
        <v>42867</v>
      </c>
      <c r="I94" s="1" t="s">
        <v>22</v>
      </c>
    </row>
    <row r="95" spans="1:9" customFormat="1" x14ac:dyDescent="0.25">
      <c r="A95" s="1">
        <v>94</v>
      </c>
      <c r="B95" s="1">
        <v>303</v>
      </c>
      <c r="C95" s="7">
        <v>0</v>
      </c>
      <c r="D95" s="8">
        <v>1</v>
      </c>
      <c r="E95" s="9">
        <v>0</v>
      </c>
      <c r="F95" t="s">
        <v>19</v>
      </c>
      <c r="G95" t="s">
        <v>30</v>
      </c>
      <c r="H95" s="10">
        <v>42867</v>
      </c>
      <c r="I95" s="1" t="s">
        <v>22</v>
      </c>
    </row>
    <row r="96" spans="1:9" customFormat="1" x14ac:dyDescent="0.25">
      <c r="A96" s="1">
        <v>95</v>
      </c>
      <c r="B96" s="1">
        <v>303</v>
      </c>
      <c r="C96" s="7">
        <v>0</v>
      </c>
      <c r="D96" s="8">
        <v>1</v>
      </c>
      <c r="E96" s="9">
        <v>0</v>
      </c>
      <c r="F96" t="s">
        <v>19</v>
      </c>
      <c r="G96" t="s">
        <v>30</v>
      </c>
      <c r="H96" s="10">
        <v>42867</v>
      </c>
      <c r="I96" s="1" t="s">
        <v>22</v>
      </c>
    </row>
    <row r="97" spans="1:9" customFormat="1" x14ac:dyDescent="0.25">
      <c r="A97" s="1">
        <v>96</v>
      </c>
      <c r="B97" s="1">
        <v>303</v>
      </c>
      <c r="C97" s="7">
        <v>0</v>
      </c>
      <c r="D97" s="8">
        <v>1</v>
      </c>
      <c r="E97" s="9">
        <v>0</v>
      </c>
      <c r="F97" t="s">
        <v>19</v>
      </c>
      <c r="G97" t="s">
        <v>30</v>
      </c>
      <c r="H97" s="10">
        <v>42867</v>
      </c>
      <c r="I97" s="1" t="s">
        <v>22</v>
      </c>
    </row>
    <row r="98" spans="1:9" customFormat="1" x14ac:dyDescent="0.25">
      <c r="A98" s="1">
        <v>97</v>
      </c>
      <c r="B98" s="1">
        <v>303</v>
      </c>
      <c r="C98" s="7">
        <v>0</v>
      </c>
      <c r="D98" s="8">
        <v>0</v>
      </c>
      <c r="E98" s="9">
        <v>1</v>
      </c>
      <c r="F98" t="s">
        <v>27</v>
      </c>
      <c r="G98" t="s">
        <v>30</v>
      </c>
      <c r="H98" s="10">
        <v>42867</v>
      </c>
      <c r="I98" s="1" t="s">
        <v>22</v>
      </c>
    </row>
    <row r="99" spans="1:9" customFormat="1" x14ac:dyDescent="0.25">
      <c r="A99" s="1">
        <v>98</v>
      </c>
      <c r="B99" s="1">
        <v>303</v>
      </c>
      <c r="C99" s="7">
        <v>0</v>
      </c>
      <c r="D99" s="8">
        <v>0</v>
      </c>
      <c r="E99" s="9">
        <v>1</v>
      </c>
      <c r="F99" t="s">
        <v>27</v>
      </c>
      <c r="G99" t="s">
        <v>30</v>
      </c>
      <c r="H99" s="10">
        <v>42867</v>
      </c>
      <c r="I99" s="1" t="s">
        <v>22</v>
      </c>
    </row>
    <row r="100" spans="1:9" customFormat="1" x14ac:dyDescent="0.25">
      <c r="A100" s="1">
        <v>99</v>
      </c>
      <c r="B100" s="1">
        <v>303</v>
      </c>
      <c r="C100" s="7">
        <v>0</v>
      </c>
      <c r="D100" s="8">
        <v>0</v>
      </c>
      <c r="E100" s="9">
        <v>1</v>
      </c>
      <c r="F100" t="s">
        <v>27</v>
      </c>
      <c r="G100" t="s">
        <v>30</v>
      </c>
      <c r="H100" s="10">
        <v>42867</v>
      </c>
      <c r="I100" s="1" t="s">
        <v>22</v>
      </c>
    </row>
    <row r="101" spans="1:9" customFormat="1" x14ac:dyDescent="0.25">
      <c r="A101" s="1">
        <v>100</v>
      </c>
      <c r="B101" s="1">
        <v>303</v>
      </c>
      <c r="C101" s="7">
        <v>0</v>
      </c>
      <c r="D101" s="8">
        <v>0</v>
      </c>
      <c r="E101" s="9">
        <v>1</v>
      </c>
      <c r="F101" t="s">
        <v>27</v>
      </c>
      <c r="G101" t="s">
        <v>30</v>
      </c>
      <c r="H101" s="10">
        <v>42867</v>
      </c>
      <c r="I101" s="1" t="s">
        <v>22</v>
      </c>
    </row>
    <row r="102" spans="1:9" customFormat="1" x14ac:dyDescent="0.25">
      <c r="A102" s="1">
        <v>101</v>
      </c>
      <c r="B102" s="1">
        <v>303</v>
      </c>
      <c r="C102" s="7">
        <v>1</v>
      </c>
      <c r="D102" s="8">
        <v>0</v>
      </c>
      <c r="E102" s="9">
        <v>0</v>
      </c>
      <c r="F102" t="s">
        <v>26</v>
      </c>
      <c r="G102" t="s">
        <v>30</v>
      </c>
      <c r="H102" s="10">
        <v>42872</v>
      </c>
      <c r="I102" s="1" t="s">
        <v>22</v>
      </c>
    </row>
    <row r="103" spans="1:9" customFormat="1" x14ac:dyDescent="0.25">
      <c r="A103" s="1">
        <v>102</v>
      </c>
      <c r="B103" s="1">
        <v>303</v>
      </c>
      <c r="C103" s="7">
        <v>1</v>
      </c>
      <c r="D103" s="8">
        <v>0</v>
      </c>
      <c r="E103" s="9">
        <v>0</v>
      </c>
      <c r="F103" t="s">
        <v>26</v>
      </c>
      <c r="G103" t="s">
        <v>30</v>
      </c>
      <c r="H103" s="10">
        <v>42872</v>
      </c>
      <c r="I103" s="1" t="s">
        <v>22</v>
      </c>
    </row>
    <row r="104" spans="1:9" customFormat="1" x14ac:dyDescent="0.25">
      <c r="A104" s="1">
        <v>103</v>
      </c>
      <c r="B104" s="1">
        <v>303</v>
      </c>
      <c r="C104" s="7">
        <v>1</v>
      </c>
      <c r="D104" s="8">
        <v>0</v>
      </c>
      <c r="E104" s="9">
        <v>0</v>
      </c>
      <c r="F104" t="s">
        <v>26</v>
      </c>
      <c r="G104" t="s">
        <v>30</v>
      </c>
      <c r="H104" s="10">
        <v>42872</v>
      </c>
      <c r="I104" s="1" t="s">
        <v>22</v>
      </c>
    </row>
    <row r="105" spans="1:9" customFormat="1" x14ac:dyDescent="0.25">
      <c r="A105" s="1">
        <v>104</v>
      </c>
      <c r="B105" s="1">
        <v>303</v>
      </c>
      <c r="C105" s="7">
        <v>1</v>
      </c>
      <c r="D105" s="8">
        <v>0</v>
      </c>
      <c r="E105" s="9">
        <v>0</v>
      </c>
      <c r="F105" t="s">
        <v>26</v>
      </c>
      <c r="G105" t="s">
        <v>30</v>
      </c>
      <c r="H105" s="10">
        <v>42872</v>
      </c>
      <c r="I105" s="1" t="s">
        <v>22</v>
      </c>
    </row>
    <row r="106" spans="1:9" customFormat="1" x14ac:dyDescent="0.25">
      <c r="A106" s="1">
        <v>105</v>
      </c>
      <c r="B106" s="1">
        <v>404</v>
      </c>
      <c r="C106" s="7">
        <v>1</v>
      </c>
      <c r="D106" s="8">
        <v>0</v>
      </c>
      <c r="E106" s="9">
        <v>0</v>
      </c>
      <c r="F106" t="s">
        <v>26</v>
      </c>
      <c r="G106" t="s">
        <v>30</v>
      </c>
      <c r="H106" s="10">
        <v>42872</v>
      </c>
      <c r="I106" s="1" t="s">
        <v>22</v>
      </c>
    </row>
    <row r="107" spans="1:9" customFormat="1" x14ac:dyDescent="0.25">
      <c r="A107" s="1">
        <v>106</v>
      </c>
      <c r="B107" s="1">
        <v>404</v>
      </c>
      <c r="C107" s="7">
        <v>1</v>
      </c>
      <c r="D107" s="8">
        <v>0</v>
      </c>
      <c r="E107" s="9">
        <v>0</v>
      </c>
      <c r="F107" t="s">
        <v>26</v>
      </c>
      <c r="G107" t="s">
        <v>30</v>
      </c>
      <c r="H107" s="10">
        <v>42872</v>
      </c>
      <c r="I107" s="1" t="s">
        <v>22</v>
      </c>
    </row>
    <row r="108" spans="1:9" customFormat="1" x14ac:dyDescent="0.25">
      <c r="A108" s="1">
        <v>107</v>
      </c>
      <c r="B108" s="1">
        <v>404</v>
      </c>
      <c r="C108" s="7">
        <v>1</v>
      </c>
      <c r="D108" s="8">
        <v>0</v>
      </c>
      <c r="E108" s="9">
        <v>0</v>
      </c>
      <c r="F108" t="s">
        <v>26</v>
      </c>
      <c r="G108" t="s">
        <v>30</v>
      </c>
      <c r="H108" s="10">
        <v>42872</v>
      </c>
      <c r="I108" s="1" t="s">
        <v>22</v>
      </c>
    </row>
    <row r="109" spans="1:9" customFormat="1" x14ac:dyDescent="0.25">
      <c r="A109" s="1">
        <v>108</v>
      </c>
      <c r="B109" s="1">
        <v>404</v>
      </c>
      <c r="C109" s="7">
        <v>1</v>
      </c>
      <c r="D109" s="8">
        <v>0</v>
      </c>
      <c r="E109" s="9">
        <v>0</v>
      </c>
      <c r="F109" t="s">
        <v>26</v>
      </c>
      <c r="G109" t="s">
        <v>30</v>
      </c>
      <c r="H109" s="10">
        <v>42872</v>
      </c>
      <c r="I109" s="1" t="s">
        <v>22</v>
      </c>
    </row>
    <row r="110" spans="1:9" customFormat="1" x14ac:dyDescent="0.25">
      <c r="A110" s="1">
        <v>109</v>
      </c>
      <c r="B110" s="1">
        <v>404</v>
      </c>
      <c r="C110" s="7">
        <v>1</v>
      </c>
      <c r="D110" s="8">
        <v>0</v>
      </c>
      <c r="E110" s="9">
        <v>0</v>
      </c>
      <c r="F110" t="s">
        <v>26</v>
      </c>
      <c r="G110" t="s">
        <v>30</v>
      </c>
      <c r="H110" s="10">
        <v>42872</v>
      </c>
      <c r="I110" s="1" t="s">
        <v>22</v>
      </c>
    </row>
    <row r="111" spans="1:9" customFormat="1" x14ac:dyDescent="0.25">
      <c r="A111" s="1">
        <v>110</v>
      </c>
      <c r="B111" s="1">
        <v>404</v>
      </c>
      <c r="C111" s="7">
        <v>1</v>
      </c>
      <c r="D111" s="8">
        <v>0</v>
      </c>
      <c r="E111" s="9">
        <v>0</v>
      </c>
      <c r="F111" t="s">
        <v>26</v>
      </c>
      <c r="G111" t="s">
        <v>30</v>
      </c>
      <c r="H111" s="10">
        <v>42872</v>
      </c>
      <c r="I111" s="1" t="s">
        <v>22</v>
      </c>
    </row>
    <row r="112" spans="1:9" customFormat="1" x14ac:dyDescent="0.25">
      <c r="A112" s="1">
        <v>111</v>
      </c>
      <c r="B112" s="1">
        <v>404</v>
      </c>
      <c r="C112" s="7">
        <v>1</v>
      </c>
      <c r="D112" s="8">
        <v>0</v>
      </c>
      <c r="E112" s="9">
        <v>0</v>
      </c>
      <c r="F112" t="s">
        <v>26</v>
      </c>
      <c r="G112" t="s">
        <v>30</v>
      </c>
      <c r="H112" s="10">
        <v>42872</v>
      </c>
      <c r="I112" s="1" t="s">
        <v>22</v>
      </c>
    </row>
    <row r="113" spans="1:9" customFormat="1" x14ac:dyDescent="0.25">
      <c r="A113" s="1">
        <v>112</v>
      </c>
      <c r="B113" s="1">
        <v>404</v>
      </c>
      <c r="C113" s="7">
        <v>1</v>
      </c>
      <c r="D113" s="8">
        <v>0</v>
      </c>
      <c r="E113" s="9">
        <v>0</v>
      </c>
      <c r="F113" t="s">
        <v>26</v>
      </c>
      <c r="G113" t="s">
        <v>30</v>
      </c>
      <c r="H113" s="10">
        <v>42872</v>
      </c>
      <c r="I113" s="1" t="s">
        <v>22</v>
      </c>
    </row>
    <row r="114" spans="1:9" customFormat="1" x14ac:dyDescent="0.25">
      <c r="A114" s="1">
        <v>113</v>
      </c>
      <c r="B114" s="1">
        <v>404</v>
      </c>
      <c r="C114" s="7">
        <v>1</v>
      </c>
      <c r="D114" s="8">
        <v>0</v>
      </c>
      <c r="E114" s="9">
        <v>0</v>
      </c>
      <c r="F114" t="s">
        <v>26</v>
      </c>
      <c r="G114" t="s">
        <v>30</v>
      </c>
      <c r="H114" s="10">
        <v>42872</v>
      </c>
      <c r="I114" s="1" t="s">
        <v>22</v>
      </c>
    </row>
    <row r="115" spans="1:9" customFormat="1" x14ac:dyDescent="0.25">
      <c r="A115" s="1">
        <v>114</v>
      </c>
      <c r="B115" s="1">
        <v>404</v>
      </c>
      <c r="C115" s="7">
        <v>0</v>
      </c>
      <c r="D115" s="8">
        <v>1</v>
      </c>
      <c r="E115" s="9">
        <v>0</v>
      </c>
      <c r="F115" t="s">
        <v>19</v>
      </c>
      <c r="G115" t="s">
        <v>30</v>
      </c>
      <c r="H115" s="10">
        <v>42872</v>
      </c>
      <c r="I115" s="1" t="s">
        <v>22</v>
      </c>
    </row>
    <row r="116" spans="1:9" customFormat="1" x14ac:dyDescent="0.25">
      <c r="A116" s="1">
        <v>115</v>
      </c>
      <c r="B116" s="1">
        <v>404</v>
      </c>
      <c r="C116" s="7">
        <v>0</v>
      </c>
      <c r="D116" s="8">
        <v>1</v>
      </c>
      <c r="E116" s="9">
        <v>0</v>
      </c>
      <c r="F116" t="s">
        <v>19</v>
      </c>
      <c r="G116" t="s">
        <v>30</v>
      </c>
      <c r="H116" s="10">
        <v>42872</v>
      </c>
      <c r="I116" s="1" t="s">
        <v>22</v>
      </c>
    </row>
    <row r="117" spans="1:9" customFormat="1" x14ac:dyDescent="0.25">
      <c r="A117" s="1">
        <v>116</v>
      </c>
      <c r="B117" s="1">
        <v>404</v>
      </c>
      <c r="C117" s="7">
        <v>0</v>
      </c>
      <c r="D117" s="8">
        <v>1</v>
      </c>
      <c r="E117" s="9">
        <v>0</v>
      </c>
      <c r="F117" t="s">
        <v>19</v>
      </c>
      <c r="G117" t="s">
        <v>30</v>
      </c>
      <c r="H117" s="10">
        <v>42872</v>
      </c>
      <c r="I117" s="1" t="s">
        <v>22</v>
      </c>
    </row>
    <row r="118" spans="1:9" customFormat="1" x14ac:dyDescent="0.25">
      <c r="A118" s="1">
        <v>117</v>
      </c>
      <c r="B118" s="1">
        <v>404</v>
      </c>
      <c r="C118" s="7">
        <v>0</v>
      </c>
      <c r="D118" s="8">
        <v>1</v>
      </c>
      <c r="E118" s="9">
        <v>0</v>
      </c>
      <c r="F118" t="s">
        <v>19</v>
      </c>
      <c r="G118" t="s">
        <v>30</v>
      </c>
      <c r="H118" s="10">
        <v>42872</v>
      </c>
      <c r="I118" s="1" t="s">
        <v>22</v>
      </c>
    </row>
    <row r="119" spans="1:9" customFormat="1" x14ac:dyDescent="0.25">
      <c r="A119" s="1">
        <v>118</v>
      </c>
      <c r="B119" s="1">
        <v>404</v>
      </c>
      <c r="C119" s="7">
        <v>0</v>
      </c>
      <c r="D119" s="8">
        <v>1</v>
      </c>
      <c r="E119" s="9">
        <v>0</v>
      </c>
      <c r="F119" t="s">
        <v>19</v>
      </c>
      <c r="G119" t="s">
        <v>30</v>
      </c>
      <c r="H119" s="10">
        <v>42872</v>
      </c>
      <c r="I119" s="1" t="s">
        <v>22</v>
      </c>
    </row>
    <row r="120" spans="1:9" customFormat="1" x14ac:dyDescent="0.25">
      <c r="A120" s="11">
        <v>119</v>
      </c>
      <c r="B120" s="1">
        <v>404</v>
      </c>
      <c r="C120" s="12">
        <v>0</v>
      </c>
      <c r="D120" s="13">
        <v>0</v>
      </c>
      <c r="E120" s="14">
        <v>1</v>
      </c>
      <c r="F120" t="s">
        <v>27</v>
      </c>
      <c r="G120" t="s">
        <v>30</v>
      </c>
      <c r="H120" s="15">
        <v>42872</v>
      </c>
      <c r="I120" s="11" t="s">
        <v>22</v>
      </c>
    </row>
    <row r="121" spans="1:9" customFormat="1" x14ac:dyDescent="0.25">
      <c r="A121" s="1">
        <v>120</v>
      </c>
      <c r="B121" s="1">
        <v>404</v>
      </c>
      <c r="C121" s="7">
        <v>0</v>
      </c>
      <c r="D121" s="8">
        <v>0</v>
      </c>
      <c r="E121" s="9">
        <v>1</v>
      </c>
      <c r="F121" s="1" t="s">
        <v>27</v>
      </c>
      <c r="G121" t="s">
        <v>30</v>
      </c>
      <c r="H121" s="10">
        <v>42872</v>
      </c>
      <c r="I12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topLeftCell="J1" workbookViewId="0">
      <selection activeCell="J9" sqref="J9"/>
    </sheetView>
  </sheetViews>
  <sheetFormatPr defaultRowHeight="15" x14ac:dyDescent="0.25"/>
  <cols>
    <col min="1" max="1" width="9.7109375" bestFit="1" customWidth="1"/>
    <col min="2" max="2" width="9.7109375" style="3" customWidth="1"/>
  </cols>
  <sheetData>
    <row r="1" spans="1:16" x14ac:dyDescent="0.25">
      <c r="A1" t="s">
        <v>2</v>
      </c>
      <c r="B1" s="3" t="s">
        <v>7</v>
      </c>
      <c r="C1" t="s">
        <v>0</v>
      </c>
      <c r="D1" t="s">
        <v>1</v>
      </c>
      <c r="E1" t="s">
        <v>3</v>
      </c>
      <c r="F1" t="s">
        <v>4</v>
      </c>
      <c r="H1" t="s">
        <v>6</v>
      </c>
      <c r="P1" t="s">
        <v>3</v>
      </c>
    </row>
    <row r="2" spans="1:16" x14ac:dyDescent="0.25">
      <c r="A2" s="2">
        <v>42849</v>
      </c>
      <c r="B2" s="3" t="s">
        <v>8</v>
      </c>
      <c r="C2">
        <v>10</v>
      </c>
      <c r="D2">
        <v>8</v>
      </c>
      <c r="E2">
        <v>2</v>
      </c>
      <c r="F2" t="s">
        <v>5</v>
      </c>
      <c r="H2">
        <f>_xlfn.T.TEST(C2:C7,D2:D7,2,1)</f>
        <v>4.3268979244247092E-3</v>
      </c>
      <c r="L2" t="s">
        <v>0</v>
      </c>
      <c r="M2" s="4">
        <f>-C10/(C10+D10)</f>
        <v>-0.65048543689320393</v>
      </c>
      <c r="N2" s="4">
        <f>D10/(C10+D10)</f>
        <v>0.34951456310679618</v>
      </c>
      <c r="O2" t="s">
        <v>1</v>
      </c>
      <c r="P2">
        <f>E9/SUM(C9:E9)</f>
        <v>0.14166666666666666</v>
      </c>
    </row>
    <row r="3" spans="1:16" x14ac:dyDescent="0.25">
      <c r="A3" s="2">
        <v>42850</v>
      </c>
      <c r="B3" s="3" t="s">
        <v>8</v>
      </c>
      <c r="C3">
        <v>10</v>
      </c>
      <c r="D3">
        <v>7</v>
      </c>
      <c r="E3">
        <v>3</v>
      </c>
      <c r="F3" t="s">
        <v>5</v>
      </c>
      <c r="M3" s="4"/>
      <c r="N3" s="4"/>
    </row>
    <row r="4" spans="1:16" x14ac:dyDescent="0.25">
      <c r="A4" s="2">
        <v>42851</v>
      </c>
      <c r="B4" s="3" t="s">
        <v>9</v>
      </c>
      <c r="C4">
        <v>10</v>
      </c>
      <c r="D4">
        <v>6</v>
      </c>
      <c r="E4">
        <v>4</v>
      </c>
      <c r="F4" t="s">
        <v>5</v>
      </c>
      <c r="M4" s="4"/>
      <c r="N4" s="4"/>
    </row>
    <row r="5" spans="1:16" x14ac:dyDescent="0.25">
      <c r="A5" s="2">
        <v>42852</v>
      </c>
      <c r="B5" s="3" t="s">
        <v>9</v>
      </c>
      <c r="C5">
        <v>13</v>
      </c>
      <c r="D5">
        <v>5</v>
      </c>
      <c r="E5">
        <v>2</v>
      </c>
      <c r="F5" t="s">
        <v>5</v>
      </c>
      <c r="H5" t="s">
        <v>11</v>
      </c>
      <c r="I5">
        <f>_xlfn.CHISQ.TEST(C9:D9,H7:I7)</f>
        <v>2.2542041093709165E-3</v>
      </c>
      <c r="M5" s="4"/>
      <c r="N5" s="4"/>
    </row>
    <row r="6" spans="1:16" x14ac:dyDescent="0.25">
      <c r="A6" s="2">
        <v>42867</v>
      </c>
      <c r="B6" s="3" t="s">
        <v>15</v>
      </c>
      <c r="C6">
        <v>11</v>
      </c>
      <c r="D6">
        <v>5</v>
      </c>
      <c r="E6">
        <v>4</v>
      </c>
      <c r="F6" t="s">
        <v>5</v>
      </c>
      <c r="H6" t="s">
        <v>0</v>
      </c>
      <c r="I6" t="s">
        <v>1</v>
      </c>
      <c r="L6" t="s">
        <v>0</v>
      </c>
      <c r="M6" s="4">
        <f>-C12/SUM(C10+D10)</f>
        <v>-3.1007222179944196E-2</v>
      </c>
      <c r="N6" s="4">
        <f>D12/SUM(C10+D10)</f>
        <v>3.1007222179944328E-2</v>
      </c>
      <c r="O6" t="s">
        <v>1</v>
      </c>
    </row>
    <row r="7" spans="1:16" x14ac:dyDescent="0.25">
      <c r="A7" s="2">
        <v>42872</v>
      </c>
      <c r="B7" s="3" t="s">
        <v>15</v>
      </c>
      <c r="C7">
        <v>13</v>
      </c>
      <c r="D7">
        <v>5</v>
      </c>
      <c r="E7">
        <v>2</v>
      </c>
      <c r="F7" t="s">
        <v>5</v>
      </c>
      <c r="H7">
        <f>(C9+D9)/2</f>
        <v>51.5</v>
      </c>
      <c r="I7">
        <f>H7</f>
        <v>51.5</v>
      </c>
    </row>
    <row r="9" spans="1:16" x14ac:dyDescent="0.25">
      <c r="B9" t="s">
        <v>10</v>
      </c>
      <c r="C9">
        <f>SUM(C2:C7)</f>
        <v>67</v>
      </c>
      <c r="D9">
        <f>SUM(D2:D7)</f>
        <v>36</v>
      </c>
      <c r="E9">
        <f>SUM(E2:E7)</f>
        <v>17</v>
      </c>
    </row>
    <row r="10" spans="1:16" x14ac:dyDescent="0.25">
      <c r="B10" s="3" t="s">
        <v>12</v>
      </c>
      <c r="C10">
        <f>AVERAGE(C2:C7)</f>
        <v>11.166666666666666</v>
      </c>
      <c r="D10">
        <f>AVERAGE(D2:D7)</f>
        <v>6</v>
      </c>
    </row>
    <row r="11" spans="1:16" x14ac:dyDescent="0.25">
      <c r="B11" s="3" t="s">
        <v>13</v>
      </c>
      <c r="C11">
        <f>_xlfn.STDEV.S(C2:C6)</f>
        <v>1.3038404810405253</v>
      </c>
      <c r="D11">
        <f>_xlfn.STDEV.S(D2:D6)</f>
        <v>1.3038404810405309</v>
      </c>
    </row>
    <row r="12" spans="1:16" x14ac:dyDescent="0.25">
      <c r="B12" s="3" t="s">
        <v>14</v>
      </c>
      <c r="C12">
        <f>C11/SQRT(6)</f>
        <v>0.53229064742237531</v>
      </c>
      <c r="D12">
        <f>D11/SQRT(6)</f>
        <v>0.53229064742237753</v>
      </c>
    </row>
    <row r="30" spans="1:16" s="6" customFormat="1" x14ac:dyDescent="0.25">
      <c r="B30" s="5"/>
    </row>
    <row r="31" spans="1:16" x14ac:dyDescent="0.25">
      <c r="A31" t="s">
        <v>2</v>
      </c>
      <c r="B31" s="3" t="s">
        <v>7</v>
      </c>
      <c r="C31" t="s">
        <v>17</v>
      </c>
      <c r="D31" t="s">
        <v>1</v>
      </c>
      <c r="E31" t="s">
        <v>3</v>
      </c>
      <c r="F31" t="s">
        <v>4</v>
      </c>
      <c r="H31" t="s">
        <v>6</v>
      </c>
      <c r="P31" t="s">
        <v>3</v>
      </c>
    </row>
    <row r="32" spans="1:16" x14ac:dyDescent="0.25">
      <c r="A32" s="2">
        <v>43000</v>
      </c>
      <c r="B32" s="3" t="s">
        <v>16</v>
      </c>
      <c r="C32">
        <v>7</v>
      </c>
      <c r="D32">
        <v>8</v>
      </c>
      <c r="E32">
        <v>5</v>
      </c>
      <c r="F32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martini_prelim_a_swirskii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Martini, Xavier</dc:creator>
  <cp:lastModifiedBy>Austin Fife</cp:lastModifiedBy>
  <cp:lastPrinted>2017-09-22T17:45:57Z</cp:lastPrinted>
  <dcterms:created xsi:type="dcterms:W3CDTF">2017-04-24T18:23:33Z</dcterms:created>
  <dcterms:modified xsi:type="dcterms:W3CDTF">2019-11-01T22:58:49Z</dcterms:modified>
</cp:coreProperties>
</file>