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5075" windowHeight="8280" activeTab="1"/>
  </bookViews>
  <sheets>
    <sheet name="凯利公式" sheetId="1" r:id="rId1"/>
    <sheet name="凯利公式-巴菲特" sheetId="4" r:id="rId2"/>
    <sheet name="Sheet2" sheetId="2" r:id="rId3"/>
    <sheet name="Sheet3" sheetId="3" r:id="rId4"/>
  </sheets>
  <calcPr calcId="144525"/>
</workbook>
</file>

<file path=xl/calcChain.xml><?xml version="1.0" encoding="utf-8"?>
<calcChain xmlns="http://schemas.openxmlformats.org/spreadsheetml/2006/main">
  <c r="I3" i="4" l="1"/>
  <c r="I4" i="4"/>
  <c r="I5" i="4"/>
  <c r="I6" i="4"/>
  <c r="I7" i="4"/>
  <c r="I8" i="4"/>
  <c r="I9" i="4"/>
  <c r="I10" i="4"/>
  <c r="I11" i="4"/>
  <c r="I12" i="4"/>
  <c r="I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" i="4"/>
  <c r="E22" i="4"/>
  <c r="F22" i="4" s="1"/>
  <c r="D22" i="4"/>
  <c r="E21" i="4"/>
  <c r="F21" i="4" s="1"/>
  <c r="D21" i="4"/>
  <c r="E20" i="4"/>
  <c r="F20" i="4" s="1"/>
  <c r="D20" i="4"/>
  <c r="E19" i="4"/>
  <c r="F19" i="4" s="1"/>
  <c r="D19" i="4"/>
  <c r="E18" i="4"/>
  <c r="F18" i="4" s="1"/>
  <c r="D18" i="4"/>
  <c r="E17" i="4"/>
  <c r="F17" i="4" s="1"/>
  <c r="D17" i="4"/>
  <c r="E16" i="4"/>
  <c r="F16" i="4" s="1"/>
  <c r="D16" i="4"/>
  <c r="E15" i="4"/>
  <c r="F15" i="4" s="1"/>
  <c r="D15" i="4"/>
  <c r="E14" i="4"/>
  <c r="F14" i="4" s="1"/>
  <c r="D14" i="4"/>
  <c r="E13" i="4"/>
  <c r="F13" i="4" s="1"/>
  <c r="D13" i="4"/>
  <c r="E12" i="4"/>
  <c r="F12" i="4" s="1"/>
  <c r="D12" i="4"/>
  <c r="E11" i="4"/>
  <c r="F11" i="4" s="1"/>
  <c r="D11" i="4"/>
  <c r="E10" i="4"/>
  <c r="F10" i="4" s="1"/>
  <c r="D10" i="4"/>
  <c r="E9" i="4"/>
  <c r="F9" i="4" s="1"/>
  <c r="D9" i="4"/>
  <c r="E8" i="4"/>
  <c r="F8" i="4" s="1"/>
  <c r="D8" i="4"/>
  <c r="E7" i="4"/>
  <c r="F7" i="4" s="1"/>
  <c r="D7" i="4"/>
  <c r="E6" i="4"/>
  <c r="F6" i="4" s="1"/>
  <c r="D6" i="4"/>
  <c r="E5" i="4"/>
  <c r="F5" i="4" s="1"/>
  <c r="D5" i="4"/>
  <c r="E4" i="4"/>
  <c r="F4" i="4" s="1"/>
  <c r="D4" i="4"/>
  <c r="E3" i="4"/>
  <c r="F3" i="4" s="1"/>
  <c r="D3" i="4"/>
  <c r="E2" i="4"/>
  <c r="D2" i="4"/>
  <c r="F3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E3" i="1"/>
  <c r="H2" i="1"/>
  <c r="F16" i="1"/>
  <c r="E4" i="1"/>
  <c r="E5" i="1"/>
  <c r="F5" i="1" s="1"/>
  <c r="E6" i="1"/>
  <c r="E7" i="1"/>
  <c r="E8" i="1"/>
  <c r="E9" i="1"/>
  <c r="F9" i="1" s="1"/>
  <c r="E10" i="1"/>
  <c r="E11" i="1"/>
  <c r="E12" i="1"/>
  <c r="E13" i="1"/>
  <c r="F13" i="1" s="1"/>
  <c r="E14" i="1"/>
  <c r="E15" i="1"/>
  <c r="E16" i="1"/>
  <c r="E17" i="1"/>
  <c r="F17" i="1" s="1"/>
  <c r="E18" i="1"/>
  <c r="E19" i="1"/>
  <c r="E20" i="1"/>
  <c r="E21" i="1"/>
  <c r="E22" i="1"/>
  <c r="E2" i="1"/>
  <c r="D11" i="1"/>
  <c r="D3" i="1"/>
  <c r="D4" i="1"/>
  <c r="D5" i="1"/>
  <c r="D6" i="1"/>
  <c r="D7" i="1"/>
  <c r="F7" i="1" s="1"/>
  <c r="D8" i="1"/>
  <c r="F8" i="1" s="1"/>
  <c r="D9" i="1"/>
  <c r="D10" i="1"/>
  <c r="D2" i="1"/>
  <c r="D15" i="1"/>
  <c r="F15" i="1" s="1"/>
  <c r="D16" i="1"/>
  <c r="D17" i="1"/>
  <c r="D18" i="1"/>
  <c r="D19" i="1"/>
  <c r="F19" i="1" s="1"/>
  <c r="D20" i="1"/>
  <c r="D21" i="1"/>
  <c r="D22" i="1"/>
  <c r="D14" i="1"/>
  <c r="F14" i="1" s="1"/>
  <c r="D13" i="1"/>
  <c r="D12" i="1"/>
  <c r="F12" i="1" s="1"/>
  <c r="I17" i="1"/>
  <c r="F4" i="1" l="1"/>
  <c r="F20" i="1"/>
  <c r="F18" i="1"/>
  <c r="F21" i="1"/>
  <c r="F10" i="1"/>
  <c r="F6" i="1"/>
  <c r="F11" i="1"/>
  <c r="F22" i="1"/>
</calcChain>
</file>

<file path=xl/comments1.xml><?xml version="1.0" encoding="utf-8"?>
<comments xmlns="http://schemas.openxmlformats.org/spreadsheetml/2006/main">
  <authors>
    <author>admin</author>
  </authors>
  <commentList>
    <comment ref="A1" authorId="0">
      <text>
        <r>
          <rPr>
            <b/>
            <sz val="9"/>
            <color indexed="81"/>
            <rFont val="宋体"/>
            <charset val="134"/>
          </rPr>
          <t>admin:</t>
        </r>
        <r>
          <rPr>
            <sz val="9"/>
            <color indexed="81"/>
            <rFont val="宋体"/>
            <charset val="134"/>
          </rPr>
          <t xml:space="preserve">
最低点</t>
        </r>
      </text>
    </comment>
    <comment ref="B1" authorId="0">
      <text>
        <r>
          <rPr>
            <b/>
            <sz val="9"/>
            <color indexed="81"/>
            <rFont val="宋体"/>
            <charset val="134"/>
          </rPr>
          <t>admin:</t>
        </r>
        <r>
          <rPr>
            <sz val="9"/>
            <color indexed="81"/>
            <rFont val="宋体"/>
            <charset val="134"/>
          </rPr>
          <t xml:space="preserve">
最高点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A1" authorId="0">
      <text>
        <r>
          <rPr>
            <b/>
            <sz val="9"/>
            <color indexed="81"/>
            <rFont val="宋体"/>
            <charset val="134"/>
          </rPr>
          <t>admin:</t>
        </r>
        <r>
          <rPr>
            <sz val="9"/>
            <color indexed="81"/>
            <rFont val="宋体"/>
            <charset val="134"/>
          </rPr>
          <t xml:space="preserve">
最低点</t>
        </r>
      </text>
    </comment>
    <comment ref="B1" authorId="0">
      <text>
        <r>
          <rPr>
            <b/>
            <sz val="9"/>
            <color indexed="81"/>
            <rFont val="宋体"/>
            <charset val="134"/>
          </rPr>
          <t>admin:</t>
        </r>
        <r>
          <rPr>
            <sz val="9"/>
            <color indexed="81"/>
            <rFont val="宋体"/>
            <charset val="134"/>
          </rPr>
          <t xml:space="preserve">
最高点</t>
        </r>
      </text>
    </comment>
    <comment ref="I1" authorId="0">
      <text>
        <r>
          <rPr>
            <b/>
            <sz val="9"/>
            <color indexed="81"/>
            <rFont val="宋体"/>
            <family val="3"/>
            <charset val="134"/>
          </rPr>
          <t>admin:</t>
        </r>
        <r>
          <rPr>
            <sz val="9"/>
            <color indexed="81"/>
            <rFont val="宋体"/>
            <family val="3"/>
            <charset val="134"/>
          </rPr>
          <t xml:space="preserve">
投入本金</t>
        </r>
      </text>
    </comment>
  </commentList>
</comments>
</file>

<file path=xl/sharedStrings.xml><?xml version="1.0" encoding="utf-8"?>
<sst xmlns="http://schemas.openxmlformats.org/spreadsheetml/2006/main" count="14" uniqueCount="8">
  <si>
    <t>获胜概率W</t>
    <phoneticPr fontId="1" type="noConversion"/>
  </si>
  <si>
    <t>持仓比率F</t>
    <phoneticPr fontId="1" type="noConversion"/>
  </si>
  <si>
    <t>盈亏比R</t>
    <phoneticPr fontId="1" type="noConversion"/>
  </si>
  <si>
    <t>指数</t>
    <phoneticPr fontId="1" type="noConversion"/>
  </si>
  <si>
    <t>跌到2600的损失</t>
    <phoneticPr fontId="1" type="noConversion"/>
  </si>
  <si>
    <t>涨到3600的盈利</t>
    <phoneticPr fontId="1" type="noConversion"/>
  </si>
  <si>
    <t xml:space="preserve">公式：Kelly % = W – [ (1 – W) / R ]    </t>
    <phoneticPr fontId="1" type="noConversion"/>
  </si>
  <si>
    <t xml:space="preserve">公式：F = 2W-1
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</si>
</sst>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0.0_);[Red]\(0.0\)"/>
  </numFmts>
  <fonts count="8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indexed="81"/>
      <name val="宋体"/>
      <charset val="134"/>
    </font>
    <font>
      <b/>
      <sz val="9"/>
      <color indexed="81"/>
      <name val="宋体"/>
      <charset val="134"/>
    </font>
    <font>
      <b/>
      <sz val="11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2" fillId="2" borderId="0" xfId="0" applyFont="1" applyFill="1">
      <alignment vertical="center"/>
    </xf>
    <xf numFmtId="176" fontId="2" fillId="2" borderId="0" xfId="0" applyNumberFormat="1" applyFont="1" applyFill="1">
      <alignment vertical="center"/>
    </xf>
    <xf numFmtId="10" fontId="0" fillId="0" borderId="0" xfId="0" applyNumberFormat="1">
      <alignment vertical="center"/>
    </xf>
    <xf numFmtId="9" fontId="0" fillId="0" borderId="0" xfId="0" applyNumberFormat="1">
      <alignment vertical="center"/>
    </xf>
    <xf numFmtId="177" fontId="0" fillId="0" borderId="0" xfId="0" applyNumberFormat="1">
      <alignment vertical="center"/>
    </xf>
    <xf numFmtId="9" fontId="0" fillId="3" borderId="0" xfId="0" applyNumberFormat="1" applyFill="1">
      <alignment vertical="center"/>
    </xf>
    <xf numFmtId="0" fontId="0" fillId="3" borderId="0" xfId="0" applyFill="1">
      <alignment vertical="center"/>
    </xf>
    <xf numFmtId="9" fontId="2" fillId="2" borderId="0" xfId="0" applyNumberFormat="1" applyFont="1" applyFill="1">
      <alignment vertical="center"/>
    </xf>
    <xf numFmtId="0" fontId="5" fillId="2" borderId="0" xfId="0" applyFont="1" applyFill="1">
      <alignment vertical="center"/>
    </xf>
    <xf numFmtId="0" fontId="5" fillId="2" borderId="0" xfId="0" applyFont="1" applyFill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4292373698074684E-2"/>
          <c:y val="0.11128301792054524"/>
          <c:w val="0.815804284663873"/>
          <c:h val="0.8241384041136586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凯利公式!$H$1</c:f>
              <c:strCache>
                <c:ptCount val="1"/>
                <c:pt idx="0">
                  <c:v>持仓比率F</c:v>
                </c:pt>
              </c:strCache>
            </c:strRef>
          </c:tx>
          <c:marker>
            <c:symbol val="none"/>
          </c:marker>
          <c:dLbls>
            <c:showLegendKey val="1"/>
            <c:showVal val="1"/>
            <c:showCatName val="1"/>
            <c:showSerName val="0"/>
            <c:showPercent val="0"/>
            <c:showBubbleSize val="0"/>
            <c:separator>, </c:separator>
            <c:showLeaderLines val="0"/>
          </c:dLbls>
          <c:xVal>
            <c:numRef>
              <c:f>凯利公式!$C$2:$C$22</c:f>
              <c:numCache>
                <c:formatCode>General</c:formatCode>
                <c:ptCount val="21"/>
                <c:pt idx="0">
                  <c:v>2600</c:v>
                </c:pt>
                <c:pt idx="1">
                  <c:v>2638</c:v>
                </c:pt>
                <c:pt idx="2">
                  <c:v>2700</c:v>
                </c:pt>
                <c:pt idx="3">
                  <c:v>2750</c:v>
                </c:pt>
                <c:pt idx="4">
                  <c:v>2800</c:v>
                </c:pt>
                <c:pt idx="5">
                  <c:v>2850</c:v>
                </c:pt>
                <c:pt idx="6">
                  <c:v>2900</c:v>
                </c:pt>
                <c:pt idx="7">
                  <c:v>2950</c:v>
                </c:pt>
                <c:pt idx="8">
                  <c:v>3000</c:v>
                </c:pt>
                <c:pt idx="9">
                  <c:v>3050</c:v>
                </c:pt>
                <c:pt idx="10">
                  <c:v>3100</c:v>
                </c:pt>
                <c:pt idx="11">
                  <c:v>3150</c:v>
                </c:pt>
                <c:pt idx="12">
                  <c:v>3200</c:v>
                </c:pt>
                <c:pt idx="13">
                  <c:v>3250</c:v>
                </c:pt>
                <c:pt idx="14">
                  <c:v>3300</c:v>
                </c:pt>
                <c:pt idx="15">
                  <c:v>3350</c:v>
                </c:pt>
                <c:pt idx="16">
                  <c:v>3400</c:v>
                </c:pt>
                <c:pt idx="17">
                  <c:v>3450</c:v>
                </c:pt>
                <c:pt idx="18">
                  <c:v>3500</c:v>
                </c:pt>
                <c:pt idx="19">
                  <c:v>3550</c:v>
                </c:pt>
                <c:pt idx="20">
                  <c:v>3600</c:v>
                </c:pt>
              </c:numCache>
            </c:numRef>
          </c:xVal>
          <c:yVal>
            <c:numRef>
              <c:f>凯利公式!$H$2:$H$22</c:f>
              <c:numCache>
                <c:formatCode>0%</c:formatCode>
                <c:ptCount val="21"/>
                <c:pt idx="0">
                  <c:v>1</c:v>
                </c:pt>
                <c:pt idx="1">
                  <c:v>0.95841995841995842</c:v>
                </c:pt>
                <c:pt idx="2">
                  <c:v>0.88888888888888895</c:v>
                </c:pt>
                <c:pt idx="3">
                  <c:v>0.82352941176470584</c:v>
                </c:pt>
                <c:pt idx="4">
                  <c:v>0.75</c:v>
                </c:pt>
                <c:pt idx="5">
                  <c:v>0.66666666666666663</c:v>
                </c:pt>
                <c:pt idx="6">
                  <c:v>0.5714285714285714</c:v>
                </c:pt>
                <c:pt idx="7">
                  <c:v>0.46153846153846156</c:v>
                </c:pt>
                <c:pt idx="8">
                  <c:v>0.33333333333333331</c:v>
                </c:pt>
                <c:pt idx="9">
                  <c:v>0.18181818181818193</c:v>
                </c:pt>
                <c:pt idx="10">
                  <c:v>0</c:v>
                </c:pt>
                <c:pt idx="11">
                  <c:v>-0.22222222222222227</c:v>
                </c:pt>
                <c:pt idx="12">
                  <c:v>-0.5</c:v>
                </c:pt>
                <c:pt idx="13">
                  <c:v>-0.85714285714285732</c:v>
                </c:pt>
                <c:pt idx="14">
                  <c:v>-1.3333333333333333</c:v>
                </c:pt>
                <c:pt idx="15">
                  <c:v>-2</c:v>
                </c:pt>
                <c:pt idx="16">
                  <c:v>-3</c:v>
                </c:pt>
                <c:pt idx="17">
                  <c:v>-4.666666666666667</c:v>
                </c:pt>
                <c:pt idx="18">
                  <c:v>-8</c:v>
                </c:pt>
                <c:pt idx="19">
                  <c:v>-17.999999999999996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187520"/>
        <c:axId val="94189056"/>
      </c:scatterChart>
      <c:valAx>
        <c:axId val="94187520"/>
        <c:scaling>
          <c:orientation val="minMax"/>
          <c:max val="3600"/>
          <c:min val="2600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9525"/>
        </c:spPr>
        <c:crossAx val="94189056"/>
        <c:crosses val="autoZero"/>
        <c:crossBetween val="midCat"/>
        <c:majorUnit val="50"/>
        <c:minorUnit val="50"/>
      </c:valAx>
      <c:valAx>
        <c:axId val="94189056"/>
        <c:scaling>
          <c:orientation val="minMax"/>
          <c:max val="1"/>
          <c:min val="-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94187520"/>
        <c:crossesAt val="0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4292373698074684E-2"/>
          <c:y val="0.11128301792054524"/>
          <c:w val="0.815804284663873"/>
          <c:h val="0.8241384041136586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'凯利公式-巴菲特'!$H$1</c:f>
              <c:strCache>
                <c:ptCount val="1"/>
                <c:pt idx="0">
                  <c:v>持仓比率F</c:v>
                </c:pt>
              </c:strCache>
            </c:strRef>
          </c:tx>
          <c:marker>
            <c:symbol val="none"/>
          </c:marker>
          <c:dLbls>
            <c:showLegendKey val="1"/>
            <c:showVal val="1"/>
            <c:showCatName val="1"/>
            <c:showSerName val="0"/>
            <c:showPercent val="0"/>
            <c:showBubbleSize val="0"/>
            <c:separator>, </c:separator>
            <c:showLeaderLines val="0"/>
          </c:dLbls>
          <c:xVal>
            <c:numRef>
              <c:f>'凯利公式-巴菲特'!$C$2:$C$22</c:f>
              <c:numCache>
                <c:formatCode>General</c:formatCode>
                <c:ptCount val="21"/>
                <c:pt idx="0">
                  <c:v>2600</c:v>
                </c:pt>
                <c:pt idx="1">
                  <c:v>2638</c:v>
                </c:pt>
                <c:pt idx="2">
                  <c:v>2700</c:v>
                </c:pt>
                <c:pt idx="3">
                  <c:v>2750</c:v>
                </c:pt>
                <c:pt idx="4">
                  <c:v>2800</c:v>
                </c:pt>
                <c:pt idx="5">
                  <c:v>2850</c:v>
                </c:pt>
                <c:pt idx="6">
                  <c:v>2900</c:v>
                </c:pt>
                <c:pt idx="7">
                  <c:v>2950</c:v>
                </c:pt>
                <c:pt idx="8">
                  <c:v>3000</c:v>
                </c:pt>
                <c:pt idx="9">
                  <c:v>3050</c:v>
                </c:pt>
                <c:pt idx="10">
                  <c:v>3100</c:v>
                </c:pt>
                <c:pt idx="11">
                  <c:v>3150</c:v>
                </c:pt>
                <c:pt idx="12">
                  <c:v>3200</c:v>
                </c:pt>
                <c:pt idx="13">
                  <c:v>3250</c:v>
                </c:pt>
                <c:pt idx="14">
                  <c:v>3300</c:v>
                </c:pt>
                <c:pt idx="15">
                  <c:v>3350</c:v>
                </c:pt>
                <c:pt idx="16">
                  <c:v>3400</c:v>
                </c:pt>
                <c:pt idx="17">
                  <c:v>3450</c:v>
                </c:pt>
                <c:pt idx="18">
                  <c:v>3500</c:v>
                </c:pt>
                <c:pt idx="19">
                  <c:v>3550</c:v>
                </c:pt>
                <c:pt idx="20">
                  <c:v>3600</c:v>
                </c:pt>
              </c:numCache>
            </c:numRef>
          </c:xVal>
          <c:yVal>
            <c:numRef>
              <c:f>'凯利公式-巴菲特'!$H$2:$H$22</c:f>
              <c:numCache>
                <c:formatCode>0%</c:formatCode>
                <c:ptCount val="21"/>
                <c:pt idx="0">
                  <c:v>1</c:v>
                </c:pt>
                <c:pt idx="1">
                  <c:v>0.91999999999999993</c:v>
                </c:pt>
                <c:pt idx="2">
                  <c:v>0.8</c:v>
                </c:pt>
                <c:pt idx="3">
                  <c:v>0.7</c:v>
                </c:pt>
                <c:pt idx="4">
                  <c:v>0.60000000000000009</c:v>
                </c:pt>
                <c:pt idx="5">
                  <c:v>0.5</c:v>
                </c:pt>
                <c:pt idx="6">
                  <c:v>0.39999999999999991</c:v>
                </c:pt>
                <c:pt idx="7">
                  <c:v>0.30000000000000004</c:v>
                </c:pt>
                <c:pt idx="8">
                  <c:v>0.19999999999999996</c:v>
                </c:pt>
                <c:pt idx="9">
                  <c:v>0.10000000000000009</c:v>
                </c:pt>
                <c:pt idx="10">
                  <c:v>0</c:v>
                </c:pt>
                <c:pt idx="11">
                  <c:v>-9.9999999999999978E-2</c:v>
                </c:pt>
                <c:pt idx="12">
                  <c:v>-0.19999999999999996</c:v>
                </c:pt>
                <c:pt idx="13">
                  <c:v>-0.30000000000000004</c:v>
                </c:pt>
                <c:pt idx="14">
                  <c:v>-0.4</c:v>
                </c:pt>
                <c:pt idx="15">
                  <c:v>-0.5</c:v>
                </c:pt>
                <c:pt idx="16">
                  <c:v>-0.6</c:v>
                </c:pt>
                <c:pt idx="17">
                  <c:v>-0.7</c:v>
                </c:pt>
                <c:pt idx="18">
                  <c:v>-0.8</c:v>
                </c:pt>
                <c:pt idx="19">
                  <c:v>-0.9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908352"/>
        <c:axId val="109909888"/>
      </c:scatterChart>
      <c:valAx>
        <c:axId val="109908352"/>
        <c:scaling>
          <c:orientation val="minMax"/>
          <c:max val="3600"/>
          <c:min val="2600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9525"/>
        </c:spPr>
        <c:crossAx val="109909888"/>
        <c:crosses val="autoZero"/>
        <c:crossBetween val="midCat"/>
        <c:majorUnit val="50"/>
        <c:minorUnit val="50"/>
      </c:valAx>
      <c:valAx>
        <c:axId val="109909888"/>
        <c:scaling>
          <c:orientation val="minMax"/>
          <c:max val="1"/>
          <c:min val="-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09908352"/>
        <c:crossesAt val="0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352424</xdr:colOff>
      <xdr:row>22</xdr:row>
      <xdr:rowOff>142874</xdr:rowOff>
    </xdr:from>
    <xdr:to>
      <xdr:col>14</xdr:col>
      <xdr:colOff>581024</xdr:colOff>
      <xdr:row>45</xdr:row>
      <xdr:rowOff>142875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352424</xdr:colOff>
      <xdr:row>22</xdr:row>
      <xdr:rowOff>142874</xdr:rowOff>
    </xdr:from>
    <xdr:to>
      <xdr:col>14</xdr:col>
      <xdr:colOff>581024</xdr:colOff>
      <xdr:row>45</xdr:row>
      <xdr:rowOff>142875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2"/>
  <sheetViews>
    <sheetView workbookViewId="0">
      <selection activeCell="L4" sqref="L4"/>
    </sheetView>
  </sheetViews>
  <sheetFormatPr defaultRowHeight="13.5" x14ac:dyDescent="0.15"/>
  <cols>
    <col min="1" max="1" width="9.5" bestFit="1" customWidth="1"/>
    <col min="4" max="5" width="11.625" style="3" bestFit="1" customWidth="1"/>
    <col min="6" max="6" width="21.625" bestFit="1" customWidth="1"/>
    <col min="8" max="8" width="9" style="4"/>
    <col min="12" max="12" width="50.625" bestFit="1" customWidth="1"/>
  </cols>
  <sheetData>
    <row r="1" spans="1:12" s="1" customFormat="1" x14ac:dyDescent="0.15">
      <c r="A1" s="2">
        <v>2600</v>
      </c>
      <c r="B1" s="1">
        <v>3600</v>
      </c>
      <c r="C1" s="1" t="s">
        <v>3</v>
      </c>
      <c r="D1" s="1" t="s">
        <v>4</v>
      </c>
      <c r="E1" s="2" t="s">
        <v>5</v>
      </c>
      <c r="F1" s="1" t="s">
        <v>2</v>
      </c>
      <c r="G1" s="1" t="s">
        <v>0</v>
      </c>
      <c r="H1" s="8" t="s">
        <v>1</v>
      </c>
    </row>
    <row r="2" spans="1:12" x14ac:dyDescent="0.15">
      <c r="C2" s="7">
        <v>2600</v>
      </c>
      <c r="D2" s="4">
        <f t="shared" ref="D2:D22" si="0">(C2-A$1)/C2</f>
        <v>0</v>
      </c>
      <c r="E2" s="4">
        <f t="shared" ref="E2:E22" si="1">(B$1-C2)/C2</f>
        <v>0.38461538461538464</v>
      </c>
      <c r="F2" s="5">
        <v>38</v>
      </c>
      <c r="G2" s="4">
        <v>1</v>
      </c>
      <c r="H2" s="6">
        <f>G2-((1-G2)/F2)</f>
        <v>1</v>
      </c>
    </row>
    <row r="3" spans="1:12" x14ac:dyDescent="0.15">
      <c r="C3" s="7">
        <v>2638</v>
      </c>
      <c r="D3" s="4">
        <f t="shared" si="0"/>
        <v>1.4404852160727824E-2</v>
      </c>
      <c r="E3" s="4">
        <f t="shared" si="1"/>
        <v>0.36467020470053069</v>
      </c>
      <c r="F3" s="5">
        <f t="shared" ref="F3:F22" si="2">E3/D3</f>
        <v>25.315789473684209</v>
      </c>
      <c r="G3" s="4">
        <v>0.96</v>
      </c>
      <c r="H3" s="6">
        <f t="shared" ref="H3:H21" si="3">G3-((1-G3)/F3)</f>
        <v>0.95841995841995842</v>
      </c>
    </row>
    <row r="4" spans="1:12" x14ac:dyDescent="0.15">
      <c r="C4" s="7">
        <v>2700</v>
      </c>
      <c r="D4" s="4">
        <f t="shared" si="0"/>
        <v>3.7037037037037035E-2</v>
      </c>
      <c r="E4" s="4">
        <f t="shared" si="1"/>
        <v>0.33333333333333331</v>
      </c>
      <c r="F4" s="5">
        <f t="shared" si="2"/>
        <v>9</v>
      </c>
      <c r="G4" s="4">
        <v>0.9</v>
      </c>
      <c r="H4" s="6">
        <f t="shared" si="3"/>
        <v>0.88888888888888895</v>
      </c>
      <c r="L4" s="9" t="s">
        <v>6</v>
      </c>
    </row>
    <row r="5" spans="1:12" x14ac:dyDescent="0.15">
      <c r="C5" s="7">
        <v>2750</v>
      </c>
      <c r="D5" s="4">
        <f t="shared" si="0"/>
        <v>5.4545454545454543E-2</v>
      </c>
      <c r="E5" s="4">
        <f t="shared" si="1"/>
        <v>0.30909090909090908</v>
      </c>
      <c r="F5" s="5">
        <f t="shared" si="2"/>
        <v>5.666666666666667</v>
      </c>
      <c r="G5" s="4">
        <v>0.85</v>
      </c>
      <c r="H5" s="6">
        <f t="shared" si="3"/>
        <v>0.82352941176470584</v>
      </c>
    </row>
    <row r="6" spans="1:12" x14ac:dyDescent="0.15">
      <c r="C6" s="7">
        <v>2800</v>
      </c>
      <c r="D6" s="4">
        <f t="shared" si="0"/>
        <v>7.1428571428571425E-2</v>
      </c>
      <c r="E6" s="4">
        <f t="shared" si="1"/>
        <v>0.2857142857142857</v>
      </c>
      <c r="F6" s="5">
        <f t="shared" si="2"/>
        <v>4</v>
      </c>
      <c r="G6" s="4">
        <v>0.8</v>
      </c>
      <c r="H6" s="6">
        <f t="shared" si="3"/>
        <v>0.75</v>
      </c>
    </row>
    <row r="7" spans="1:12" x14ac:dyDescent="0.15">
      <c r="C7" s="7">
        <v>2850</v>
      </c>
      <c r="D7" s="4">
        <f t="shared" si="0"/>
        <v>8.771929824561403E-2</v>
      </c>
      <c r="E7" s="4">
        <f t="shared" si="1"/>
        <v>0.26315789473684209</v>
      </c>
      <c r="F7" s="5">
        <f t="shared" si="2"/>
        <v>3</v>
      </c>
      <c r="G7" s="4">
        <v>0.75</v>
      </c>
      <c r="H7" s="6">
        <f t="shared" si="3"/>
        <v>0.66666666666666663</v>
      </c>
    </row>
    <row r="8" spans="1:12" x14ac:dyDescent="0.15">
      <c r="C8" s="7">
        <v>2900</v>
      </c>
      <c r="D8" s="4">
        <f t="shared" si="0"/>
        <v>0.10344827586206896</v>
      </c>
      <c r="E8" s="4">
        <f t="shared" si="1"/>
        <v>0.2413793103448276</v>
      </c>
      <c r="F8" s="5">
        <f t="shared" si="2"/>
        <v>2.3333333333333335</v>
      </c>
      <c r="G8" s="4">
        <v>0.7</v>
      </c>
      <c r="H8" s="6">
        <f t="shared" si="3"/>
        <v>0.5714285714285714</v>
      </c>
    </row>
    <row r="9" spans="1:12" x14ac:dyDescent="0.15">
      <c r="C9" s="7">
        <v>2950</v>
      </c>
      <c r="D9" s="4">
        <f t="shared" si="0"/>
        <v>0.11864406779661017</v>
      </c>
      <c r="E9" s="4">
        <f t="shared" si="1"/>
        <v>0.22033898305084745</v>
      </c>
      <c r="F9" s="5">
        <f t="shared" si="2"/>
        <v>1.857142857142857</v>
      </c>
      <c r="G9" s="4">
        <v>0.65</v>
      </c>
      <c r="H9" s="6">
        <f t="shared" si="3"/>
        <v>0.46153846153846156</v>
      </c>
    </row>
    <row r="10" spans="1:12" x14ac:dyDescent="0.15">
      <c r="C10" s="7">
        <v>3000</v>
      </c>
      <c r="D10" s="4">
        <f t="shared" si="0"/>
        <v>0.13333333333333333</v>
      </c>
      <c r="E10" s="4">
        <f t="shared" si="1"/>
        <v>0.2</v>
      </c>
      <c r="F10" s="5">
        <f t="shared" si="2"/>
        <v>1.5</v>
      </c>
      <c r="G10" s="4">
        <v>0.6</v>
      </c>
      <c r="H10" s="6">
        <f t="shared" si="3"/>
        <v>0.33333333333333331</v>
      </c>
    </row>
    <row r="11" spans="1:12" x14ac:dyDescent="0.15">
      <c r="C11" s="7">
        <v>3050</v>
      </c>
      <c r="D11" s="4">
        <f t="shared" si="0"/>
        <v>0.14754098360655737</v>
      </c>
      <c r="E11" s="4">
        <f t="shared" si="1"/>
        <v>0.18032786885245902</v>
      </c>
      <c r="F11" s="5">
        <f t="shared" si="2"/>
        <v>1.2222222222222223</v>
      </c>
      <c r="G11" s="4">
        <v>0.55000000000000004</v>
      </c>
      <c r="H11" s="6">
        <f t="shared" si="3"/>
        <v>0.18181818181818193</v>
      </c>
    </row>
    <row r="12" spans="1:12" x14ac:dyDescent="0.15">
      <c r="C12" s="7">
        <v>3100</v>
      </c>
      <c r="D12" s="4">
        <f t="shared" si="0"/>
        <v>0.16129032258064516</v>
      </c>
      <c r="E12" s="4">
        <f t="shared" si="1"/>
        <v>0.16129032258064516</v>
      </c>
      <c r="F12" s="5">
        <f t="shared" si="2"/>
        <v>1</v>
      </c>
      <c r="G12" s="4">
        <v>0.5</v>
      </c>
      <c r="H12" s="6">
        <f t="shared" si="3"/>
        <v>0</v>
      </c>
    </row>
    <row r="13" spans="1:12" x14ac:dyDescent="0.15">
      <c r="C13" s="7">
        <v>3150</v>
      </c>
      <c r="D13" s="4">
        <f t="shared" si="0"/>
        <v>0.17460317460317459</v>
      </c>
      <c r="E13" s="4">
        <f t="shared" si="1"/>
        <v>0.14285714285714285</v>
      </c>
      <c r="F13" s="5">
        <f t="shared" si="2"/>
        <v>0.81818181818181823</v>
      </c>
      <c r="G13" s="4">
        <v>0.45</v>
      </c>
      <c r="H13" s="6">
        <f t="shared" si="3"/>
        <v>-0.22222222222222227</v>
      </c>
    </row>
    <row r="14" spans="1:12" x14ac:dyDescent="0.15">
      <c r="C14" s="7">
        <v>3200</v>
      </c>
      <c r="D14" s="4">
        <f t="shared" si="0"/>
        <v>0.1875</v>
      </c>
      <c r="E14" s="4">
        <f t="shared" si="1"/>
        <v>0.125</v>
      </c>
      <c r="F14" s="5">
        <f t="shared" si="2"/>
        <v>0.66666666666666663</v>
      </c>
      <c r="G14" s="4">
        <v>0.4</v>
      </c>
      <c r="H14" s="6">
        <f t="shared" si="3"/>
        <v>-0.5</v>
      </c>
    </row>
    <row r="15" spans="1:12" x14ac:dyDescent="0.15">
      <c r="C15" s="7">
        <v>3250</v>
      </c>
      <c r="D15" s="4">
        <f t="shared" si="0"/>
        <v>0.2</v>
      </c>
      <c r="E15" s="4">
        <f t="shared" si="1"/>
        <v>0.1076923076923077</v>
      </c>
      <c r="F15" s="5">
        <f t="shared" si="2"/>
        <v>0.53846153846153844</v>
      </c>
      <c r="G15" s="4">
        <v>0.35</v>
      </c>
      <c r="H15" s="6">
        <f t="shared" si="3"/>
        <v>-0.85714285714285732</v>
      </c>
    </row>
    <row r="16" spans="1:12" x14ac:dyDescent="0.15">
      <c r="C16" s="7">
        <v>3300</v>
      </c>
      <c r="D16" s="4">
        <f t="shared" si="0"/>
        <v>0.21212121212121213</v>
      </c>
      <c r="E16" s="4">
        <f t="shared" si="1"/>
        <v>9.0909090909090912E-2</v>
      </c>
      <c r="F16" s="5">
        <f t="shared" si="2"/>
        <v>0.42857142857142855</v>
      </c>
      <c r="G16" s="4">
        <v>0.3</v>
      </c>
      <c r="H16" s="6">
        <f t="shared" si="3"/>
        <v>-1.3333333333333333</v>
      </c>
    </row>
    <row r="17" spans="3:9" x14ac:dyDescent="0.15">
      <c r="C17" s="7">
        <v>3350</v>
      </c>
      <c r="D17" s="4">
        <f t="shared" si="0"/>
        <v>0.22388059701492538</v>
      </c>
      <c r="E17" s="4">
        <f t="shared" si="1"/>
        <v>7.4626865671641784E-2</v>
      </c>
      <c r="F17" s="5">
        <f t="shared" si="2"/>
        <v>0.33333333333333331</v>
      </c>
      <c r="G17" s="4">
        <v>0.25</v>
      </c>
      <c r="H17" s="6">
        <f t="shared" si="3"/>
        <v>-2</v>
      </c>
      <c r="I17">
        <f>85%-((1-85%)/5.7)</f>
        <v>0.8236842105263158</v>
      </c>
    </row>
    <row r="18" spans="3:9" x14ac:dyDescent="0.15">
      <c r="C18" s="7">
        <v>3400</v>
      </c>
      <c r="D18" s="4">
        <f t="shared" si="0"/>
        <v>0.23529411764705882</v>
      </c>
      <c r="E18" s="4">
        <f t="shared" si="1"/>
        <v>5.8823529411764705E-2</v>
      </c>
      <c r="F18" s="5">
        <f t="shared" si="2"/>
        <v>0.25</v>
      </c>
      <c r="G18" s="4">
        <v>0.2</v>
      </c>
      <c r="H18" s="6">
        <f t="shared" si="3"/>
        <v>-3</v>
      </c>
    </row>
    <row r="19" spans="3:9" x14ac:dyDescent="0.15">
      <c r="C19" s="7">
        <v>3450</v>
      </c>
      <c r="D19" s="4">
        <f t="shared" si="0"/>
        <v>0.24637681159420291</v>
      </c>
      <c r="E19" s="4">
        <f t="shared" si="1"/>
        <v>4.3478260869565216E-2</v>
      </c>
      <c r="F19" s="5">
        <f t="shared" si="2"/>
        <v>0.1764705882352941</v>
      </c>
      <c r="G19" s="4">
        <v>0.15</v>
      </c>
      <c r="H19" s="6">
        <f t="shared" si="3"/>
        <v>-4.666666666666667</v>
      </c>
    </row>
    <row r="20" spans="3:9" x14ac:dyDescent="0.15">
      <c r="C20" s="7">
        <v>3500</v>
      </c>
      <c r="D20" s="4">
        <f t="shared" si="0"/>
        <v>0.25714285714285712</v>
      </c>
      <c r="E20" s="4">
        <f t="shared" si="1"/>
        <v>2.8571428571428571E-2</v>
      </c>
      <c r="F20" s="5">
        <f t="shared" si="2"/>
        <v>0.11111111111111112</v>
      </c>
      <c r="G20" s="4">
        <v>0.1</v>
      </c>
      <c r="H20" s="6">
        <f t="shared" si="3"/>
        <v>-8</v>
      </c>
    </row>
    <row r="21" spans="3:9" x14ac:dyDescent="0.15">
      <c r="C21" s="7">
        <v>3550</v>
      </c>
      <c r="D21" s="4">
        <f t="shared" si="0"/>
        <v>0.26760563380281688</v>
      </c>
      <c r="E21" s="4">
        <f t="shared" si="1"/>
        <v>1.4084507042253521E-2</v>
      </c>
      <c r="F21" s="5">
        <f t="shared" si="2"/>
        <v>5.2631578947368425E-2</v>
      </c>
      <c r="G21" s="4">
        <v>0.05</v>
      </c>
      <c r="H21" s="6">
        <f t="shared" si="3"/>
        <v>-17.999999999999996</v>
      </c>
    </row>
    <row r="22" spans="3:9" x14ac:dyDescent="0.15">
      <c r="C22" s="7">
        <v>3600</v>
      </c>
      <c r="D22" s="4">
        <f t="shared" si="0"/>
        <v>0.27777777777777779</v>
      </c>
      <c r="E22" s="4">
        <f t="shared" si="1"/>
        <v>0</v>
      </c>
      <c r="F22" s="5">
        <f t="shared" si="2"/>
        <v>0</v>
      </c>
      <c r="G22" s="4">
        <v>0</v>
      </c>
      <c r="H22" s="6"/>
    </row>
  </sheetData>
  <phoneticPr fontId="1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2"/>
  <sheetViews>
    <sheetView tabSelected="1" workbookViewId="0">
      <selection activeCell="J21" sqref="J21"/>
    </sheetView>
  </sheetViews>
  <sheetFormatPr defaultRowHeight="13.5" x14ac:dyDescent="0.15"/>
  <cols>
    <col min="1" max="1" width="9.5" bestFit="1" customWidth="1"/>
    <col min="4" max="5" width="11.625" style="3" bestFit="1" customWidth="1"/>
    <col min="6" max="6" width="21.625" bestFit="1" customWidth="1"/>
    <col min="8" max="8" width="9" style="4"/>
    <col min="9" max="9" width="10.5" bestFit="1" customWidth="1"/>
    <col min="10" max="10" width="35.125" customWidth="1"/>
    <col min="12" max="12" width="26.375" customWidth="1"/>
  </cols>
  <sheetData>
    <row r="1" spans="1:11" s="1" customFormat="1" ht="40.5" x14ac:dyDescent="0.15">
      <c r="A1" s="2">
        <v>2600</v>
      </c>
      <c r="B1" s="1">
        <v>3600</v>
      </c>
      <c r="C1" s="1" t="s">
        <v>3</v>
      </c>
      <c r="D1" s="1" t="s">
        <v>4</v>
      </c>
      <c r="E1" s="2" t="s">
        <v>5</v>
      </c>
      <c r="F1" s="1" t="s">
        <v>2</v>
      </c>
      <c r="G1" s="1" t="s">
        <v>0</v>
      </c>
      <c r="H1" s="8" t="s">
        <v>1</v>
      </c>
      <c r="I1" s="2">
        <v>10000</v>
      </c>
      <c r="K1" s="10" t="s">
        <v>7</v>
      </c>
    </row>
    <row r="2" spans="1:11" x14ac:dyDescent="0.15">
      <c r="C2" s="7">
        <v>2600</v>
      </c>
      <c r="D2" s="4">
        <f t="shared" ref="D2:D22" si="0">(C2-A$1)/C2</f>
        <v>0</v>
      </c>
      <c r="E2" s="4">
        <f t="shared" ref="E2:E22" si="1">(B$1-C2)/C2</f>
        <v>0.38461538461538464</v>
      </c>
      <c r="F2" s="5">
        <v>38</v>
      </c>
      <c r="G2" s="4">
        <v>1</v>
      </c>
      <c r="H2" s="6">
        <f>2*G2-1</f>
        <v>1</v>
      </c>
      <c r="I2">
        <f>I$1*H2</f>
        <v>10000</v>
      </c>
    </row>
    <row r="3" spans="1:11" ht="18.75" customHeight="1" x14ac:dyDescent="0.15">
      <c r="C3" s="7">
        <v>2638</v>
      </c>
      <c r="D3" s="4">
        <f t="shared" si="0"/>
        <v>1.4404852160727824E-2</v>
      </c>
      <c r="E3" s="4">
        <f t="shared" si="1"/>
        <v>0.36467020470053069</v>
      </c>
      <c r="F3" s="5">
        <f t="shared" ref="F3:F22" si="2">E3/D3</f>
        <v>25.315789473684209</v>
      </c>
      <c r="G3" s="4">
        <v>0.96</v>
      </c>
      <c r="H3" s="6">
        <f t="shared" ref="H3:H21" si="3">2*G3-1</f>
        <v>0.91999999999999993</v>
      </c>
      <c r="I3">
        <f t="shared" ref="I3:I12" si="4">I$1*H3</f>
        <v>9200</v>
      </c>
    </row>
    <row r="4" spans="1:11" x14ac:dyDescent="0.15">
      <c r="C4" s="7">
        <v>2700</v>
      </c>
      <c r="D4" s="4">
        <f t="shared" si="0"/>
        <v>3.7037037037037035E-2</v>
      </c>
      <c r="E4" s="4">
        <f t="shared" si="1"/>
        <v>0.33333333333333331</v>
      </c>
      <c r="F4" s="5">
        <f t="shared" si="2"/>
        <v>9</v>
      </c>
      <c r="G4" s="4">
        <v>0.9</v>
      </c>
      <c r="H4" s="6">
        <f t="shared" si="3"/>
        <v>0.8</v>
      </c>
      <c r="I4">
        <f t="shared" si="4"/>
        <v>8000</v>
      </c>
    </row>
    <row r="5" spans="1:11" x14ac:dyDescent="0.15">
      <c r="C5" s="7">
        <v>2750</v>
      </c>
      <c r="D5" s="4">
        <f t="shared" si="0"/>
        <v>5.4545454545454543E-2</v>
      </c>
      <c r="E5" s="4">
        <f t="shared" si="1"/>
        <v>0.30909090909090908</v>
      </c>
      <c r="F5" s="5">
        <f t="shared" si="2"/>
        <v>5.666666666666667</v>
      </c>
      <c r="G5" s="4">
        <v>0.85</v>
      </c>
      <c r="H5" s="6">
        <f t="shared" si="3"/>
        <v>0.7</v>
      </c>
      <c r="I5">
        <f t="shared" si="4"/>
        <v>7000</v>
      </c>
    </row>
    <row r="6" spans="1:11" x14ac:dyDescent="0.15">
      <c r="C6" s="7">
        <v>2800</v>
      </c>
      <c r="D6" s="4">
        <f t="shared" si="0"/>
        <v>7.1428571428571425E-2</v>
      </c>
      <c r="E6" s="4">
        <f t="shared" si="1"/>
        <v>0.2857142857142857</v>
      </c>
      <c r="F6" s="5">
        <f t="shared" si="2"/>
        <v>4</v>
      </c>
      <c r="G6" s="4">
        <v>0.8</v>
      </c>
      <c r="H6" s="6">
        <f t="shared" si="3"/>
        <v>0.60000000000000009</v>
      </c>
      <c r="I6">
        <f t="shared" si="4"/>
        <v>6000.0000000000009</v>
      </c>
    </row>
    <row r="7" spans="1:11" x14ac:dyDescent="0.15">
      <c r="C7" s="7">
        <v>2850</v>
      </c>
      <c r="D7" s="4">
        <f t="shared" si="0"/>
        <v>8.771929824561403E-2</v>
      </c>
      <c r="E7" s="4">
        <f t="shared" si="1"/>
        <v>0.26315789473684209</v>
      </c>
      <c r="F7" s="5">
        <f t="shared" si="2"/>
        <v>3</v>
      </c>
      <c r="G7" s="4">
        <v>0.75</v>
      </c>
      <c r="H7" s="6">
        <f t="shared" si="3"/>
        <v>0.5</v>
      </c>
      <c r="I7">
        <f t="shared" si="4"/>
        <v>5000</v>
      </c>
    </row>
    <row r="8" spans="1:11" x14ac:dyDescent="0.15">
      <c r="C8" s="7">
        <v>2900</v>
      </c>
      <c r="D8" s="4">
        <f t="shared" si="0"/>
        <v>0.10344827586206896</v>
      </c>
      <c r="E8" s="4">
        <f t="shared" si="1"/>
        <v>0.2413793103448276</v>
      </c>
      <c r="F8" s="5">
        <f t="shared" si="2"/>
        <v>2.3333333333333335</v>
      </c>
      <c r="G8" s="4">
        <v>0.7</v>
      </c>
      <c r="H8" s="6">
        <f t="shared" si="3"/>
        <v>0.39999999999999991</v>
      </c>
      <c r="I8">
        <f t="shared" si="4"/>
        <v>3999.9999999999991</v>
      </c>
    </row>
    <row r="9" spans="1:11" x14ac:dyDescent="0.15">
      <c r="C9" s="7">
        <v>2950</v>
      </c>
      <c r="D9" s="4">
        <f t="shared" si="0"/>
        <v>0.11864406779661017</v>
      </c>
      <c r="E9" s="4">
        <f t="shared" si="1"/>
        <v>0.22033898305084745</v>
      </c>
      <c r="F9" s="5">
        <f t="shared" si="2"/>
        <v>1.857142857142857</v>
      </c>
      <c r="G9" s="4">
        <v>0.65</v>
      </c>
      <c r="H9" s="6">
        <f t="shared" si="3"/>
        <v>0.30000000000000004</v>
      </c>
      <c r="I9">
        <f t="shared" si="4"/>
        <v>3000.0000000000005</v>
      </c>
    </row>
    <row r="10" spans="1:11" x14ac:dyDescent="0.15">
      <c r="C10" s="7">
        <v>3000</v>
      </c>
      <c r="D10" s="4">
        <f t="shared" si="0"/>
        <v>0.13333333333333333</v>
      </c>
      <c r="E10" s="4">
        <f t="shared" si="1"/>
        <v>0.2</v>
      </c>
      <c r="F10" s="5">
        <f t="shared" si="2"/>
        <v>1.5</v>
      </c>
      <c r="G10" s="4">
        <v>0.6</v>
      </c>
      <c r="H10" s="6">
        <f t="shared" si="3"/>
        <v>0.19999999999999996</v>
      </c>
      <c r="I10">
        <f t="shared" si="4"/>
        <v>1999.9999999999995</v>
      </c>
    </row>
    <row r="11" spans="1:11" x14ac:dyDescent="0.15">
      <c r="C11" s="7">
        <v>3050</v>
      </c>
      <c r="D11" s="4">
        <f t="shared" si="0"/>
        <v>0.14754098360655737</v>
      </c>
      <c r="E11" s="4">
        <f t="shared" si="1"/>
        <v>0.18032786885245902</v>
      </c>
      <c r="F11" s="5">
        <f t="shared" si="2"/>
        <v>1.2222222222222223</v>
      </c>
      <c r="G11" s="4">
        <v>0.55000000000000004</v>
      </c>
      <c r="H11" s="6">
        <f t="shared" si="3"/>
        <v>0.10000000000000009</v>
      </c>
      <c r="I11">
        <f t="shared" si="4"/>
        <v>1000.0000000000009</v>
      </c>
    </row>
    <row r="12" spans="1:11" x14ac:dyDescent="0.15">
      <c r="C12" s="7">
        <v>3100</v>
      </c>
      <c r="D12" s="4">
        <f t="shared" si="0"/>
        <v>0.16129032258064516</v>
      </c>
      <c r="E12" s="4">
        <f t="shared" si="1"/>
        <v>0.16129032258064516</v>
      </c>
      <c r="F12" s="5">
        <f t="shared" si="2"/>
        <v>1</v>
      </c>
      <c r="G12" s="4">
        <v>0.5</v>
      </c>
      <c r="H12" s="6">
        <f t="shared" si="3"/>
        <v>0</v>
      </c>
      <c r="I12">
        <f t="shared" si="4"/>
        <v>0</v>
      </c>
    </row>
    <row r="13" spans="1:11" x14ac:dyDescent="0.15">
      <c r="C13" s="7">
        <v>3150</v>
      </c>
      <c r="D13" s="4">
        <f t="shared" si="0"/>
        <v>0.17460317460317459</v>
      </c>
      <c r="E13" s="4">
        <f t="shared" si="1"/>
        <v>0.14285714285714285</v>
      </c>
      <c r="F13" s="5">
        <f t="shared" si="2"/>
        <v>0.81818181818181823</v>
      </c>
      <c r="G13" s="4">
        <v>0.45</v>
      </c>
      <c r="H13" s="6">
        <f t="shared" si="3"/>
        <v>-9.9999999999999978E-2</v>
      </c>
    </row>
    <row r="14" spans="1:11" x14ac:dyDescent="0.15">
      <c r="C14" s="7">
        <v>3200</v>
      </c>
      <c r="D14" s="4">
        <f t="shared" si="0"/>
        <v>0.1875</v>
      </c>
      <c r="E14" s="4">
        <f t="shared" si="1"/>
        <v>0.125</v>
      </c>
      <c r="F14" s="5">
        <f t="shared" si="2"/>
        <v>0.66666666666666663</v>
      </c>
      <c r="G14" s="4">
        <v>0.4</v>
      </c>
      <c r="H14" s="6">
        <f t="shared" si="3"/>
        <v>-0.19999999999999996</v>
      </c>
    </row>
    <row r="15" spans="1:11" x14ac:dyDescent="0.15">
      <c r="C15" s="7">
        <v>3250</v>
      </c>
      <c r="D15" s="4">
        <f t="shared" si="0"/>
        <v>0.2</v>
      </c>
      <c r="E15" s="4">
        <f t="shared" si="1"/>
        <v>0.1076923076923077</v>
      </c>
      <c r="F15" s="5">
        <f t="shared" si="2"/>
        <v>0.53846153846153844</v>
      </c>
      <c r="G15" s="4">
        <v>0.35</v>
      </c>
      <c r="H15" s="6">
        <f t="shared" si="3"/>
        <v>-0.30000000000000004</v>
      </c>
    </row>
    <row r="16" spans="1:11" x14ac:dyDescent="0.15">
      <c r="C16" s="7">
        <v>3300</v>
      </c>
      <c r="D16" s="4">
        <f t="shared" si="0"/>
        <v>0.21212121212121213</v>
      </c>
      <c r="E16" s="4">
        <f t="shared" si="1"/>
        <v>9.0909090909090912E-2</v>
      </c>
      <c r="F16" s="5">
        <f t="shared" si="2"/>
        <v>0.42857142857142855</v>
      </c>
      <c r="G16" s="4">
        <v>0.3</v>
      </c>
      <c r="H16" s="6">
        <f t="shared" si="3"/>
        <v>-0.4</v>
      </c>
    </row>
    <row r="17" spans="3:8" x14ac:dyDescent="0.15">
      <c r="C17" s="7">
        <v>3350</v>
      </c>
      <c r="D17" s="4">
        <f t="shared" si="0"/>
        <v>0.22388059701492538</v>
      </c>
      <c r="E17" s="4">
        <f t="shared" si="1"/>
        <v>7.4626865671641784E-2</v>
      </c>
      <c r="F17" s="5">
        <f t="shared" si="2"/>
        <v>0.33333333333333331</v>
      </c>
      <c r="G17" s="4">
        <v>0.25</v>
      </c>
      <c r="H17" s="6">
        <f t="shared" si="3"/>
        <v>-0.5</v>
      </c>
    </row>
    <row r="18" spans="3:8" x14ac:dyDescent="0.15">
      <c r="C18" s="7">
        <v>3400</v>
      </c>
      <c r="D18" s="4">
        <f t="shared" si="0"/>
        <v>0.23529411764705882</v>
      </c>
      <c r="E18" s="4">
        <f t="shared" si="1"/>
        <v>5.8823529411764705E-2</v>
      </c>
      <c r="F18" s="5">
        <f t="shared" si="2"/>
        <v>0.25</v>
      </c>
      <c r="G18" s="4">
        <v>0.2</v>
      </c>
      <c r="H18" s="6">
        <f t="shared" si="3"/>
        <v>-0.6</v>
      </c>
    </row>
    <row r="19" spans="3:8" x14ac:dyDescent="0.15">
      <c r="C19" s="7">
        <v>3450</v>
      </c>
      <c r="D19" s="4">
        <f t="shared" si="0"/>
        <v>0.24637681159420291</v>
      </c>
      <c r="E19" s="4">
        <f t="shared" si="1"/>
        <v>4.3478260869565216E-2</v>
      </c>
      <c r="F19" s="5">
        <f t="shared" si="2"/>
        <v>0.1764705882352941</v>
      </c>
      <c r="G19" s="4">
        <v>0.15</v>
      </c>
      <c r="H19" s="6">
        <f t="shared" si="3"/>
        <v>-0.7</v>
      </c>
    </row>
    <row r="20" spans="3:8" x14ac:dyDescent="0.15">
      <c r="C20" s="7">
        <v>3500</v>
      </c>
      <c r="D20" s="4">
        <f t="shared" si="0"/>
        <v>0.25714285714285712</v>
      </c>
      <c r="E20" s="4">
        <f t="shared" si="1"/>
        <v>2.8571428571428571E-2</v>
      </c>
      <c r="F20" s="5">
        <f t="shared" si="2"/>
        <v>0.11111111111111112</v>
      </c>
      <c r="G20" s="4">
        <v>0.1</v>
      </c>
      <c r="H20" s="6">
        <f t="shared" si="3"/>
        <v>-0.8</v>
      </c>
    </row>
    <row r="21" spans="3:8" x14ac:dyDescent="0.15">
      <c r="C21" s="7">
        <v>3550</v>
      </c>
      <c r="D21" s="4">
        <f t="shared" si="0"/>
        <v>0.26760563380281688</v>
      </c>
      <c r="E21" s="4">
        <f t="shared" si="1"/>
        <v>1.4084507042253521E-2</v>
      </c>
      <c r="F21" s="5">
        <f t="shared" si="2"/>
        <v>5.2631578947368425E-2</v>
      </c>
      <c r="G21" s="4">
        <v>0.05</v>
      </c>
      <c r="H21" s="6">
        <f t="shared" si="3"/>
        <v>-0.9</v>
      </c>
    </row>
    <row r="22" spans="3:8" x14ac:dyDescent="0.15">
      <c r="C22" s="7">
        <v>3600</v>
      </c>
      <c r="D22" s="4">
        <f t="shared" si="0"/>
        <v>0.27777777777777779</v>
      </c>
      <c r="E22" s="4">
        <f t="shared" si="1"/>
        <v>0</v>
      </c>
      <c r="F22" s="5">
        <f t="shared" si="2"/>
        <v>0</v>
      </c>
      <c r="G22" s="4">
        <v>0</v>
      </c>
      <c r="H22" s="6"/>
    </row>
  </sheetData>
  <phoneticPr fontId="1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凯利公式</vt:lpstr>
      <vt:lpstr>凯利公式-巴菲特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2019-09-29T08:29:00Z</dcterms:created>
  <dcterms:modified xsi:type="dcterms:W3CDTF">2019-09-30T08:59:07Z</dcterms:modified>
</cp:coreProperties>
</file>