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15" windowHeight="12195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44525"/>
</workbook>
</file>

<file path=xl/sharedStrings.xml><?xml version="1.0" encoding="utf-8"?>
<sst xmlns="http://schemas.openxmlformats.org/spreadsheetml/2006/main" count="4">
  <si>
    <t>August</t>
  </si>
  <si>
    <t>MONDAY</t>
  </si>
  <si>
    <t>Parent Teacher conferences 7pm</t>
  </si>
  <si>
    <t>Notes: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</si>
</sst>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dd"/>
  </numFmts>
  <fonts count="28">
    <font>
      <sz val="11"/>
      <name val="Trebuchet MS"/>
      <charset val="134"/>
      <scheme val="minor"/>
    </font>
    <font>
      <b/>
      <sz val="28"/>
      <color theme="0"/>
      <name val="Arial"/>
      <charset val="134"/>
      <scheme val="major"/>
    </font>
    <font>
      <sz val="36"/>
      <color theme="4" tint="-0.249946592608417"/>
      <name val="Trebuchet MS"/>
      <charset val="134"/>
      <scheme val="minor"/>
    </font>
    <font>
      <sz val="10"/>
      <name val="Century Gothic"/>
      <charset val="134"/>
    </font>
    <font>
      <b/>
      <sz val="11"/>
      <color theme="0"/>
      <name val="Arial"/>
      <charset val="134"/>
      <scheme val="major"/>
    </font>
    <font>
      <sz val="16"/>
      <color theme="1"/>
      <name val="Trebuchet MS"/>
      <charset val="134"/>
      <scheme val="minor"/>
    </font>
    <font>
      <sz val="11"/>
      <color theme="1"/>
      <name val="Arial"/>
      <charset val="134"/>
      <scheme val="major"/>
    </font>
    <font>
      <sz val="11"/>
      <color theme="1"/>
      <name val="Trebuchet MS"/>
      <charset val="134"/>
      <scheme val="minor"/>
    </font>
    <font>
      <sz val="11"/>
      <color rgb="FF3F3F76"/>
      <name val="Trebuchet MS"/>
      <charset val="0"/>
      <scheme val="minor"/>
    </font>
    <font>
      <sz val="11"/>
      <color theme="1"/>
      <name val="Trebuchet MS"/>
      <charset val="134"/>
      <scheme val="minor"/>
    </font>
    <font>
      <sz val="11"/>
      <color theme="1"/>
      <name val="Trebuchet MS"/>
      <charset val="0"/>
      <scheme val="minor"/>
    </font>
    <font>
      <b/>
      <sz val="11"/>
      <color theme="1"/>
      <name val="Trebuchet MS"/>
      <charset val="134"/>
      <scheme val="minor"/>
    </font>
    <font>
      <sz val="11"/>
      <color rgb="FF9C0006"/>
      <name val="Trebuchet MS"/>
      <charset val="0"/>
      <scheme val="minor"/>
    </font>
    <font>
      <sz val="11"/>
      <color rgb="FFFA7D00"/>
      <name val="Trebuchet MS"/>
      <charset val="0"/>
      <scheme val="minor"/>
    </font>
    <font>
      <b/>
      <sz val="11"/>
      <color rgb="FFFFFFFF"/>
      <name val="Trebuchet MS"/>
      <charset val="0"/>
      <scheme val="minor"/>
    </font>
    <font>
      <sz val="11"/>
      <color theme="0"/>
      <name val="Trebuchet MS"/>
      <charset val="0"/>
      <scheme val="minor"/>
    </font>
    <font>
      <b/>
      <sz val="11"/>
      <color rgb="FFFA7D00"/>
      <name val="Trebuchet MS"/>
      <charset val="0"/>
      <scheme val="minor"/>
    </font>
    <font>
      <b/>
      <sz val="11"/>
      <color theme="3"/>
      <name val="Arial"/>
      <charset val="134"/>
      <scheme val="major"/>
    </font>
    <font>
      <u/>
      <sz val="11"/>
      <color rgb="FF0000FF"/>
      <name val="Trebuchet MS"/>
      <charset val="0"/>
      <scheme val="minor"/>
    </font>
    <font>
      <u/>
      <sz val="11"/>
      <color rgb="FF800080"/>
      <name val="Trebuchet MS"/>
      <charset val="0"/>
      <scheme val="minor"/>
    </font>
    <font>
      <sz val="11"/>
      <color rgb="FFFF0000"/>
      <name val="Trebuchet MS"/>
      <charset val="0"/>
      <scheme val="minor"/>
    </font>
    <font>
      <b/>
      <sz val="11"/>
      <color rgb="FF3F3F3F"/>
      <name val="Trebuchet MS"/>
      <charset val="0"/>
      <scheme val="minor"/>
    </font>
    <font>
      <i/>
      <sz val="11"/>
      <color theme="3" tint="-0.249946592608417"/>
      <name val="Trebuchet MS"/>
      <charset val="134"/>
      <scheme val="minor"/>
    </font>
    <font>
      <sz val="11"/>
      <color rgb="FF9C6500"/>
      <name val="Trebuchet MS"/>
      <charset val="0"/>
      <scheme val="minor"/>
    </font>
    <font>
      <sz val="11"/>
      <color rgb="FF006100"/>
      <name val="Trebuchet MS"/>
      <charset val="0"/>
      <scheme val="minor"/>
    </font>
    <font>
      <b/>
      <sz val="11"/>
      <color theme="0"/>
      <name val="Trebuchet MS"/>
      <charset val="134"/>
      <scheme val="minor"/>
    </font>
    <font>
      <sz val="11"/>
      <color indexed="63"/>
      <name val="Trebuchet MS"/>
      <charset val="134"/>
      <scheme val="minor"/>
    </font>
    <font>
      <b/>
      <sz val="14"/>
      <color theme="0"/>
      <name val="Trebuchet MS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46592608417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37437055574"/>
      </right>
      <top style="thin">
        <color theme="0" tint="-0.14996795556505"/>
      </top>
      <bottom/>
      <diagonal/>
    </border>
    <border>
      <left style="thin">
        <color theme="0" tint="-0.14996795556505"/>
      </left>
      <right/>
      <top style="thin">
        <color theme="0" tint="-0.14996795556505"/>
      </top>
      <bottom/>
      <diagonal/>
    </border>
    <border>
      <left/>
      <right style="thin">
        <color theme="0" tint="-0.14996795556505"/>
      </right>
      <top/>
      <bottom/>
      <diagonal/>
    </border>
    <border>
      <left style="thin">
        <color theme="0" tint="-0.14996795556505"/>
      </left>
      <right/>
      <top/>
      <bottom/>
      <diagonal/>
    </border>
    <border>
      <left style="thin">
        <color theme="0" tint="-0.14996795556505"/>
      </left>
      <right/>
      <top/>
      <bottom style="thin">
        <color theme="0" tint="-0.14996795556505"/>
      </bottom>
      <diagonal/>
    </border>
    <border>
      <left style="thin">
        <color theme="0" tint="-0.14996795556505"/>
      </left>
      <right/>
      <top style="thin">
        <color theme="0" tint="-0.149937437055574"/>
      </top>
      <bottom/>
      <diagonal/>
    </border>
    <border>
      <left style="thin">
        <color theme="0" tint="-0.14996795556505"/>
      </left>
      <right/>
      <top/>
      <bottom style="thin">
        <color theme="0" tint="-0.14993743705557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-0.249946592608417"/>
      </top>
      <bottom style="double">
        <color theme="4" tint="-0.249946592608417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3" tint="0.399945066682943"/>
      </left>
      <right style="thin">
        <color theme="3" tint="0.399945066682943"/>
      </right>
      <top style="thin">
        <color theme="3" tint="0.399945066682943"/>
      </top>
      <bottom style="thin">
        <color theme="3" tint="0.39994506668294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</borders>
  <cellStyleXfs count="53">
    <xf numFmtId="0" fontId="0" fillId="0" borderId="0" applyFill="0" applyBorder="0" applyProtection="0"/>
    <xf numFmtId="42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/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" fillId="3" borderId="0" applyNumberFormat="0" applyBorder="0" applyProtection="0">
      <alignment horizontal="center"/>
    </xf>
    <xf numFmtId="0" fontId="22" fillId="0" borderId="0" applyNumberFormat="0" applyFill="0" applyBorder="0" applyAlignment="0" applyProtection="0"/>
    <xf numFmtId="0" fontId="2" fillId="0" borderId="0" applyNumberFormat="0" applyFill="0" applyProtection="0">
      <alignment horizontal="left" indent="3"/>
    </xf>
    <xf numFmtId="0" fontId="4" fillId="4" borderId="1" applyNumberFormat="0" applyProtection="0">
      <alignment horizontal="left" vertical="center" indent="1"/>
    </xf>
    <xf numFmtId="0" fontId="15" fillId="17" borderId="0" applyNumberFormat="0" applyBorder="0" applyAlignment="0" applyProtection="0">
      <alignment vertical="center"/>
    </xf>
    <xf numFmtId="0" fontId="4" fillId="3" borderId="1" applyNumberFormat="0" applyProtection="0">
      <alignment horizontal="left" indent="1"/>
    </xf>
    <xf numFmtId="0" fontId="15" fillId="18" borderId="0" applyNumberFormat="0" applyBorder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0" borderId="10" applyNumberFormat="0" applyFill="0" applyAlignment="0" applyProtection="0"/>
    <xf numFmtId="0" fontId="24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26" borderId="15" applyNumberFormat="0" applyAlignment="0" applyProtection="0"/>
    <xf numFmtId="0" fontId="10" fillId="8" borderId="0" applyNumberFormat="0" applyBorder="0" applyAlignment="0" applyProtection="0">
      <alignment vertical="center"/>
    </xf>
    <xf numFmtId="0" fontId="26" fillId="27" borderId="0" applyNumberFormat="0" applyBorder="0" applyAlignment="0" applyProtection="0"/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7" fillId="31" borderId="16" applyNumberForma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176" fontId="5" fillId="0" borderId="2" applyFill="0" applyProtection="0">
      <alignment horizontal="left" vertical="center" wrapText="1" indent="1"/>
    </xf>
    <xf numFmtId="176" fontId="6" fillId="0" borderId="4" applyFill="0" applyProtection="0">
      <alignment horizontal="left" vertical="top" wrapText="1" indent="1"/>
    </xf>
    <xf numFmtId="176" fontId="7" fillId="0" borderId="0" applyNumberFormat="0" applyFill="0" applyProtection="0">
      <alignment horizontal="left" vertical="top" wrapText="1" indent="1"/>
    </xf>
    <xf numFmtId="176" fontId="0" fillId="0" borderId="7" applyNumberFormat="0" applyFill="0" applyProtection="0">
      <alignment horizontal="left" vertical="center" wrapText="1" indent="1"/>
    </xf>
  </cellStyleXfs>
  <cellXfs count="19">
    <xf numFmtId="0" fontId="0" fillId="0" borderId="0" xfId="0"/>
    <xf numFmtId="0" fontId="0" fillId="2" borderId="0" xfId="0" applyFill="1"/>
    <xf numFmtId="0" fontId="1" fillId="3" borderId="0" xfId="17">
      <alignment horizontal="center"/>
    </xf>
    <xf numFmtId="0" fontId="2" fillId="0" borderId="0" xfId="19">
      <alignment horizontal="left" indent="3"/>
    </xf>
    <xf numFmtId="0" fontId="3" fillId="0" borderId="0" xfId="0" applyFont="1"/>
    <xf numFmtId="0" fontId="4" fillId="4" borderId="1" xfId="20" applyAlignment="1">
      <alignment horizontal="left" vertical="center" indent="1"/>
    </xf>
    <xf numFmtId="0" fontId="4" fillId="3" borderId="1" xfId="22" applyAlignment="1">
      <alignment horizontal="left" vertical="center" indent="1"/>
    </xf>
    <xf numFmtId="176" fontId="5" fillId="0" borderId="2" xfId="49" applyFill="1">
      <alignment horizontal="left" vertical="center" wrapText="1" indent="1"/>
    </xf>
    <xf numFmtId="176" fontId="5" fillId="0" borderId="3" xfId="49" applyFill="1" applyBorder="1">
      <alignment horizontal="left" vertical="center" wrapText="1" indent="1"/>
    </xf>
    <xf numFmtId="0" fontId="6" fillId="0" borderId="4" xfId="50" applyNumberFormat="1" applyFill="1">
      <alignment horizontal="left" vertical="top" wrapText="1" indent="1"/>
    </xf>
    <xf numFmtId="0" fontId="6" fillId="0" borderId="5" xfId="50" applyNumberFormat="1" applyFill="1" applyBorder="1">
      <alignment horizontal="left" vertical="top" wrapText="1" indent="1"/>
    </xf>
    <xf numFmtId="0" fontId="6" fillId="0" borderId="6" xfId="50" applyNumberFormat="1" applyFill="1" applyBorder="1">
      <alignment horizontal="left" vertical="top" wrapText="1" indent="1"/>
    </xf>
    <xf numFmtId="0" fontId="0" fillId="0" borderId="7" xfId="52" applyNumberFormat="1">
      <alignment horizontal="left" vertical="center" wrapText="1" indent="1"/>
    </xf>
    <xf numFmtId="0" fontId="7" fillId="0" borderId="0" xfId="51" applyNumberFormat="1">
      <alignment horizontal="left" vertical="top" wrapText="1" indent="1"/>
    </xf>
    <xf numFmtId="0" fontId="0" fillId="2" borderId="0" xfId="0" applyFill="1" applyBorder="1"/>
    <xf numFmtId="0" fontId="6" fillId="0" borderId="8" xfId="50" applyNumberFormat="1" applyFill="1" applyBorder="1">
      <alignment horizontal="left" vertical="top" wrapText="1" indent="1"/>
    </xf>
    <xf numFmtId="176" fontId="0" fillId="0" borderId="7" xfId="52">
      <alignment horizontal="left" vertical="center" wrapText="1" indent="1"/>
    </xf>
    <xf numFmtId="176" fontId="0" fillId="0" borderId="7" xfId="52" applyFont="1" applyBorder="1">
      <alignment horizontal="left" vertical="center" wrapText="1" indent="1"/>
    </xf>
    <xf numFmtId="176" fontId="0" fillId="0" borderId="7" xfId="52" applyBorder="1">
      <alignment horizontal="left" vertical="center" wrapText="1" inden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Day" xfId="49"/>
    <cellStyle name="Day Detail" xfId="50"/>
    <cellStyle name="Notes" xfId="51"/>
    <cellStyle name="Notes Header" xfId="52"/>
  </cellStyles>
  <dxfs count="1"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49977111117893"/>
    <pageSetUpPr fitToPage="1" autoPageBreaks="0"/>
  </sheetPr>
  <dimension ref="A1:H168"/>
  <sheetViews>
    <sheetView showGridLines="0" tabSelected="1" workbookViewId="0">
      <selection activeCell="B24" sqref="B24"/>
    </sheetView>
  </sheetViews>
  <sheetFormatPr defaultColWidth="8.75" defaultRowHeight="16.5" outlineLevelCol="7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ht="54" customHeight="1" spans="1:8">
      <c r="A1" s="1"/>
      <c r="B1" s="2">
        <f ca="1">YEAR(TODAY())</f>
        <v>2018</v>
      </c>
      <c r="C1" s="3" t="s">
        <v>0</v>
      </c>
      <c r="D1" s="3"/>
      <c r="E1" s="3"/>
      <c r="F1" s="1"/>
      <c r="G1" s="1"/>
      <c r="H1" s="1"/>
    </row>
    <row r="2" ht="14.25" customHeight="1" spans="1:8">
      <c r="A2" s="4"/>
      <c r="B2" s="5" t="s">
        <v>1</v>
      </c>
      <c r="C2" s="6" t="str">
        <f ca="1">UPPER(TEXT(C3,"dddd"))</f>
        <v>TUESDAY</v>
      </c>
      <c r="D2" s="5" t="str">
        <f ca="1" t="shared" ref="D2:H2" si="0">UPPER(TEXT(D3,"dddd"))</f>
        <v>WEDNESDAY</v>
      </c>
      <c r="E2" s="6" t="str">
        <f ca="1" t="shared" si="0"/>
        <v>THURSDAY</v>
      </c>
      <c r="F2" s="5" t="str">
        <f ca="1" t="shared" si="0"/>
        <v>FRIDAY</v>
      </c>
      <c r="G2" s="6" t="str">
        <f ca="1" t="shared" si="0"/>
        <v>SATURDAY</v>
      </c>
      <c r="H2" s="5" t="str">
        <f ca="1" t="shared" si="0"/>
        <v>SUNDAY</v>
      </c>
    </row>
    <row r="3" customHeight="1" spans="2:8">
      <c r="B3" s="7">
        <f ca="1" t="array" ref="B3:H3">Days+1+DATE(Calendar1Year,Calendar1MonthOption,1)-WEEKDAY(DATE(Calendar1Year,Calendar1MonthOption,1),WeekdayOption)</f>
        <v>43311</v>
      </c>
      <c r="C3" s="7">
        <v>43312</v>
      </c>
      <c r="D3" s="7">
        <v>43313</v>
      </c>
      <c r="E3" s="7">
        <v>43314</v>
      </c>
      <c r="F3" s="7">
        <v>43315</v>
      </c>
      <c r="G3" s="7">
        <v>43316</v>
      </c>
      <c r="H3" s="8">
        <v>43317</v>
      </c>
    </row>
    <row r="4" ht="56.25" customHeight="1" spans="2:8">
      <c r="B4" s="9"/>
      <c r="C4" s="9"/>
      <c r="D4" s="9"/>
      <c r="E4" s="9"/>
      <c r="F4" s="9"/>
      <c r="G4" s="9"/>
      <c r="H4" s="10"/>
    </row>
    <row r="5" customHeight="1" spans="2:8">
      <c r="B5" s="7">
        <f ca="1" t="array" ref="B5:H5">Days+8+DATE(Calendar1Year,Calendar1MonthOption,1)-WEEKDAY(DATE(Calendar1Year,Calendar1MonthOption,1),WeekdayOption)</f>
        <v>43318</v>
      </c>
      <c r="C5" s="7">
        <v>43319</v>
      </c>
      <c r="D5" s="7">
        <v>43320</v>
      </c>
      <c r="E5" s="7">
        <v>43321</v>
      </c>
      <c r="F5" s="7">
        <v>43322</v>
      </c>
      <c r="G5" s="7">
        <v>43323</v>
      </c>
      <c r="H5" s="8">
        <v>43324</v>
      </c>
    </row>
    <row r="6" ht="56.25" customHeight="1" spans="2:8">
      <c r="B6" s="9"/>
      <c r="C6" s="9"/>
      <c r="D6" s="9"/>
      <c r="E6" s="9" t="s">
        <v>2</v>
      </c>
      <c r="F6" s="9"/>
      <c r="G6" s="9"/>
      <c r="H6" s="11"/>
    </row>
    <row r="7" customHeight="1" spans="2:8">
      <c r="B7" s="7">
        <f ca="1" t="array" ref="B7:H7">Days+15+DATE(Calendar1Year,Calendar1MonthOption,1)-WEEKDAY(DATE(Calendar1Year,Calendar1MonthOption,1),WeekdayOption)</f>
        <v>43325</v>
      </c>
      <c r="C7" s="7">
        <v>43326</v>
      </c>
      <c r="D7" s="7">
        <v>43327</v>
      </c>
      <c r="E7" s="7">
        <v>43328</v>
      </c>
      <c r="F7" s="7">
        <v>43329</v>
      </c>
      <c r="G7" s="7">
        <v>43330</v>
      </c>
      <c r="H7" s="8">
        <v>43331</v>
      </c>
    </row>
    <row r="8" ht="56.25" customHeight="1" spans="2:8">
      <c r="B8" s="9"/>
      <c r="C8" s="9"/>
      <c r="D8" s="9"/>
      <c r="E8" s="9"/>
      <c r="F8" s="9"/>
      <c r="G8" s="9"/>
      <c r="H8" s="10"/>
    </row>
    <row r="9" customHeight="1" spans="2:8">
      <c r="B9" s="7">
        <f ca="1" t="array" ref="B9:H9">Days+22+DATE(Calendar1Year,Calendar1MonthOption,1)-WEEKDAY(DATE(Calendar1Year,Calendar1MonthOption,1),WeekdayOption)</f>
        <v>43332</v>
      </c>
      <c r="C9" s="7">
        <v>43333</v>
      </c>
      <c r="D9" s="7">
        <v>43334</v>
      </c>
      <c r="E9" s="7">
        <v>43335</v>
      </c>
      <c r="F9" s="7">
        <v>43336</v>
      </c>
      <c r="G9" s="7">
        <v>43337</v>
      </c>
      <c r="H9" s="8">
        <v>43338</v>
      </c>
    </row>
    <row r="10" ht="56.25" customHeight="1" spans="2:8">
      <c r="B10" s="9"/>
      <c r="C10" s="9"/>
      <c r="D10" s="9"/>
      <c r="E10" s="9"/>
      <c r="F10" s="9"/>
      <c r="G10" s="9"/>
      <c r="H10" s="10"/>
    </row>
    <row r="11" customHeight="1" spans="2:8">
      <c r="B11" s="7">
        <f ca="1" t="array" ref="B11:H11">Days+29+DATE(Calendar1Year,Calendar1MonthOption,1)-WEEKDAY(DATE(Calendar1Year,Calendar1MonthOption,1),WeekdayOption)</f>
        <v>43339</v>
      </c>
      <c r="C11" s="7">
        <v>43340</v>
      </c>
      <c r="D11" s="7">
        <v>43341</v>
      </c>
      <c r="E11" s="7">
        <v>43342</v>
      </c>
      <c r="F11" s="7">
        <v>43343</v>
      </c>
      <c r="G11" s="7">
        <v>43344</v>
      </c>
      <c r="H11" s="8">
        <v>43345</v>
      </c>
    </row>
    <row r="12" ht="57" customHeight="1" spans="2:8">
      <c r="B12" s="9"/>
      <c r="C12" s="9"/>
      <c r="D12" s="9"/>
      <c r="E12" s="9"/>
      <c r="F12" s="9"/>
      <c r="G12" s="9"/>
      <c r="H12" s="10"/>
    </row>
    <row r="13" customHeight="1" spans="2:8">
      <c r="B13" s="7">
        <f ca="1" t="array" ref="B13:C13">Days+36+DATE(Calendar1Year,Calendar1MonthOption,1)-WEEKDAY(DATE(Calendar1Year,Calendar1MonthOption,1),WeekdayOption)</f>
        <v>43346</v>
      </c>
      <c r="C13" s="7">
        <v>43347</v>
      </c>
      <c r="D13" s="12" t="s">
        <v>3</v>
      </c>
      <c r="E13" s="12"/>
      <c r="F13" s="12"/>
      <c r="G13" s="12"/>
      <c r="H13" s="12"/>
    </row>
    <row r="14" ht="63.75" customHeight="1" spans="2:8">
      <c r="B14" s="9"/>
      <c r="C14" s="9"/>
      <c r="D14" s="13"/>
      <c r="E14" s="13"/>
      <c r="F14" s="13"/>
      <c r="G14" s="13"/>
      <c r="H14" s="13"/>
    </row>
    <row r="15" ht="54" customHeight="1" spans="1:8">
      <c r="A15" s="1"/>
      <c r="B15" s="2">
        <f ca="1">YEAR(DATE(Calendar1Year,Calendar1MonthOption+1,1))</f>
        <v>2018</v>
      </c>
      <c r="C15" s="3" t="str">
        <f ca="1">TEXT(DATE(Calendar1Year,Calendar1MonthOption+1,1),"mmmm")</f>
        <v>September</v>
      </c>
      <c r="D15" s="3"/>
      <c r="E15" s="3"/>
      <c r="F15" s="14"/>
      <c r="G15" s="14"/>
      <c r="H15" s="1"/>
    </row>
    <row r="16" ht="14.25" customHeight="1" spans="1:8">
      <c r="A16" s="4"/>
      <c r="B16" s="5" t="str">
        <f ca="1">UPPER(TEXT(B17,"dddd"))</f>
        <v>MONDAY</v>
      </c>
      <c r="C16" s="6" t="str">
        <f ca="1" t="shared" ref="C16:H16" si="1">UPPER(TEXT(C17,"dddd"))</f>
        <v>TUESDAY</v>
      </c>
      <c r="D16" s="5" t="str">
        <f ca="1" t="shared" si="1"/>
        <v>WEDNESDAY</v>
      </c>
      <c r="E16" s="6" t="str">
        <f ca="1" t="shared" si="1"/>
        <v>THURSDAY</v>
      </c>
      <c r="F16" s="5" t="str">
        <f ca="1" t="shared" si="1"/>
        <v>FRIDAY</v>
      </c>
      <c r="G16" s="6" t="str">
        <f ca="1" t="shared" si="1"/>
        <v>SATURDAY</v>
      </c>
      <c r="H16" s="5" t="str">
        <f ca="1" t="shared" si="1"/>
        <v>SUNDAY</v>
      </c>
    </row>
    <row r="17" customHeight="1" spans="2:8">
      <c r="B17" s="7">
        <f ca="1" t="array" ref="B17:H17">Days+1+DATE(Calendar2Year,Calendar2MonthOption,1)-WEEKDAY(DATE(Calendar2Year,Calendar2MonthOption,1),WeekdayOption)</f>
        <v>43339</v>
      </c>
      <c r="C17" s="7">
        <v>43340</v>
      </c>
      <c r="D17" s="7">
        <v>43341</v>
      </c>
      <c r="E17" s="7">
        <v>43342</v>
      </c>
      <c r="F17" s="7">
        <v>43343</v>
      </c>
      <c r="G17" s="7">
        <v>43344</v>
      </c>
      <c r="H17" s="8">
        <v>43345</v>
      </c>
    </row>
    <row r="18" ht="56.25" customHeight="1" spans="2:8">
      <c r="B18" s="9"/>
      <c r="C18" s="9"/>
      <c r="D18" s="9"/>
      <c r="E18" s="9"/>
      <c r="F18" s="9"/>
      <c r="G18" s="9"/>
      <c r="H18" s="10"/>
    </row>
    <row r="19" customHeight="1" spans="2:8">
      <c r="B19" s="7">
        <f ca="1" t="array" ref="B19:H19">Days+8+DATE(Calendar2Year,Calendar2MonthOption,1)-WEEKDAY(DATE(Calendar2Year,Calendar2MonthOption,1),WeekdayOption)</f>
        <v>43346</v>
      </c>
      <c r="C19" s="7">
        <v>43347</v>
      </c>
      <c r="D19" s="7">
        <v>43348</v>
      </c>
      <c r="E19" s="7">
        <v>43349</v>
      </c>
      <c r="F19" s="7">
        <v>43350</v>
      </c>
      <c r="G19" s="7">
        <v>43351</v>
      </c>
      <c r="H19" s="8">
        <v>43352</v>
      </c>
    </row>
    <row r="20" ht="56.25" customHeight="1" spans="2:8">
      <c r="B20" s="9"/>
      <c r="C20" s="9"/>
      <c r="D20" s="9"/>
      <c r="E20" s="9"/>
      <c r="F20" s="9"/>
      <c r="G20" s="9"/>
      <c r="H20" s="10"/>
    </row>
    <row r="21" customHeight="1" spans="2:8">
      <c r="B21" s="7">
        <f ca="1" t="array" ref="B21:H21">Days+15+DATE(Calendar2Year,Calendar2MonthOption,1)-WEEKDAY(DATE(Calendar2Year,Calendar2MonthOption,1),WeekdayOption)</f>
        <v>43353</v>
      </c>
      <c r="C21" s="7">
        <v>43354</v>
      </c>
      <c r="D21" s="7">
        <v>43355</v>
      </c>
      <c r="E21" s="7">
        <v>43356</v>
      </c>
      <c r="F21" s="7">
        <v>43357</v>
      </c>
      <c r="G21" s="7">
        <v>43358</v>
      </c>
      <c r="H21" s="8">
        <v>43359</v>
      </c>
    </row>
    <row r="22" ht="56.25" customHeight="1" spans="2:8">
      <c r="B22" s="9"/>
      <c r="C22" s="9"/>
      <c r="D22" s="9"/>
      <c r="E22" s="9"/>
      <c r="F22" s="9"/>
      <c r="G22" s="9"/>
      <c r="H22" s="10"/>
    </row>
    <row r="23" customHeight="1" spans="2:8">
      <c r="B23" s="7">
        <f ca="1" t="array" ref="B23:H23">Days+22+DATE(Calendar2Year,Calendar2MonthOption,1)-WEEKDAY(DATE(Calendar2Year,Calendar2MonthOption,1),WeekdayOption)</f>
        <v>43360</v>
      </c>
      <c r="C23" s="7">
        <v>43361</v>
      </c>
      <c r="D23" s="7">
        <v>43362</v>
      </c>
      <c r="E23" s="7">
        <v>43363</v>
      </c>
      <c r="F23" s="7">
        <v>43364</v>
      </c>
      <c r="G23" s="7">
        <v>43365</v>
      </c>
      <c r="H23" s="8">
        <v>43366</v>
      </c>
    </row>
    <row r="24" ht="56.25" customHeight="1" spans="2:8">
      <c r="B24" s="9"/>
      <c r="C24" s="9"/>
      <c r="D24" s="9"/>
      <c r="E24" s="9"/>
      <c r="F24" s="9"/>
      <c r="G24" s="9"/>
      <c r="H24" s="10"/>
    </row>
    <row r="25" customHeight="1" spans="2:8">
      <c r="B25" s="7">
        <f ca="1" t="array" ref="B25:H25">Days+29+DATE(Calendar2Year,Calendar2MonthOption,1)-WEEKDAY(DATE(Calendar2Year,Calendar2MonthOption,1),WeekdayOption)</f>
        <v>43367</v>
      </c>
      <c r="C25" s="7">
        <v>43368</v>
      </c>
      <c r="D25" s="7">
        <v>43369</v>
      </c>
      <c r="E25" s="7">
        <v>43370</v>
      </c>
      <c r="F25" s="7">
        <v>43371</v>
      </c>
      <c r="G25" s="7">
        <v>43372</v>
      </c>
      <c r="H25" s="8">
        <v>43373</v>
      </c>
    </row>
    <row r="26" ht="57" customHeight="1" spans="2:8">
      <c r="B26" s="9"/>
      <c r="C26" s="9"/>
      <c r="D26" s="9"/>
      <c r="E26" s="9"/>
      <c r="F26" s="9"/>
      <c r="G26" s="9"/>
      <c r="H26" s="15"/>
    </row>
    <row r="27" customHeight="1" spans="2:8">
      <c r="B27" s="7">
        <f ca="1" t="array" ref="B27:C27">Days+36+DATE(Calendar2Year,Calendar2MonthOption,1)-WEEKDAY(DATE(Calendar2Year,Calendar2MonthOption,1),WeekdayOption)</f>
        <v>43374</v>
      </c>
      <c r="C27" s="7">
        <v>43375</v>
      </c>
      <c r="D27" s="16" t="s">
        <v>3</v>
      </c>
      <c r="E27" s="16"/>
      <c r="F27" s="16"/>
      <c r="G27" s="16"/>
      <c r="H27" s="16"/>
    </row>
    <row r="28" ht="63.75" customHeight="1" spans="2:8">
      <c r="B28" s="9"/>
      <c r="C28" s="9"/>
      <c r="D28" s="13"/>
      <c r="E28" s="13"/>
      <c r="F28" s="13"/>
      <c r="G28" s="13"/>
      <c r="H28" s="13"/>
    </row>
    <row r="29" ht="54" customHeight="1" spans="1:8">
      <c r="A29" s="1"/>
      <c r="B29" s="2">
        <f ca="1">YEAR(DATE(Calendar2Year,Calendar2MonthOption+1,1))</f>
        <v>2018</v>
      </c>
      <c r="C29" s="3" t="str">
        <f ca="1">TEXT(DATE(Calendar2Year,Calendar2MonthOption+1,1),"mmmm")</f>
        <v>October</v>
      </c>
      <c r="D29" s="3"/>
      <c r="E29" s="3"/>
      <c r="F29" s="14"/>
      <c r="G29" s="14"/>
      <c r="H29" s="1"/>
    </row>
    <row r="30" ht="14.25" customHeight="1" spans="1:8">
      <c r="A30" s="4"/>
      <c r="B30" s="5" t="str">
        <f ca="1">UPPER(TEXT(B31,"dddd"))</f>
        <v>MONDAY</v>
      </c>
      <c r="C30" s="6" t="str">
        <f ca="1" t="shared" ref="C30" si="2">UPPER(TEXT(C31,"dddd"))</f>
        <v>TUESDAY</v>
      </c>
      <c r="D30" s="5" t="str">
        <f ca="1" t="shared" ref="D30" si="3">UPPER(TEXT(D31,"dddd"))</f>
        <v>WEDNESDAY</v>
      </c>
      <c r="E30" s="6" t="str">
        <f ca="1" t="shared" ref="E30" si="4">UPPER(TEXT(E31,"dddd"))</f>
        <v>THURSDAY</v>
      </c>
      <c r="F30" s="5" t="str">
        <f ca="1" t="shared" ref="F30" si="5">UPPER(TEXT(F31,"dddd"))</f>
        <v>FRIDAY</v>
      </c>
      <c r="G30" s="6" t="str">
        <f ca="1" t="shared" ref="G30" si="6">UPPER(TEXT(G31,"dddd"))</f>
        <v>SATURDAY</v>
      </c>
      <c r="H30" s="5" t="str">
        <f ca="1" t="shared" ref="H30" si="7">UPPER(TEXT(H31,"dddd"))</f>
        <v>SUNDAY</v>
      </c>
    </row>
    <row r="31" customHeight="1" spans="2:8">
      <c r="B31" s="7">
        <f ca="1" t="array" ref="B31:H31">Days+1+DATE(Calendar3Year,Calendar3MonthOption,1)-WEEKDAY(DATE(Calendar3Year,Calendar3MonthOption,1),WeekdayOption)</f>
        <v>43374</v>
      </c>
      <c r="C31" s="7">
        <v>43375</v>
      </c>
      <c r="D31" s="7">
        <v>43376</v>
      </c>
      <c r="E31" s="7">
        <v>43377</v>
      </c>
      <c r="F31" s="7">
        <v>43378</v>
      </c>
      <c r="G31" s="7">
        <v>43379</v>
      </c>
      <c r="H31" s="8">
        <v>43380</v>
      </c>
    </row>
    <row r="32" ht="56.25" customHeight="1" spans="2:8">
      <c r="B32" s="9"/>
      <c r="C32" s="9"/>
      <c r="D32" s="9"/>
      <c r="E32" s="9"/>
      <c r="F32" s="9"/>
      <c r="G32" s="9"/>
      <c r="H32" s="10"/>
    </row>
    <row r="33" customHeight="1" spans="2:8">
      <c r="B33" s="7">
        <f ca="1" t="array" ref="B33:H33">Days+8+DATE(Calendar3Year,Calendar3MonthOption,1)-WEEKDAY(DATE(Calendar3Year,Calendar3MonthOption,1),WeekdayOption)</f>
        <v>43381</v>
      </c>
      <c r="C33" s="7">
        <v>43382</v>
      </c>
      <c r="D33" s="7">
        <v>43383</v>
      </c>
      <c r="E33" s="7">
        <v>43384</v>
      </c>
      <c r="F33" s="7">
        <v>43385</v>
      </c>
      <c r="G33" s="7">
        <v>43386</v>
      </c>
      <c r="H33" s="8">
        <v>43387</v>
      </c>
    </row>
    <row r="34" ht="56.25" customHeight="1" spans="2:8">
      <c r="B34" s="9"/>
      <c r="C34" s="9"/>
      <c r="D34" s="9"/>
      <c r="E34" s="9"/>
      <c r="F34" s="9"/>
      <c r="G34" s="9"/>
      <c r="H34" s="10"/>
    </row>
    <row r="35" customHeight="1" spans="2:8">
      <c r="B35" s="7">
        <f ca="1" t="array" ref="B35:H35">Days+15+DATE(Calendar3Year,Calendar3MonthOption,1)-WEEKDAY(DATE(Calendar3Year,Calendar3MonthOption,1),WeekdayOption)</f>
        <v>43388</v>
      </c>
      <c r="C35" s="7">
        <v>43389</v>
      </c>
      <c r="D35" s="7">
        <v>43390</v>
      </c>
      <c r="E35" s="7">
        <v>43391</v>
      </c>
      <c r="F35" s="7">
        <v>43392</v>
      </c>
      <c r="G35" s="7">
        <v>43393</v>
      </c>
      <c r="H35" s="8">
        <v>43394</v>
      </c>
    </row>
    <row r="36" ht="56.25" customHeight="1" spans="2:8">
      <c r="B36" s="9"/>
      <c r="C36" s="9"/>
      <c r="D36" s="9"/>
      <c r="E36" s="9"/>
      <c r="F36" s="9"/>
      <c r="G36" s="9"/>
      <c r="H36" s="10"/>
    </row>
    <row r="37" customHeight="1" spans="2:8">
      <c r="B37" s="7">
        <f ca="1" t="array" ref="B37:H37">Days+22+DATE(Calendar3Year,Calendar3MonthOption,1)-WEEKDAY(DATE(Calendar3Year,Calendar3MonthOption,1),WeekdayOption)</f>
        <v>43395</v>
      </c>
      <c r="C37" s="7">
        <v>43396</v>
      </c>
      <c r="D37" s="7">
        <v>43397</v>
      </c>
      <c r="E37" s="7">
        <v>43398</v>
      </c>
      <c r="F37" s="7">
        <v>43399</v>
      </c>
      <c r="G37" s="7">
        <v>43400</v>
      </c>
      <c r="H37" s="8">
        <v>43401</v>
      </c>
    </row>
    <row r="38" ht="56.25" customHeight="1" spans="2:8">
      <c r="B38" s="9"/>
      <c r="C38" s="9"/>
      <c r="D38" s="9"/>
      <c r="E38" s="9"/>
      <c r="F38" s="9"/>
      <c r="G38" s="9"/>
      <c r="H38" s="10"/>
    </row>
    <row r="39" customHeight="1" spans="2:8">
      <c r="B39" s="7">
        <f ca="1" t="array" ref="B39:H39">Days+29+DATE(Calendar3Year,Calendar3MonthOption,1)-WEEKDAY(DATE(Calendar3Year,Calendar3MonthOption,1),WeekdayOption)</f>
        <v>43402</v>
      </c>
      <c r="C39" s="7">
        <v>43403</v>
      </c>
      <c r="D39" s="7">
        <v>43404</v>
      </c>
      <c r="E39" s="7">
        <v>43405</v>
      </c>
      <c r="F39" s="7">
        <v>43406</v>
      </c>
      <c r="G39" s="7">
        <v>43407</v>
      </c>
      <c r="H39" s="8">
        <v>43408</v>
      </c>
    </row>
    <row r="40" ht="57" customHeight="1" spans="2:8">
      <c r="B40" s="9"/>
      <c r="C40" s="9"/>
      <c r="D40" s="9"/>
      <c r="E40" s="9"/>
      <c r="F40" s="9"/>
      <c r="G40" s="9"/>
      <c r="H40" s="15"/>
    </row>
    <row r="41" customHeight="1" spans="2:8">
      <c r="B41" s="7">
        <f ca="1" t="array" ref="B41:C41">Days+36+DATE(Calendar3Year,Calendar3MonthOption,1)-WEEKDAY(DATE(Calendar3Year,Calendar3MonthOption,1),WeekdayOption)</f>
        <v>43409</v>
      </c>
      <c r="C41" s="7">
        <v>43410</v>
      </c>
      <c r="D41" s="16" t="s">
        <v>3</v>
      </c>
      <c r="E41" s="16"/>
      <c r="F41" s="16"/>
      <c r="G41" s="16"/>
      <c r="H41" s="16"/>
    </row>
    <row r="42" ht="63.75" customHeight="1" spans="2:8">
      <c r="B42" s="9"/>
      <c r="C42" s="9"/>
      <c r="D42" s="13"/>
      <c r="E42" s="13"/>
      <c r="F42" s="13"/>
      <c r="G42" s="13"/>
      <c r="H42" s="13"/>
    </row>
    <row r="43" ht="54" customHeight="1" spans="1:8">
      <c r="A43" s="1"/>
      <c r="B43" s="2">
        <f ca="1">YEAR(DATE(Calendar3Year,Calendar3MonthOption+1,1))</f>
        <v>2018</v>
      </c>
      <c r="C43" s="3" t="str">
        <f ca="1">TEXT(DATE(Calendar3Year,Calendar3MonthOption+1,1),"mmmm")</f>
        <v>November</v>
      </c>
      <c r="D43" s="3"/>
      <c r="E43" s="3"/>
      <c r="F43" s="14"/>
      <c r="G43" s="14"/>
      <c r="H43" s="1"/>
    </row>
    <row r="44" ht="14.25" customHeight="1" spans="1:8">
      <c r="A44" s="4"/>
      <c r="B44" s="5" t="str">
        <f ca="1">UPPER(TEXT(B45,"dddd"))</f>
        <v>MONDAY</v>
      </c>
      <c r="C44" s="6" t="str">
        <f ca="1" t="shared" ref="C44" si="8">UPPER(TEXT(C45,"dddd"))</f>
        <v>TUESDAY</v>
      </c>
      <c r="D44" s="5" t="str">
        <f ca="1" t="shared" ref="D44" si="9">UPPER(TEXT(D45,"dddd"))</f>
        <v>WEDNESDAY</v>
      </c>
      <c r="E44" s="6" t="str">
        <f ca="1" t="shared" ref="E44" si="10">UPPER(TEXT(E45,"dddd"))</f>
        <v>THURSDAY</v>
      </c>
      <c r="F44" s="5" t="str">
        <f ca="1" t="shared" ref="F44" si="11">UPPER(TEXT(F45,"dddd"))</f>
        <v>FRIDAY</v>
      </c>
      <c r="G44" s="6" t="str">
        <f ca="1" t="shared" ref="G44" si="12">UPPER(TEXT(G45,"dddd"))</f>
        <v>SATURDAY</v>
      </c>
      <c r="H44" s="5" t="str">
        <f ca="1" t="shared" ref="H44" si="13">UPPER(TEXT(H45,"dddd"))</f>
        <v>SUNDAY</v>
      </c>
    </row>
    <row r="45" customHeight="1" spans="2:8">
      <c r="B45" s="7">
        <f ca="1" t="array" ref="B45:H45">Days+1+DATE(Calendar4Year,Calendar4MonthOption,1)-WEEKDAY(DATE(Calendar4Year,Calendar4MonthOption,1),WeekdayOption)</f>
        <v>43402</v>
      </c>
      <c r="C45" s="7">
        <v>43403</v>
      </c>
      <c r="D45" s="7">
        <v>43404</v>
      </c>
      <c r="E45" s="7">
        <v>43405</v>
      </c>
      <c r="F45" s="7">
        <v>43406</v>
      </c>
      <c r="G45" s="7">
        <v>43407</v>
      </c>
      <c r="H45" s="8">
        <v>43408</v>
      </c>
    </row>
    <row r="46" ht="56.25" customHeight="1" spans="2:8">
      <c r="B46" s="9"/>
      <c r="C46" s="9"/>
      <c r="D46" s="9"/>
      <c r="E46" s="9"/>
      <c r="F46" s="9"/>
      <c r="G46" s="9"/>
      <c r="H46" s="10"/>
    </row>
    <row r="47" customHeight="1" spans="2:8">
      <c r="B47" s="7">
        <f ca="1" t="array" ref="B47:H47">Days+8+DATE(Calendar4Year,Calendar4MonthOption,1)-WEEKDAY(DATE(Calendar4Year,Calendar4MonthOption,1),WeekdayOption)</f>
        <v>43409</v>
      </c>
      <c r="C47" s="7">
        <v>43410</v>
      </c>
      <c r="D47" s="7">
        <v>43411</v>
      </c>
      <c r="E47" s="7">
        <v>43412</v>
      </c>
      <c r="F47" s="7">
        <v>43413</v>
      </c>
      <c r="G47" s="7">
        <v>43414</v>
      </c>
      <c r="H47" s="8">
        <v>43415</v>
      </c>
    </row>
    <row r="48" ht="56.25" customHeight="1" spans="2:8">
      <c r="B48" s="9"/>
      <c r="C48" s="9"/>
      <c r="D48" s="9"/>
      <c r="E48" s="9"/>
      <c r="F48" s="9"/>
      <c r="G48" s="9"/>
      <c r="H48" s="10"/>
    </row>
    <row r="49" customHeight="1" spans="2:8">
      <c r="B49" s="7">
        <f ca="1" t="array" ref="B49:H49">Days+15+DATE(Calendar4Year,Calendar4MonthOption,1)-WEEKDAY(DATE(Calendar4Year,Calendar4MonthOption,1),WeekdayOption)</f>
        <v>43416</v>
      </c>
      <c r="C49" s="7">
        <v>43417</v>
      </c>
      <c r="D49" s="7">
        <v>43418</v>
      </c>
      <c r="E49" s="7">
        <v>43419</v>
      </c>
      <c r="F49" s="7">
        <v>43420</v>
      </c>
      <c r="G49" s="7">
        <v>43421</v>
      </c>
      <c r="H49" s="8">
        <v>43422</v>
      </c>
    </row>
    <row r="50" ht="56.25" customHeight="1" spans="2:8">
      <c r="B50" s="9"/>
      <c r="C50" s="9"/>
      <c r="D50" s="9"/>
      <c r="E50" s="9"/>
      <c r="F50" s="9"/>
      <c r="G50" s="9"/>
      <c r="H50" s="10"/>
    </row>
    <row r="51" customHeight="1" spans="2:8">
      <c r="B51" s="7">
        <f ca="1" t="array" ref="B51:H51">Days+22+DATE(Calendar4Year,Calendar4MonthOption,1)-WEEKDAY(DATE(Calendar4Year,Calendar4MonthOption,1),WeekdayOption)</f>
        <v>43423</v>
      </c>
      <c r="C51" s="7">
        <v>43424</v>
      </c>
      <c r="D51" s="7">
        <v>43425</v>
      </c>
      <c r="E51" s="7">
        <v>43426</v>
      </c>
      <c r="F51" s="7">
        <v>43427</v>
      </c>
      <c r="G51" s="7">
        <v>43428</v>
      </c>
      <c r="H51" s="8">
        <v>43429</v>
      </c>
    </row>
    <row r="52" ht="56.25" customHeight="1" spans="2:8">
      <c r="B52" s="9"/>
      <c r="C52" s="9"/>
      <c r="D52" s="9"/>
      <c r="E52" s="9"/>
      <c r="F52" s="9"/>
      <c r="G52" s="9"/>
      <c r="H52" s="10"/>
    </row>
    <row r="53" customHeight="1" spans="2:8">
      <c r="B53" s="7">
        <f ca="1" t="array" ref="B53:H53">Days+29+DATE(Calendar4Year,Calendar4MonthOption,1)-WEEKDAY(DATE(Calendar4Year,Calendar4MonthOption,1),WeekdayOption)</f>
        <v>43430</v>
      </c>
      <c r="C53" s="7">
        <v>43431</v>
      </c>
      <c r="D53" s="7">
        <v>43432</v>
      </c>
      <c r="E53" s="7">
        <v>43433</v>
      </c>
      <c r="F53" s="7">
        <v>43434</v>
      </c>
      <c r="G53" s="7">
        <v>43435</v>
      </c>
      <c r="H53" s="8">
        <v>43436</v>
      </c>
    </row>
    <row r="54" ht="57" customHeight="1" spans="2:8">
      <c r="B54" s="9"/>
      <c r="C54" s="9"/>
      <c r="D54" s="9"/>
      <c r="E54" s="9"/>
      <c r="F54" s="9"/>
      <c r="G54" s="9"/>
      <c r="H54" s="15"/>
    </row>
    <row r="55" customHeight="1" spans="2:8">
      <c r="B55" s="7">
        <f ca="1" t="array" ref="B55:C55">Days+36+DATE(Calendar4Year,Calendar4MonthOption,1)-WEEKDAY(DATE(Calendar4Year,Calendar4MonthOption,1),WeekdayOption)</f>
        <v>43437</v>
      </c>
      <c r="C55" s="7">
        <v>43438</v>
      </c>
      <c r="D55" s="17" t="s">
        <v>3</v>
      </c>
      <c r="E55" s="18"/>
      <c r="F55" s="18"/>
      <c r="G55" s="18"/>
      <c r="H55" s="18"/>
    </row>
    <row r="56" ht="63.75" customHeight="1" spans="2:8">
      <c r="B56" s="9"/>
      <c r="C56" s="9"/>
      <c r="D56" s="13"/>
      <c r="E56" s="13"/>
      <c r="F56" s="13"/>
      <c r="G56" s="13"/>
      <c r="H56" s="13"/>
    </row>
    <row r="57" ht="54" customHeight="1" spans="1:8">
      <c r="A57" s="1"/>
      <c r="B57" s="2">
        <f ca="1">YEAR(DATE(Calendar4Year,Calendar4MonthOption+1,1))</f>
        <v>2018</v>
      </c>
      <c r="C57" s="3" t="str">
        <f ca="1">TEXT(DATE(Calendar4Year,Calendar4MonthOption+1,1),"mmmm")</f>
        <v>December</v>
      </c>
      <c r="D57" s="3"/>
      <c r="E57" s="3"/>
      <c r="F57" s="14"/>
      <c r="G57" s="14"/>
      <c r="H57" s="1"/>
    </row>
    <row r="58" ht="14.25" customHeight="1" spans="1:8">
      <c r="A58" s="4"/>
      <c r="B58" s="5" t="str">
        <f ca="1">UPPER(TEXT(B59,"dddd"))</f>
        <v>MONDAY</v>
      </c>
      <c r="C58" s="6" t="str">
        <f ca="1" t="shared" ref="C58" si="14">UPPER(TEXT(C59,"dddd"))</f>
        <v>TUESDAY</v>
      </c>
      <c r="D58" s="5" t="str">
        <f ca="1" t="shared" ref="D58" si="15">UPPER(TEXT(D59,"dddd"))</f>
        <v>WEDNESDAY</v>
      </c>
      <c r="E58" s="6" t="str">
        <f ca="1" t="shared" ref="E58" si="16">UPPER(TEXT(E59,"dddd"))</f>
        <v>THURSDAY</v>
      </c>
      <c r="F58" s="5" t="str">
        <f ca="1" t="shared" ref="F58" si="17">UPPER(TEXT(F59,"dddd"))</f>
        <v>FRIDAY</v>
      </c>
      <c r="G58" s="6" t="str">
        <f ca="1" t="shared" ref="G58" si="18">UPPER(TEXT(G59,"dddd"))</f>
        <v>SATURDAY</v>
      </c>
      <c r="H58" s="5" t="str">
        <f ca="1" t="shared" ref="H58" si="19">UPPER(TEXT(H59,"dddd"))</f>
        <v>SUNDAY</v>
      </c>
    </row>
    <row r="59" customHeight="1" spans="2:8">
      <c r="B59" s="7">
        <f ca="1" t="array" ref="B59:H59">Days+1+DATE(Calendar5Year,Calendar5MonthOption,1)-WEEKDAY(DATE(Calendar5Year,Calendar5MonthOption,1),WeekdayOption)</f>
        <v>43430</v>
      </c>
      <c r="C59" s="7">
        <v>43431</v>
      </c>
      <c r="D59" s="7">
        <v>43432</v>
      </c>
      <c r="E59" s="7">
        <v>43433</v>
      </c>
      <c r="F59" s="7">
        <v>43434</v>
      </c>
      <c r="G59" s="7">
        <v>43435</v>
      </c>
      <c r="H59" s="8">
        <v>43436</v>
      </c>
    </row>
    <row r="60" ht="56.25" customHeight="1" spans="2:8">
      <c r="B60" s="9"/>
      <c r="C60" s="9"/>
      <c r="D60" s="9"/>
      <c r="E60" s="9"/>
      <c r="F60" s="9"/>
      <c r="G60" s="9"/>
      <c r="H60" s="10"/>
    </row>
    <row r="61" customHeight="1" spans="2:8">
      <c r="B61" s="7">
        <f ca="1" t="array" ref="B61:H61">Days+8+DATE(Calendar5Year,Calendar5MonthOption,1)-WEEKDAY(DATE(Calendar5Year,Calendar5MonthOption,1),WeekdayOption)</f>
        <v>43437</v>
      </c>
      <c r="C61" s="7">
        <v>43438</v>
      </c>
      <c r="D61" s="7">
        <v>43439</v>
      </c>
      <c r="E61" s="7">
        <v>43440</v>
      </c>
      <c r="F61" s="7">
        <v>43441</v>
      </c>
      <c r="G61" s="7">
        <v>43442</v>
      </c>
      <c r="H61" s="8">
        <v>43443</v>
      </c>
    </row>
    <row r="62" ht="56.25" customHeight="1" spans="2:8">
      <c r="B62" s="9"/>
      <c r="C62" s="9"/>
      <c r="D62" s="9"/>
      <c r="E62" s="9"/>
      <c r="F62" s="9"/>
      <c r="G62" s="9"/>
      <c r="H62" s="10"/>
    </row>
    <row r="63" customHeight="1" spans="2:8">
      <c r="B63" s="7">
        <f ca="1" t="array" ref="B63:H63">Days+15+DATE(Calendar5Year,Calendar5MonthOption,1)-WEEKDAY(DATE(Calendar5Year,Calendar5MonthOption,1),WeekdayOption)</f>
        <v>43444</v>
      </c>
      <c r="C63" s="7">
        <v>43445</v>
      </c>
      <c r="D63" s="7">
        <v>43446</v>
      </c>
      <c r="E63" s="7">
        <v>43447</v>
      </c>
      <c r="F63" s="7">
        <v>43448</v>
      </c>
      <c r="G63" s="7">
        <v>43449</v>
      </c>
      <c r="H63" s="8">
        <v>43450</v>
      </c>
    </row>
    <row r="64" ht="56.25" customHeight="1" spans="2:8">
      <c r="B64" s="9"/>
      <c r="C64" s="9"/>
      <c r="D64" s="9"/>
      <c r="E64" s="9"/>
      <c r="F64" s="9"/>
      <c r="G64" s="9"/>
      <c r="H64" s="10"/>
    </row>
    <row r="65" customHeight="1" spans="2:8">
      <c r="B65" s="7">
        <f ca="1" t="array" ref="B65:H65">Days+22+DATE(Calendar5Year,Calendar5MonthOption,1)-WEEKDAY(DATE(Calendar5Year,Calendar5MonthOption,1),WeekdayOption)</f>
        <v>43451</v>
      </c>
      <c r="C65" s="7">
        <v>43452</v>
      </c>
      <c r="D65" s="7">
        <v>43453</v>
      </c>
      <c r="E65" s="7">
        <v>43454</v>
      </c>
      <c r="F65" s="7">
        <v>43455</v>
      </c>
      <c r="G65" s="7">
        <v>43456</v>
      </c>
      <c r="H65" s="8">
        <v>43457</v>
      </c>
    </row>
    <row r="66" ht="56.25" customHeight="1" spans="2:8">
      <c r="B66" s="9"/>
      <c r="C66" s="9"/>
      <c r="D66" s="9"/>
      <c r="E66" s="9"/>
      <c r="F66" s="9"/>
      <c r="G66" s="9"/>
      <c r="H66" s="10"/>
    </row>
    <row r="67" customHeight="1" spans="2:8">
      <c r="B67" s="7">
        <f ca="1" t="array" ref="B67:H67">Days+29+DATE(Calendar5Year,Calendar5MonthOption,1)-WEEKDAY(DATE(Calendar5Year,Calendar5MonthOption,1),WeekdayOption)</f>
        <v>43458</v>
      </c>
      <c r="C67" s="7">
        <v>43459</v>
      </c>
      <c r="D67" s="7">
        <v>43460</v>
      </c>
      <c r="E67" s="7">
        <v>43461</v>
      </c>
      <c r="F67" s="7">
        <v>43462</v>
      </c>
      <c r="G67" s="7">
        <v>43463</v>
      </c>
      <c r="H67" s="8">
        <v>43464</v>
      </c>
    </row>
    <row r="68" ht="57" customHeight="1" spans="2:8">
      <c r="B68" s="9"/>
      <c r="C68" s="9"/>
      <c r="D68" s="9"/>
      <c r="E68" s="9"/>
      <c r="F68" s="9"/>
      <c r="G68" s="9"/>
      <c r="H68" s="15"/>
    </row>
    <row r="69" customHeight="1" spans="2:8">
      <c r="B69" s="7">
        <f ca="1" t="array" ref="B69:C69">Days+36+DATE(Calendar5Year,Calendar5MonthOption,1)-WEEKDAY(DATE(Calendar5Year,Calendar5MonthOption,1),WeekdayOption)</f>
        <v>43465</v>
      </c>
      <c r="C69" s="7">
        <v>43466</v>
      </c>
      <c r="D69" s="17" t="s">
        <v>3</v>
      </c>
      <c r="E69" s="18"/>
      <c r="F69" s="18"/>
      <c r="G69" s="18"/>
      <c r="H69" s="18"/>
    </row>
    <row r="70" ht="63.75" customHeight="1" spans="2:8">
      <c r="B70" s="9"/>
      <c r="C70" s="9"/>
      <c r="D70" s="13"/>
      <c r="E70" s="13"/>
      <c r="F70" s="13"/>
      <c r="G70" s="13"/>
      <c r="H70" s="13"/>
    </row>
    <row r="71" ht="54" customHeight="1" spans="1:8">
      <c r="A71" s="1"/>
      <c r="B71" s="2">
        <f ca="1">YEAR(DATE(Calendar5Year,Calendar5MonthOption+1,1))</f>
        <v>2019</v>
      </c>
      <c r="C71" s="3" t="str">
        <f ca="1">TEXT(DATE(Calendar5Year,Calendar5MonthOption+1,1),"mmmm")</f>
        <v>January</v>
      </c>
      <c r="D71" s="3"/>
      <c r="E71" s="3"/>
      <c r="F71" s="14"/>
      <c r="G71" s="14"/>
      <c r="H71" s="1"/>
    </row>
    <row r="72" ht="14.25" customHeight="1" spans="1:8">
      <c r="A72" s="4"/>
      <c r="B72" s="5" t="str">
        <f ca="1">UPPER(TEXT(B73,"dddd"))</f>
        <v>MONDAY</v>
      </c>
      <c r="C72" s="6" t="str">
        <f ca="1" t="shared" ref="C72" si="20">UPPER(TEXT(C73,"dddd"))</f>
        <v>TUESDAY</v>
      </c>
      <c r="D72" s="5" t="str">
        <f ca="1" t="shared" ref="D72" si="21">UPPER(TEXT(D73,"dddd"))</f>
        <v>WEDNESDAY</v>
      </c>
      <c r="E72" s="6" t="str">
        <f ca="1" t="shared" ref="E72" si="22">UPPER(TEXT(E73,"dddd"))</f>
        <v>THURSDAY</v>
      </c>
      <c r="F72" s="5" t="str">
        <f ca="1" t="shared" ref="F72" si="23">UPPER(TEXT(F73,"dddd"))</f>
        <v>FRIDAY</v>
      </c>
      <c r="G72" s="6" t="str">
        <f ca="1" t="shared" ref="G72" si="24">UPPER(TEXT(G73,"dddd"))</f>
        <v>SATURDAY</v>
      </c>
      <c r="H72" s="5" t="str">
        <f ca="1" t="shared" ref="H72" si="25">UPPER(TEXT(H73,"dddd"))</f>
        <v>SUNDAY</v>
      </c>
    </row>
    <row r="73" customHeight="1" spans="2:8">
      <c r="B73" s="7">
        <f ca="1" t="array" ref="B73:H73">Days+1+DATE(Calendar6Year,Calendar6MonthOption,1)-WEEKDAY(DATE(Calendar6Year,Calendar6MonthOption,1),WeekdayOption)</f>
        <v>43465</v>
      </c>
      <c r="C73" s="7">
        <v>43466</v>
      </c>
      <c r="D73" s="7">
        <v>43467</v>
      </c>
      <c r="E73" s="7">
        <v>43468</v>
      </c>
      <c r="F73" s="7">
        <v>43469</v>
      </c>
      <c r="G73" s="7">
        <v>43470</v>
      </c>
      <c r="H73" s="8">
        <v>43471</v>
      </c>
    </row>
    <row r="74" ht="56.25" customHeight="1" spans="2:8">
      <c r="B74" s="9"/>
      <c r="C74" s="9"/>
      <c r="D74" s="9"/>
      <c r="E74" s="9"/>
      <c r="F74" s="9"/>
      <c r="G74" s="9"/>
      <c r="H74" s="10"/>
    </row>
    <row r="75" customHeight="1" spans="2:8">
      <c r="B75" s="7">
        <f ca="1" t="array" ref="B75:H75">Days+8+DATE(Calendar6Year,Calendar6MonthOption,1)-WEEKDAY(DATE(Calendar6Year,Calendar6MonthOption,1),WeekdayOption)</f>
        <v>43472</v>
      </c>
      <c r="C75" s="7">
        <v>43473</v>
      </c>
      <c r="D75" s="7">
        <v>43474</v>
      </c>
      <c r="E75" s="7">
        <v>43475</v>
      </c>
      <c r="F75" s="7">
        <v>43476</v>
      </c>
      <c r="G75" s="7">
        <v>43477</v>
      </c>
      <c r="H75" s="8">
        <v>43478</v>
      </c>
    </row>
    <row r="76" ht="56.25" customHeight="1" spans="2:8">
      <c r="B76" s="9"/>
      <c r="C76" s="9"/>
      <c r="D76" s="9"/>
      <c r="E76" s="9"/>
      <c r="F76" s="9"/>
      <c r="G76" s="9"/>
      <c r="H76" s="10"/>
    </row>
    <row r="77" customHeight="1" spans="2:8">
      <c r="B77" s="7">
        <f ca="1" t="array" ref="B77:H77">Days+15+DATE(Calendar6Year,Calendar6MonthOption,1)-WEEKDAY(DATE(Calendar6Year,Calendar6MonthOption,1),WeekdayOption)</f>
        <v>43479</v>
      </c>
      <c r="C77" s="7">
        <v>43480</v>
      </c>
      <c r="D77" s="7">
        <v>43481</v>
      </c>
      <c r="E77" s="7">
        <v>43482</v>
      </c>
      <c r="F77" s="7">
        <v>43483</v>
      </c>
      <c r="G77" s="7">
        <v>43484</v>
      </c>
      <c r="H77" s="8">
        <v>43485</v>
      </c>
    </row>
    <row r="78" ht="56.25" customHeight="1" spans="2:8">
      <c r="B78" s="9"/>
      <c r="C78" s="9"/>
      <c r="D78" s="9"/>
      <c r="E78" s="9"/>
      <c r="F78" s="9"/>
      <c r="G78" s="9"/>
      <c r="H78" s="10"/>
    </row>
    <row r="79" customHeight="1" spans="2:8">
      <c r="B79" s="7">
        <f ca="1" t="array" ref="B79:H79">Days+22+DATE(Calendar6Year,Calendar6MonthOption,1)-WEEKDAY(DATE(Calendar6Year,Calendar6MonthOption,1),WeekdayOption)</f>
        <v>43486</v>
      </c>
      <c r="C79" s="7">
        <v>43487</v>
      </c>
      <c r="D79" s="7">
        <v>43488</v>
      </c>
      <c r="E79" s="7">
        <v>43489</v>
      </c>
      <c r="F79" s="7">
        <v>43490</v>
      </c>
      <c r="G79" s="7">
        <v>43491</v>
      </c>
      <c r="H79" s="8">
        <v>43492</v>
      </c>
    </row>
    <row r="80" ht="56.25" customHeight="1" spans="2:8">
      <c r="B80" s="9"/>
      <c r="C80" s="9"/>
      <c r="D80" s="9"/>
      <c r="E80" s="9"/>
      <c r="F80" s="9"/>
      <c r="G80" s="9"/>
      <c r="H80" s="10"/>
    </row>
    <row r="81" customHeight="1" spans="2:8">
      <c r="B81" s="7">
        <f ca="1" t="array" ref="B81:H81">Days+29+DATE(Calendar6Year,Calendar6MonthOption,1)-WEEKDAY(DATE(Calendar6Year,Calendar6MonthOption,1),WeekdayOption)</f>
        <v>43493</v>
      </c>
      <c r="C81" s="7">
        <v>43494</v>
      </c>
      <c r="D81" s="7">
        <v>43495</v>
      </c>
      <c r="E81" s="7">
        <v>43496</v>
      </c>
      <c r="F81" s="7">
        <v>43497</v>
      </c>
      <c r="G81" s="7">
        <v>43498</v>
      </c>
      <c r="H81" s="8">
        <v>43499</v>
      </c>
    </row>
    <row r="82" ht="57" customHeight="1" spans="2:8">
      <c r="B82" s="9"/>
      <c r="C82" s="9"/>
      <c r="D82" s="9"/>
      <c r="E82" s="9"/>
      <c r="F82" s="9"/>
      <c r="G82" s="9"/>
      <c r="H82" s="15"/>
    </row>
    <row r="83" customHeight="1" spans="2:8">
      <c r="B83" s="7">
        <f ca="1" t="array" ref="B83:C83">Days+36+DATE(Calendar6Year,Calendar6MonthOption,1)-WEEKDAY(DATE(Calendar6Year,Calendar6MonthOption,1),WeekdayOption)</f>
        <v>43500</v>
      </c>
      <c r="C83" s="7">
        <v>43501</v>
      </c>
      <c r="D83" s="17" t="s">
        <v>3</v>
      </c>
      <c r="E83" s="18"/>
      <c r="F83" s="18"/>
      <c r="G83" s="18"/>
      <c r="H83" s="18"/>
    </row>
    <row r="84" ht="63.75" customHeight="1" spans="2:8">
      <c r="B84" s="9"/>
      <c r="C84" s="9"/>
      <c r="D84" s="13"/>
      <c r="E84" s="13"/>
      <c r="F84" s="13"/>
      <c r="G84" s="13"/>
      <c r="H84" s="13"/>
    </row>
    <row r="85" ht="54" customHeight="1" spans="1:8">
      <c r="A85" s="1"/>
      <c r="B85" s="2">
        <f ca="1">YEAR(DATE(Calendar6Year,Calendar6MonthOption+1,1))</f>
        <v>2019</v>
      </c>
      <c r="C85" s="3" t="str">
        <f ca="1">TEXT(DATE(Calendar6Year,Calendar6MonthOption+1,1),"mmmm")</f>
        <v>February</v>
      </c>
      <c r="D85" s="3"/>
      <c r="E85" s="3"/>
      <c r="F85" s="14"/>
      <c r="G85" s="14"/>
      <c r="H85" s="1"/>
    </row>
    <row r="86" ht="14.25" customHeight="1" spans="1:8">
      <c r="A86" s="4"/>
      <c r="B86" s="5" t="str">
        <f ca="1">UPPER(TEXT(B87,"dddd"))</f>
        <v>MONDAY</v>
      </c>
      <c r="C86" s="6" t="str">
        <f ca="1" t="shared" ref="C86" si="26">UPPER(TEXT(C87,"dddd"))</f>
        <v>TUESDAY</v>
      </c>
      <c r="D86" s="5" t="str">
        <f ca="1" t="shared" ref="D86" si="27">UPPER(TEXT(D87,"dddd"))</f>
        <v>WEDNESDAY</v>
      </c>
      <c r="E86" s="6" t="str">
        <f ca="1" t="shared" ref="E86" si="28">UPPER(TEXT(E87,"dddd"))</f>
        <v>THURSDAY</v>
      </c>
      <c r="F86" s="5" t="str">
        <f ca="1" t="shared" ref="F86" si="29">UPPER(TEXT(F87,"dddd"))</f>
        <v>FRIDAY</v>
      </c>
      <c r="G86" s="6" t="str">
        <f ca="1" t="shared" ref="G86" si="30">UPPER(TEXT(G87,"dddd"))</f>
        <v>SATURDAY</v>
      </c>
      <c r="H86" s="5" t="str">
        <f ca="1" t="shared" ref="H86" si="31">UPPER(TEXT(H87,"dddd"))</f>
        <v>SUNDAY</v>
      </c>
    </row>
    <row r="87" customHeight="1" spans="2:8">
      <c r="B87" s="7">
        <f ca="1" t="array" ref="B87:H87">Days+1+DATE(Calendar7Year,Calendar7MonthOption,1)-WEEKDAY(DATE(Calendar7Year,Calendar7MonthOption,1),WeekdayOption)</f>
        <v>43493</v>
      </c>
      <c r="C87" s="7">
        <v>43494</v>
      </c>
      <c r="D87" s="7">
        <v>43495</v>
      </c>
      <c r="E87" s="7">
        <v>43496</v>
      </c>
      <c r="F87" s="7">
        <v>43497</v>
      </c>
      <c r="G87" s="7">
        <v>43498</v>
      </c>
      <c r="H87" s="8">
        <v>43499</v>
      </c>
    </row>
    <row r="88" ht="56.25" customHeight="1" spans="2:8">
      <c r="B88" s="9"/>
      <c r="C88" s="9"/>
      <c r="D88" s="9"/>
      <c r="E88" s="9"/>
      <c r="F88" s="9"/>
      <c r="G88" s="9"/>
      <c r="H88" s="10"/>
    </row>
    <row r="89" customHeight="1" spans="2:8">
      <c r="B89" s="7">
        <f ca="1" t="array" ref="B89:H89">Days+8+DATE(Calendar7Year,Calendar7MonthOption,1)-WEEKDAY(DATE(Calendar7Year,Calendar7MonthOption,1),WeekdayOption)</f>
        <v>43500</v>
      </c>
      <c r="C89" s="7">
        <v>43501</v>
      </c>
      <c r="D89" s="7">
        <v>43502</v>
      </c>
      <c r="E89" s="7">
        <v>43503</v>
      </c>
      <c r="F89" s="7">
        <v>43504</v>
      </c>
      <c r="G89" s="7">
        <v>43505</v>
      </c>
      <c r="H89" s="8">
        <v>43506</v>
      </c>
    </row>
    <row r="90" ht="56.25" customHeight="1" spans="2:8">
      <c r="B90" s="9"/>
      <c r="C90" s="9"/>
      <c r="D90" s="9"/>
      <c r="E90" s="9"/>
      <c r="F90" s="9"/>
      <c r="G90" s="9"/>
      <c r="H90" s="10"/>
    </row>
    <row r="91" customHeight="1" spans="2:8">
      <c r="B91" s="7">
        <f ca="1" t="array" ref="B91:H91">Days+15+DATE(Calendar7Year,Calendar7MonthOption,1)-WEEKDAY(DATE(Calendar7Year,Calendar7MonthOption,1),WeekdayOption)</f>
        <v>43507</v>
      </c>
      <c r="C91" s="7">
        <v>43508</v>
      </c>
      <c r="D91" s="7">
        <v>43509</v>
      </c>
      <c r="E91" s="7">
        <v>43510</v>
      </c>
      <c r="F91" s="7">
        <v>43511</v>
      </c>
      <c r="G91" s="7">
        <v>43512</v>
      </c>
      <c r="H91" s="8">
        <v>43513</v>
      </c>
    </row>
    <row r="92" ht="56.25" customHeight="1" spans="2:8">
      <c r="B92" s="9"/>
      <c r="C92" s="9"/>
      <c r="D92" s="9"/>
      <c r="E92" s="9"/>
      <c r="F92" s="9"/>
      <c r="G92" s="9"/>
      <c r="H92" s="10"/>
    </row>
    <row r="93" customHeight="1" spans="2:8">
      <c r="B93" s="7">
        <f ca="1" t="array" ref="B93:H93">Days+22+DATE(Calendar7Year,Calendar7MonthOption,1)-WEEKDAY(DATE(Calendar7Year,Calendar7MonthOption,1),WeekdayOption)</f>
        <v>43514</v>
      </c>
      <c r="C93" s="7">
        <v>43515</v>
      </c>
      <c r="D93" s="7">
        <v>43516</v>
      </c>
      <c r="E93" s="7">
        <v>43517</v>
      </c>
      <c r="F93" s="7">
        <v>43518</v>
      </c>
      <c r="G93" s="7">
        <v>43519</v>
      </c>
      <c r="H93" s="8">
        <v>43520</v>
      </c>
    </row>
    <row r="94" ht="56.25" customHeight="1" spans="2:8">
      <c r="B94" s="9"/>
      <c r="C94" s="9"/>
      <c r="D94" s="9"/>
      <c r="E94" s="9"/>
      <c r="F94" s="9"/>
      <c r="G94" s="9"/>
      <c r="H94" s="10"/>
    </row>
    <row r="95" customHeight="1" spans="2:8">
      <c r="B95" s="7">
        <f ca="1" t="array" ref="B95:H95">Days+29+DATE(Calendar7Year,Calendar7MonthOption,1)-WEEKDAY(DATE(Calendar7Year,Calendar7MonthOption,1),WeekdayOption)</f>
        <v>43521</v>
      </c>
      <c r="C95" s="7">
        <v>43522</v>
      </c>
      <c r="D95" s="7">
        <v>43523</v>
      </c>
      <c r="E95" s="7">
        <v>43524</v>
      </c>
      <c r="F95" s="7">
        <v>43525</v>
      </c>
      <c r="G95" s="7">
        <v>43526</v>
      </c>
      <c r="H95" s="8">
        <v>43527</v>
      </c>
    </row>
    <row r="96" ht="57" customHeight="1" spans="2:8">
      <c r="B96" s="9"/>
      <c r="C96" s="9"/>
      <c r="D96" s="9"/>
      <c r="E96" s="9"/>
      <c r="F96" s="9"/>
      <c r="G96" s="9"/>
      <c r="H96" s="15"/>
    </row>
    <row r="97" customHeight="1" spans="2:8">
      <c r="B97" s="7">
        <f ca="1" t="array" ref="B97:C97">Days+36+DATE(Calendar7Year,Calendar7MonthOption,1)-WEEKDAY(DATE(Calendar7Year,Calendar7MonthOption,1),WeekdayOption)</f>
        <v>43528</v>
      </c>
      <c r="C97" s="7">
        <v>43529</v>
      </c>
      <c r="D97" s="17" t="s">
        <v>3</v>
      </c>
      <c r="E97" s="18"/>
      <c r="F97" s="18"/>
      <c r="G97" s="18"/>
      <c r="H97" s="18"/>
    </row>
    <row r="98" ht="63.75" customHeight="1" spans="2:8">
      <c r="B98" s="9"/>
      <c r="C98" s="9"/>
      <c r="D98" s="13"/>
      <c r="E98" s="13"/>
      <c r="F98" s="13"/>
      <c r="G98" s="13"/>
      <c r="H98" s="13"/>
    </row>
    <row r="99" ht="54" customHeight="1" spans="1:8">
      <c r="A99" s="1"/>
      <c r="B99" s="2">
        <f ca="1">YEAR(DATE(Calendar7Year,Calendar7MonthOption+1,1))</f>
        <v>2019</v>
      </c>
      <c r="C99" s="3" t="str">
        <f ca="1">TEXT(DATE(Calendar7Year,Calendar7MonthOption+1,1),"mmmm")</f>
        <v>March</v>
      </c>
      <c r="D99" s="3"/>
      <c r="E99" s="3"/>
      <c r="F99" s="14"/>
      <c r="G99" s="14"/>
      <c r="H99" s="1"/>
    </row>
    <row r="100" ht="14.25" customHeight="1" spans="1:8">
      <c r="A100" s="4"/>
      <c r="B100" s="5" t="str">
        <f ca="1">UPPER(TEXT(B101,"dddd"))</f>
        <v>MONDAY</v>
      </c>
      <c r="C100" s="6" t="str">
        <f ca="1" t="shared" ref="C100" si="32">UPPER(TEXT(C101,"dddd"))</f>
        <v>TUESDAY</v>
      </c>
      <c r="D100" s="5" t="str">
        <f ca="1" t="shared" ref="D100" si="33">UPPER(TEXT(D101,"dddd"))</f>
        <v>WEDNESDAY</v>
      </c>
      <c r="E100" s="6" t="str">
        <f ca="1" t="shared" ref="E100" si="34">UPPER(TEXT(E101,"dddd"))</f>
        <v>THURSDAY</v>
      </c>
      <c r="F100" s="5" t="str">
        <f ca="1" t="shared" ref="F100" si="35">UPPER(TEXT(F101,"dddd"))</f>
        <v>FRIDAY</v>
      </c>
      <c r="G100" s="6" t="str">
        <f ca="1" t="shared" ref="G100" si="36">UPPER(TEXT(G101,"dddd"))</f>
        <v>SATURDAY</v>
      </c>
      <c r="H100" s="5" t="str">
        <f ca="1" t="shared" ref="H100" si="37">UPPER(TEXT(H101,"dddd"))</f>
        <v>SUNDAY</v>
      </c>
    </row>
    <row r="101" customHeight="1" spans="2:8">
      <c r="B101" s="7">
        <f ca="1" t="array" ref="B101:H101">Days+1+DATE(Calendar8Year,Calendar8MonthOption,1)-WEEKDAY(DATE(Calendar8Year,Calendar8MonthOption,1),WeekdayOption)</f>
        <v>43521</v>
      </c>
      <c r="C101" s="7">
        <v>43522</v>
      </c>
      <c r="D101" s="7">
        <v>43523</v>
      </c>
      <c r="E101" s="7">
        <v>43524</v>
      </c>
      <c r="F101" s="7">
        <v>43525</v>
      </c>
      <c r="G101" s="7">
        <v>43526</v>
      </c>
      <c r="H101" s="8">
        <v>43527</v>
      </c>
    </row>
    <row r="102" ht="56.25" customHeight="1" spans="2:8">
      <c r="B102" s="9"/>
      <c r="C102" s="9"/>
      <c r="D102" s="9"/>
      <c r="E102" s="9"/>
      <c r="F102" s="9"/>
      <c r="G102" s="9"/>
      <c r="H102" s="10"/>
    </row>
    <row r="103" customHeight="1" spans="2:8">
      <c r="B103" s="7">
        <f ca="1" t="array" ref="B103:H103">Days+8+DATE(Calendar8Year,Calendar8MonthOption,1)-WEEKDAY(DATE(Calendar8Year,Calendar8MonthOption,1),WeekdayOption)</f>
        <v>43528</v>
      </c>
      <c r="C103" s="7">
        <v>43529</v>
      </c>
      <c r="D103" s="7">
        <v>43530</v>
      </c>
      <c r="E103" s="7">
        <v>43531</v>
      </c>
      <c r="F103" s="7">
        <v>43532</v>
      </c>
      <c r="G103" s="7">
        <v>43533</v>
      </c>
      <c r="H103" s="8">
        <v>43534</v>
      </c>
    </row>
    <row r="104" ht="56.25" customHeight="1" spans="2:8">
      <c r="B104" s="9"/>
      <c r="C104" s="9"/>
      <c r="D104" s="9"/>
      <c r="E104" s="9"/>
      <c r="F104" s="9"/>
      <c r="G104" s="9"/>
      <c r="H104" s="10"/>
    </row>
    <row r="105" customHeight="1" spans="2:8">
      <c r="B105" s="7">
        <f ca="1" t="array" ref="B105:H105">Days+15+DATE(Calendar8Year,Calendar8MonthOption,1)-WEEKDAY(DATE(Calendar8Year,Calendar8MonthOption,1),WeekdayOption)</f>
        <v>43535</v>
      </c>
      <c r="C105" s="7">
        <v>43536</v>
      </c>
      <c r="D105" s="7">
        <v>43537</v>
      </c>
      <c r="E105" s="7">
        <v>43538</v>
      </c>
      <c r="F105" s="7">
        <v>43539</v>
      </c>
      <c r="G105" s="7">
        <v>43540</v>
      </c>
      <c r="H105" s="8">
        <v>43541</v>
      </c>
    </row>
    <row r="106" ht="56.25" customHeight="1" spans="2:8">
      <c r="B106" s="9"/>
      <c r="C106" s="9"/>
      <c r="D106" s="9"/>
      <c r="E106" s="9"/>
      <c r="F106" s="9"/>
      <c r="G106" s="9"/>
      <c r="H106" s="10"/>
    </row>
    <row r="107" customHeight="1" spans="2:8">
      <c r="B107" s="7">
        <f ca="1" t="array" ref="B107:H107">Days+22+DATE(Calendar8Year,Calendar8MonthOption,1)-WEEKDAY(DATE(Calendar8Year,Calendar8MonthOption,1),WeekdayOption)</f>
        <v>43542</v>
      </c>
      <c r="C107" s="7">
        <v>43543</v>
      </c>
      <c r="D107" s="7">
        <v>43544</v>
      </c>
      <c r="E107" s="7">
        <v>43545</v>
      </c>
      <c r="F107" s="7">
        <v>43546</v>
      </c>
      <c r="G107" s="7">
        <v>43547</v>
      </c>
      <c r="H107" s="8">
        <v>43548</v>
      </c>
    </row>
    <row r="108" ht="56.25" customHeight="1" spans="2:8">
      <c r="B108" s="9"/>
      <c r="C108" s="9"/>
      <c r="D108" s="9"/>
      <c r="E108" s="9"/>
      <c r="F108" s="9"/>
      <c r="G108" s="9"/>
      <c r="H108" s="10"/>
    </row>
    <row r="109" customHeight="1" spans="2:8">
      <c r="B109" s="7">
        <f ca="1" t="array" ref="B109:H109">Days+29+DATE(Calendar8Year,Calendar8MonthOption,1)-WEEKDAY(DATE(Calendar8Year,Calendar8MonthOption,1),WeekdayOption)</f>
        <v>43549</v>
      </c>
      <c r="C109" s="7">
        <v>43550</v>
      </c>
      <c r="D109" s="7">
        <v>43551</v>
      </c>
      <c r="E109" s="7">
        <v>43552</v>
      </c>
      <c r="F109" s="7">
        <v>43553</v>
      </c>
      <c r="G109" s="7">
        <v>43554</v>
      </c>
      <c r="H109" s="8">
        <v>43555</v>
      </c>
    </row>
    <row r="110" ht="57" customHeight="1" spans="2:8">
      <c r="B110" s="9"/>
      <c r="C110" s="9"/>
      <c r="D110" s="9"/>
      <c r="E110" s="9"/>
      <c r="F110" s="9"/>
      <c r="G110" s="9"/>
      <c r="H110" s="15"/>
    </row>
    <row r="111" customHeight="1" spans="2:8">
      <c r="B111" s="7">
        <f ca="1" t="array" ref="B111:C111">Days+36+DATE(Calendar8Year,Calendar8MonthOption,1)-WEEKDAY(DATE(Calendar8Year,Calendar8MonthOption,1),WeekdayOption)</f>
        <v>43556</v>
      </c>
      <c r="C111" s="7">
        <v>43557</v>
      </c>
      <c r="D111" s="17" t="s">
        <v>3</v>
      </c>
      <c r="E111" s="18"/>
      <c r="F111" s="18"/>
      <c r="G111" s="18"/>
      <c r="H111" s="18"/>
    </row>
    <row r="112" ht="63.75" customHeight="1" spans="2:8">
      <c r="B112" s="9"/>
      <c r="C112" s="9"/>
      <c r="D112" s="13"/>
      <c r="E112" s="13"/>
      <c r="F112" s="13"/>
      <c r="G112" s="13"/>
      <c r="H112" s="13"/>
    </row>
    <row r="113" ht="54" customHeight="1" spans="1:8">
      <c r="A113" s="1"/>
      <c r="B113" s="2">
        <f ca="1">YEAR(DATE(Calendar8Year,Calendar8MonthOption+1,1))</f>
        <v>2019</v>
      </c>
      <c r="C113" s="3" t="str">
        <f ca="1">TEXT(DATE(Calendar8Year,Calendar8MonthOption+1,1),"mmmm")</f>
        <v>April</v>
      </c>
      <c r="D113" s="3"/>
      <c r="E113" s="3"/>
      <c r="F113" s="14"/>
      <c r="G113" s="14"/>
      <c r="H113" s="1"/>
    </row>
    <row r="114" ht="14.25" customHeight="1" spans="1:8">
      <c r="A114" s="4"/>
      <c r="B114" s="5" t="str">
        <f ca="1">UPPER(TEXT(B115,"dddd"))</f>
        <v>MONDAY</v>
      </c>
      <c r="C114" s="6" t="str">
        <f ca="1" t="shared" ref="C114" si="38">UPPER(TEXT(C115,"dddd"))</f>
        <v>TUESDAY</v>
      </c>
      <c r="D114" s="5" t="str">
        <f ca="1" t="shared" ref="D114" si="39">UPPER(TEXT(D115,"dddd"))</f>
        <v>WEDNESDAY</v>
      </c>
      <c r="E114" s="6" t="str">
        <f ca="1" t="shared" ref="E114" si="40">UPPER(TEXT(E115,"dddd"))</f>
        <v>THURSDAY</v>
      </c>
      <c r="F114" s="5" t="str">
        <f ca="1" t="shared" ref="F114" si="41">UPPER(TEXT(F115,"dddd"))</f>
        <v>FRIDAY</v>
      </c>
      <c r="G114" s="6" t="str">
        <f ca="1" t="shared" ref="G114" si="42">UPPER(TEXT(G115,"dddd"))</f>
        <v>SATURDAY</v>
      </c>
      <c r="H114" s="5" t="str">
        <f ca="1" t="shared" ref="H114" si="43">UPPER(TEXT(H115,"dddd"))</f>
        <v>SUNDAY</v>
      </c>
    </row>
    <row r="115" customHeight="1" spans="2:8">
      <c r="B115" s="7">
        <f ca="1" t="array" ref="B115:H115">Days+1+DATE(Calendar9Year,Calendar9MonthOption,1)-WEEKDAY(DATE(Calendar9Year,Calendar9MonthOption,1),WeekdayOption)</f>
        <v>43556</v>
      </c>
      <c r="C115" s="7">
        <v>43557</v>
      </c>
      <c r="D115" s="7">
        <v>43558</v>
      </c>
      <c r="E115" s="7">
        <v>43559</v>
      </c>
      <c r="F115" s="7">
        <v>43560</v>
      </c>
      <c r="G115" s="7">
        <v>43561</v>
      </c>
      <c r="H115" s="8">
        <v>43562</v>
      </c>
    </row>
    <row r="116" ht="56.25" customHeight="1" spans="2:8">
      <c r="B116" s="9"/>
      <c r="C116" s="9"/>
      <c r="D116" s="9"/>
      <c r="E116" s="9"/>
      <c r="F116" s="9"/>
      <c r="G116" s="9"/>
      <c r="H116" s="10"/>
    </row>
    <row r="117" customHeight="1" spans="2:8">
      <c r="B117" s="7">
        <f ca="1" t="array" ref="B117:H117">Days+8+DATE(Calendar9Year,Calendar9MonthOption,1)-WEEKDAY(DATE(Calendar9Year,Calendar9MonthOption,1),WeekdayOption)</f>
        <v>43563</v>
      </c>
      <c r="C117" s="7">
        <v>43564</v>
      </c>
      <c r="D117" s="7">
        <v>43565</v>
      </c>
      <c r="E117" s="7">
        <v>43566</v>
      </c>
      <c r="F117" s="7">
        <v>43567</v>
      </c>
      <c r="G117" s="7">
        <v>43568</v>
      </c>
      <c r="H117" s="8">
        <v>43569</v>
      </c>
    </row>
    <row r="118" ht="56.25" customHeight="1" spans="2:8">
      <c r="B118" s="9"/>
      <c r="C118" s="9"/>
      <c r="D118" s="9"/>
      <c r="E118" s="9"/>
      <c r="F118" s="9"/>
      <c r="G118" s="9"/>
      <c r="H118" s="10"/>
    </row>
    <row r="119" customHeight="1" spans="2:8">
      <c r="B119" s="7">
        <f ca="1" t="array" ref="B119:H119">Days+15+DATE(Calendar9Year,Calendar9MonthOption,1)-WEEKDAY(DATE(Calendar9Year,Calendar9MonthOption,1),WeekdayOption)</f>
        <v>43570</v>
      </c>
      <c r="C119" s="7">
        <v>43571</v>
      </c>
      <c r="D119" s="7">
        <v>43572</v>
      </c>
      <c r="E119" s="7">
        <v>43573</v>
      </c>
      <c r="F119" s="7">
        <v>43574</v>
      </c>
      <c r="G119" s="7">
        <v>43575</v>
      </c>
      <c r="H119" s="8">
        <v>43576</v>
      </c>
    </row>
    <row r="120" ht="56.25" customHeight="1" spans="2:8">
      <c r="B120" s="9"/>
      <c r="C120" s="9"/>
      <c r="D120" s="9"/>
      <c r="E120" s="9"/>
      <c r="F120" s="9"/>
      <c r="G120" s="9"/>
      <c r="H120" s="10"/>
    </row>
    <row r="121" customHeight="1" spans="2:8">
      <c r="B121" s="7">
        <f ca="1" t="array" ref="B121:H121">Days+22+DATE(Calendar9Year,Calendar9MonthOption,1)-WEEKDAY(DATE(Calendar9Year,Calendar9MonthOption,1),WeekdayOption)</f>
        <v>43577</v>
      </c>
      <c r="C121" s="7">
        <v>43578</v>
      </c>
      <c r="D121" s="7">
        <v>43579</v>
      </c>
      <c r="E121" s="7">
        <v>43580</v>
      </c>
      <c r="F121" s="7">
        <v>43581</v>
      </c>
      <c r="G121" s="7">
        <v>43582</v>
      </c>
      <c r="H121" s="8">
        <v>43583</v>
      </c>
    </row>
    <row r="122" ht="56.25" customHeight="1" spans="2:8">
      <c r="B122" s="9"/>
      <c r="C122" s="9"/>
      <c r="D122" s="9"/>
      <c r="E122" s="9"/>
      <c r="F122" s="9"/>
      <c r="G122" s="9"/>
      <c r="H122" s="10"/>
    </row>
    <row r="123" customHeight="1" spans="2:8">
      <c r="B123" s="7">
        <f ca="1" t="array" ref="B123:H123">Days+29+DATE(Calendar9Year,Calendar9MonthOption,1)-WEEKDAY(DATE(Calendar9Year,Calendar9MonthOption,1),WeekdayOption)</f>
        <v>43584</v>
      </c>
      <c r="C123" s="7">
        <v>43585</v>
      </c>
      <c r="D123" s="7">
        <v>43586</v>
      </c>
      <c r="E123" s="7">
        <v>43587</v>
      </c>
      <c r="F123" s="7">
        <v>43588</v>
      </c>
      <c r="G123" s="7">
        <v>43589</v>
      </c>
      <c r="H123" s="8">
        <v>43590</v>
      </c>
    </row>
    <row r="124" ht="57" customHeight="1" spans="2:8">
      <c r="B124" s="9"/>
      <c r="C124" s="9"/>
      <c r="D124" s="9"/>
      <c r="E124" s="9"/>
      <c r="F124" s="9"/>
      <c r="G124" s="9"/>
      <c r="H124" s="15"/>
    </row>
    <row r="125" customHeight="1" spans="2:8">
      <c r="B125" s="7">
        <f ca="1" t="array" ref="B125:C125">Days+36+DATE(Calendar9Year,Calendar9MonthOption,1)-WEEKDAY(DATE(Calendar9Year,Calendar9MonthOption,1),WeekdayOption)</f>
        <v>43591</v>
      </c>
      <c r="C125" s="7">
        <v>43592</v>
      </c>
      <c r="D125" s="17" t="s">
        <v>3</v>
      </c>
      <c r="E125" s="18"/>
      <c r="F125" s="18"/>
      <c r="G125" s="18"/>
      <c r="H125" s="18"/>
    </row>
    <row r="126" ht="63.75" customHeight="1" spans="2:8">
      <c r="B126" s="9"/>
      <c r="C126" s="9"/>
      <c r="D126" s="13"/>
      <c r="E126" s="13"/>
      <c r="F126" s="13"/>
      <c r="G126" s="13"/>
      <c r="H126" s="13"/>
    </row>
    <row r="127" ht="54" customHeight="1" spans="1:8">
      <c r="A127" s="1"/>
      <c r="B127" s="2">
        <f ca="1">YEAR(DATE(Calendar9Year,Calendar9MonthOption+1,1))</f>
        <v>2019</v>
      </c>
      <c r="C127" s="3" t="str">
        <f ca="1">TEXT(DATE(Calendar9Year,Calendar9MonthOption+1,1),"mmmm")</f>
        <v>May</v>
      </c>
      <c r="D127" s="3"/>
      <c r="E127" s="3"/>
      <c r="F127" s="14"/>
      <c r="G127" s="14"/>
      <c r="H127" s="1"/>
    </row>
    <row r="128" ht="14.25" customHeight="1" spans="1:8">
      <c r="A128" s="4"/>
      <c r="B128" s="5" t="str">
        <f ca="1">UPPER(TEXT(B129,"dddd"))</f>
        <v>MONDAY</v>
      </c>
      <c r="C128" s="6" t="str">
        <f ca="1" t="shared" ref="C128:H128" si="44">UPPER(TEXT(C129,"dddd"))</f>
        <v>TUESDAY</v>
      </c>
      <c r="D128" s="5" t="str">
        <f ca="1" t="shared" si="44"/>
        <v>WEDNESDAY</v>
      </c>
      <c r="E128" s="6" t="str">
        <f ca="1" t="shared" si="44"/>
        <v>THURSDAY</v>
      </c>
      <c r="F128" s="5" t="str">
        <f ca="1" t="shared" si="44"/>
        <v>FRIDAY</v>
      </c>
      <c r="G128" s="6" t="str">
        <f ca="1" t="shared" si="44"/>
        <v>SATURDAY</v>
      </c>
      <c r="H128" s="5" t="str">
        <f ca="1" t="shared" si="44"/>
        <v>SUNDAY</v>
      </c>
    </row>
    <row r="129" customHeight="1" spans="2:8">
      <c r="B129" s="7">
        <f ca="1" t="array" ref="B129:H129">Days+1+DATE(Calendar10Year,Calendar10MonthOption,1)-WEEKDAY(DATE(Calendar10Year,Calendar10MonthOption,1),WeekdayOption)</f>
        <v>43584</v>
      </c>
      <c r="C129" s="7">
        <v>43585</v>
      </c>
      <c r="D129" s="7">
        <v>43586</v>
      </c>
      <c r="E129" s="7">
        <v>43587</v>
      </c>
      <c r="F129" s="7">
        <v>43588</v>
      </c>
      <c r="G129" s="7">
        <v>43589</v>
      </c>
      <c r="H129" s="8">
        <v>43590</v>
      </c>
    </row>
    <row r="130" ht="56.25" customHeight="1" spans="2:8">
      <c r="B130" s="9"/>
      <c r="C130" s="9"/>
      <c r="D130" s="9"/>
      <c r="E130" s="9"/>
      <c r="F130" s="9"/>
      <c r="G130" s="9"/>
      <c r="H130" s="10"/>
    </row>
    <row r="131" customHeight="1" spans="2:8">
      <c r="B131" s="7">
        <f ca="1" t="array" ref="B131:H131">Days+8+DATE(Calendar10Year,Calendar10MonthOption,1)-WEEKDAY(DATE(Calendar10Year,Calendar10MonthOption,1),WeekdayOption)</f>
        <v>43591</v>
      </c>
      <c r="C131" s="7">
        <v>43592</v>
      </c>
      <c r="D131" s="7">
        <v>43593</v>
      </c>
      <c r="E131" s="7">
        <v>43594</v>
      </c>
      <c r="F131" s="7">
        <v>43595</v>
      </c>
      <c r="G131" s="7">
        <v>43596</v>
      </c>
      <c r="H131" s="8">
        <v>43597</v>
      </c>
    </row>
    <row r="132" ht="56.25" customHeight="1" spans="2:8">
      <c r="B132" s="9"/>
      <c r="C132" s="9"/>
      <c r="D132" s="9"/>
      <c r="E132" s="9"/>
      <c r="F132" s="9"/>
      <c r="G132" s="9"/>
      <c r="H132" s="10"/>
    </row>
    <row r="133" customHeight="1" spans="2:8">
      <c r="B133" s="7">
        <f ca="1" t="array" ref="B133:H133">Days+15+DATE(Calendar10Year,Calendar10MonthOption,1)-WEEKDAY(DATE(Calendar10Year,Calendar10MonthOption,1),WeekdayOption)</f>
        <v>43598</v>
      </c>
      <c r="C133" s="7">
        <v>43599</v>
      </c>
      <c r="D133" s="7">
        <v>43600</v>
      </c>
      <c r="E133" s="7">
        <v>43601</v>
      </c>
      <c r="F133" s="7">
        <v>43602</v>
      </c>
      <c r="G133" s="7">
        <v>43603</v>
      </c>
      <c r="H133" s="8">
        <v>43604</v>
      </c>
    </row>
    <row r="134" ht="56.25" customHeight="1" spans="2:8">
      <c r="B134" s="9"/>
      <c r="C134" s="9"/>
      <c r="D134" s="9"/>
      <c r="E134" s="9"/>
      <c r="F134" s="9"/>
      <c r="G134" s="9"/>
      <c r="H134" s="10"/>
    </row>
    <row r="135" customHeight="1" spans="2:8">
      <c r="B135" s="7">
        <f ca="1" t="array" ref="B135:H135">Days+22+DATE(Calendar10Year,Calendar10MonthOption,1)-WEEKDAY(DATE(Calendar10Year,Calendar10MonthOption,1),WeekdayOption)</f>
        <v>43605</v>
      </c>
      <c r="C135" s="7">
        <v>43606</v>
      </c>
      <c r="D135" s="7">
        <v>43607</v>
      </c>
      <c r="E135" s="7">
        <v>43608</v>
      </c>
      <c r="F135" s="7">
        <v>43609</v>
      </c>
      <c r="G135" s="7">
        <v>43610</v>
      </c>
      <c r="H135" s="8">
        <v>43611</v>
      </c>
    </row>
    <row r="136" ht="56.25" customHeight="1" spans="2:8">
      <c r="B136" s="9"/>
      <c r="C136" s="9"/>
      <c r="D136" s="9"/>
      <c r="E136" s="9"/>
      <c r="F136" s="9"/>
      <c r="G136" s="9"/>
      <c r="H136" s="10"/>
    </row>
    <row r="137" customHeight="1" spans="2:8">
      <c r="B137" s="7">
        <f ca="1" t="array" ref="B137:H137">Days+29+DATE(Calendar10Year,Calendar10MonthOption,1)-WEEKDAY(DATE(Calendar10Year,Calendar10MonthOption,1),WeekdayOption)</f>
        <v>43612</v>
      </c>
      <c r="C137" s="7">
        <v>43613</v>
      </c>
      <c r="D137" s="7">
        <v>43614</v>
      </c>
      <c r="E137" s="7">
        <v>43615</v>
      </c>
      <c r="F137" s="7">
        <v>43616</v>
      </c>
      <c r="G137" s="7">
        <v>43617</v>
      </c>
      <c r="H137" s="8">
        <v>43618</v>
      </c>
    </row>
    <row r="138" ht="57" customHeight="1" spans="2:8">
      <c r="B138" s="9"/>
      <c r="C138" s="9"/>
      <c r="D138" s="9"/>
      <c r="E138" s="9"/>
      <c r="F138" s="9"/>
      <c r="G138" s="9"/>
      <c r="H138" s="15"/>
    </row>
    <row r="139" customHeight="1" spans="2:8">
      <c r="B139" s="7">
        <f ca="1" t="array" ref="B139:C139">Days+36+DATE(Calendar10Year,Calendar10MonthOption,1)-WEEKDAY(DATE(Calendar10Year,Calendar10MonthOption,1),WeekdayOption)</f>
        <v>43619</v>
      </c>
      <c r="C139" s="7">
        <v>43620</v>
      </c>
      <c r="D139" s="17" t="s">
        <v>3</v>
      </c>
      <c r="E139" s="18"/>
      <c r="F139" s="18"/>
      <c r="G139" s="18"/>
      <c r="H139" s="18"/>
    </row>
    <row r="140" ht="63.75" customHeight="1" spans="2:8">
      <c r="B140" s="9"/>
      <c r="C140" s="9"/>
      <c r="D140" s="13"/>
      <c r="E140" s="13"/>
      <c r="F140" s="13"/>
      <c r="G140" s="13"/>
      <c r="H140" s="13"/>
    </row>
    <row r="141" ht="54" customHeight="1" spans="2:8">
      <c r="B141" s="2">
        <f ca="1">YEAR(DATE(Calendar10Year,Calendar10MonthOption+1,1))</f>
        <v>2019</v>
      </c>
      <c r="C141" s="3" t="str">
        <f ca="1">TEXT(DATE(Calendar10Year,Calendar10MonthOption+1,1),"mmmm")</f>
        <v>June</v>
      </c>
      <c r="D141" s="3"/>
      <c r="E141" s="3"/>
      <c r="F141" s="14"/>
      <c r="G141" s="14"/>
      <c r="H141" s="1"/>
    </row>
    <row r="142" ht="14.25" customHeight="1" spans="2:8">
      <c r="B142" s="5" t="str">
        <f ca="1">UPPER(TEXT(B143,"dddd"))</f>
        <v>MONDAY</v>
      </c>
      <c r="C142" s="6" t="str">
        <f ca="1" t="shared" ref="C142:H142" si="45">UPPER(TEXT(C143,"dddd"))</f>
        <v>TUESDAY</v>
      </c>
      <c r="D142" s="5" t="str">
        <f ca="1" t="shared" si="45"/>
        <v>WEDNESDAY</v>
      </c>
      <c r="E142" s="6" t="str">
        <f ca="1" t="shared" si="45"/>
        <v>THURSDAY</v>
      </c>
      <c r="F142" s="5" t="str">
        <f ca="1" t="shared" si="45"/>
        <v>FRIDAY</v>
      </c>
      <c r="G142" s="6" t="str">
        <f ca="1" t="shared" si="45"/>
        <v>SATURDAY</v>
      </c>
      <c r="H142" s="5" t="str">
        <f ca="1" t="shared" si="45"/>
        <v>SUNDAY</v>
      </c>
    </row>
    <row r="143" customHeight="1" spans="2:8">
      <c r="B143" s="7">
        <f ca="1" t="array" ref="B143:H143">Days+1+DATE(Calendar11Year,Calendar11MonthOption,1)-WEEKDAY(DATE(Calendar11Year,Calendar11MonthOption,1),WeekdayOption)</f>
        <v>43612</v>
      </c>
      <c r="C143" s="7">
        <v>43613</v>
      </c>
      <c r="D143" s="7">
        <v>43614</v>
      </c>
      <c r="E143" s="7">
        <v>43615</v>
      </c>
      <c r="F143" s="7">
        <v>43616</v>
      </c>
      <c r="G143" s="7">
        <v>43617</v>
      </c>
      <c r="H143" s="8">
        <v>43618</v>
      </c>
    </row>
    <row r="144" ht="56.25" customHeight="1" spans="2:8">
      <c r="B144" s="9"/>
      <c r="C144" s="9"/>
      <c r="D144" s="9"/>
      <c r="E144" s="9"/>
      <c r="F144" s="9"/>
      <c r="G144" s="9"/>
      <c r="H144" s="10"/>
    </row>
    <row r="145" customHeight="1" spans="2:8">
      <c r="B145" s="7">
        <f ca="1" t="array" ref="B145:H145">Days+8+DATE(Calendar11Year,Calendar11MonthOption,1)-WEEKDAY(DATE(Calendar11Year,Calendar11MonthOption,1),WeekdayOption)</f>
        <v>43619</v>
      </c>
      <c r="C145" s="7">
        <v>43620</v>
      </c>
      <c r="D145" s="7">
        <v>43621</v>
      </c>
      <c r="E145" s="7">
        <v>43622</v>
      </c>
      <c r="F145" s="7">
        <v>43623</v>
      </c>
      <c r="G145" s="7">
        <v>43624</v>
      </c>
      <c r="H145" s="8">
        <v>43625</v>
      </c>
    </row>
    <row r="146" ht="56.25" customHeight="1" spans="2:8">
      <c r="B146" s="9"/>
      <c r="C146" s="9"/>
      <c r="D146" s="9"/>
      <c r="E146" s="9"/>
      <c r="F146" s="9"/>
      <c r="G146" s="9"/>
      <c r="H146" s="10"/>
    </row>
    <row r="147" customHeight="1" spans="2:8">
      <c r="B147" s="7">
        <f ca="1" t="array" ref="B147:H147">Days+15+DATE(Calendar11Year,Calendar11MonthOption,1)-WEEKDAY(DATE(Calendar11Year,Calendar11MonthOption,1),WeekdayOption)</f>
        <v>43626</v>
      </c>
      <c r="C147" s="7">
        <v>43627</v>
      </c>
      <c r="D147" s="7">
        <v>43628</v>
      </c>
      <c r="E147" s="7">
        <v>43629</v>
      </c>
      <c r="F147" s="7">
        <v>43630</v>
      </c>
      <c r="G147" s="7">
        <v>43631</v>
      </c>
      <c r="H147" s="8">
        <v>43632</v>
      </c>
    </row>
    <row r="148" ht="56.25" customHeight="1" spans="2:8">
      <c r="B148" s="9"/>
      <c r="C148" s="9"/>
      <c r="D148" s="9"/>
      <c r="E148" s="9"/>
      <c r="F148" s="9"/>
      <c r="G148" s="9"/>
      <c r="H148" s="10"/>
    </row>
    <row r="149" customHeight="1" spans="2:8">
      <c r="B149" s="7">
        <f ca="1" t="array" ref="B149:H149">Days+22+DATE(Calendar11Year,Calendar11MonthOption,1)-WEEKDAY(DATE(Calendar11Year,Calendar11MonthOption,1),WeekdayOption)</f>
        <v>43633</v>
      </c>
      <c r="C149" s="7">
        <v>43634</v>
      </c>
      <c r="D149" s="7">
        <v>43635</v>
      </c>
      <c r="E149" s="7">
        <v>43636</v>
      </c>
      <c r="F149" s="7">
        <v>43637</v>
      </c>
      <c r="G149" s="7">
        <v>43638</v>
      </c>
      <c r="H149" s="8">
        <v>43639</v>
      </c>
    </row>
    <row r="150" ht="56.25" customHeight="1" spans="2:8">
      <c r="B150" s="9"/>
      <c r="C150" s="9"/>
      <c r="D150" s="9"/>
      <c r="E150" s="9"/>
      <c r="F150" s="9"/>
      <c r="G150" s="9"/>
      <c r="H150" s="10"/>
    </row>
    <row r="151" customHeight="1" spans="2:8">
      <c r="B151" s="7">
        <f ca="1" t="array" ref="B151:H151">Days+29+DATE(Calendar11Year,Calendar11MonthOption,1)-WEEKDAY(DATE(Calendar11Year,Calendar11MonthOption,1),WeekdayOption)</f>
        <v>43640</v>
      </c>
      <c r="C151" s="7">
        <v>43641</v>
      </c>
      <c r="D151" s="7">
        <v>43642</v>
      </c>
      <c r="E151" s="7">
        <v>43643</v>
      </c>
      <c r="F151" s="7">
        <v>43644</v>
      </c>
      <c r="G151" s="7">
        <v>43645</v>
      </c>
      <c r="H151" s="8">
        <v>43646</v>
      </c>
    </row>
    <row r="152" ht="57" customHeight="1" spans="2:8">
      <c r="B152" s="9"/>
      <c r="C152" s="9"/>
      <c r="D152" s="9"/>
      <c r="E152" s="9"/>
      <c r="F152" s="9"/>
      <c r="G152" s="9"/>
      <c r="H152" s="15"/>
    </row>
    <row r="153" customHeight="1" spans="2:8">
      <c r="B153" s="7">
        <f ca="1" t="array" ref="B153:C153">Days+36+DATE(Calendar11Year,Calendar11MonthOption,1)-WEEKDAY(DATE(Calendar11Year,Calendar11MonthOption,1),WeekdayOption)</f>
        <v>43647</v>
      </c>
      <c r="C153" s="7">
        <v>43648</v>
      </c>
      <c r="D153" s="17" t="s">
        <v>3</v>
      </c>
      <c r="E153" s="18"/>
      <c r="F153" s="18"/>
      <c r="G153" s="18"/>
      <c r="H153" s="18"/>
    </row>
    <row r="154" ht="63.75" customHeight="1" spans="2:8">
      <c r="B154" s="9"/>
      <c r="C154" s="9"/>
      <c r="D154" s="13"/>
      <c r="E154" s="13"/>
      <c r="F154" s="13"/>
      <c r="G154" s="13"/>
      <c r="H154" s="13"/>
    </row>
    <row r="155" ht="54" customHeight="1" spans="2:8">
      <c r="B155" s="2">
        <f ca="1">YEAR(DATE(Calendar11Year,Calendar11MonthOption+1,1))</f>
        <v>2019</v>
      </c>
      <c r="C155" s="3" t="str">
        <f ca="1">TEXT(DATE(Calendar11Year,Calendar11MonthOption+1,1),"mmmm")</f>
        <v>July</v>
      </c>
      <c r="D155" s="3"/>
      <c r="E155" s="3"/>
      <c r="F155" s="14"/>
      <c r="G155" s="14"/>
      <c r="H155" s="1"/>
    </row>
    <row r="156" ht="14.25" customHeight="1" spans="2:8">
      <c r="B156" s="5" t="str">
        <f ca="1">UPPER(TEXT(B157,"dddd"))</f>
        <v>MONDAY</v>
      </c>
      <c r="C156" s="6" t="str">
        <f ca="1" t="shared" ref="C156:H156" si="46">UPPER(TEXT(C157,"dddd"))</f>
        <v>TUESDAY</v>
      </c>
      <c r="D156" s="5" t="str">
        <f ca="1" t="shared" si="46"/>
        <v>WEDNESDAY</v>
      </c>
      <c r="E156" s="6" t="str">
        <f ca="1" t="shared" si="46"/>
        <v>THURSDAY</v>
      </c>
      <c r="F156" s="5" t="str">
        <f ca="1" t="shared" si="46"/>
        <v>FRIDAY</v>
      </c>
      <c r="G156" s="6" t="str">
        <f ca="1" t="shared" si="46"/>
        <v>SATURDAY</v>
      </c>
      <c r="H156" s="5" t="str">
        <f ca="1" t="shared" si="46"/>
        <v>SUNDAY</v>
      </c>
    </row>
    <row r="157" customHeight="1" spans="2:8">
      <c r="B157" s="7">
        <f ca="1" t="array" ref="B157:H157">Days+1+DATE(Calendar12Year,Calendar12MonthOption,1)-WEEKDAY(DATE(Calendar12Year,Calendar12MonthOption,1),WeekdayOption)</f>
        <v>43647</v>
      </c>
      <c r="C157" s="7">
        <v>43648</v>
      </c>
      <c r="D157" s="7">
        <v>43649</v>
      </c>
      <c r="E157" s="7">
        <v>43650</v>
      </c>
      <c r="F157" s="7">
        <v>43651</v>
      </c>
      <c r="G157" s="7">
        <v>43652</v>
      </c>
      <c r="H157" s="8">
        <v>43653</v>
      </c>
    </row>
    <row r="158" ht="56.25" customHeight="1" spans="2:8">
      <c r="B158" s="9"/>
      <c r="C158" s="9"/>
      <c r="D158" s="9"/>
      <c r="E158" s="9"/>
      <c r="F158" s="9"/>
      <c r="G158" s="9"/>
      <c r="H158" s="10"/>
    </row>
    <row r="159" customHeight="1" spans="2:8">
      <c r="B159" s="7">
        <f ca="1" t="array" ref="B159:H159">Days+8+DATE(Calendar12Year,Calendar12MonthOption,1)-WEEKDAY(DATE(Calendar12Year,Calendar12MonthOption,1),WeekdayOption)</f>
        <v>43654</v>
      </c>
      <c r="C159" s="7">
        <v>43655</v>
      </c>
      <c r="D159" s="7">
        <v>43656</v>
      </c>
      <c r="E159" s="7">
        <v>43657</v>
      </c>
      <c r="F159" s="7">
        <v>43658</v>
      </c>
      <c r="G159" s="7">
        <v>43659</v>
      </c>
      <c r="H159" s="8">
        <v>43660</v>
      </c>
    </row>
    <row r="160" ht="56.25" customHeight="1" spans="2:8">
      <c r="B160" s="9"/>
      <c r="C160" s="9"/>
      <c r="D160" s="9"/>
      <c r="E160" s="9"/>
      <c r="F160" s="9"/>
      <c r="G160" s="9"/>
      <c r="H160" s="10"/>
    </row>
    <row r="161" customHeight="1" spans="2:8">
      <c r="B161" s="7">
        <f ca="1" t="array" ref="B161:H161">Days+15+DATE(Calendar12Year,Calendar12MonthOption,1)-WEEKDAY(DATE(Calendar12Year,Calendar12MonthOption,1),WeekdayOption)</f>
        <v>43661</v>
      </c>
      <c r="C161" s="7">
        <v>43662</v>
      </c>
      <c r="D161" s="7">
        <v>43663</v>
      </c>
      <c r="E161" s="7">
        <v>43664</v>
      </c>
      <c r="F161" s="7">
        <v>43665</v>
      </c>
      <c r="G161" s="7">
        <v>43666</v>
      </c>
      <c r="H161" s="8">
        <v>43667</v>
      </c>
    </row>
    <row r="162" ht="56.25" customHeight="1" spans="2:8">
      <c r="B162" s="9"/>
      <c r="C162" s="9"/>
      <c r="D162" s="9"/>
      <c r="E162" s="9"/>
      <c r="F162" s="9"/>
      <c r="G162" s="9"/>
      <c r="H162" s="10"/>
    </row>
    <row r="163" customHeight="1" spans="2:8">
      <c r="B163" s="7">
        <f ca="1" t="array" ref="B163:H163">Days+22+DATE(Calendar12Year,Calendar12MonthOption,1)-WEEKDAY(DATE(Calendar12Year,Calendar12MonthOption,1),WeekdayOption)</f>
        <v>43668</v>
      </c>
      <c r="C163" s="7">
        <v>43669</v>
      </c>
      <c r="D163" s="7">
        <v>43670</v>
      </c>
      <c r="E163" s="7">
        <v>43671</v>
      </c>
      <c r="F163" s="7">
        <v>43672</v>
      </c>
      <c r="G163" s="7">
        <v>43673</v>
      </c>
      <c r="H163" s="8">
        <v>43674</v>
      </c>
    </row>
    <row r="164" ht="56.25" customHeight="1" spans="2:8">
      <c r="B164" s="9"/>
      <c r="C164" s="9"/>
      <c r="D164" s="9"/>
      <c r="E164" s="9"/>
      <c r="F164" s="9"/>
      <c r="G164" s="9"/>
      <c r="H164" s="10"/>
    </row>
    <row r="165" customHeight="1" spans="2:8">
      <c r="B165" s="7">
        <f ca="1" t="array" ref="B165:H165">Days+29+DATE(Calendar12Year,Calendar12MonthOption,1)-WEEKDAY(DATE(Calendar12Year,Calendar12MonthOption,1),WeekdayOption)</f>
        <v>43675</v>
      </c>
      <c r="C165" s="7">
        <v>43676</v>
      </c>
      <c r="D165" s="7">
        <v>43677</v>
      </c>
      <c r="E165" s="7">
        <v>43678</v>
      </c>
      <c r="F165" s="7">
        <v>43679</v>
      </c>
      <c r="G165" s="7">
        <v>43680</v>
      </c>
      <c r="H165" s="8">
        <v>43681</v>
      </c>
    </row>
    <row r="166" ht="57" customHeight="1" spans="2:8">
      <c r="B166" s="9"/>
      <c r="C166" s="9"/>
      <c r="D166" s="9"/>
      <c r="E166" s="9"/>
      <c r="F166" s="9"/>
      <c r="G166" s="9"/>
      <c r="H166" s="15"/>
    </row>
    <row r="167" customHeight="1" spans="2:8">
      <c r="B167" s="7">
        <f ca="1" t="array" ref="B167:C167">Days+36+DATE(Calendar12Year,Calendar12MonthOption,1)-WEEKDAY(DATE(Calendar12Year,Calendar12MonthOption,1),WeekdayOption)</f>
        <v>43682</v>
      </c>
      <c r="C167" s="7">
        <v>43683</v>
      </c>
      <c r="D167" s="17" t="s">
        <v>3</v>
      </c>
      <c r="E167" s="18"/>
      <c r="F167" s="18"/>
      <c r="G167" s="18"/>
      <c r="H167" s="18"/>
    </row>
    <row r="168" ht="63.75" customHeight="1" spans="2:8">
      <c r="B168" s="9"/>
      <c r="C168" s="9"/>
      <c r="D168" s="13"/>
      <c r="E168" s="13"/>
      <c r="F168" s="13"/>
      <c r="G168" s="13"/>
      <c r="H168" s="13"/>
    </row>
  </sheetData>
  <mergeCells count="36">
    <mergeCell ref="C1:E1"/>
    <mergeCell ref="D13:H13"/>
    <mergeCell ref="D14:H14"/>
    <mergeCell ref="C15:E15"/>
    <mergeCell ref="D27:H27"/>
    <mergeCell ref="D28:H28"/>
    <mergeCell ref="C29:E29"/>
    <mergeCell ref="D41:H41"/>
    <mergeCell ref="D42:H42"/>
    <mergeCell ref="C43:E43"/>
    <mergeCell ref="D55:H55"/>
    <mergeCell ref="D56:H56"/>
    <mergeCell ref="C57:E57"/>
    <mergeCell ref="D69:H69"/>
    <mergeCell ref="D70:H70"/>
    <mergeCell ref="C71:E71"/>
    <mergeCell ref="D83:H83"/>
    <mergeCell ref="D84:H84"/>
    <mergeCell ref="C85:E85"/>
    <mergeCell ref="D97:H97"/>
    <mergeCell ref="D98:H98"/>
    <mergeCell ref="C99:E99"/>
    <mergeCell ref="D111:H111"/>
    <mergeCell ref="D112:H112"/>
    <mergeCell ref="C113:E113"/>
    <mergeCell ref="D125:H125"/>
    <mergeCell ref="D126:H126"/>
    <mergeCell ref="C127:E127"/>
    <mergeCell ref="D139:H139"/>
    <mergeCell ref="D140:H140"/>
    <mergeCell ref="C141:E141"/>
    <mergeCell ref="D153:H153"/>
    <mergeCell ref="D154:H154"/>
    <mergeCell ref="C155:E155"/>
    <mergeCell ref="D167:H167"/>
    <mergeCell ref="D168:H168"/>
  </mergeCells>
  <conditionalFormatting sqref="B3:H3 B5:H5 B7:H7 B9:H9 B11:H11 B13:C13">
    <cfRule type="expression" dxfId="0" priority="38">
      <formula>MONTH(B3)&lt;&gt;Calendar1MonthOption</formula>
    </cfRule>
  </conditionalFormatting>
  <conditionalFormatting sqref="B17:H17 B19:H19 B21:H21 B23:H23 B25:H25 B27:C27">
    <cfRule type="expression" dxfId="0" priority="27">
      <formula>MONTH(B17)&lt;&gt;Calendar2MonthOption</formula>
    </cfRule>
  </conditionalFormatting>
  <conditionalFormatting sqref="B31:H31 B33:H33 B35:H35 B37:H37 B39:H39 B41:C41">
    <cfRule type="expression" dxfId="0" priority="25">
      <formula>MONTH(B31)&lt;&gt;Calendar3MonthOption</formula>
    </cfRule>
  </conditionalFormatting>
  <conditionalFormatting sqref="B45:H45 B47:H47 B49:H49 B51:H51 B53:H53 B55:C55">
    <cfRule type="expression" dxfId="0" priority="23">
      <formula>MONTH(B45)&lt;&gt;Calendar4MonthOption</formula>
    </cfRule>
  </conditionalFormatting>
  <conditionalFormatting sqref="B59:H59 B61:H61 B63:H63 B65:H65 B67:H67 B69:C69">
    <cfRule type="expression" dxfId="0" priority="21">
      <formula>MONTH(B59)&lt;&gt;Calendar5MonthOption</formula>
    </cfRule>
  </conditionalFormatting>
  <conditionalFormatting sqref="B73:H73 B75:H75 B77:H77 B79:H79 B81:H81 B83:C83">
    <cfRule type="expression" dxfId="0" priority="19">
      <formula>MONTH(B73)&lt;&gt;Calendar6MonthOption</formula>
    </cfRule>
  </conditionalFormatting>
  <conditionalFormatting sqref="B87:H87 B89:H89 B91:H91 B93:H93 B95:H95 B97:C97">
    <cfRule type="expression" dxfId="0" priority="17">
      <formula>MONTH(B87)&lt;&gt;Calendar7MonthOption</formula>
    </cfRule>
  </conditionalFormatting>
  <conditionalFormatting sqref="B101:H101 B103:H103 B105:H105 B107:H107 B109:H109 B111:C111">
    <cfRule type="expression" dxfId="0" priority="15">
      <formula>MONTH(B101)&lt;&gt;Calendar8MonthOption</formula>
    </cfRule>
  </conditionalFormatting>
  <conditionalFormatting sqref="B115:H115 B117:H117 B119:H119 B121:H121 B123:H123 B125:C125">
    <cfRule type="expression" dxfId="0" priority="13">
      <formula>MONTH(B115)&lt;&gt;Calendar9MonthOption</formula>
    </cfRule>
  </conditionalFormatting>
  <conditionalFormatting sqref="B129:H129 B131:H131 B133:H133 B135:H135 B137:H137 B139:C139">
    <cfRule type="expression" dxfId="0" priority="3">
      <formula>MONTH(B129)&lt;&gt;Calendar10MonthOption</formula>
    </cfRule>
  </conditionalFormatting>
  <conditionalFormatting sqref="B143:H143 B145:H145 B147:H147 B149:H149 B151:H151 B153:C153">
    <cfRule type="expression" dxfId="0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4"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type="list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errorStyle="warning">
      <formula1>"January,February,March,April,May,June,July,August,September,October,November,December"</formula1>
    </dataValidation>
    <dataValidation type="list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errorStyle="warning">
      <formula1>"SUNDAY,MONDAY,TUESDAY,WEDNESDAY,THURSDAY,FRIDAY,SATURDAY"</formula1>
    </dataValidation>
    <dataValidation allowBlank="1" showInputMessage="1" prompt="Automatically determined weekday. To change weekdays, select a new week start day in cell B2" sqref="C2 D2 E2 F2 G2 H2 B16"/>
    <dataValidation allowBlank="1" showInputMessage="1" prompt="Date" sqref="B3"/>
    <dataValidation allowBlank="1" showInputMessage="1" prompt="Enter daily notes here" sqref="B4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29:E29 C43:E43 C57:E57 C71:E71 C85:E85 C99:E99 C113:E113 C127:E127 C141:E141 C155:E155"/>
  </dataValidations>
  <printOptions horizontalCentered="1" verticalCentered="1"/>
  <pageMargins left="0.25" right="0.25" top="0.45" bottom="0.45" header="0.5" footer="0.5"/>
  <pageSetup paperSize="1" fitToHeight="0" orientation="landscape"/>
  <headerFooter alignWithMargins="0"/>
  <rowBreaks count="11" manualBreakCount="11">
    <brk id="14" max="8" man="1"/>
    <brk id="28" max="8" man="1"/>
    <brk id="42" max="8" man="1"/>
    <brk id="56" max="8" man="1"/>
    <brk id="70" max="8" man="1"/>
    <brk id="84" max="8" man="1"/>
    <brk id="98" max="8" man="1"/>
    <brk id="112" max="8" man="1"/>
    <brk id="126" max="8" man="1"/>
    <brk id="140" max="8" man="1"/>
    <brk id="15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Calendar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开心超人</cp:lastModifiedBy>
  <dcterms:created xsi:type="dcterms:W3CDTF">2018-02-18T23:49:00Z</dcterms:created>
  <dcterms:modified xsi:type="dcterms:W3CDTF">2018-05-14T01:32:46Z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2018-02-18T23:49:13.9058913Z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2052-10.1.0.7346</vt:lpwstr>
  </property>
</Properties>
</file>