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12.xml" ContentType="application/vnd.openxmlformats-officedocument.drawing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3.xml" ContentType="application/vnd.openxmlformats-officedocument.drawingml.chartshapes+xml"/>
  <Override PartName="/xl/drawings/drawing14.xml" ContentType="application/vnd.openxmlformats-officedocument.drawing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5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jimmy\fbauto\pythontest\"/>
    </mc:Choice>
  </mc:AlternateContent>
  <xr:revisionPtr revIDLastSave="0" documentId="13_ncr:1_{2B01B916-FD23-497F-936C-358221ECEE0F}" xr6:coauthVersionLast="43" xr6:coauthVersionMax="43" xr10:uidLastSave="{00000000-0000-0000-0000-000000000000}"/>
  <bookViews>
    <workbookView xWindow="-120" yWindow="-120" windowWidth="29040" windowHeight="15840" tabRatio="822" firstSheet="1" activeTab="6" xr2:uid="{B5D11062-D614-43DA-AD25-C1778B1F55A0}"/>
  </bookViews>
  <sheets>
    <sheet name="MD_flow" sheetId="2" r:id="rId1"/>
    <sheet name="分子結構處理" sheetId="3" r:id="rId2"/>
    <sheet name="建立7A3的小分子力場" sheetId="4" r:id="rId3"/>
    <sheet name="建立 Solvent box" sheetId="6" r:id="rId4"/>
    <sheet name="Structure Relaxation Ⅰ" sheetId="7" r:id="rId5"/>
    <sheet name="S.R. Ⅰ_記錄表" sheetId="8" r:id="rId6"/>
    <sheet name="Structure Relaxation Ⅱ" sheetId="9" r:id="rId7"/>
    <sheet name="MD Simulation+GIST前置作業" sheetId="11" r:id="rId8"/>
  </sheets>
  <externalReferences>
    <externalReference r:id="rId9"/>
  </externalReferences>
  <definedNames>
    <definedName name="自訂1文字">[1]行銷計劃資料!$H$3</definedName>
    <definedName name="自訂1欄">[1]行銷計劃資料!$H$4</definedName>
    <definedName name="自訂2文字">[1]行銷計劃資料!$I$3</definedName>
    <definedName name="自訂2欄">[1]行銷計劃資料!$I$4</definedName>
    <definedName name="自訂3文字">[1]行銷計劃資料!$J$3</definedName>
    <definedName name="自訂3欄">[1]行銷計劃資料!$J$4</definedName>
    <definedName name="自訂4文字">[1]行銷計劃資料!$K$3</definedName>
    <definedName name="自訂4欄">[1]行銷計劃資料!$K$4</definedName>
    <definedName name="完成欄">[1]行銷計劃資料!$G$4</definedName>
    <definedName name="尚未開始欄">[1]行銷計劃資料!$D$4</definedName>
    <definedName name="延遲欄">[1]行銷計劃資料!$F$4</definedName>
    <definedName name="進行中欄">[1]行銷計劃資料!$E$4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5" i="9" l="1"/>
  <c r="C4" i="11"/>
  <c r="C6" i="11" s="1"/>
  <c r="C5" i="11"/>
  <c r="J29" i="8"/>
  <c r="I29" i="8"/>
  <c r="I28" i="8"/>
  <c r="H28" i="8"/>
  <c r="B25" i="8"/>
  <c r="C25" i="8"/>
  <c r="D25" i="8"/>
  <c r="D26" i="8" s="1"/>
  <c r="B26" i="8"/>
  <c r="C26" i="8"/>
  <c r="H26" i="6" l="1"/>
  <c r="H24" i="6"/>
  <c r="H25" i="6" s="1"/>
  <c r="H23" i="6"/>
  <c r="C5" i="2" l="1"/>
  <c r="C4" i="2"/>
  <c r="C3" i="11"/>
  <c r="J12" i="11" s="1"/>
  <c r="C4" i="9"/>
  <c r="C3" i="9"/>
  <c r="J10" i="9" s="1"/>
  <c r="C5" i="3"/>
  <c r="C4" i="3"/>
  <c r="J10" i="11" l="1"/>
  <c r="J9" i="11"/>
  <c r="J4" i="11"/>
  <c r="J8" i="11"/>
  <c r="J6" i="11"/>
  <c r="C8" i="11"/>
  <c r="C7" i="11"/>
  <c r="J11" i="11"/>
  <c r="J3" i="11"/>
  <c r="J5" i="11"/>
  <c r="J7" i="11"/>
  <c r="C6" i="9"/>
  <c r="C7" i="9" s="1"/>
  <c r="J4" i="9"/>
  <c r="J6" i="9"/>
  <c r="J8" i="9"/>
  <c r="J9" i="9"/>
  <c r="J3" i="9"/>
  <c r="J5" i="9"/>
  <c r="J7" i="9"/>
  <c r="C4" i="6"/>
  <c r="C5" i="6"/>
  <c r="C8" i="9" l="1"/>
  <c r="D12" i="8"/>
  <c r="D13" i="8" s="1"/>
  <c r="C12" i="8"/>
  <c r="C13" i="8" s="1"/>
  <c r="C14" i="8" s="1"/>
  <c r="C15" i="8" s="1"/>
  <c r="C16" i="8" s="1"/>
  <c r="C17" i="8" s="1"/>
  <c r="C18" i="8" s="1"/>
  <c r="C19" i="8" s="1"/>
  <c r="C20" i="8" s="1"/>
  <c r="C21" i="8" s="1"/>
  <c r="C22" i="8" s="1"/>
  <c r="C23" i="8" s="1"/>
  <c r="C24" i="8" s="1"/>
  <c r="B12" i="8"/>
  <c r="B13" i="8" s="1"/>
  <c r="B14" i="8" l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D14" i="8"/>
  <c r="D15" i="8" s="1"/>
  <c r="D16" i="8" s="1"/>
  <c r="D17" i="8" s="1"/>
  <c r="D18" i="8" s="1"/>
  <c r="D19" i="8" s="1"/>
  <c r="D20" i="8" s="1"/>
  <c r="D21" i="8" s="1"/>
  <c r="D22" i="8" s="1"/>
  <c r="D23" i="8" s="1"/>
  <c r="D24" i="8" s="1"/>
  <c r="C3" i="7" l="1"/>
  <c r="C4" i="7"/>
  <c r="C5" i="7"/>
  <c r="C3" i="6"/>
  <c r="J9" i="6" s="1"/>
  <c r="C3" i="4"/>
  <c r="J4" i="4" s="1"/>
  <c r="C4" i="4"/>
  <c r="C5" i="4"/>
  <c r="C3" i="3"/>
  <c r="C3" i="2"/>
  <c r="J5" i="2" s="1"/>
  <c r="J10" i="3" l="1"/>
  <c r="J11" i="3"/>
  <c r="J9" i="3"/>
  <c r="J12" i="3"/>
  <c r="J5" i="3"/>
  <c r="J4" i="3"/>
  <c r="J3" i="3"/>
  <c r="J3" i="6"/>
  <c r="J12" i="7"/>
  <c r="J11" i="7"/>
  <c r="J3" i="7"/>
  <c r="J10" i="7"/>
  <c r="C6" i="2"/>
  <c r="C7" i="2" s="1"/>
  <c r="J3" i="2"/>
  <c r="C6" i="6"/>
  <c r="C7" i="6" s="1"/>
  <c r="J7" i="3"/>
  <c r="J10" i="4"/>
  <c r="J6" i="4"/>
  <c r="J13" i="7"/>
  <c r="J6" i="3"/>
  <c r="J9" i="4"/>
  <c r="J5" i="4"/>
  <c r="J3" i="4"/>
  <c r="J5" i="7"/>
  <c r="J8" i="4"/>
  <c r="J7" i="4"/>
  <c r="J9" i="7"/>
  <c r="J8" i="7"/>
  <c r="J4" i="7"/>
  <c r="J7" i="7"/>
  <c r="J7" i="6"/>
  <c r="J6" i="7"/>
  <c r="C6" i="7"/>
  <c r="C8" i="7" s="1"/>
  <c r="J6" i="6"/>
  <c r="J4" i="6"/>
  <c r="J8" i="6"/>
  <c r="J5" i="6"/>
  <c r="J8" i="3"/>
  <c r="C6" i="4"/>
  <c r="C8" i="4" s="1"/>
  <c r="J8" i="2"/>
  <c r="J6" i="2"/>
  <c r="J10" i="2"/>
  <c r="J7" i="2"/>
  <c r="C6" i="3"/>
  <c r="C8" i="3" s="1"/>
  <c r="J9" i="2"/>
  <c r="J4" i="2"/>
  <c r="C8" i="2" l="1"/>
  <c r="C8" i="6"/>
  <c r="C7" i="7"/>
  <c r="C7" i="4"/>
  <c r="C7" i="3"/>
</calcChain>
</file>

<file path=xl/sharedStrings.xml><?xml version="1.0" encoding="utf-8"?>
<sst xmlns="http://schemas.openxmlformats.org/spreadsheetml/2006/main" count="223" uniqueCount="140">
  <si>
    <t>未完成百分比</t>
    <phoneticPr fontId="4" type="noConversion"/>
  </si>
  <si>
    <t>完成百分比</t>
  </si>
  <si>
    <t>Structure Relaxation Ⅰ</t>
    <phoneticPr fontId="4" type="noConversion"/>
  </si>
  <si>
    <t>工作總數量</t>
    <phoneticPr fontId="4" type="noConversion"/>
  </si>
  <si>
    <t>建立 Solvent box</t>
    <phoneticPr fontId="4" type="noConversion"/>
  </si>
  <si>
    <t>工作未完成數量</t>
    <phoneticPr fontId="4" type="noConversion"/>
  </si>
  <si>
    <t>工作完成數量</t>
    <phoneticPr fontId="4" type="noConversion"/>
  </si>
  <si>
    <t>分子結構處理</t>
    <phoneticPr fontId="4" type="noConversion"/>
  </si>
  <si>
    <t>今天日期</t>
    <phoneticPr fontId="4" type="noConversion"/>
  </si>
  <si>
    <t>進度</t>
    <phoneticPr fontId="4" type="noConversion"/>
  </si>
  <si>
    <t>狀態</t>
    <phoneticPr fontId="4" type="noConversion"/>
  </si>
  <si>
    <t>結束日期</t>
  </si>
  <si>
    <t>開始日期</t>
  </si>
  <si>
    <t>工作名稱</t>
    <phoneticPr fontId="4" type="noConversion"/>
  </si>
  <si>
    <t>完成</t>
  </si>
  <si>
    <t>總覽</t>
    <phoneticPr fontId="4" type="noConversion"/>
  </si>
  <si>
    <t>[Amber] 存出 .prmtop</t>
    <phoneticPr fontId="4" type="noConversion"/>
  </si>
  <si>
    <t>[Amber] 存出.lib</t>
    <phoneticPr fontId="4" type="noConversion"/>
  </si>
  <si>
    <t>[Amber] teleap加力場 (FF14SB, GAFF)</t>
    <phoneticPr fontId="4" type="noConversion"/>
  </si>
  <si>
    <t>[Amber] 存出.frcmod</t>
    <phoneticPr fontId="4" type="noConversion"/>
  </si>
  <si>
    <t>[Excel] 記錄 water 數量</t>
    <phoneticPr fontId="4" type="noConversion"/>
  </si>
  <si>
    <t>[Excel] 記錄 Box length</t>
    <phoneticPr fontId="4" type="noConversion"/>
  </si>
  <si>
    <t>[Amber] 存出(含水盒的) .prmtop</t>
    <phoneticPr fontId="4" type="noConversion"/>
  </si>
  <si>
    <t>[Amber] TIP4PBOX 10.0</t>
    <phoneticPr fontId="4" type="noConversion"/>
  </si>
  <si>
    <t>[Amber]製作 min.in</t>
    <phoneticPr fontId="3" type="noConversion"/>
  </si>
  <si>
    <t>NVT14</t>
  </si>
  <si>
    <t>NVT13</t>
  </si>
  <si>
    <t>NVT12</t>
  </si>
  <si>
    <t>NVT11</t>
  </si>
  <si>
    <t>NVT10</t>
  </si>
  <si>
    <t>原始</t>
    <phoneticPr fontId="3" type="noConversion"/>
  </si>
  <si>
    <t>Solvatebox length</t>
    <phoneticPr fontId="3" type="noConversion"/>
  </si>
  <si>
    <r>
      <t>密度(</t>
    </r>
    <r>
      <rPr>
        <sz val="12"/>
        <color theme="1"/>
        <rFont val="Times New Roman"/>
        <family val="1"/>
      </rPr>
      <t>NPT</t>
    </r>
    <r>
      <rPr>
        <sz val="12"/>
        <color theme="1"/>
        <rFont val="標楷體"/>
        <family val="4"/>
        <charset val="136"/>
      </rPr>
      <t>)</t>
    </r>
    <phoneticPr fontId="3" type="noConversion"/>
  </si>
  <si>
    <r>
      <t>能量(</t>
    </r>
    <r>
      <rPr>
        <sz val="12"/>
        <color theme="1"/>
        <rFont val="Times New Roman"/>
        <family val="1"/>
      </rPr>
      <t>NVT</t>
    </r>
    <r>
      <rPr>
        <sz val="12"/>
        <color theme="1"/>
        <rFont val="標楷體"/>
        <family val="4"/>
        <charset val="136"/>
      </rPr>
      <t>)</t>
    </r>
    <phoneticPr fontId="3" type="noConversion"/>
  </si>
  <si>
    <r>
      <t>收斂能量(</t>
    </r>
    <r>
      <rPr>
        <sz val="12"/>
        <color theme="1"/>
        <rFont val="Times New Roman"/>
        <family val="1"/>
      </rPr>
      <t>min</t>
    </r>
    <r>
      <rPr>
        <sz val="12"/>
        <color theme="1"/>
        <rFont val="標楷體"/>
        <family val="4"/>
        <charset val="136"/>
      </rPr>
      <t>)</t>
    </r>
    <phoneticPr fontId="3" type="noConversion"/>
  </si>
  <si>
    <t>縮盒前</t>
    <phoneticPr fontId="3" type="noConversion"/>
  </si>
  <si>
    <t>次數</t>
    <phoneticPr fontId="3" type="noConversion"/>
  </si>
  <si>
    <t>能量最小化、結構優化、測密度Check list</t>
    <phoneticPr fontId="3" type="noConversion"/>
  </si>
  <si>
    <t>[Excel] 記錄 收斂能量 (S.R. Ⅰ_記錄表)</t>
    <phoneticPr fontId="3" type="noConversion"/>
  </si>
  <si>
    <t>[Amber]製作 md_NVT_langevin_f.in</t>
    <phoneticPr fontId="3" type="noConversion"/>
  </si>
  <si>
    <t>[Amber]製作 md_NPT.in</t>
    <phoneticPr fontId="3" type="noConversion"/>
  </si>
  <si>
    <t>[D.S.]力場加H (Forcefield: CHARMm)</t>
    <phoneticPr fontId="3" type="noConversion"/>
  </si>
  <si>
    <t>[D.S.]結構優化 (Minimization)</t>
    <phoneticPr fontId="3" type="noConversion"/>
  </si>
  <si>
    <r>
      <t xml:space="preserve">[文字檔] 分子名 格式編輯(字元數不變)
</t>
    </r>
    <r>
      <rPr>
        <sz val="10"/>
        <color rgb="FFFF0000"/>
        <rFont val="微軟正黑體"/>
        <family val="2"/>
        <charset val="136"/>
      </rPr>
      <t>※須為三碼字母或數字組成</t>
    </r>
    <phoneticPr fontId="3" type="noConversion"/>
  </si>
  <si>
    <t>[文字檔] 原子符號+編號 (字元數不變)</t>
    <phoneticPr fontId="3" type="noConversion"/>
  </si>
  <si>
    <t>(7A3結構 張貼處)</t>
    <phoneticPr fontId="3" type="noConversion"/>
  </si>
  <si>
    <t xml:space="preserve">[D.S.]確認 原子編號 </t>
    <phoneticPr fontId="3" type="noConversion"/>
  </si>
  <si>
    <t>[MobaXterm]創建資料夾 (記錄 GPU IP、File route)</t>
    <phoneticPr fontId="4" type="noConversion"/>
  </si>
  <si>
    <t>GPU IP</t>
    <phoneticPr fontId="3" type="noConversion"/>
  </si>
  <si>
    <t>File route</t>
    <phoneticPr fontId="3" type="noConversion"/>
  </si>
  <si>
    <t>[文字檔] 修正 TER列</t>
    <phoneticPr fontId="3" type="noConversion"/>
  </si>
  <si>
    <t xml:space="preserve">[文字檔] 檢查 CONECT </t>
    <phoneticPr fontId="3" type="noConversion"/>
  </si>
  <si>
    <t xml:space="preserve">[D.S.] 存出.dsv 和 .pdb </t>
    <phoneticPr fontId="3" type="noConversion"/>
  </si>
  <si>
    <t>[Amber] 存出.mol2 (檢查 Bond, atom type 資訊)</t>
    <phoneticPr fontId="4" type="noConversion"/>
  </si>
  <si>
    <t xml:space="preserve">[Amber] 存出 .inpcrd </t>
    <phoneticPr fontId="4" type="noConversion"/>
  </si>
  <si>
    <t>[Amber] 存出(含水盒的)  .inpcrd (轉存.pdb檢查構象)</t>
    <phoneticPr fontId="4" type="noConversion"/>
  </si>
  <si>
    <t>[Amber] Solvent box 資訊 截圖貼至下方</t>
    <phoneticPr fontId="4" type="noConversion"/>
  </si>
  <si>
    <t>[Excel] 記錄 Solvent box濃度</t>
    <phoneticPr fontId="4" type="noConversion"/>
  </si>
  <si>
    <t>記錄最終水盒密度 (目標密度:0.99~1.05)</t>
    <phoneticPr fontId="3" type="noConversion"/>
  </si>
  <si>
    <t>NVT01</t>
    <phoneticPr fontId="3" type="noConversion"/>
  </si>
  <si>
    <t>NVT02</t>
    <phoneticPr fontId="3" type="noConversion"/>
  </si>
  <si>
    <t>NVT03</t>
    <phoneticPr fontId="3" type="noConversion"/>
  </si>
  <si>
    <t>NVT04</t>
    <phoneticPr fontId="3" type="noConversion"/>
  </si>
  <si>
    <t>NVT05</t>
    <phoneticPr fontId="3" type="noConversion"/>
  </si>
  <si>
    <t>NVT06</t>
    <phoneticPr fontId="3" type="noConversion"/>
  </si>
  <si>
    <t>NVT07</t>
    <phoneticPr fontId="3" type="noConversion"/>
  </si>
  <si>
    <t>NVT08</t>
    <phoneticPr fontId="3" type="noConversion"/>
  </si>
  <si>
    <t>NVT09</t>
    <phoneticPr fontId="3" type="noConversion"/>
  </si>
  <si>
    <t>[Excel] 記錄 NVT01.rst 原始邊長 (S.R. Ⅰ_記錄表)</t>
    <phoneticPr fontId="3" type="noConversion"/>
  </si>
  <si>
    <t>Structure Relaxation Ⅱ</t>
    <phoneticPr fontId="4" type="noConversion"/>
  </si>
  <si>
    <t>MD Simulation</t>
    <phoneticPr fontId="3" type="noConversion"/>
  </si>
  <si>
    <t>[Amber]製作 NPT.in</t>
    <phoneticPr fontId="3" type="noConversion"/>
  </si>
  <si>
    <t>[Amber]製作 NPT.sh</t>
    <phoneticPr fontId="3" type="noConversion"/>
  </si>
  <si>
    <r>
      <t>[Amber]製作md_heat_</t>
    </r>
    <r>
      <rPr>
        <sz val="10"/>
        <color rgb="FFFF0000"/>
        <rFont val="微軟正黑體"/>
        <family val="2"/>
        <charset val="136"/>
      </rPr>
      <t>XXX</t>
    </r>
    <r>
      <rPr>
        <sz val="10"/>
        <color theme="1"/>
        <rFont val="微軟正黑體"/>
        <family val="2"/>
        <charset val="136"/>
      </rPr>
      <t>K.in (</t>
    </r>
    <r>
      <rPr>
        <sz val="10"/>
        <color rgb="FFFF0000"/>
        <rFont val="微軟正黑體"/>
        <family val="2"/>
        <charset val="136"/>
      </rPr>
      <t>XXX=010~300</t>
    </r>
    <r>
      <rPr>
        <sz val="10"/>
        <color theme="1"/>
        <rFont val="微軟正黑體"/>
        <family val="2"/>
        <charset val="136"/>
      </rPr>
      <t>)</t>
    </r>
    <phoneticPr fontId="3" type="noConversion"/>
  </si>
  <si>
    <r>
      <t>[Amber]製作 min</t>
    </r>
    <r>
      <rPr>
        <sz val="10"/>
        <color rgb="FFFF0000"/>
        <rFont val="微軟正黑體"/>
        <family val="2"/>
        <charset val="136"/>
      </rPr>
      <t>XX</t>
    </r>
    <r>
      <rPr>
        <sz val="10"/>
        <color theme="1"/>
        <rFont val="微軟正黑體"/>
        <family val="2"/>
        <charset val="136"/>
      </rPr>
      <t>.sh (多個)</t>
    </r>
    <phoneticPr fontId="3" type="noConversion"/>
  </si>
  <si>
    <r>
      <t>[Amber]製作 NVT</t>
    </r>
    <r>
      <rPr>
        <sz val="10"/>
        <color rgb="FFFF0000"/>
        <rFont val="微軟正黑體"/>
        <family val="2"/>
        <charset val="136"/>
      </rPr>
      <t>XX</t>
    </r>
    <r>
      <rPr>
        <sz val="10"/>
        <color theme="1"/>
        <rFont val="微軟正黑體"/>
        <family val="2"/>
        <charset val="136"/>
      </rPr>
      <t>.sh (多個)</t>
    </r>
    <phoneticPr fontId="3" type="noConversion"/>
  </si>
  <si>
    <r>
      <t>[Amber]製作 NPT</t>
    </r>
    <r>
      <rPr>
        <sz val="10"/>
        <color rgb="FFFF0000"/>
        <rFont val="微軟正黑體"/>
        <family val="2"/>
        <charset val="136"/>
      </rPr>
      <t>XX</t>
    </r>
    <r>
      <rPr>
        <sz val="10"/>
        <color theme="1"/>
        <rFont val="微軟正黑體"/>
        <family val="2"/>
        <charset val="136"/>
      </rPr>
      <t>.sh (多個)</t>
    </r>
    <phoneticPr fontId="3" type="noConversion"/>
  </si>
  <si>
    <t>(Solvent box 資訊 張貼處)</t>
    <phoneticPr fontId="3" type="noConversion"/>
  </si>
  <si>
    <t>0-10</t>
  </si>
  <si>
    <t>21-30</t>
  </si>
  <si>
    <t>31-40</t>
  </si>
  <si>
    <t>41-50</t>
  </si>
  <si>
    <t xml:space="preserve">51-60  </t>
  </si>
  <si>
    <t>61-70</t>
  </si>
  <si>
    <t>71-80</t>
  </si>
  <si>
    <t>81-90</t>
  </si>
  <si>
    <t>91-100</t>
  </si>
  <si>
    <t>100-110</t>
  </si>
  <si>
    <t>111-120</t>
  </si>
  <si>
    <t>121-130</t>
  </si>
  <si>
    <t>131-140</t>
  </si>
  <si>
    <t>141-150</t>
  </si>
  <si>
    <t>tempi=0.0</t>
  </si>
  <si>
    <t>tempi=10.0</t>
  </si>
  <si>
    <t>151-160</t>
  </si>
  <si>
    <t>161-170</t>
  </si>
  <si>
    <t>171-180</t>
  </si>
  <si>
    <t>181-190</t>
  </si>
  <si>
    <t>191-200</t>
  </si>
  <si>
    <t>200-210</t>
  </si>
  <si>
    <t>211-220</t>
  </si>
  <si>
    <t>221-230</t>
  </si>
  <si>
    <t>231-240</t>
  </si>
  <si>
    <t>241-250</t>
  </si>
  <si>
    <t>251-260</t>
  </si>
  <si>
    <t>261-270</t>
  </si>
  <si>
    <t>271-280</t>
  </si>
  <si>
    <t>281-290</t>
  </si>
  <si>
    <t>291-300</t>
  </si>
  <si>
    <r>
      <t>溫度</t>
    </r>
    <r>
      <rPr>
        <sz val="10"/>
        <color theme="1"/>
        <rFont val="Times New Roman"/>
        <family val="1"/>
      </rPr>
      <t>(in</t>
    </r>
    <r>
      <rPr>
        <sz val="10"/>
        <color theme="1"/>
        <rFont val="標楷體"/>
        <family val="4"/>
        <charset val="136"/>
      </rPr>
      <t>檔</t>
    </r>
    <r>
      <rPr>
        <sz val="10"/>
        <color theme="1"/>
        <rFont val="Times New Roman"/>
        <family val="1"/>
      </rPr>
      <t>)</t>
    </r>
  </si>
  <si>
    <r>
      <t>能量</t>
    </r>
    <r>
      <rPr>
        <sz val="10"/>
        <color theme="1"/>
        <rFont val="Times New Roman"/>
        <family val="1"/>
      </rPr>
      <t>(out)</t>
    </r>
  </si>
  <si>
    <t>11-20</t>
    <phoneticPr fontId="3" type="noConversion"/>
  </si>
  <si>
    <t>[Excel] 記錄 能量 (右表)</t>
    <phoneticPr fontId="3" type="noConversion"/>
  </si>
  <si>
    <r>
      <t>[Excel] 記錄 md_heat_</t>
    </r>
    <r>
      <rPr>
        <sz val="10"/>
        <color rgb="FFFF0000"/>
        <rFont val="微軟正黑體"/>
        <family val="2"/>
        <charset val="136"/>
      </rPr>
      <t>XXX</t>
    </r>
    <r>
      <rPr>
        <sz val="10"/>
        <color theme="1"/>
        <rFont val="微軟正黑體"/>
        <family val="2"/>
        <charset val="136"/>
      </rPr>
      <t>K.in 初、末溫設定 (右表)</t>
    </r>
    <phoneticPr fontId="3" type="noConversion"/>
  </si>
  <si>
    <r>
      <t>能量</t>
    </r>
    <r>
      <rPr>
        <sz val="10"/>
        <color theme="1"/>
        <rFont val="Times New Roman"/>
        <family val="1"/>
      </rPr>
      <t>(out)</t>
    </r>
    <phoneticPr fontId="3" type="noConversion"/>
  </si>
  <si>
    <t>[Amber]製作 NVT_eq_300K.in</t>
    <phoneticPr fontId="3" type="noConversion"/>
  </si>
  <si>
    <t>[Amber]製作 NVT_eq.sh</t>
    <phoneticPr fontId="3" type="noConversion"/>
  </si>
  <si>
    <t>[Amber]製作 NVT_100ps.in</t>
    <phoneticPr fontId="3" type="noConversion"/>
  </si>
  <si>
    <t>[Amber]製作 heat_0-300K.sh</t>
    <phoneticPr fontId="3" type="noConversion"/>
  </si>
  <si>
    <t>[Amber]製作 NVT_100ps.sh</t>
    <phoneticPr fontId="3" type="noConversion"/>
  </si>
  <si>
    <r>
      <t>[Amber]將 NVT</t>
    </r>
    <r>
      <rPr>
        <sz val="10"/>
        <color rgb="FFFF0000"/>
        <rFont val="微軟正黑體"/>
        <family val="2"/>
        <charset val="136"/>
      </rPr>
      <t>XX</t>
    </r>
    <r>
      <rPr>
        <sz val="10"/>
        <color theme="1"/>
        <rFont val="微軟正黑體"/>
        <family val="2"/>
        <charset val="136"/>
      </rPr>
      <t>.rst 轉存pdb</t>
    </r>
    <phoneticPr fontId="3" type="noConversion"/>
  </si>
  <si>
    <t>[MobaXterm]創建GIST資料夾 (記錄 GPU IP、File route)</t>
    <phoneticPr fontId="3" type="noConversion"/>
  </si>
  <si>
    <t>[MobaXterm]上傳 .pdb</t>
    <phoneticPr fontId="4" type="noConversion"/>
  </si>
  <si>
    <t>[MobaXterm]上傳 (含水盒的) .prmtop</t>
    <phoneticPr fontId="3" type="noConversion"/>
  </si>
  <si>
    <t>[MobaXterm]上傳 .mdcrd</t>
    <phoneticPr fontId="3" type="noConversion"/>
  </si>
  <si>
    <t>[VMD]讀軌跡檢查 7A3狀況 → 挑選可用軌跡</t>
    <phoneticPr fontId="3" type="noConversion"/>
  </si>
  <si>
    <t>[D.S.]檢查分子是否超出水盒  → 決定是否再跑NVT_100ps</t>
    <phoneticPr fontId="3" type="noConversion"/>
  </si>
  <si>
    <t>[Amber]製作 GIST( 輸入檔)</t>
    <phoneticPr fontId="3" type="noConversion"/>
  </si>
  <si>
    <t>[Amber]製作 GIST.sh</t>
    <phoneticPr fontId="3" type="noConversion"/>
  </si>
  <si>
    <t>GIST前置作業</t>
    <phoneticPr fontId="3" type="noConversion"/>
  </si>
  <si>
    <t>GIST出圖</t>
    <phoneticPr fontId="3" type="noConversion"/>
  </si>
  <si>
    <t>[D.S.]將 DHB結構 截圖貼至下方</t>
    <phoneticPr fontId="3" type="noConversion"/>
  </si>
  <si>
    <t>[Chemdraw]繪製 DHB結構</t>
    <phoneticPr fontId="4" type="noConversion"/>
  </si>
  <si>
    <t>建立DHB的小分子力場</t>
    <phoneticPr fontId="4" type="noConversion"/>
  </si>
  <si>
    <t>140.136.176.241</t>
    <phoneticPr fontId="3" type="noConversion"/>
  </si>
  <si>
    <t>/home2/2019summer/Fanchunhao/MD/DHB_MD/</t>
  </si>
  <si>
    <t>NVT15</t>
  </si>
  <si>
    <t>NVT16</t>
  </si>
  <si>
    <t>CM=55.31</t>
    <phoneticPr fontId="3" type="noConversion"/>
  </si>
  <si>
    <t xml:space="preserve">
pyautogui.PAUSE = 1
pyautogui.PAUSE = 1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</si>
</sst>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m&quot;月&quot;d&quot;日&quot;;@"/>
    <numFmt numFmtId="177" formatCode="0.0000000_);[Red]\(0.0000000\)"/>
    <numFmt numFmtId="178" formatCode="0.0000"/>
    <numFmt numFmtId="179" formatCode="0.0000E+00"/>
  </numFmts>
  <fonts count="18" x14ac:knownFonts="1">
    <font>
      <sz val="12"/>
      <color theme="1"/>
      <name val="新細明體"/>
      <family val="2"/>
      <charset val="136"/>
      <scheme val="minor"/>
    </font>
    <font>
      <sz val="10"/>
      <color theme="1"/>
      <name val="微軟正黑體"/>
      <family val="2"/>
      <charset val="136"/>
    </font>
    <font>
      <sz val="12"/>
      <color theme="1"/>
      <name val="微軟正黑體"/>
      <family val="2"/>
      <charset val="136"/>
    </font>
    <font>
      <sz val="9"/>
      <name val="新細明體"/>
      <family val="2"/>
      <charset val="136"/>
      <scheme val="minor"/>
    </font>
    <font>
      <sz val="9"/>
      <name val="微軟正黑體"/>
      <family val="2"/>
      <charset val="136"/>
    </font>
    <font>
      <b/>
      <sz val="10"/>
      <color theme="1"/>
      <name val="微軟正黑體"/>
      <family val="2"/>
      <charset val="136"/>
    </font>
    <font>
      <sz val="12"/>
      <color theme="1"/>
      <name val="Times New Roman"/>
      <family val="1"/>
    </font>
    <font>
      <sz val="12"/>
      <color theme="1"/>
      <name val="標楷體"/>
      <family val="4"/>
      <charset val="136"/>
    </font>
    <font>
      <b/>
      <sz val="20"/>
      <color theme="0" tint="-0.249977111117893"/>
      <name val="微軟正黑體"/>
      <family val="2"/>
      <charset val="136"/>
    </font>
    <font>
      <sz val="10"/>
      <color rgb="FFFF0000"/>
      <name val="微軟正黑體"/>
      <family val="2"/>
      <charset val="136"/>
    </font>
    <font>
      <b/>
      <sz val="16"/>
      <color theme="0" tint="-0.34998626667073579"/>
      <name val="微軟正黑體"/>
      <family val="2"/>
      <charset val="136"/>
    </font>
    <font>
      <sz val="12"/>
      <color theme="1"/>
      <name val="Calibri"/>
      <family val="2"/>
    </font>
    <font>
      <sz val="9"/>
      <color rgb="FF000000"/>
      <name val="Times New Roman"/>
      <family val="1"/>
    </font>
    <font>
      <sz val="9"/>
      <color theme="1"/>
      <name val="Times New Roman"/>
      <family val="1"/>
    </font>
    <font>
      <sz val="10"/>
      <color theme="1"/>
      <name val="標楷體"/>
      <family val="4"/>
      <charset val="136"/>
    </font>
    <font>
      <sz val="10"/>
      <color theme="1"/>
      <name val="Times New Roman"/>
      <family val="1"/>
    </font>
    <font>
      <strike/>
      <sz val="10"/>
      <color theme="1"/>
      <name val="微軟正黑體"/>
      <family val="2"/>
      <charset val="136"/>
    </font>
    <font>
      <sz val="12"/>
      <color rgb="FFABB2BF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FF00"/>
        <bgColor indexed="64"/>
      </patternFill>
    </fill>
  </fills>
  <borders count="56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medium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/>
      <right style="medium">
        <color theme="0" tint="-0.14999847407452621"/>
      </right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 style="thin">
        <color theme="0" tint="-0.249977111117893"/>
      </top>
      <bottom style="thin">
        <color theme="1"/>
      </bottom>
      <diagonal/>
    </border>
    <border>
      <left/>
      <right/>
      <top style="thin">
        <color theme="0" tint="-0.249977111117893"/>
      </top>
      <bottom/>
      <diagonal/>
    </border>
    <border>
      <left/>
      <right/>
      <top/>
      <bottom style="thin">
        <color theme="1"/>
      </bottom>
      <diagonal/>
    </border>
    <border>
      <left/>
      <right style="thin">
        <color theme="1"/>
      </right>
      <top/>
      <bottom/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/>
      <top/>
      <bottom/>
      <diagonal/>
    </border>
    <border>
      <left/>
      <right style="thin">
        <color theme="0" tint="-0.249977111117893"/>
      </right>
      <top/>
      <bottom/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rgb="FF000000"/>
      </left>
      <right style="medium">
        <color theme="1"/>
      </right>
      <top style="medium">
        <color indexed="64"/>
      </top>
      <bottom style="medium">
        <color theme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111">
    <xf numFmtId="0" fontId="0" fillId="0" borderId="0" xfId="0">
      <alignment vertical="center"/>
    </xf>
    <xf numFmtId="0" fontId="1" fillId="0" borderId="0" xfId="1" applyFont="1">
      <alignment vertical="center"/>
    </xf>
    <xf numFmtId="0" fontId="1" fillId="0" borderId="1" xfId="1" applyFont="1" applyBorder="1" applyAlignment="1">
      <alignment horizontal="center" vertical="center"/>
    </xf>
    <xf numFmtId="0" fontId="1" fillId="0" borderId="2" xfId="1" applyFont="1" applyBorder="1">
      <alignment vertical="center"/>
    </xf>
    <xf numFmtId="176" fontId="1" fillId="0" borderId="2" xfId="1" applyNumberFormat="1" applyFont="1" applyBorder="1">
      <alignment vertical="center"/>
    </xf>
    <xf numFmtId="9" fontId="1" fillId="0" borderId="2" xfId="2" applyFont="1" applyBorder="1">
      <alignment vertical="center"/>
    </xf>
    <xf numFmtId="0" fontId="5" fillId="0" borderId="2" xfId="1" applyFont="1" applyBorder="1" applyAlignment="1">
      <alignment horizontal="right" vertical="center"/>
    </xf>
    <xf numFmtId="0" fontId="1" fillId="0" borderId="2" xfId="1" applyFont="1" applyBorder="1" applyAlignment="1">
      <alignment vertical="center" wrapText="1"/>
    </xf>
    <xf numFmtId="0" fontId="1" fillId="0" borderId="1" xfId="1" applyFont="1" applyBorder="1">
      <alignment vertical="center"/>
    </xf>
    <xf numFmtId="176" fontId="1" fillId="0" borderId="1" xfId="1" applyNumberFormat="1" applyFont="1" applyBorder="1">
      <alignment vertical="center"/>
    </xf>
    <xf numFmtId="0" fontId="5" fillId="0" borderId="1" xfId="1" applyFont="1" applyBorder="1" applyAlignment="1">
      <alignment horizontal="right" vertical="center"/>
    </xf>
    <xf numFmtId="0" fontId="5" fillId="0" borderId="3" xfId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5" xfId="0" applyBorder="1" applyAlignment="1">
      <alignment horizontal="right" vertical="center"/>
    </xf>
    <xf numFmtId="0" fontId="0" fillId="0" borderId="6" xfId="0" applyBorder="1" applyAlignment="1">
      <alignment horizontal="right" vertical="center"/>
    </xf>
    <xf numFmtId="178" fontId="0" fillId="0" borderId="6" xfId="0" applyNumberFormat="1" applyBorder="1" applyAlignment="1">
      <alignment horizontal="right" vertical="center"/>
    </xf>
    <xf numFmtId="0" fontId="7" fillId="0" borderId="7" xfId="0" applyFont="1" applyBorder="1" applyAlignment="1">
      <alignment horizontal="center" vertical="center" wrapText="1"/>
    </xf>
    <xf numFmtId="0" fontId="0" fillId="0" borderId="8" xfId="0" applyBorder="1" applyAlignment="1">
      <alignment horizontal="right" vertical="center"/>
    </xf>
    <xf numFmtId="0" fontId="0" fillId="0" borderId="4" xfId="0" applyBorder="1" applyAlignment="1">
      <alignment horizontal="right" vertical="center"/>
    </xf>
    <xf numFmtId="0" fontId="7" fillId="0" borderId="9" xfId="0" applyFont="1" applyBorder="1" applyAlignment="1">
      <alignment horizontal="center" vertical="center" wrapText="1"/>
    </xf>
    <xf numFmtId="179" fontId="0" fillId="0" borderId="4" xfId="0" applyNumberFormat="1" applyBorder="1" applyAlignment="1">
      <alignment horizontal="right" vertical="center"/>
    </xf>
    <xf numFmtId="179" fontId="0" fillId="0" borderId="0" xfId="0" applyNumberFormat="1" applyAlignment="1">
      <alignment horizontal="right" vertical="center"/>
    </xf>
    <xf numFmtId="0" fontId="0" fillId="0" borderId="11" xfId="0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177" fontId="0" fillId="0" borderId="0" xfId="0" applyNumberFormat="1">
      <alignment vertical="center"/>
    </xf>
    <xf numFmtId="0" fontId="1" fillId="0" borderId="14" xfId="1" applyFont="1" applyBorder="1" applyAlignment="1">
      <alignment horizontal="center" vertical="center"/>
    </xf>
    <xf numFmtId="0" fontId="1" fillId="0" borderId="14" xfId="1" applyFont="1" applyBorder="1">
      <alignment vertical="center"/>
    </xf>
    <xf numFmtId="176" fontId="1" fillId="0" borderId="14" xfId="1" applyNumberFormat="1" applyFont="1" applyBorder="1">
      <alignment vertical="center"/>
    </xf>
    <xf numFmtId="0" fontId="1" fillId="0" borderId="15" xfId="1" applyFont="1" applyBorder="1" applyAlignment="1">
      <alignment horizontal="center" vertical="center"/>
    </xf>
    <xf numFmtId="0" fontId="1" fillId="0" borderId="16" xfId="1" applyFont="1" applyBorder="1" applyAlignment="1">
      <alignment horizontal="center" vertical="center"/>
    </xf>
    <xf numFmtId="0" fontId="1" fillId="0" borderId="16" xfId="1" applyFont="1" applyBorder="1">
      <alignment vertical="center"/>
    </xf>
    <xf numFmtId="176" fontId="1" fillId="0" borderId="16" xfId="1" applyNumberFormat="1" applyFont="1" applyBorder="1">
      <alignment vertical="center"/>
    </xf>
    <xf numFmtId="0" fontId="5" fillId="0" borderId="3" xfId="1" applyFont="1" applyBorder="1" applyAlignment="1">
      <alignment horizontal="center"/>
    </xf>
    <xf numFmtId="0" fontId="1" fillId="0" borderId="0" xfId="1" applyFont="1" applyBorder="1">
      <alignment vertical="center"/>
    </xf>
    <xf numFmtId="0" fontId="1" fillId="0" borderId="20" xfId="1" applyFont="1" applyBorder="1">
      <alignment vertical="center"/>
    </xf>
    <xf numFmtId="0" fontId="1" fillId="0" borderId="0" xfId="1" applyFont="1" applyBorder="1" applyAlignment="1">
      <alignment horizontal="center" vertical="center"/>
    </xf>
    <xf numFmtId="0" fontId="1" fillId="0" borderId="23" xfId="1" applyFont="1" applyBorder="1">
      <alignment vertical="center"/>
    </xf>
    <xf numFmtId="0" fontId="1" fillId="0" borderId="24" xfId="1" applyFont="1" applyBorder="1">
      <alignment vertical="center"/>
    </xf>
    <xf numFmtId="0" fontId="1" fillId="0" borderId="28" xfId="1" applyFont="1" applyBorder="1" applyAlignment="1">
      <alignment horizontal="center" vertical="center"/>
    </xf>
    <xf numFmtId="0" fontId="1" fillId="0" borderId="29" xfId="1" applyFont="1" applyBorder="1" applyAlignment="1">
      <alignment horizontal="center" vertical="center"/>
    </xf>
    <xf numFmtId="0" fontId="1" fillId="0" borderId="27" xfId="1" applyFont="1" applyBorder="1">
      <alignment vertical="center"/>
    </xf>
    <xf numFmtId="0" fontId="1" fillId="0" borderId="26" xfId="1" applyFont="1" applyBorder="1">
      <alignment vertical="center"/>
    </xf>
    <xf numFmtId="0" fontId="1" fillId="0" borderId="29" xfId="1" applyFont="1" applyBorder="1">
      <alignment vertical="center"/>
    </xf>
    <xf numFmtId="0" fontId="11" fillId="0" borderId="37" xfId="0" applyFont="1" applyBorder="1" applyAlignment="1">
      <alignment vertical="center" wrapText="1"/>
    </xf>
    <xf numFmtId="0" fontId="12" fillId="2" borderId="38" xfId="0" applyFont="1" applyFill="1" applyBorder="1" applyAlignment="1">
      <alignment horizontal="center" vertical="center" wrapText="1"/>
    </xf>
    <xf numFmtId="0" fontId="11" fillId="0" borderId="44" xfId="0" applyFont="1" applyBorder="1" applyAlignment="1">
      <alignment vertical="center" wrapText="1"/>
    </xf>
    <xf numFmtId="0" fontId="14" fillId="0" borderId="41" xfId="0" applyFont="1" applyBorder="1" applyAlignment="1">
      <alignment horizontal="center" vertical="center" wrapText="1"/>
    </xf>
    <xf numFmtId="0" fontId="12" fillId="2" borderId="40" xfId="0" applyFont="1" applyFill="1" applyBorder="1" applyAlignment="1">
      <alignment horizontal="center" vertical="center" wrapText="1"/>
    </xf>
    <xf numFmtId="0" fontId="11" fillId="0" borderId="40" xfId="0" applyFont="1" applyBorder="1" applyAlignment="1">
      <alignment vertical="center" wrapText="1"/>
    </xf>
    <xf numFmtId="0" fontId="13" fillId="0" borderId="46" xfId="0" applyFont="1" applyBorder="1" applyAlignment="1">
      <alignment horizontal="center" vertical="center" wrapText="1"/>
    </xf>
    <xf numFmtId="49" fontId="12" fillId="2" borderId="47" xfId="0" applyNumberFormat="1" applyFont="1" applyFill="1" applyBorder="1" applyAlignment="1">
      <alignment horizontal="center" vertical="center" wrapText="1"/>
    </xf>
    <xf numFmtId="0" fontId="12" fillId="2" borderId="47" xfId="0" applyFont="1" applyFill="1" applyBorder="1" applyAlignment="1">
      <alignment horizontal="center" vertical="center" wrapText="1"/>
    </xf>
    <xf numFmtId="0" fontId="11" fillId="0" borderId="48" xfId="0" applyFont="1" applyBorder="1" applyAlignment="1">
      <alignment vertical="center" wrapText="1"/>
    </xf>
    <xf numFmtId="0" fontId="13" fillId="0" borderId="49" xfId="0" applyFont="1" applyBorder="1" applyAlignment="1">
      <alignment horizontal="center" vertical="center" wrapText="1"/>
    </xf>
    <xf numFmtId="0" fontId="1" fillId="0" borderId="50" xfId="1" applyFont="1" applyBorder="1" applyAlignment="1">
      <alignment horizontal="center" vertical="center"/>
    </xf>
    <xf numFmtId="0" fontId="1" fillId="0" borderId="50" xfId="1" applyFont="1" applyBorder="1">
      <alignment vertical="center"/>
    </xf>
    <xf numFmtId="176" fontId="1" fillId="0" borderId="50" xfId="1" applyNumberFormat="1" applyFont="1" applyBorder="1">
      <alignment vertical="center"/>
    </xf>
    <xf numFmtId="0" fontId="1" fillId="0" borderId="48" xfId="1" applyFont="1" applyBorder="1">
      <alignment vertical="center"/>
    </xf>
    <xf numFmtId="0" fontId="1" fillId="0" borderId="51" xfId="1" applyFont="1" applyBorder="1">
      <alignment vertical="center"/>
    </xf>
    <xf numFmtId="0" fontId="14" fillId="0" borderId="48" xfId="0" applyFont="1" applyBorder="1" applyAlignment="1">
      <alignment horizontal="center" vertical="center" wrapText="1"/>
    </xf>
    <xf numFmtId="0" fontId="11" fillId="0" borderId="43" xfId="0" applyFont="1" applyBorder="1" applyAlignment="1">
      <alignment vertical="center" wrapText="1"/>
    </xf>
    <xf numFmtId="0" fontId="1" fillId="0" borderId="48" xfId="1" applyFont="1" applyBorder="1" applyAlignment="1">
      <alignment horizontal="center" vertical="center"/>
    </xf>
    <xf numFmtId="0" fontId="5" fillId="0" borderId="0" xfId="1" applyFont="1" applyBorder="1" applyAlignment="1">
      <alignment horizontal="right" vertical="center"/>
    </xf>
    <xf numFmtId="9" fontId="1" fillId="0" borderId="0" xfId="2" applyFont="1" applyBorder="1">
      <alignment vertical="center"/>
    </xf>
    <xf numFmtId="0" fontId="16" fillId="0" borderId="1" xfId="1" applyFont="1" applyBorder="1">
      <alignment vertical="center"/>
    </xf>
    <xf numFmtId="0" fontId="16" fillId="0" borderId="2" xfId="1" applyFont="1" applyBorder="1">
      <alignment vertical="center"/>
    </xf>
    <xf numFmtId="0" fontId="0" fillId="3" borderId="9" xfId="0" applyFill="1" applyBorder="1" applyAlignment="1">
      <alignment horizontal="center" vertical="center"/>
    </xf>
    <xf numFmtId="177" fontId="0" fillId="3" borderId="4" xfId="0" applyNumberFormat="1" applyFill="1" applyBorder="1">
      <alignment vertical="center"/>
    </xf>
    <xf numFmtId="0" fontId="0" fillId="3" borderId="8" xfId="0" applyFill="1" applyBorder="1" applyAlignment="1">
      <alignment horizontal="center" vertical="center"/>
    </xf>
    <xf numFmtId="11" fontId="0" fillId="0" borderId="4" xfId="0" applyNumberFormat="1" applyBorder="1" applyAlignment="1">
      <alignment horizontal="right" vertical="center"/>
    </xf>
    <xf numFmtId="0" fontId="0" fillId="0" borderId="54" xfId="0" applyFill="1" applyBorder="1" applyAlignment="1">
      <alignment horizontal="right" vertical="center"/>
    </xf>
    <xf numFmtId="11" fontId="0" fillId="0" borderId="8" xfId="0" applyNumberFormat="1" applyBorder="1" applyAlignment="1">
      <alignment horizontal="right" vertical="center"/>
    </xf>
    <xf numFmtId="0" fontId="0" fillId="3" borderId="7" xfId="0" applyFill="1" applyBorder="1" applyAlignment="1">
      <alignment horizontal="center" vertical="center"/>
    </xf>
    <xf numFmtId="177" fontId="0" fillId="3" borderId="6" xfId="0" applyNumberFormat="1" applyFill="1" applyBorder="1">
      <alignment vertical="center"/>
    </xf>
    <xf numFmtId="0" fontId="0" fillId="3" borderId="5" xfId="0" applyFill="1" applyBorder="1" applyAlignment="1">
      <alignment horizontal="center" vertical="center"/>
    </xf>
    <xf numFmtId="11" fontId="0" fillId="0" borderId="0" xfId="0" applyNumberFormat="1">
      <alignment vertical="center"/>
    </xf>
    <xf numFmtId="0" fontId="0" fillId="0" borderId="55" xfId="0" applyFill="1" applyBorder="1" applyAlignment="1">
      <alignment horizontal="right" vertical="center"/>
    </xf>
    <xf numFmtId="0" fontId="0" fillId="0" borderId="0" xfId="0" applyFill="1" applyBorder="1" applyAlignment="1">
      <alignment horizontal="right" vertical="center"/>
    </xf>
    <xf numFmtId="0" fontId="6" fillId="0" borderId="42" xfId="0" applyFont="1" applyBorder="1" applyAlignment="1">
      <alignment vertical="center" wrapText="1"/>
    </xf>
    <xf numFmtId="0" fontId="6" fillId="0" borderId="42" xfId="0" applyFont="1" applyBorder="1" applyAlignment="1">
      <alignment horizontal="center" vertical="center" wrapText="1"/>
    </xf>
    <xf numFmtId="0" fontId="17" fillId="0" borderId="0" xfId="0" applyFont="1" applyAlignment="1">
      <alignment vertical="center" wrapText="1"/>
    </xf>
    <xf numFmtId="0" fontId="5" fillId="0" borderId="3" xfId="1" applyFont="1" applyBorder="1" applyAlignment="1">
      <alignment horizontal="center"/>
    </xf>
    <xf numFmtId="0" fontId="8" fillId="0" borderId="17" xfId="1" applyFont="1" applyBorder="1" applyAlignment="1">
      <alignment horizontal="center" vertical="center"/>
    </xf>
    <xf numFmtId="0" fontId="1" fillId="0" borderId="18" xfId="1" applyFont="1" applyBorder="1" applyAlignment="1">
      <alignment horizontal="center" vertical="center"/>
    </xf>
    <xf numFmtId="0" fontId="1" fillId="0" borderId="19" xfId="1" applyFont="1" applyBorder="1" applyAlignment="1">
      <alignment horizontal="center" vertical="center"/>
    </xf>
    <xf numFmtId="0" fontId="1" fillId="0" borderId="20" xfId="1" applyFont="1" applyBorder="1" applyAlignment="1">
      <alignment horizontal="center" vertical="center"/>
    </xf>
    <xf numFmtId="0" fontId="1" fillId="0" borderId="21" xfId="1" applyFont="1" applyBorder="1" applyAlignment="1">
      <alignment horizontal="center" vertical="center"/>
    </xf>
    <xf numFmtId="0" fontId="1" fillId="0" borderId="22" xfId="1" applyFont="1" applyBorder="1" applyAlignment="1">
      <alignment horizontal="center" vertical="center"/>
    </xf>
    <xf numFmtId="0" fontId="1" fillId="0" borderId="0" xfId="1" applyFont="1" applyBorder="1" applyAlignment="1">
      <alignment horizontal="center" vertical="center"/>
    </xf>
    <xf numFmtId="0" fontId="1" fillId="0" borderId="23" xfId="1" applyFont="1" applyBorder="1" applyAlignment="1">
      <alignment horizontal="center" vertical="center"/>
    </xf>
    <xf numFmtId="0" fontId="1" fillId="0" borderId="29" xfId="1" applyFont="1" applyBorder="1" applyAlignment="1">
      <alignment horizontal="center" vertical="center"/>
    </xf>
    <xf numFmtId="0" fontId="10" fillId="0" borderId="30" xfId="1" applyFont="1" applyBorder="1" applyAlignment="1">
      <alignment horizontal="center" vertical="center"/>
    </xf>
    <xf numFmtId="0" fontId="1" fillId="0" borderId="25" xfId="1" applyFont="1" applyBorder="1" applyAlignment="1">
      <alignment horizontal="center" vertical="center"/>
    </xf>
    <xf numFmtId="0" fontId="1" fillId="0" borderId="31" xfId="1" applyFont="1" applyBorder="1" applyAlignment="1">
      <alignment horizontal="center" vertical="center"/>
    </xf>
    <xf numFmtId="0" fontId="1" fillId="0" borderId="32" xfId="1" applyFont="1" applyBorder="1" applyAlignment="1">
      <alignment horizontal="center" vertical="center"/>
    </xf>
    <xf numFmtId="0" fontId="1" fillId="0" borderId="33" xfId="1" applyFont="1" applyBorder="1" applyAlignment="1">
      <alignment horizontal="center" vertical="center"/>
    </xf>
    <xf numFmtId="0" fontId="1" fillId="0" borderId="34" xfId="1" applyFont="1" applyBorder="1" applyAlignment="1">
      <alignment horizontal="center" vertical="center"/>
    </xf>
    <xf numFmtId="0" fontId="1" fillId="0" borderId="35" xfId="1" applyFont="1" applyBorder="1" applyAlignment="1">
      <alignment horizontal="center" vertical="center"/>
    </xf>
    <xf numFmtId="0" fontId="1" fillId="0" borderId="36" xfId="1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14" fillId="0" borderId="48" xfId="0" applyFont="1" applyBorder="1" applyAlignment="1">
      <alignment horizontal="center" vertical="center" wrapText="1"/>
    </xf>
    <xf numFmtId="0" fontId="14" fillId="0" borderId="45" xfId="0" applyFont="1" applyBorder="1" applyAlignment="1">
      <alignment horizontal="center" vertical="center" wrapText="1"/>
    </xf>
    <xf numFmtId="0" fontId="14" fillId="0" borderId="39" xfId="0" applyFont="1" applyBorder="1" applyAlignment="1">
      <alignment horizontal="center" vertical="center" wrapText="1"/>
    </xf>
    <xf numFmtId="0" fontId="1" fillId="0" borderId="48" xfId="1" applyFont="1" applyBorder="1" applyAlignment="1">
      <alignment horizontal="center" vertical="center"/>
    </xf>
    <xf numFmtId="0" fontId="1" fillId="0" borderId="52" xfId="1" applyFont="1" applyBorder="1" applyAlignment="1">
      <alignment horizontal="center" vertical="center"/>
    </xf>
    <xf numFmtId="0" fontId="1" fillId="0" borderId="53" xfId="1" applyFont="1" applyBorder="1" applyAlignment="1">
      <alignment horizontal="center" vertical="center"/>
    </xf>
    <xf numFmtId="0" fontId="1" fillId="0" borderId="51" xfId="1" applyFont="1" applyBorder="1" applyAlignment="1">
      <alignment horizontal="center" vertical="center"/>
    </xf>
  </cellXfs>
  <cellStyles count="3">
    <cellStyle name="一般" xfId="0" builtinId="0"/>
    <cellStyle name="一般 2" xfId="1" xr:uid="{DE648BDA-57B8-429F-9353-CBBBBBCF1B38}"/>
    <cellStyle name="百分比 2" xfId="2" xr:uid="{4E17A92B-697D-4F0D-8073-1E3AB1297E6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3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5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r>
              <a:rPr lang="zh-TW" altLang="en-US" b="1">
                <a:latin typeface="微軟正黑體" panose="020B0604030504040204" pitchFamily="34" charset="-120"/>
                <a:ea typeface="微軟正黑體" panose="020B0604030504040204" pitchFamily="34" charset="-120"/>
              </a:rPr>
              <a:t>完成百分比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defRPr>
          </a:pPr>
          <a:endParaRPr lang="zh-TW"/>
        </a:p>
      </c:txPr>
    </c:title>
    <c:autoTitleDeleted val="0"/>
    <c:plotArea>
      <c:layout/>
      <c:doughnutChart>
        <c:varyColors val="1"/>
        <c:ser>
          <c:idx val="1"/>
          <c:order val="1"/>
          <c:spPr>
            <a:solidFill>
              <a:schemeClr val="bg1">
                <a:lumMod val="85000"/>
              </a:schemeClr>
            </a:solidFill>
          </c:spPr>
          <c:dPt>
            <c:idx val="0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11E-4801-9B25-CB341B396B9A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11E-4801-9B25-CB341B396B9A}"/>
              </c:ext>
            </c:extLst>
          </c:dPt>
          <c:dPt>
            <c:idx val="2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11E-4801-9B25-CB341B396B9A}"/>
              </c:ext>
            </c:extLst>
          </c:dPt>
          <c:dPt>
            <c:idx val="3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11E-4801-9B25-CB341B396B9A}"/>
              </c:ext>
            </c:extLst>
          </c:dPt>
          <c:dPt>
            <c:idx val="4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11E-4801-9B25-CB341B396B9A}"/>
              </c:ext>
            </c:extLst>
          </c:dPt>
          <c:dPt>
            <c:idx val="5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411E-4801-9B25-CB341B396B9A}"/>
              </c:ext>
            </c:extLst>
          </c:dPt>
          <c:dPt>
            <c:idx val="6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411E-4801-9B25-CB341B396B9A}"/>
              </c:ext>
            </c:extLst>
          </c:dPt>
          <c:dPt>
            <c:idx val="7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411E-4801-9B25-CB341B396B9A}"/>
              </c:ext>
            </c:extLst>
          </c:dPt>
          <c:dPt>
            <c:idx val="8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411E-4801-9B25-CB341B396B9A}"/>
              </c:ext>
            </c:extLst>
          </c:dPt>
          <c:val>
            <c:numLit>
              <c:formatCode>General</c:formatCode>
              <c:ptCount val="9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12-411E-4801-9B25-CB341B396B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doughnutChart>
        <c:varyColors val="1"/>
        <c:ser>
          <c:idx val="0"/>
          <c:order val="0"/>
          <c:spPr>
            <a:solidFill>
              <a:schemeClr val="bg2">
                <a:lumMod val="75000"/>
              </a:schemeClr>
            </a:solidFill>
          </c:spPr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4-411E-4801-9B25-CB341B396B9A}"/>
              </c:ext>
            </c:extLst>
          </c:dPt>
          <c:dPt>
            <c:idx val="1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411E-4801-9B25-CB341B396B9A}"/>
              </c:ext>
            </c:extLst>
          </c:dPt>
          <c:val>
            <c:numRef>
              <c:f>MD_flow!$C$7:$C$8</c:f>
              <c:numCache>
                <c:formatCode>0%</c:formatCode>
                <c:ptCount val="2"/>
                <c:pt idx="0">
                  <c:v>0.66666666666666663</c:v>
                </c:pt>
                <c:pt idx="1">
                  <c:v>0.33333333333333331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411E-4801-9B25-CB341B396B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r>
              <a:rPr lang="zh-TW" altLang="en-US" b="1">
                <a:latin typeface="微軟正黑體" panose="020B0604030504040204" pitchFamily="34" charset="-120"/>
                <a:ea typeface="微軟正黑體" panose="020B0604030504040204" pitchFamily="34" charset="-120"/>
              </a:rPr>
              <a:t>完成百分比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defRPr>
          </a:pPr>
          <a:endParaRPr lang="zh-TW"/>
        </a:p>
      </c:txPr>
    </c:title>
    <c:autoTitleDeleted val="0"/>
    <c:plotArea>
      <c:layout/>
      <c:doughnutChart>
        <c:varyColors val="1"/>
        <c:ser>
          <c:idx val="1"/>
          <c:order val="1"/>
          <c:spPr>
            <a:solidFill>
              <a:schemeClr val="bg1">
                <a:lumMod val="85000"/>
              </a:schemeClr>
            </a:solidFill>
          </c:spPr>
          <c:dPt>
            <c:idx val="0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F94-488D-9109-8DC349623DA1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F94-488D-9109-8DC349623DA1}"/>
              </c:ext>
            </c:extLst>
          </c:dPt>
          <c:dPt>
            <c:idx val="2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F94-488D-9109-8DC349623DA1}"/>
              </c:ext>
            </c:extLst>
          </c:dPt>
          <c:dPt>
            <c:idx val="3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F94-488D-9109-8DC349623DA1}"/>
              </c:ext>
            </c:extLst>
          </c:dPt>
          <c:dPt>
            <c:idx val="4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F94-488D-9109-8DC349623DA1}"/>
              </c:ext>
            </c:extLst>
          </c:dPt>
          <c:dPt>
            <c:idx val="5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FF94-488D-9109-8DC349623DA1}"/>
              </c:ext>
            </c:extLst>
          </c:dPt>
          <c:dPt>
            <c:idx val="6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FF94-488D-9109-8DC349623DA1}"/>
              </c:ext>
            </c:extLst>
          </c:dPt>
          <c:dPt>
            <c:idx val="7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FF94-488D-9109-8DC349623DA1}"/>
              </c:ext>
            </c:extLst>
          </c:dPt>
          <c:dPt>
            <c:idx val="8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FF94-488D-9109-8DC349623DA1}"/>
              </c:ext>
            </c:extLst>
          </c:dPt>
          <c:val>
            <c:numLit>
              <c:formatCode>General</c:formatCode>
              <c:ptCount val="9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12-FF94-488D-9109-8DC349623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doughnutChart>
        <c:varyColors val="1"/>
        <c:ser>
          <c:idx val="0"/>
          <c:order val="0"/>
          <c:spPr>
            <a:solidFill>
              <a:schemeClr val="bg2">
                <a:lumMod val="75000"/>
              </a:schemeClr>
            </a:solidFill>
          </c:spPr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4-FF94-488D-9109-8DC349623DA1}"/>
              </c:ext>
            </c:extLst>
          </c:dPt>
          <c:dPt>
            <c:idx val="1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FF94-488D-9109-8DC349623DA1}"/>
              </c:ext>
            </c:extLst>
          </c:dPt>
          <c:val>
            <c:numRef>
              <c:f>分子結構處理!$C$7:$C$8</c:f>
              <c:numCache>
                <c:formatCode>0%</c:formatCode>
                <c:ptCount val="2"/>
                <c:pt idx="0">
                  <c:v>1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FF94-488D-9109-8DC349623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r>
              <a:rPr lang="zh-TW" altLang="en-US" b="1">
                <a:latin typeface="微軟正黑體" panose="020B0604030504040204" pitchFamily="34" charset="-120"/>
                <a:ea typeface="微軟正黑體" panose="020B0604030504040204" pitchFamily="34" charset="-120"/>
              </a:rPr>
              <a:t>完成百分比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defRPr>
          </a:pPr>
          <a:endParaRPr lang="zh-TW"/>
        </a:p>
      </c:txPr>
    </c:title>
    <c:autoTitleDeleted val="0"/>
    <c:plotArea>
      <c:layout/>
      <c:doughnutChart>
        <c:varyColors val="1"/>
        <c:ser>
          <c:idx val="1"/>
          <c:order val="1"/>
          <c:spPr>
            <a:solidFill>
              <a:schemeClr val="bg1">
                <a:lumMod val="85000"/>
              </a:schemeClr>
            </a:solidFill>
          </c:spPr>
          <c:dPt>
            <c:idx val="0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4DB-421D-9CF7-CB869D5FA1D1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4DB-421D-9CF7-CB869D5FA1D1}"/>
              </c:ext>
            </c:extLst>
          </c:dPt>
          <c:dPt>
            <c:idx val="2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4DB-421D-9CF7-CB869D5FA1D1}"/>
              </c:ext>
            </c:extLst>
          </c:dPt>
          <c:dPt>
            <c:idx val="3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4DB-421D-9CF7-CB869D5FA1D1}"/>
              </c:ext>
            </c:extLst>
          </c:dPt>
          <c:dPt>
            <c:idx val="4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4DB-421D-9CF7-CB869D5FA1D1}"/>
              </c:ext>
            </c:extLst>
          </c:dPt>
          <c:dPt>
            <c:idx val="5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44DB-421D-9CF7-CB869D5FA1D1}"/>
              </c:ext>
            </c:extLst>
          </c:dPt>
          <c:dPt>
            <c:idx val="6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44DB-421D-9CF7-CB869D5FA1D1}"/>
              </c:ext>
            </c:extLst>
          </c:dPt>
          <c:dPt>
            <c:idx val="7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44DB-421D-9CF7-CB869D5FA1D1}"/>
              </c:ext>
            </c:extLst>
          </c:dPt>
          <c:dPt>
            <c:idx val="8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44DB-421D-9CF7-CB869D5FA1D1}"/>
              </c:ext>
            </c:extLst>
          </c:dPt>
          <c:val>
            <c:numLit>
              <c:formatCode>General</c:formatCode>
              <c:ptCount val="9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12-44DB-421D-9CF7-CB869D5FA1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doughnutChart>
        <c:varyColors val="1"/>
        <c:ser>
          <c:idx val="0"/>
          <c:order val="0"/>
          <c:spPr>
            <a:solidFill>
              <a:schemeClr val="bg2">
                <a:lumMod val="75000"/>
              </a:schemeClr>
            </a:solidFill>
          </c:spPr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4-44DB-421D-9CF7-CB869D5FA1D1}"/>
              </c:ext>
            </c:extLst>
          </c:dPt>
          <c:dPt>
            <c:idx val="1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44DB-421D-9CF7-CB869D5FA1D1}"/>
              </c:ext>
            </c:extLst>
          </c:dPt>
          <c:val>
            <c:numRef>
              <c:f>建立7A3的小分子力場!$C$7:$C$8</c:f>
              <c:numCache>
                <c:formatCode>0%</c:formatCode>
                <c:ptCount val="2"/>
                <c:pt idx="0">
                  <c:v>1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44DB-421D-9CF7-CB869D5FA1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r>
              <a:rPr lang="zh-TW" altLang="en-US" b="1">
                <a:latin typeface="微軟正黑體" panose="020B0604030504040204" pitchFamily="34" charset="-120"/>
                <a:ea typeface="微軟正黑體" panose="020B0604030504040204" pitchFamily="34" charset="-120"/>
              </a:rPr>
              <a:t>完成百分比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defRPr>
          </a:pPr>
          <a:endParaRPr lang="zh-TW"/>
        </a:p>
      </c:txPr>
    </c:title>
    <c:autoTitleDeleted val="0"/>
    <c:plotArea>
      <c:layout/>
      <c:doughnutChart>
        <c:varyColors val="1"/>
        <c:ser>
          <c:idx val="1"/>
          <c:order val="1"/>
          <c:spPr>
            <a:solidFill>
              <a:schemeClr val="bg1">
                <a:lumMod val="85000"/>
              </a:schemeClr>
            </a:solidFill>
          </c:spPr>
          <c:dPt>
            <c:idx val="0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FC1-4651-AE41-CABF275FC893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FC1-4651-AE41-CABF275FC893}"/>
              </c:ext>
            </c:extLst>
          </c:dPt>
          <c:dPt>
            <c:idx val="2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FC1-4651-AE41-CABF275FC893}"/>
              </c:ext>
            </c:extLst>
          </c:dPt>
          <c:dPt>
            <c:idx val="3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FC1-4651-AE41-CABF275FC893}"/>
              </c:ext>
            </c:extLst>
          </c:dPt>
          <c:dPt>
            <c:idx val="4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FC1-4651-AE41-CABF275FC893}"/>
              </c:ext>
            </c:extLst>
          </c:dPt>
          <c:dPt>
            <c:idx val="5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9FC1-4651-AE41-CABF275FC893}"/>
              </c:ext>
            </c:extLst>
          </c:dPt>
          <c:dPt>
            <c:idx val="6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9FC1-4651-AE41-CABF275FC893}"/>
              </c:ext>
            </c:extLst>
          </c:dPt>
          <c:dPt>
            <c:idx val="7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9FC1-4651-AE41-CABF275FC893}"/>
              </c:ext>
            </c:extLst>
          </c:dPt>
          <c:dPt>
            <c:idx val="8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9FC1-4651-AE41-CABF275FC893}"/>
              </c:ext>
            </c:extLst>
          </c:dPt>
          <c:val>
            <c:numLit>
              <c:formatCode>General</c:formatCode>
              <c:ptCount val="9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12-9FC1-4651-AE41-CABF275FC8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doughnutChart>
        <c:varyColors val="1"/>
        <c:ser>
          <c:idx val="0"/>
          <c:order val="0"/>
          <c:spPr>
            <a:solidFill>
              <a:schemeClr val="bg2">
                <a:lumMod val="75000"/>
              </a:schemeClr>
            </a:solidFill>
          </c:spPr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4-9FC1-4651-AE41-CABF275FC893}"/>
              </c:ext>
            </c:extLst>
          </c:dPt>
          <c:dPt>
            <c:idx val="1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9FC1-4651-AE41-CABF275FC893}"/>
              </c:ext>
            </c:extLst>
          </c:dPt>
          <c:val>
            <c:numRef>
              <c:f>'建立 Solvent box'!$C$7:$C$8</c:f>
              <c:numCache>
                <c:formatCode>0%</c:formatCode>
                <c:ptCount val="2"/>
                <c:pt idx="0">
                  <c:v>1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9FC1-4651-AE41-CABF275FC8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r>
              <a:rPr lang="zh-TW" altLang="en-US" b="1">
                <a:latin typeface="微軟正黑體" panose="020B0604030504040204" pitchFamily="34" charset="-120"/>
                <a:ea typeface="微軟正黑體" panose="020B0604030504040204" pitchFamily="34" charset="-120"/>
              </a:rPr>
              <a:t>完成百分比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defRPr>
          </a:pPr>
          <a:endParaRPr lang="zh-TW"/>
        </a:p>
      </c:txPr>
    </c:title>
    <c:autoTitleDeleted val="0"/>
    <c:plotArea>
      <c:layout/>
      <c:doughnutChart>
        <c:varyColors val="1"/>
        <c:ser>
          <c:idx val="1"/>
          <c:order val="1"/>
          <c:spPr>
            <a:solidFill>
              <a:schemeClr val="bg1">
                <a:lumMod val="85000"/>
              </a:schemeClr>
            </a:solidFill>
          </c:spPr>
          <c:dPt>
            <c:idx val="0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816-4BA1-B111-602878FB5F37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816-4BA1-B111-602878FB5F37}"/>
              </c:ext>
            </c:extLst>
          </c:dPt>
          <c:dPt>
            <c:idx val="2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816-4BA1-B111-602878FB5F37}"/>
              </c:ext>
            </c:extLst>
          </c:dPt>
          <c:dPt>
            <c:idx val="3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816-4BA1-B111-602878FB5F37}"/>
              </c:ext>
            </c:extLst>
          </c:dPt>
          <c:dPt>
            <c:idx val="4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816-4BA1-B111-602878FB5F37}"/>
              </c:ext>
            </c:extLst>
          </c:dPt>
          <c:dPt>
            <c:idx val="5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9816-4BA1-B111-602878FB5F37}"/>
              </c:ext>
            </c:extLst>
          </c:dPt>
          <c:dPt>
            <c:idx val="6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9816-4BA1-B111-602878FB5F37}"/>
              </c:ext>
            </c:extLst>
          </c:dPt>
          <c:dPt>
            <c:idx val="7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9816-4BA1-B111-602878FB5F37}"/>
              </c:ext>
            </c:extLst>
          </c:dPt>
          <c:dPt>
            <c:idx val="8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9816-4BA1-B111-602878FB5F37}"/>
              </c:ext>
            </c:extLst>
          </c:dPt>
          <c:val>
            <c:numLit>
              <c:formatCode>General</c:formatCode>
              <c:ptCount val="9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12-9816-4BA1-B111-602878FB5F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doughnutChart>
        <c:varyColors val="1"/>
        <c:ser>
          <c:idx val="0"/>
          <c:order val="0"/>
          <c:spPr>
            <a:solidFill>
              <a:schemeClr val="bg2">
                <a:lumMod val="75000"/>
              </a:schemeClr>
            </a:solidFill>
          </c:spPr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4-9816-4BA1-B111-602878FB5F37}"/>
              </c:ext>
            </c:extLst>
          </c:dPt>
          <c:dPt>
            <c:idx val="1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9816-4BA1-B111-602878FB5F37}"/>
              </c:ext>
            </c:extLst>
          </c:dPt>
          <c:val>
            <c:numRef>
              <c:f>'Structure Relaxation Ⅰ'!$C$7:$C$8</c:f>
              <c:numCache>
                <c:formatCode>0%</c:formatCode>
                <c:ptCount val="2"/>
                <c:pt idx="0">
                  <c:v>1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9816-4BA1-B111-602878FB5F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'S.R. Ⅰ_記錄表'!$A$5</c:f>
              <c:strCache>
                <c:ptCount val="1"/>
                <c:pt idx="0">
                  <c:v>收斂能量(min)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'S.R. Ⅰ_記錄表'!$B$4:$Q$4</c:f>
              <c:strCache>
                <c:ptCount val="16"/>
                <c:pt idx="0">
                  <c:v>縮盒前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strCache>
            </c:strRef>
          </c:cat>
          <c:val>
            <c:numRef>
              <c:f>'S.R. Ⅰ_記錄表'!$B$5:$Q$5</c:f>
              <c:numCache>
                <c:formatCode>0.0000E+00</c:formatCode>
                <c:ptCount val="16"/>
                <c:pt idx="0">
                  <c:v>-8413</c:v>
                </c:pt>
                <c:pt idx="1">
                  <c:v>-8799.4</c:v>
                </c:pt>
                <c:pt idx="2">
                  <c:v>-8864.5</c:v>
                </c:pt>
                <c:pt idx="3" formatCode="0.00E+00">
                  <c:v>-8880.7999999999993</c:v>
                </c:pt>
                <c:pt idx="4">
                  <c:v>-8846.2000000000007</c:v>
                </c:pt>
                <c:pt idx="5">
                  <c:v>-8905.7999999999993</c:v>
                </c:pt>
                <c:pt idx="6">
                  <c:v>-8915.4</c:v>
                </c:pt>
                <c:pt idx="7">
                  <c:v>-8936</c:v>
                </c:pt>
                <c:pt idx="8">
                  <c:v>-8883.6</c:v>
                </c:pt>
                <c:pt idx="9">
                  <c:v>-8936.2999999999993</c:v>
                </c:pt>
                <c:pt idx="10">
                  <c:v>-8985.4</c:v>
                </c:pt>
                <c:pt idx="11">
                  <c:v>-8953.4</c:v>
                </c:pt>
                <c:pt idx="12">
                  <c:v>-8967.2999999999993</c:v>
                </c:pt>
                <c:pt idx="13" formatCode="0.00E+00">
                  <c:v>-9022.7000000000007</c:v>
                </c:pt>
                <c:pt idx="14" formatCode="0.00E+00">
                  <c:v>-9081.2000000000007</c:v>
                </c:pt>
                <c:pt idx="15" formatCode="0.00E+00">
                  <c:v>-9100.5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25-404E-8ACB-BA205062EF57}"/>
            </c:ext>
          </c:extLst>
        </c:ser>
        <c:ser>
          <c:idx val="1"/>
          <c:order val="1"/>
          <c:tx>
            <c:strRef>
              <c:f>'S.R. Ⅰ_記錄表'!$A$6</c:f>
              <c:strCache>
                <c:ptCount val="1"/>
                <c:pt idx="0">
                  <c:v>能量(NVT)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'S.R. Ⅰ_記錄表'!$B$4:$Q$4</c:f>
              <c:strCache>
                <c:ptCount val="16"/>
                <c:pt idx="0">
                  <c:v>縮盒前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strCache>
            </c:strRef>
          </c:cat>
          <c:val>
            <c:numRef>
              <c:f>'S.R. Ⅰ_記錄表'!$B$6:$Q$6</c:f>
              <c:numCache>
                <c:formatCode>General</c:formatCode>
                <c:ptCount val="16"/>
                <c:pt idx="0">
                  <c:v>-5318.1197000000002</c:v>
                </c:pt>
                <c:pt idx="1">
                  <c:v>-5192.2981</c:v>
                </c:pt>
                <c:pt idx="2">
                  <c:v>-5251.5769</c:v>
                </c:pt>
                <c:pt idx="3">
                  <c:v>-5300.5487999999996</c:v>
                </c:pt>
                <c:pt idx="4">
                  <c:v>-5272.4331000000002</c:v>
                </c:pt>
                <c:pt idx="5">
                  <c:v>-5332.3388000000004</c:v>
                </c:pt>
                <c:pt idx="6">
                  <c:v>-5322.8878999999997</c:v>
                </c:pt>
                <c:pt idx="7">
                  <c:v>-5364.0243</c:v>
                </c:pt>
                <c:pt idx="8">
                  <c:v>-5248.7605999999996</c:v>
                </c:pt>
                <c:pt idx="9">
                  <c:v>-5350.2278999999999</c:v>
                </c:pt>
                <c:pt idx="10">
                  <c:v>-5389.9540999999999</c:v>
                </c:pt>
                <c:pt idx="11">
                  <c:v>-5453.6769999999997</c:v>
                </c:pt>
                <c:pt idx="12">
                  <c:v>-5453.4949999999999</c:v>
                </c:pt>
                <c:pt idx="13">
                  <c:v>-5483.6058000000003</c:v>
                </c:pt>
                <c:pt idx="14">
                  <c:v>-5536.0379000000003</c:v>
                </c:pt>
                <c:pt idx="15">
                  <c:v>-5568.3688000000002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25-404E-8ACB-BA205062EF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0392944"/>
        <c:axId val="1052025600"/>
      </c:lineChart>
      <c:catAx>
        <c:axId val="1040392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52025600"/>
        <c:crosses val="autoZero"/>
        <c:auto val="1"/>
        <c:lblAlgn val="ctr"/>
        <c:lblOffset val="100"/>
        <c:tickMarkSkip val="1"/>
        <c:noMultiLvlLbl val="0"/>
      </c:catAx>
      <c:valAx>
        <c:axId val="105202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40392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'S.R. Ⅰ_記錄表'!$A$7</c:f>
              <c:strCache>
                <c:ptCount val="1"/>
                <c:pt idx="0">
                  <c:v>密度(NPT)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'S.R. Ⅰ_記錄表'!$B$4:$O$4</c:f>
              <c:strCache>
                <c:ptCount val="14"/>
                <c:pt idx="0">
                  <c:v>縮盒前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</c:strCache>
            </c:strRef>
          </c:cat>
          <c:val>
            <c:numRef>
              <c:f>'S.R. Ⅰ_記錄表'!$B$7:$Q$7</c:f>
              <c:numCache>
                <c:formatCode>General</c:formatCode>
                <c:ptCount val="16"/>
                <c:pt idx="0">
                  <c:v>0.65510000000000002</c:v>
                </c:pt>
                <c:pt idx="1">
                  <c:v>0.67090000000000005</c:v>
                </c:pt>
                <c:pt idx="2">
                  <c:v>0.70650000000000002</c:v>
                </c:pt>
                <c:pt idx="3">
                  <c:v>0.72150000000000003</c:v>
                </c:pt>
                <c:pt idx="4">
                  <c:v>0.74729999999999996</c:v>
                </c:pt>
                <c:pt idx="5">
                  <c:v>0.76319999999999999</c:v>
                </c:pt>
                <c:pt idx="6">
                  <c:v>0.78590000000000004</c:v>
                </c:pt>
                <c:pt idx="7">
                  <c:v>0.83120000000000005</c:v>
                </c:pt>
                <c:pt idx="8">
                  <c:v>0.84489999999999998</c:v>
                </c:pt>
                <c:pt idx="9" formatCode="0.0000">
                  <c:v>0.87019999999999997</c:v>
                </c:pt>
                <c:pt idx="10">
                  <c:v>0.90920000000000001</c:v>
                </c:pt>
                <c:pt idx="11">
                  <c:v>0.93879999999999997</c:v>
                </c:pt>
                <c:pt idx="12">
                  <c:v>0.94989999999999997</c:v>
                </c:pt>
                <c:pt idx="13">
                  <c:v>0.97070000000000001</c:v>
                </c:pt>
                <c:pt idx="14">
                  <c:v>0.9849</c:v>
                </c:pt>
                <c:pt idx="15">
                  <c:v>1.0042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A4-4B62-AFC0-AADEFA540B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5943168"/>
        <c:axId val="950191200"/>
      </c:lineChart>
      <c:catAx>
        <c:axId val="1155943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50191200"/>
        <c:crosses val="autoZero"/>
        <c:auto val="1"/>
        <c:lblAlgn val="ctr"/>
        <c:lblOffset val="100"/>
        <c:noMultiLvlLbl val="0"/>
      </c:catAx>
      <c:valAx>
        <c:axId val="950191200"/>
        <c:scaling>
          <c:orientation val="minMax"/>
          <c:max val="1.1000000000000001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55943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r>
              <a:rPr lang="zh-TW" altLang="en-US" b="1">
                <a:latin typeface="微軟正黑體" panose="020B0604030504040204" pitchFamily="34" charset="-120"/>
                <a:ea typeface="微軟正黑體" panose="020B0604030504040204" pitchFamily="34" charset="-120"/>
              </a:rPr>
              <a:t>完成百分比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defRPr>
          </a:pPr>
          <a:endParaRPr lang="zh-TW"/>
        </a:p>
      </c:txPr>
    </c:title>
    <c:autoTitleDeleted val="0"/>
    <c:plotArea>
      <c:layout/>
      <c:doughnutChart>
        <c:varyColors val="1"/>
        <c:ser>
          <c:idx val="1"/>
          <c:order val="1"/>
          <c:spPr>
            <a:solidFill>
              <a:schemeClr val="bg1">
                <a:lumMod val="85000"/>
              </a:schemeClr>
            </a:solidFill>
          </c:spPr>
          <c:dPt>
            <c:idx val="0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42A-43A5-B951-67163BD02A2A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42A-43A5-B951-67163BD02A2A}"/>
              </c:ext>
            </c:extLst>
          </c:dPt>
          <c:dPt>
            <c:idx val="2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42A-43A5-B951-67163BD02A2A}"/>
              </c:ext>
            </c:extLst>
          </c:dPt>
          <c:dPt>
            <c:idx val="3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42A-43A5-B951-67163BD02A2A}"/>
              </c:ext>
            </c:extLst>
          </c:dPt>
          <c:dPt>
            <c:idx val="4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42A-43A5-B951-67163BD02A2A}"/>
              </c:ext>
            </c:extLst>
          </c:dPt>
          <c:dPt>
            <c:idx val="5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42A-43A5-B951-67163BD02A2A}"/>
              </c:ext>
            </c:extLst>
          </c:dPt>
          <c:dPt>
            <c:idx val="6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42A-43A5-B951-67163BD02A2A}"/>
              </c:ext>
            </c:extLst>
          </c:dPt>
          <c:dPt>
            <c:idx val="7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42A-43A5-B951-67163BD02A2A}"/>
              </c:ext>
            </c:extLst>
          </c:dPt>
          <c:dPt>
            <c:idx val="8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C42A-43A5-B951-67163BD02A2A}"/>
              </c:ext>
            </c:extLst>
          </c:dPt>
          <c:val>
            <c:numLit>
              <c:formatCode>General</c:formatCode>
              <c:ptCount val="9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12-C42A-43A5-B951-67163BD02A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doughnutChart>
        <c:varyColors val="1"/>
        <c:ser>
          <c:idx val="0"/>
          <c:order val="0"/>
          <c:spPr>
            <a:solidFill>
              <a:schemeClr val="bg2">
                <a:lumMod val="75000"/>
              </a:schemeClr>
            </a:solidFill>
          </c:spPr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4-C42A-43A5-B951-67163BD02A2A}"/>
              </c:ext>
            </c:extLst>
          </c:dPt>
          <c:dPt>
            <c:idx val="1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C42A-43A5-B951-67163BD02A2A}"/>
              </c:ext>
            </c:extLst>
          </c:dPt>
          <c:val>
            <c:numRef>
              <c:f>'Structure Relaxation Ⅱ'!$C$7:$C$8</c:f>
              <c:numCache>
                <c:formatCode>0%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C42A-43A5-B951-67163BD02A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r>
              <a:rPr lang="zh-TW" altLang="en-US" b="1">
                <a:latin typeface="微軟正黑體" panose="020B0604030504040204" pitchFamily="34" charset="-120"/>
                <a:ea typeface="微軟正黑體" panose="020B0604030504040204" pitchFamily="34" charset="-120"/>
              </a:rPr>
              <a:t>完成百分比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defRPr>
          </a:pPr>
          <a:endParaRPr lang="zh-TW"/>
        </a:p>
      </c:txPr>
    </c:title>
    <c:autoTitleDeleted val="0"/>
    <c:plotArea>
      <c:layout/>
      <c:doughnutChart>
        <c:varyColors val="1"/>
        <c:ser>
          <c:idx val="1"/>
          <c:order val="1"/>
          <c:spPr>
            <a:solidFill>
              <a:schemeClr val="bg1">
                <a:lumMod val="85000"/>
              </a:schemeClr>
            </a:solidFill>
          </c:spPr>
          <c:dPt>
            <c:idx val="0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D46-4A3F-969F-0B917248F1E8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D46-4A3F-969F-0B917248F1E8}"/>
              </c:ext>
            </c:extLst>
          </c:dPt>
          <c:dPt>
            <c:idx val="2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D46-4A3F-969F-0B917248F1E8}"/>
              </c:ext>
            </c:extLst>
          </c:dPt>
          <c:dPt>
            <c:idx val="3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D46-4A3F-969F-0B917248F1E8}"/>
              </c:ext>
            </c:extLst>
          </c:dPt>
          <c:dPt>
            <c:idx val="4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D46-4A3F-969F-0B917248F1E8}"/>
              </c:ext>
            </c:extLst>
          </c:dPt>
          <c:dPt>
            <c:idx val="5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5D46-4A3F-969F-0B917248F1E8}"/>
              </c:ext>
            </c:extLst>
          </c:dPt>
          <c:dPt>
            <c:idx val="6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5D46-4A3F-969F-0B917248F1E8}"/>
              </c:ext>
            </c:extLst>
          </c:dPt>
          <c:dPt>
            <c:idx val="7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5D46-4A3F-969F-0B917248F1E8}"/>
              </c:ext>
            </c:extLst>
          </c:dPt>
          <c:dPt>
            <c:idx val="8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5D46-4A3F-969F-0B917248F1E8}"/>
              </c:ext>
            </c:extLst>
          </c:dPt>
          <c:val>
            <c:numLit>
              <c:formatCode>General</c:formatCode>
              <c:ptCount val="9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12-5D46-4A3F-969F-0B917248F1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doughnutChart>
        <c:varyColors val="1"/>
        <c:ser>
          <c:idx val="0"/>
          <c:order val="0"/>
          <c:spPr>
            <a:solidFill>
              <a:schemeClr val="bg2">
                <a:lumMod val="75000"/>
              </a:schemeClr>
            </a:solidFill>
          </c:spPr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4-5D46-4A3F-969F-0B917248F1E8}"/>
              </c:ext>
            </c:extLst>
          </c:dPt>
          <c:dPt>
            <c:idx val="1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5D46-4A3F-969F-0B917248F1E8}"/>
              </c:ext>
            </c:extLst>
          </c:dPt>
          <c:val>
            <c:numRef>
              <c:f>'MD Simulation+GIST前置作業'!$C$7:$C$8</c:f>
              <c:numCache>
                <c:formatCode>0%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5D46-4A3F-969F-0B917248F1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CheckBox" checked="Checked" fmlaLink="$I$3" lockText="1" noThreeD="1"/>
</file>

<file path=xl/ctrlProps/ctrlProp10.xml><?xml version="1.0" encoding="utf-8"?>
<formControlPr xmlns="http://schemas.microsoft.com/office/spreadsheetml/2009/9/main" objectType="CheckBox" checked="Checked" fmlaLink="$I$4" lockText="1" noThreeD="1"/>
</file>

<file path=xl/ctrlProps/ctrlProp11.xml><?xml version="1.0" encoding="utf-8"?>
<formControlPr xmlns="http://schemas.microsoft.com/office/spreadsheetml/2009/9/main" objectType="CheckBox" checked="Checked" fmlaLink="$I$5" lockText="1" noThreeD="1"/>
</file>

<file path=xl/ctrlProps/ctrlProp12.xml><?xml version="1.0" encoding="utf-8"?>
<formControlPr xmlns="http://schemas.microsoft.com/office/spreadsheetml/2009/9/main" objectType="CheckBox" checked="Checked" fmlaLink="$I$6" lockText="1" noThreeD="1"/>
</file>

<file path=xl/ctrlProps/ctrlProp13.xml><?xml version="1.0" encoding="utf-8"?>
<formControlPr xmlns="http://schemas.microsoft.com/office/spreadsheetml/2009/9/main" objectType="CheckBox" checked="Checked" fmlaLink="$I$7" lockText="1" noThreeD="1"/>
</file>

<file path=xl/ctrlProps/ctrlProp14.xml><?xml version="1.0" encoding="utf-8"?>
<formControlPr xmlns="http://schemas.microsoft.com/office/spreadsheetml/2009/9/main" objectType="CheckBox" checked="Checked" fmlaLink="$I$8" lockText="1" noThreeD="1"/>
</file>

<file path=xl/ctrlProps/ctrlProp15.xml><?xml version="1.0" encoding="utf-8"?>
<formControlPr xmlns="http://schemas.microsoft.com/office/spreadsheetml/2009/9/main" objectType="CheckBox" checked="Checked" fmlaLink="$I$9" lockText="1" noThreeD="1"/>
</file>

<file path=xl/ctrlProps/ctrlProp16.xml><?xml version="1.0" encoding="utf-8"?>
<formControlPr xmlns="http://schemas.microsoft.com/office/spreadsheetml/2009/9/main" objectType="CheckBox" checked="Checked" fmlaLink="$I$12" lockText="1" noThreeD="1"/>
</file>

<file path=xl/ctrlProps/ctrlProp17.xml><?xml version="1.0" encoding="utf-8"?>
<formControlPr xmlns="http://schemas.microsoft.com/office/spreadsheetml/2009/9/main" objectType="CheckBox" checked="Checked" fmlaLink="$I$10" lockText="1" noThreeD="1"/>
</file>

<file path=xl/ctrlProps/ctrlProp18.xml><?xml version="1.0" encoding="utf-8"?>
<formControlPr xmlns="http://schemas.microsoft.com/office/spreadsheetml/2009/9/main" objectType="CheckBox" checked="Checked" fmlaLink="$I$11" lockText="1" noThreeD="1"/>
</file>

<file path=xl/ctrlProps/ctrlProp19.xml><?xml version="1.0" encoding="utf-8"?>
<formControlPr xmlns="http://schemas.microsoft.com/office/spreadsheetml/2009/9/main" objectType="CheckBox" checked="Checked" fmlaLink="$I$3" lockText="1" noThreeD="1"/>
</file>

<file path=xl/ctrlProps/ctrlProp2.xml><?xml version="1.0" encoding="utf-8"?>
<formControlPr xmlns="http://schemas.microsoft.com/office/spreadsheetml/2009/9/main" objectType="CheckBox" checked="Checked" fmlaLink="$I$4" lockText="1" noThreeD="1"/>
</file>

<file path=xl/ctrlProps/ctrlProp20.xml><?xml version="1.0" encoding="utf-8"?>
<formControlPr xmlns="http://schemas.microsoft.com/office/spreadsheetml/2009/9/main" objectType="CheckBox" checked="Checked" fmlaLink="$I$4" lockText="1" noThreeD="1"/>
</file>

<file path=xl/ctrlProps/ctrlProp21.xml><?xml version="1.0" encoding="utf-8"?>
<formControlPr xmlns="http://schemas.microsoft.com/office/spreadsheetml/2009/9/main" objectType="CheckBox" checked="Checked" fmlaLink="$I$5" lockText="1" noThreeD="1"/>
</file>

<file path=xl/ctrlProps/ctrlProp22.xml><?xml version="1.0" encoding="utf-8"?>
<formControlPr xmlns="http://schemas.microsoft.com/office/spreadsheetml/2009/9/main" objectType="CheckBox" checked="Checked" fmlaLink="$I$6" lockText="1" noThreeD="1"/>
</file>

<file path=xl/ctrlProps/ctrlProp23.xml><?xml version="1.0" encoding="utf-8"?>
<formControlPr xmlns="http://schemas.microsoft.com/office/spreadsheetml/2009/9/main" objectType="CheckBox" checked="Checked" fmlaLink="$I$7" lockText="1" noThreeD="1"/>
</file>

<file path=xl/ctrlProps/ctrlProp24.xml><?xml version="1.0" encoding="utf-8"?>
<formControlPr xmlns="http://schemas.microsoft.com/office/spreadsheetml/2009/9/main" objectType="CheckBox" checked="Checked" fmlaLink="$I$8" lockText="1" noThreeD="1"/>
</file>

<file path=xl/ctrlProps/ctrlProp25.xml><?xml version="1.0" encoding="utf-8"?>
<formControlPr xmlns="http://schemas.microsoft.com/office/spreadsheetml/2009/9/main" objectType="CheckBox" checked="Checked" fmlaLink="$I$9" lockText="1" noThreeD="1"/>
</file>

<file path=xl/ctrlProps/ctrlProp26.xml><?xml version="1.0" encoding="utf-8"?>
<formControlPr xmlns="http://schemas.microsoft.com/office/spreadsheetml/2009/9/main" objectType="CheckBox" checked="Checked" fmlaLink="$I$10" lockText="1" noThreeD="1"/>
</file>

<file path=xl/ctrlProps/ctrlProp27.xml><?xml version="1.0" encoding="utf-8"?>
<formControlPr xmlns="http://schemas.microsoft.com/office/spreadsheetml/2009/9/main" objectType="CheckBox" checked="Checked" fmlaLink="$I$3" lockText="1" noThreeD="1"/>
</file>

<file path=xl/ctrlProps/ctrlProp28.xml><?xml version="1.0" encoding="utf-8"?>
<formControlPr xmlns="http://schemas.microsoft.com/office/spreadsheetml/2009/9/main" objectType="CheckBox" checked="Checked" fmlaLink="$I$4" lockText="1" noThreeD="1"/>
</file>

<file path=xl/ctrlProps/ctrlProp29.xml><?xml version="1.0" encoding="utf-8"?>
<formControlPr xmlns="http://schemas.microsoft.com/office/spreadsheetml/2009/9/main" objectType="CheckBox" checked="Checked" fmlaLink="$I$5" lockText="1" noThreeD="1"/>
</file>

<file path=xl/ctrlProps/ctrlProp3.xml><?xml version="1.0" encoding="utf-8"?>
<formControlPr xmlns="http://schemas.microsoft.com/office/spreadsheetml/2009/9/main" objectType="CheckBox" checked="Checked" fmlaLink="$I$5" lockText="1" noThreeD="1"/>
</file>

<file path=xl/ctrlProps/ctrlProp30.xml><?xml version="1.0" encoding="utf-8"?>
<formControlPr xmlns="http://schemas.microsoft.com/office/spreadsheetml/2009/9/main" objectType="CheckBox" checked="Checked" fmlaLink="$I$6" lockText="1" noThreeD="1"/>
</file>

<file path=xl/ctrlProps/ctrlProp31.xml><?xml version="1.0" encoding="utf-8"?>
<formControlPr xmlns="http://schemas.microsoft.com/office/spreadsheetml/2009/9/main" objectType="CheckBox" checked="Checked" fmlaLink="$I$7" lockText="1" noThreeD="1"/>
</file>

<file path=xl/ctrlProps/ctrlProp32.xml><?xml version="1.0" encoding="utf-8"?>
<formControlPr xmlns="http://schemas.microsoft.com/office/spreadsheetml/2009/9/main" objectType="CheckBox" checked="Checked" fmlaLink="$I$8" lockText="1" noThreeD="1"/>
</file>

<file path=xl/ctrlProps/ctrlProp33.xml><?xml version="1.0" encoding="utf-8"?>
<formControlPr xmlns="http://schemas.microsoft.com/office/spreadsheetml/2009/9/main" objectType="CheckBox" checked="Checked" fmlaLink="$I$9" lockText="1" noThreeD="1"/>
</file>

<file path=xl/ctrlProps/ctrlProp34.xml><?xml version="1.0" encoding="utf-8"?>
<formControlPr xmlns="http://schemas.microsoft.com/office/spreadsheetml/2009/9/main" objectType="CheckBox" checked="Checked" fmlaLink="$I$3" lockText="1" noThreeD="1"/>
</file>

<file path=xl/ctrlProps/ctrlProp35.xml><?xml version="1.0" encoding="utf-8"?>
<formControlPr xmlns="http://schemas.microsoft.com/office/spreadsheetml/2009/9/main" objectType="CheckBox" checked="Checked" fmlaLink="$I$4" lockText="1" noThreeD="1"/>
</file>

<file path=xl/ctrlProps/ctrlProp36.xml><?xml version="1.0" encoding="utf-8"?>
<formControlPr xmlns="http://schemas.microsoft.com/office/spreadsheetml/2009/9/main" objectType="CheckBox" checked="Checked" fmlaLink="$I$5" lockText="1" noThreeD="1"/>
</file>

<file path=xl/ctrlProps/ctrlProp37.xml><?xml version="1.0" encoding="utf-8"?>
<formControlPr xmlns="http://schemas.microsoft.com/office/spreadsheetml/2009/9/main" objectType="CheckBox" checked="Checked" fmlaLink="$I$6" lockText="1" noThreeD="1"/>
</file>

<file path=xl/ctrlProps/ctrlProp38.xml><?xml version="1.0" encoding="utf-8"?>
<formControlPr xmlns="http://schemas.microsoft.com/office/spreadsheetml/2009/9/main" objectType="CheckBox" checked="Checked" fmlaLink="$I$7" lockText="1" noThreeD="1"/>
</file>

<file path=xl/ctrlProps/ctrlProp39.xml><?xml version="1.0" encoding="utf-8"?>
<formControlPr xmlns="http://schemas.microsoft.com/office/spreadsheetml/2009/9/main" objectType="CheckBox" checked="Checked" fmlaLink="$I$8" lockText="1" noThreeD="1"/>
</file>

<file path=xl/ctrlProps/ctrlProp4.xml><?xml version="1.0" encoding="utf-8"?>
<formControlPr xmlns="http://schemas.microsoft.com/office/spreadsheetml/2009/9/main" objectType="CheckBox" checked="Checked" fmlaLink="$I$6" lockText="1" noThreeD="1"/>
</file>

<file path=xl/ctrlProps/ctrlProp40.xml><?xml version="1.0" encoding="utf-8"?>
<formControlPr xmlns="http://schemas.microsoft.com/office/spreadsheetml/2009/9/main" objectType="CheckBox" checked="Checked" fmlaLink="$I$9" lockText="1" noThreeD="1"/>
</file>

<file path=xl/ctrlProps/ctrlProp41.xml><?xml version="1.0" encoding="utf-8"?>
<formControlPr xmlns="http://schemas.microsoft.com/office/spreadsheetml/2009/9/main" objectType="CheckBox" checked="Checked" fmlaLink="$I$13" lockText="1" noThreeD="1"/>
</file>

<file path=xl/ctrlProps/ctrlProp42.xml><?xml version="1.0" encoding="utf-8"?>
<formControlPr xmlns="http://schemas.microsoft.com/office/spreadsheetml/2009/9/main" objectType="CheckBox" checked="Checked" fmlaLink="$I$10" lockText="1" noThreeD="1"/>
</file>

<file path=xl/ctrlProps/ctrlProp43.xml><?xml version="1.0" encoding="utf-8"?>
<formControlPr xmlns="http://schemas.microsoft.com/office/spreadsheetml/2009/9/main" objectType="CheckBox" checked="Checked" fmlaLink="$I$11" lockText="1" noThreeD="1"/>
</file>

<file path=xl/ctrlProps/ctrlProp44.xml><?xml version="1.0" encoding="utf-8"?>
<formControlPr xmlns="http://schemas.microsoft.com/office/spreadsheetml/2009/9/main" objectType="CheckBox" checked="Checked" fmlaLink="$I$12" lockText="1" noThreeD="1"/>
</file>

<file path=xl/ctrlProps/ctrlProp45.xml><?xml version="1.0" encoding="utf-8"?>
<formControlPr xmlns="http://schemas.microsoft.com/office/spreadsheetml/2009/9/main" objectType="CheckBox" fmlaLink="$I$3" lockText="1" noThreeD="1"/>
</file>

<file path=xl/ctrlProps/ctrlProp46.xml><?xml version="1.0" encoding="utf-8"?>
<formControlPr xmlns="http://schemas.microsoft.com/office/spreadsheetml/2009/9/main" objectType="CheckBox" fmlaLink="$I$4" lockText="1" noThreeD="1"/>
</file>

<file path=xl/ctrlProps/ctrlProp47.xml><?xml version="1.0" encoding="utf-8"?>
<formControlPr xmlns="http://schemas.microsoft.com/office/spreadsheetml/2009/9/main" objectType="CheckBox" fmlaLink="$I$5" lockText="1" noThreeD="1"/>
</file>

<file path=xl/ctrlProps/ctrlProp48.xml><?xml version="1.0" encoding="utf-8"?>
<formControlPr xmlns="http://schemas.microsoft.com/office/spreadsheetml/2009/9/main" objectType="CheckBox" fmlaLink="$I$6" lockText="1" noThreeD="1"/>
</file>

<file path=xl/ctrlProps/ctrlProp49.xml><?xml version="1.0" encoding="utf-8"?>
<formControlPr xmlns="http://schemas.microsoft.com/office/spreadsheetml/2009/9/main" objectType="CheckBox" fmlaLink="$I$7" lockText="1" noThreeD="1"/>
</file>

<file path=xl/ctrlProps/ctrlProp5.xml><?xml version="1.0" encoding="utf-8"?>
<formControlPr xmlns="http://schemas.microsoft.com/office/spreadsheetml/2009/9/main" objectType="CheckBox" fmlaLink="$I$7" lockText="1" noThreeD="1"/>
</file>

<file path=xl/ctrlProps/ctrlProp50.xml><?xml version="1.0" encoding="utf-8"?>
<formControlPr xmlns="http://schemas.microsoft.com/office/spreadsheetml/2009/9/main" objectType="CheckBox" fmlaLink="$I$8" lockText="1" noThreeD="1"/>
</file>

<file path=xl/ctrlProps/ctrlProp51.xml><?xml version="1.0" encoding="utf-8"?>
<formControlPr xmlns="http://schemas.microsoft.com/office/spreadsheetml/2009/9/main" objectType="CheckBox" fmlaLink="$I$9" lockText="1" noThreeD="1"/>
</file>

<file path=xl/ctrlProps/ctrlProp52.xml><?xml version="1.0" encoding="utf-8"?>
<formControlPr xmlns="http://schemas.microsoft.com/office/spreadsheetml/2009/9/main" objectType="CheckBox" fmlaLink="$I$10" lockText="1" noThreeD="1"/>
</file>

<file path=xl/ctrlProps/ctrlProp53.xml><?xml version="1.0" encoding="utf-8"?>
<formControlPr xmlns="http://schemas.microsoft.com/office/spreadsheetml/2009/9/main" objectType="CheckBox" fmlaLink="$I$3" lockText="1" noThreeD="1"/>
</file>

<file path=xl/ctrlProps/ctrlProp54.xml><?xml version="1.0" encoding="utf-8"?>
<formControlPr xmlns="http://schemas.microsoft.com/office/spreadsheetml/2009/9/main" objectType="CheckBox" fmlaLink="$I$4" lockText="1" noThreeD="1"/>
</file>

<file path=xl/ctrlProps/ctrlProp55.xml><?xml version="1.0" encoding="utf-8"?>
<formControlPr xmlns="http://schemas.microsoft.com/office/spreadsheetml/2009/9/main" objectType="CheckBox" fmlaLink="$I$5" lockText="1" noThreeD="1"/>
</file>

<file path=xl/ctrlProps/ctrlProp56.xml><?xml version="1.0" encoding="utf-8"?>
<formControlPr xmlns="http://schemas.microsoft.com/office/spreadsheetml/2009/9/main" objectType="CheckBox" fmlaLink="$I$6" lockText="1" noThreeD="1"/>
</file>

<file path=xl/ctrlProps/ctrlProp57.xml><?xml version="1.0" encoding="utf-8"?>
<formControlPr xmlns="http://schemas.microsoft.com/office/spreadsheetml/2009/9/main" objectType="CheckBox" fmlaLink="$I$7" lockText="1" noThreeD="1"/>
</file>

<file path=xl/ctrlProps/ctrlProp58.xml><?xml version="1.0" encoding="utf-8"?>
<formControlPr xmlns="http://schemas.microsoft.com/office/spreadsheetml/2009/9/main" objectType="CheckBox" fmlaLink="$I$8" lockText="1" noThreeD="1"/>
</file>

<file path=xl/ctrlProps/ctrlProp59.xml><?xml version="1.0" encoding="utf-8"?>
<formControlPr xmlns="http://schemas.microsoft.com/office/spreadsheetml/2009/9/main" objectType="CheckBox" fmlaLink="$I$11" lockText="1" noThreeD="1"/>
</file>

<file path=xl/ctrlProps/ctrlProp6.xml><?xml version="1.0" encoding="utf-8"?>
<formControlPr xmlns="http://schemas.microsoft.com/office/spreadsheetml/2009/9/main" objectType="CheckBox" fmlaLink="$I$8" lockText="1" noThreeD="1"/>
</file>

<file path=xl/ctrlProps/ctrlProp60.xml><?xml version="1.0" encoding="utf-8"?>
<formControlPr xmlns="http://schemas.microsoft.com/office/spreadsheetml/2009/9/main" objectType="CheckBox" fmlaLink="$I$12" lockText="1" noThreeD="1"/>
</file>

<file path=xl/ctrlProps/ctrlProp61.xml><?xml version="1.0" encoding="utf-8"?>
<formControlPr xmlns="http://schemas.microsoft.com/office/spreadsheetml/2009/9/main" objectType="CheckBox" fmlaLink="$I$10" lockText="1" noThreeD="1"/>
</file>

<file path=xl/ctrlProps/ctrlProp62.xml><?xml version="1.0" encoding="utf-8"?>
<formControlPr xmlns="http://schemas.microsoft.com/office/spreadsheetml/2009/9/main" objectType="CheckBox" fmlaLink="$I$9" lockText="1" noThreeD="1"/>
</file>

<file path=xl/ctrlProps/ctrlProp7.xml><?xml version="1.0" encoding="utf-8"?>
<formControlPr xmlns="http://schemas.microsoft.com/office/spreadsheetml/2009/9/main" objectType="CheckBox" fmlaLink="$I$9" lockText="1" noThreeD="1"/>
</file>

<file path=xl/ctrlProps/ctrlProp8.xml><?xml version="1.0" encoding="utf-8"?>
<formControlPr xmlns="http://schemas.microsoft.com/office/spreadsheetml/2009/9/main" objectType="CheckBox" fmlaLink="$I$10" lockText="1" noThreeD="1"/>
</file>

<file path=xl/ctrlProps/ctrlProp9.xml><?xml version="1.0" encoding="utf-8"?>
<formControlPr xmlns="http://schemas.microsoft.com/office/spreadsheetml/2009/9/main" objectType="CheckBox" checked="Checked" fmlaLink="$I$3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104775</xdr:colOff>
          <xdr:row>2</xdr:row>
          <xdr:rowOff>19050</xdr:rowOff>
        </xdr:from>
        <xdr:to>
          <xdr:col>4</xdr:col>
          <xdr:colOff>342900</xdr:colOff>
          <xdr:row>2</xdr:row>
          <xdr:rowOff>209550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104775</xdr:colOff>
          <xdr:row>3</xdr:row>
          <xdr:rowOff>19050</xdr:rowOff>
        </xdr:from>
        <xdr:to>
          <xdr:col>4</xdr:col>
          <xdr:colOff>342900</xdr:colOff>
          <xdr:row>3</xdr:row>
          <xdr:rowOff>209550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104775</xdr:colOff>
          <xdr:row>4</xdr:row>
          <xdr:rowOff>19050</xdr:rowOff>
        </xdr:from>
        <xdr:to>
          <xdr:col>4</xdr:col>
          <xdr:colOff>342900</xdr:colOff>
          <xdr:row>4</xdr:row>
          <xdr:rowOff>209550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104775</xdr:colOff>
          <xdr:row>5</xdr:row>
          <xdr:rowOff>19050</xdr:rowOff>
        </xdr:from>
        <xdr:to>
          <xdr:col>4</xdr:col>
          <xdr:colOff>342900</xdr:colOff>
          <xdr:row>5</xdr:row>
          <xdr:rowOff>209550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104775</xdr:colOff>
          <xdr:row>6</xdr:row>
          <xdr:rowOff>19050</xdr:rowOff>
        </xdr:from>
        <xdr:to>
          <xdr:col>4</xdr:col>
          <xdr:colOff>342900</xdr:colOff>
          <xdr:row>6</xdr:row>
          <xdr:rowOff>209550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104775</xdr:colOff>
          <xdr:row>7</xdr:row>
          <xdr:rowOff>19050</xdr:rowOff>
        </xdr:from>
        <xdr:to>
          <xdr:col>4</xdr:col>
          <xdr:colOff>342900</xdr:colOff>
          <xdr:row>7</xdr:row>
          <xdr:rowOff>209550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104775</xdr:colOff>
          <xdr:row>8</xdr:row>
          <xdr:rowOff>19050</xdr:rowOff>
        </xdr:from>
        <xdr:to>
          <xdr:col>4</xdr:col>
          <xdr:colOff>342900</xdr:colOff>
          <xdr:row>8</xdr:row>
          <xdr:rowOff>209550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104775</xdr:colOff>
          <xdr:row>9</xdr:row>
          <xdr:rowOff>19050</xdr:rowOff>
        </xdr:from>
        <xdr:to>
          <xdr:col>4</xdr:col>
          <xdr:colOff>342900</xdr:colOff>
          <xdr:row>9</xdr:row>
          <xdr:rowOff>209550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10</xdr:col>
      <xdr:colOff>351183</xdr:colOff>
      <xdr:row>1</xdr:row>
      <xdr:rowOff>92765</xdr:rowOff>
    </xdr:from>
    <xdr:to>
      <xdr:col>14</xdr:col>
      <xdr:colOff>231913</xdr:colOff>
      <xdr:row>11</xdr:row>
      <xdr:rowOff>0</xdr:rowOff>
    </xdr:to>
    <xdr:graphicFrame macro="">
      <xdr:nvGraphicFramePr>
        <xdr:cNvPr id="10" name="圖表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0.37342</cdr:x>
      <cdr:y>0.43939</cdr:y>
    </cdr:from>
    <cdr:to>
      <cdr:x>0.65612</cdr:x>
      <cdr:y>0.68485</cdr:y>
    </cdr:to>
    <cdr:sp macro="" textlink="'Structure Relaxation Ⅰ'!$C$7">
      <cdr:nvSpPr>
        <cdr:cNvPr id="2" name="文字方塊 1">
          <a:extLst xmlns:a="http://schemas.openxmlformats.org/drawingml/2006/main">
            <a:ext uri="{FF2B5EF4-FFF2-40B4-BE49-F238E27FC236}">
              <a16:creationId xmlns:a16="http://schemas.microsoft.com/office/drawing/2014/main" id="{0107913E-B1F2-4595-A73F-21F484503326}"/>
            </a:ext>
          </a:extLst>
        </cdr:cNvPr>
        <cdr:cNvSpPr txBox="1"/>
      </cdr:nvSpPr>
      <cdr:spPr>
        <a:xfrm xmlns:a="http://schemas.openxmlformats.org/drawingml/2006/main">
          <a:off x="1172817" y="960783"/>
          <a:ext cx="887896" cy="53671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25AF2C1E-332E-41EB-8D87-F07E656B40F2}" type="TxLink">
            <a:rPr lang="en-US" altLang="en-US" sz="2400" b="1" i="0" u="none" strike="noStrike">
              <a:solidFill>
                <a:schemeClr val="bg2">
                  <a:lumMod val="75000"/>
                </a:schemeClr>
              </a:solidFill>
              <a:latin typeface="微軟正黑體"/>
              <a:ea typeface="微軟正黑體"/>
            </a:rPr>
            <a:pPr/>
            <a:t>100%</a:t>
          </a:fld>
          <a:endParaRPr lang="zh-TW" altLang="en-US" sz="2400" b="1">
            <a:solidFill>
              <a:schemeClr val="bg2">
                <a:lumMod val="75000"/>
              </a:schemeClr>
            </a:solidFill>
          </a:endParaRP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218917</xdr:colOff>
      <xdr:row>9</xdr:row>
      <xdr:rowOff>22733</xdr:rowOff>
    </xdr:from>
    <xdr:to>
      <xdr:col>11</xdr:col>
      <xdr:colOff>597647</xdr:colOff>
      <xdr:row>24</xdr:row>
      <xdr:rowOff>97118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805991</xdr:colOff>
      <xdr:row>9</xdr:row>
      <xdr:rowOff>45848</xdr:rowOff>
    </xdr:from>
    <xdr:to>
      <xdr:col>19</xdr:col>
      <xdr:colOff>409388</xdr:colOff>
      <xdr:row>23</xdr:row>
      <xdr:rowOff>191752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104775</xdr:colOff>
          <xdr:row>2</xdr:row>
          <xdr:rowOff>19050</xdr:rowOff>
        </xdr:from>
        <xdr:to>
          <xdr:col>4</xdr:col>
          <xdr:colOff>342900</xdr:colOff>
          <xdr:row>2</xdr:row>
          <xdr:rowOff>209550</xdr:rowOff>
        </xdr:to>
        <xdr:sp macro="" textlink="">
          <xdr:nvSpPr>
            <xdr:cNvPr id="7169" name="Check Box 1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00000000-0008-0000-0600-00000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104775</xdr:colOff>
          <xdr:row>3</xdr:row>
          <xdr:rowOff>19050</xdr:rowOff>
        </xdr:from>
        <xdr:to>
          <xdr:col>4</xdr:col>
          <xdr:colOff>342900</xdr:colOff>
          <xdr:row>3</xdr:row>
          <xdr:rowOff>209550</xdr:rowOff>
        </xdr:to>
        <xdr:sp macro="" textlink="">
          <xdr:nvSpPr>
            <xdr:cNvPr id="7170" name="Check Box 2" hidden="1">
              <a:extLst>
                <a:ext uri="{63B3BB69-23CF-44E3-9099-C40C66FF867C}">
                  <a14:compatExt spid="_x0000_s7170"/>
                </a:ext>
                <a:ext uri="{FF2B5EF4-FFF2-40B4-BE49-F238E27FC236}">
                  <a16:creationId xmlns:a16="http://schemas.microsoft.com/office/drawing/2014/main" id="{00000000-0008-0000-0600-00000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104775</xdr:colOff>
          <xdr:row>4</xdr:row>
          <xdr:rowOff>19050</xdr:rowOff>
        </xdr:from>
        <xdr:to>
          <xdr:col>4</xdr:col>
          <xdr:colOff>342900</xdr:colOff>
          <xdr:row>4</xdr:row>
          <xdr:rowOff>209550</xdr:rowOff>
        </xdr:to>
        <xdr:sp macro="" textlink="">
          <xdr:nvSpPr>
            <xdr:cNvPr id="7171" name="Check Box 3" hidden="1">
              <a:extLst>
                <a:ext uri="{63B3BB69-23CF-44E3-9099-C40C66FF867C}">
                  <a14:compatExt spid="_x0000_s7171"/>
                </a:ext>
                <a:ext uri="{FF2B5EF4-FFF2-40B4-BE49-F238E27FC236}">
                  <a16:creationId xmlns:a16="http://schemas.microsoft.com/office/drawing/2014/main" id="{00000000-0008-0000-0600-00000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104775</xdr:colOff>
          <xdr:row>5</xdr:row>
          <xdr:rowOff>19050</xdr:rowOff>
        </xdr:from>
        <xdr:to>
          <xdr:col>4</xdr:col>
          <xdr:colOff>342900</xdr:colOff>
          <xdr:row>5</xdr:row>
          <xdr:rowOff>209550</xdr:rowOff>
        </xdr:to>
        <xdr:sp macro="" textlink="">
          <xdr:nvSpPr>
            <xdr:cNvPr id="7172" name="Check Box 4" hidden="1">
              <a:extLst>
                <a:ext uri="{63B3BB69-23CF-44E3-9099-C40C66FF867C}">
                  <a14:compatExt spid="_x0000_s7172"/>
                </a:ext>
                <a:ext uri="{FF2B5EF4-FFF2-40B4-BE49-F238E27FC236}">
                  <a16:creationId xmlns:a16="http://schemas.microsoft.com/office/drawing/2014/main" id="{00000000-0008-0000-0600-00000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104775</xdr:colOff>
          <xdr:row>6</xdr:row>
          <xdr:rowOff>19050</xdr:rowOff>
        </xdr:from>
        <xdr:to>
          <xdr:col>4</xdr:col>
          <xdr:colOff>342900</xdr:colOff>
          <xdr:row>6</xdr:row>
          <xdr:rowOff>209550</xdr:rowOff>
        </xdr:to>
        <xdr:sp macro="" textlink="">
          <xdr:nvSpPr>
            <xdr:cNvPr id="7173" name="Check Box 5" hidden="1">
              <a:extLst>
                <a:ext uri="{63B3BB69-23CF-44E3-9099-C40C66FF867C}">
                  <a14:compatExt spid="_x0000_s7173"/>
                </a:ext>
                <a:ext uri="{FF2B5EF4-FFF2-40B4-BE49-F238E27FC236}">
                  <a16:creationId xmlns:a16="http://schemas.microsoft.com/office/drawing/2014/main" id="{00000000-0008-0000-0600-000005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104775</xdr:colOff>
          <xdr:row>7</xdr:row>
          <xdr:rowOff>19050</xdr:rowOff>
        </xdr:from>
        <xdr:to>
          <xdr:col>4</xdr:col>
          <xdr:colOff>342900</xdr:colOff>
          <xdr:row>7</xdr:row>
          <xdr:rowOff>209550</xdr:rowOff>
        </xdr:to>
        <xdr:sp macro="" textlink="">
          <xdr:nvSpPr>
            <xdr:cNvPr id="7174" name="Check Box 6" hidden="1">
              <a:extLst>
                <a:ext uri="{63B3BB69-23CF-44E3-9099-C40C66FF867C}">
                  <a14:compatExt spid="_x0000_s7174"/>
                </a:ext>
                <a:ext uri="{FF2B5EF4-FFF2-40B4-BE49-F238E27FC236}">
                  <a16:creationId xmlns:a16="http://schemas.microsoft.com/office/drawing/2014/main" id="{00000000-0008-0000-0600-000006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104775</xdr:colOff>
          <xdr:row>8</xdr:row>
          <xdr:rowOff>19050</xdr:rowOff>
        </xdr:from>
        <xdr:to>
          <xdr:col>4</xdr:col>
          <xdr:colOff>342900</xdr:colOff>
          <xdr:row>8</xdr:row>
          <xdr:rowOff>209550</xdr:rowOff>
        </xdr:to>
        <xdr:sp macro="" textlink="">
          <xdr:nvSpPr>
            <xdr:cNvPr id="7175" name="Check Box 7" hidden="1">
              <a:extLst>
                <a:ext uri="{63B3BB69-23CF-44E3-9099-C40C66FF867C}">
                  <a14:compatExt spid="_x0000_s7175"/>
                </a:ext>
                <a:ext uri="{FF2B5EF4-FFF2-40B4-BE49-F238E27FC236}">
                  <a16:creationId xmlns:a16="http://schemas.microsoft.com/office/drawing/2014/main" id="{00000000-0008-0000-0600-000007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104775</xdr:colOff>
          <xdr:row>9</xdr:row>
          <xdr:rowOff>19050</xdr:rowOff>
        </xdr:from>
        <xdr:to>
          <xdr:col>4</xdr:col>
          <xdr:colOff>342900</xdr:colOff>
          <xdr:row>9</xdr:row>
          <xdr:rowOff>209550</xdr:rowOff>
        </xdr:to>
        <xdr:sp macro="" textlink="">
          <xdr:nvSpPr>
            <xdr:cNvPr id="7176" name="Check Box 8" hidden="1">
              <a:extLst>
                <a:ext uri="{63B3BB69-23CF-44E3-9099-C40C66FF867C}">
                  <a14:compatExt spid="_x0000_s7176"/>
                </a:ext>
                <a:ext uri="{FF2B5EF4-FFF2-40B4-BE49-F238E27FC236}">
                  <a16:creationId xmlns:a16="http://schemas.microsoft.com/office/drawing/2014/main" id="{00000000-0008-0000-0600-000008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3</xdr:col>
      <xdr:colOff>31592</xdr:colOff>
      <xdr:row>12</xdr:row>
      <xdr:rowOff>89179</xdr:rowOff>
    </xdr:from>
    <xdr:to>
      <xdr:col>5</xdr:col>
      <xdr:colOff>2660900</xdr:colOff>
      <xdr:row>24</xdr:row>
      <xdr:rowOff>148814</xdr:rowOff>
    </xdr:to>
    <xdr:graphicFrame macro="">
      <xdr:nvGraphicFramePr>
        <xdr:cNvPr id="10" name="圖表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0.37342</cdr:x>
      <cdr:y>0.43939</cdr:y>
    </cdr:from>
    <cdr:to>
      <cdr:x>0.65612</cdr:x>
      <cdr:y>0.68485</cdr:y>
    </cdr:to>
    <cdr:sp macro="" textlink="'Structure Relaxation Ⅱ'!$C$7">
      <cdr:nvSpPr>
        <cdr:cNvPr id="2" name="文字方塊 1">
          <a:extLst xmlns:a="http://schemas.openxmlformats.org/drawingml/2006/main">
            <a:ext uri="{FF2B5EF4-FFF2-40B4-BE49-F238E27FC236}">
              <a16:creationId xmlns:a16="http://schemas.microsoft.com/office/drawing/2014/main" id="{0107913E-B1F2-4595-A73F-21F484503326}"/>
            </a:ext>
          </a:extLst>
        </cdr:cNvPr>
        <cdr:cNvSpPr txBox="1"/>
      </cdr:nvSpPr>
      <cdr:spPr>
        <a:xfrm xmlns:a="http://schemas.openxmlformats.org/drawingml/2006/main">
          <a:off x="1172817" y="960783"/>
          <a:ext cx="887896" cy="53671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25AF2C1E-332E-41EB-8D87-F07E656B40F2}" type="TxLink">
            <a:rPr lang="en-US" altLang="en-US" sz="2400" b="1" i="0" u="none" strike="noStrike">
              <a:solidFill>
                <a:schemeClr val="bg2">
                  <a:lumMod val="75000"/>
                </a:schemeClr>
              </a:solidFill>
              <a:latin typeface="微軟正黑體"/>
              <a:ea typeface="微軟正黑體"/>
            </a:rPr>
            <a:pPr/>
            <a:t>0%</a:t>
          </a:fld>
          <a:endParaRPr lang="zh-TW" altLang="en-US" sz="2400" b="1">
            <a:solidFill>
              <a:schemeClr val="bg2">
                <a:lumMod val="75000"/>
              </a:schemeClr>
            </a:solidFill>
          </a:endParaRPr>
        </a:p>
      </cdr:txBody>
    </cdr:sp>
  </cdr:relSizeAnchor>
</c:userShapes>
</file>

<file path=xl/drawings/drawing1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104775</xdr:colOff>
          <xdr:row>2</xdr:row>
          <xdr:rowOff>19050</xdr:rowOff>
        </xdr:from>
        <xdr:to>
          <xdr:col>4</xdr:col>
          <xdr:colOff>342900</xdr:colOff>
          <xdr:row>2</xdr:row>
          <xdr:rowOff>209550</xdr:rowOff>
        </xdr:to>
        <xdr:sp macro="" textlink="">
          <xdr:nvSpPr>
            <xdr:cNvPr id="8193" name="Check Box 1" hidden="1">
              <a:extLst>
                <a:ext uri="{63B3BB69-23CF-44E3-9099-C40C66FF867C}">
                  <a14:compatExt spid="_x0000_s8193"/>
                </a:ext>
                <a:ext uri="{FF2B5EF4-FFF2-40B4-BE49-F238E27FC236}">
                  <a16:creationId xmlns:a16="http://schemas.microsoft.com/office/drawing/2014/main" id="{00000000-0008-0000-0700-00000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104775</xdr:colOff>
          <xdr:row>3</xdr:row>
          <xdr:rowOff>19050</xdr:rowOff>
        </xdr:from>
        <xdr:to>
          <xdr:col>4</xdr:col>
          <xdr:colOff>342900</xdr:colOff>
          <xdr:row>3</xdr:row>
          <xdr:rowOff>209550</xdr:rowOff>
        </xdr:to>
        <xdr:sp macro="" textlink="">
          <xdr:nvSpPr>
            <xdr:cNvPr id="8194" name="Check Box 2" hidden="1">
              <a:extLst>
                <a:ext uri="{63B3BB69-23CF-44E3-9099-C40C66FF867C}">
                  <a14:compatExt spid="_x0000_s8194"/>
                </a:ext>
                <a:ext uri="{FF2B5EF4-FFF2-40B4-BE49-F238E27FC236}">
                  <a16:creationId xmlns:a16="http://schemas.microsoft.com/office/drawing/2014/main" id="{00000000-0008-0000-0700-00000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104775</xdr:colOff>
          <xdr:row>4</xdr:row>
          <xdr:rowOff>19050</xdr:rowOff>
        </xdr:from>
        <xdr:to>
          <xdr:col>4</xdr:col>
          <xdr:colOff>342900</xdr:colOff>
          <xdr:row>4</xdr:row>
          <xdr:rowOff>209550</xdr:rowOff>
        </xdr:to>
        <xdr:sp macro="" textlink="">
          <xdr:nvSpPr>
            <xdr:cNvPr id="8195" name="Check Box 3" hidden="1">
              <a:extLst>
                <a:ext uri="{63B3BB69-23CF-44E3-9099-C40C66FF867C}">
                  <a14:compatExt spid="_x0000_s8195"/>
                </a:ext>
                <a:ext uri="{FF2B5EF4-FFF2-40B4-BE49-F238E27FC236}">
                  <a16:creationId xmlns:a16="http://schemas.microsoft.com/office/drawing/2014/main" id="{00000000-0008-0000-0700-00000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104775</xdr:colOff>
          <xdr:row>5</xdr:row>
          <xdr:rowOff>19050</xdr:rowOff>
        </xdr:from>
        <xdr:to>
          <xdr:col>4</xdr:col>
          <xdr:colOff>342900</xdr:colOff>
          <xdr:row>5</xdr:row>
          <xdr:rowOff>209550</xdr:rowOff>
        </xdr:to>
        <xdr:sp macro="" textlink="">
          <xdr:nvSpPr>
            <xdr:cNvPr id="8196" name="Check Box 4" hidden="1">
              <a:extLst>
                <a:ext uri="{63B3BB69-23CF-44E3-9099-C40C66FF867C}">
                  <a14:compatExt spid="_x0000_s8196"/>
                </a:ext>
                <a:ext uri="{FF2B5EF4-FFF2-40B4-BE49-F238E27FC236}">
                  <a16:creationId xmlns:a16="http://schemas.microsoft.com/office/drawing/2014/main" id="{00000000-0008-0000-0700-00000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104775</xdr:colOff>
          <xdr:row>6</xdr:row>
          <xdr:rowOff>19050</xdr:rowOff>
        </xdr:from>
        <xdr:to>
          <xdr:col>4</xdr:col>
          <xdr:colOff>342900</xdr:colOff>
          <xdr:row>6</xdr:row>
          <xdr:rowOff>209550</xdr:rowOff>
        </xdr:to>
        <xdr:sp macro="" textlink="">
          <xdr:nvSpPr>
            <xdr:cNvPr id="8197" name="Check Box 5" hidden="1">
              <a:extLst>
                <a:ext uri="{63B3BB69-23CF-44E3-9099-C40C66FF867C}">
                  <a14:compatExt spid="_x0000_s8197"/>
                </a:ext>
                <a:ext uri="{FF2B5EF4-FFF2-40B4-BE49-F238E27FC236}">
                  <a16:creationId xmlns:a16="http://schemas.microsoft.com/office/drawing/2014/main" id="{00000000-0008-0000-0700-00000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104775</xdr:colOff>
          <xdr:row>7</xdr:row>
          <xdr:rowOff>19050</xdr:rowOff>
        </xdr:from>
        <xdr:to>
          <xdr:col>4</xdr:col>
          <xdr:colOff>342900</xdr:colOff>
          <xdr:row>7</xdr:row>
          <xdr:rowOff>209550</xdr:rowOff>
        </xdr:to>
        <xdr:sp macro="" textlink="">
          <xdr:nvSpPr>
            <xdr:cNvPr id="8198" name="Check Box 6" hidden="1">
              <a:extLst>
                <a:ext uri="{63B3BB69-23CF-44E3-9099-C40C66FF867C}">
                  <a14:compatExt spid="_x0000_s8198"/>
                </a:ext>
                <a:ext uri="{FF2B5EF4-FFF2-40B4-BE49-F238E27FC236}">
                  <a16:creationId xmlns:a16="http://schemas.microsoft.com/office/drawing/2014/main" id="{00000000-0008-0000-0700-00000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104775</xdr:colOff>
          <xdr:row>10</xdr:row>
          <xdr:rowOff>19050</xdr:rowOff>
        </xdr:from>
        <xdr:to>
          <xdr:col>4</xdr:col>
          <xdr:colOff>342900</xdr:colOff>
          <xdr:row>10</xdr:row>
          <xdr:rowOff>209550</xdr:rowOff>
        </xdr:to>
        <xdr:sp macro="" textlink="">
          <xdr:nvSpPr>
            <xdr:cNvPr id="8199" name="Check Box 7" hidden="1">
              <a:extLst>
                <a:ext uri="{63B3BB69-23CF-44E3-9099-C40C66FF867C}">
                  <a14:compatExt spid="_x0000_s8199"/>
                </a:ext>
                <a:ext uri="{FF2B5EF4-FFF2-40B4-BE49-F238E27FC236}">
                  <a16:creationId xmlns:a16="http://schemas.microsoft.com/office/drawing/2014/main" id="{00000000-0008-0000-0700-00000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104775</xdr:colOff>
          <xdr:row>11</xdr:row>
          <xdr:rowOff>19050</xdr:rowOff>
        </xdr:from>
        <xdr:to>
          <xdr:col>4</xdr:col>
          <xdr:colOff>342900</xdr:colOff>
          <xdr:row>11</xdr:row>
          <xdr:rowOff>209550</xdr:rowOff>
        </xdr:to>
        <xdr:sp macro="" textlink="">
          <xdr:nvSpPr>
            <xdr:cNvPr id="8200" name="Check Box 8" hidden="1">
              <a:extLst>
                <a:ext uri="{63B3BB69-23CF-44E3-9099-C40C66FF867C}">
                  <a14:compatExt spid="_x0000_s8200"/>
                </a:ext>
                <a:ext uri="{FF2B5EF4-FFF2-40B4-BE49-F238E27FC236}">
                  <a16:creationId xmlns:a16="http://schemas.microsoft.com/office/drawing/2014/main" id="{00000000-0008-0000-0700-00000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10</xdr:col>
      <xdr:colOff>351183</xdr:colOff>
      <xdr:row>1</xdr:row>
      <xdr:rowOff>92765</xdr:rowOff>
    </xdr:from>
    <xdr:to>
      <xdr:col>14</xdr:col>
      <xdr:colOff>231913</xdr:colOff>
      <xdr:row>13</xdr:row>
      <xdr:rowOff>0</xdr:rowOff>
    </xdr:to>
    <xdr:graphicFrame macro="">
      <xdr:nvGraphicFramePr>
        <xdr:cNvPr id="10" name="圖表 9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104775</xdr:colOff>
          <xdr:row>9</xdr:row>
          <xdr:rowOff>19050</xdr:rowOff>
        </xdr:from>
        <xdr:to>
          <xdr:col>4</xdr:col>
          <xdr:colOff>342900</xdr:colOff>
          <xdr:row>9</xdr:row>
          <xdr:rowOff>209550</xdr:rowOff>
        </xdr:to>
        <xdr:sp macro="" textlink="">
          <xdr:nvSpPr>
            <xdr:cNvPr id="8201" name="Check Box 9" hidden="1">
              <a:extLst>
                <a:ext uri="{63B3BB69-23CF-44E3-9099-C40C66FF867C}">
                  <a14:compatExt spid="_x0000_s8201"/>
                </a:ext>
                <a:ext uri="{FF2B5EF4-FFF2-40B4-BE49-F238E27FC236}">
                  <a16:creationId xmlns:a16="http://schemas.microsoft.com/office/drawing/2014/main" id="{00000000-0008-0000-0700-00000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104775</xdr:colOff>
          <xdr:row>8</xdr:row>
          <xdr:rowOff>19050</xdr:rowOff>
        </xdr:from>
        <xdr:to>
          <xdr:col>4</xdr:col>
          <xdr:colOff>342900</xdr:colOff>
          <xdr:row>8</xdr:row>
          <xdr:rowOff>209550</xdr:rowOff>
        </xdr:to>
        <xdr:sp macro="" textlink="">
          <xdr:nvSpPr>
            <xdr:cNvPr id="8202" name="Check Box 10" hidden="1">
              <a:extLst>
                <a:ext uri="{63B3BB69-23CF-44E3-9099-C40C66FF867C}">
                  <a14:compatExt spid="_x0000_s8202"/>
                </a:ext>
                <a:ext uri="{FF2B5EF4-FFF2-40B4-BE49-F238E27FC236}">
                  <a16:creationId xmlns:a16="http://schemas.microsoft.com/office/drawing/2014/main" id="{00000000-0008-0000-0700-00000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0.37342</cdr:x>
      <cdr:y>0.43939</cdr:y>
    </cdr:from>
    <cdr:to>
      <cdr:x>0.65612</cdr:x>
      <cdr:y>0.68485</cdr:y>
    </cdr:to>
    <cdr:sp macro="" textlink="'MD Simulation+GIST前置作業'!$C$7">
      <cdr:nvSpPr>
        <cdr:cNvPr id="2" name="文字方塊 1">
          <a:extLst xmlns:a="http://schemas.openxmlformats.org/drawingml/2006/main">
            <a:ext uri="{FF2B5EF4-FFF2-40B4-BE49-F238E27FC236}">
              <a16:creationId xmlns:a16="http://schemas.microsoft.com/office/drawing/2014/main" id="{0107913E-B1F2-4595-A73F-21F484503326}"/>
            </a:ext>
          </a:extLst>
        </cdr:cNvPr>
        <cdr:cNvSpPr txBox="1"/>
      </cdr:nvSpPr>
      <cdr:spPr>
        <a:xfrm xmlns:a="http://schemas.openxmlformats.org/drawingml/2006/main">
          <a:off x="1172817" y="960783"/>
          <a:ext cx="887896" cy="53671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25AF2C1E-332E-41EB-8D87-F07E656B40F2}" type="TxLink">
            <a:rPr lang="en-US" altLang="en-US" sz="2400" b="1" i="0" u="none" strike="noStrike">
              <a:solidFill>
                <a:schemeClr val="bg2">
                  <a:lumMod val="75000"/>
                </a:schemeClr>
              </a:solidFill>
              <a:latin typeface="微軟正黑體"/>
              <a:ea typeface="微軟正黑體"/>
            </a:rPr>
            <a:pPr/>
            <a:t>0%</a:t>
          </a:fld>
          <a:endParaRPr lang="zh-TW" altLang="en-US" sz="2400" b="1">
            <a:solidFill>
              <a:schemeClr val="bg2">
                <a:lumMod val="75000"/>
              </a:schemeClr>
            </a:solidFill>
          </a:endParaRP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0.37342</cdr:x>
      <cdr:y>0.43939</cdr:y>
    </cdr:from>
    <cdr:to>
      <cdr:x>0.65612</cdr:x>
      <cdr:y>0.68485</cdr:y>
    </cdr:to>
    <cdr:sp macro="" textlink="MD_flow!$C$7">
      <cdr:nvSpPr>
        <cdr:cNvPr id="2" name="文字方塊 1">
          <a:extLst xmlns:a="http://schemas.openxmlformats.org/drawingml/2006/main">
            <a:ext uri="{FF2B5EF4-FFF2-40B4-BE49-F238E27FC236}">
              <a16:creationId xmlns:a16="http://schemas.microsoft.com/office/drawing/2014/main" id="{0107913E-B1F2-4595-A73F-21F484503326}"/>
            </a:ext>
          </a:extLst>
        </cdr:cNvPr>
        <cdr:cNvSpPr txBox="1"/>
      </cdr:nvSpPr>
      <cdr:spPr>
        <a:xfrm xmlns:a="http://schemas.openxmlformats.org/drawingml/2006/main">
          <a:off x="1172817" y="960783"/>
          <a:ext cx="887896" cy="53671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25AF2C1E-332E-41EB-8D87-F07E656B40F2}" type="TxLink">
            <a:rPr lang="en-US" altLang="en-US" sz="2400" b="1" i="0" u="none" strike="noStrike">
              <a:solidFill>
                <a:schemeClr val="bg2">
                  <a:lumMod val="75000"/>
                </a:schemeClr>
              </a:solidFill>
              <a:latin typeface="微軟正黑體"/>
              <a:ea typeface="微軟正黑體"/>
            </a:rPr>
            <a:pPr/>
            <a:t>67%</a:t>
          </a:fld>
          <a:endParaRPr lang="zh-TW" altLang="en-US" sz="2400" b="1">
            <a:solidFill>
              <a:schemeClr val="bg2">
                <a:lumMod val="75000"/>
              </a:schemeClr>
            </a:solidFill>
          </a:endParaRP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79662</xdr:colOff>
      <xdr:row>13</xdr:row>
      <xdr:rowOff>105455</xdr:rowOff>
    </xdr:from>
    <xdr:to>
      <xdr:col>7</xdr:col>
      <xdr:colOff>685799</xdr:colOff>
      <xdr:row>27</xdr:row>
      <xdr:rowOff>165547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97082" y="3275375"/>
          <a:ext cx="4949537" cy="291759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104775</xdr:colOff>
          <xdr:row>2</xdr:row>
          <xdr:rowOff>19050</xdr:rowOff>
        </xdr:from>
        <xdr:to>
          <xdr:col>4</xdr:col>
          <xdr:colOff>342900</xdr:colOff>
          <xdr:row>2</xdr:row>
          <xdr:rowOff>209550</xdr:rowOff>
        </xdr:to>
        <xdr:sp macro="" textlink="">
          <xdr:nvSpPr>
            <xdr:cNvPr id="2049" name="Check Box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1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104775</xdr:colOff>
          <xdr:row>3</xdr:row>
          <xdr:rowOff>19050</xdr:rowOff>
        </xdr:from>
        <xdr:to>
          <xdr:col>4</xdr:col>
          <xdr:colOff>342900</xdr:colOff>
          <xdr:row>3</xdr:row>
          <xdr:rowOff>209550</xdr:rowOff>
        </xdr:to>
        <xdr:sp macro="" textlink="">
          <xdr:nvSpPr>
            <xdr:cNvPr id="2050" name="Check Box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1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104775</xdr:colOff>
          <xdr:row>4</xdr:row>
          <xdr:rowOff>19050</xdr:rowOff>
        </xdr:from>
        <xdr:to>
          <xdr:col>4</xdr:col>
          <xdr:colOff>342900</xdr:colOff>
          <xdr:row>4</xdr:row>
          <xdr:rowOff>209550</xdr:rowOff>
        </xdr:to>
        <xdr:sp macro="" textlink="">
          <xdr:nvSpPr>
            <xdr:cNvPr id="2051" name="Check Box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1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104775</xdr:colOff>
          <xdr:row>5</xdr:row>
          <xdr:rowOff>19050</xdr:rowOff>
        </xdr:from>
        <xdr:to>
          <xdr:col>4</xdr:col>
          <xdr:colOff>342900</xdr:colOff>
          <xdr:row>5</xdr:row>
          <xdr:rowOff>209550</xdr:rowOff>
        </xdr:to>
        <xdr:sp macro="" textlink="">
          <xdr:nvSpPr>
            <xdr:cNvPr id="2052" name="Check Box 4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00000000-0008-0000-0100-00000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104775</xdr:colOff>
          <xdr:row>6</xdr:row>
          <xdr:rowOff>19050</xdr:rowOff>
        </xdr:from>
        <xdr:to>
          <xdr:col>4</xdr:col>
          <xdr:colOff>342900</xdr:colOff>
          <xdr:row>6</xdr:row>
          <xdr:rowOff>209550</xdr:rowOff>
        </xdr:to>
        <xdr:sp macro="" textlink="">
          <xdr:nvSpPr>
            <xdr:cNvPr id="2053" name="Check Box 5" hidden="1">
              <a:extLst>
                <a:ext uri="{63B3BB69-23CF-44E3-9099-C40C66FF867C}">
                  <a14:compatExt spid="_x0000_s2053"/>
                </a:ext>
                <a:ext uri="{FF2B5EF4-FFF2-40B4-BE49-F238E27FC236}">
                  <a16:creationId xmlns:a16="http://schemas.microsoft.com/office/drawing/2014/main" id="{00000000-0008-0000-0100-00000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104775</xdr:colOff>
          <xdr:row>7</xdr:row>
          <xdr:rowOff>19050</xdr:rowOff>
        </xdr:from>
        <xdr:to>
          <xdr:col>4</xdr:col>
          <xdr:colOff>342900</xdr:colOff>
          <xdr:row>7</xdr:row>
          <xdr:rowOff>209550</xdr:rowOff>
        </xdr:to>
        <xdr:sp macro="" textlink="">
          <xdr:nvSpPr>
            <xdr:cNvPr id="2054" name="Check Box 6" hidden="1">
              <a:extLst>
                <a:ext uri="{63B3BB69-23CF-44E3-9099-C40C66FF867C}">
                  <a14:compatExt spid="_x0000_s2054"/>
                </a:ext>
                <a:ext uri="{FF2B5EF4-FFF2-40B4-BE49-F238E27FC236}">
                  <a16:creationId xmlns:a16="http://schemas.microsoft.com/office/drawing/2014/main" id="{00000000-0008-0000-0100-00000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104775</xdr:colOff>
          <xdr:row>8</xdr:row>
          <xdr:rowOff>95250</xdr:rowOff>
        </xdr:from>
        <xdr:to>
          <xdr:col>4</xdr:col>
          <xdr:colOff>342900</xdr:colOff>
          <xdr:row>8</xdr:row>
          <xdr:rowOff>285750</xdr:rowOff>
        </xdr:to>
        <xdr:sp macro="" textlink="">
          <xdr:nvSpPr>
            <xdr:cNvPr id="2055" name="Check Box 7" hidden="1">
              <a:extLst>
                <a:ext uri="{63B3BB69-23CF-44E3-9099-C40C66FF867C}">
                  <a14:compatExt spid="_x0000_s2055"/>
                </a:ext>
                <a:ext uri="{FF2B5EF4-FFF2-40B4-BE49-F238E27FC236}">
                  <a16:creationId xmlns:a16="http://schemas.microsoft.com/office/drawing/2014/main" id="{00000000-0008-0000-0100-00000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10</xdr:col>
      <xdr:colOff>351183</xdr:colOff>
      <xdr:row>1</xdr:row>
      <xdr:rowOff>92765</xdr:rowOff>
    </xdr:from>
    <xdr:to>
      <xdr:col>14</xdr:col>
      <xdr:colOff>231913</xdr:colOff>
      <xdr:row>13</xdr:row>
      <xdr:rowOff>0</xdr:rowOff>
    </xdr:to>
    <xdr:graphicFrame macro="">
      <xdr:nvGraphicFramePr>
        <xdr:cNvPr id="10" name="圖表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838200</xdr:colOff>
      <xdr:row>17</xdr:row>
      <xdr:rowOff>113402</xdr:rowOff>
    </xdr:from>
    <xdr:to>
      <xdr:col>5</xdr:col>
      <xdr:colOff>1172135</xdr:colOff>
      <xdr:row>19</xdr:row>
      <xdr:rowOff>5826</xdr:rowOff>
    </xdr:to>
    <xdr:sp macro="" textlink="">
      <xdr:nvSpPr>
        <xdr:cNvPr id="6" name="文字方塊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3566160" y="4083422"/>
          <a:ext cx="333935" cy="30390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1400" b="1">
              <a:solidFill>
                <a:srgbClr val="FF0000"/>
              </a:solidFill>
              <a:latin typeface="3ds Condensed" panose="02000503020000020004" pitchFamily="2" charset="0"/>
            </a:rPr>
            <a:t>1</a:t>
          </a:r>
          <a:endParaRPr lang="zh-TW" altLang="en-US" sz="1400" b="1">
            <a:solidFill>
              <a:srgbClr val="FF0000"/>
            </a:solidFill>
            <a:latin typeface="3ds Condensed" panose="02000503020000020004" pitchFamily="2" charset="0"/>
          </a:endParaRPr>
        </a:p>
      </xdr:txBody>
    </xdr:sp>
    <xdr:clientData/>
  </xdr:twoCellAnchor>
  <xdr:twoCellAnchor>
    <xdr:from>
      <xdr:col>5</xdr:col>
      <xdr:colOff>459888</xdr:colOff>
      <xdr:row>19</xdr:row>
      <xdr:rowOff>133573</xdr:rowOff>
    </xdr:from>
    <xdr:to>
      <xdr:col>5</xdr:col>
      <xdr:colOff>791582</xdr:colOff>
      <xdr:row>21</xdr:row>
      <xdr:rowOff>25997</xdr:rowOff>
    </xdr:to>
    <xdr:sp macro="" textlink="">
      <xdr:nvSpPr>
        <xdr:cNvPr id="16" name="文字方塊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 txBox="1"/>
      </xdr:nvSpPr>
      <xdr:spPr>
        <a:xfrm>
          <a:off x="3187848" y="4515073"/>
          <a:ext cx="331694" cy="30390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1400" b="1">
              <a:solidFill>
                <a:srgbClr val="FF0000"/>
              </a:solidFill>
              <a:latin typeface="3ds Condensed" panose="02000503020000020004" pitchFamily="2" charset="0"/>
            </a:rPr>
            <a:t>2</a:t>
          </a:r>
          <a:endParaRPr lang="zh-TW" altLang="en-US" sz="1400" b="1">
            <a:solidFill>
              <a:srgbClr val="FF0000"/>
            </a:solidFill>
            <a:latin typeface="3ds Condensed" panose="02000503020000020004" pitchFamily="2" charset="0"/>
          </a:endParaRPr>
        </a:p>
      </xdr:txBody>
    </xdr:sp>
    <xdr:clientData/>
  </xdr:twoCellAnchor>
  <xdr:twoCellAnchor>
    <xdr:from>
      <xdr:col>5</xdr:col>
      <xdr:colOff>765583</xdr:colOff>
      <xdr:row>22</xdr:row>
      <xdr:rowOff>28237</xdr:rowOff>
    </xdr:from>
    <xdr:to>
      <xdr:col>5</xdr:col>
      <xdr:colOff>1095932</xdr:colOff>
      <xdr:row>23</xdr:row>
      <xdr:rowOff>126401</xdr:rowOff>
    </xdr:to>
    <xdr:sp macro="" textlink="">
      <xdr:nvSpPr>
        <xdr:cNvPr id="17" name="文字方塊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 txBox="1"/>
      </xdr:nvSpPr>
      <xdr:spPr>
        <a:xfrm>
          <a:off x="3493543" y="5026957"/>
          <a:ext cx="330349" cy="30390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1400" b="1">
              <a:solidFill>
                <a:srgbClr val="FF0000"/>
              </a:solidFill>
              <a:latin typeface="3ds Condensed" panose="02000503020000020004" pitchFamily="2" charset="0"/>
            </a:rPr>
            <a:t>3</a:t>
          </a:r>
          <a:endParaRPr lang="zh-TW" altLang="en-US" sz="1400" b="1">
            <a:solidFill>
              <a:srgbClr val="FF0000"/>
            </a:solidFill>
            <a:latin typeface="3ds Condensed" panose="02000503020000020004" pitchFamily="2" charset="0"/>
          </a:endParaRPr>
        </a:p>
      </xdr:txBody>
    </xdr:sp>
    <xdr:clientData/>
  </xdr:twoCellAnchor>
  <xdr:twoCellAnchor>
    <xdr:from>
      <xdr:col>5</xdr:col>
      <xdr:colOff>1350083</xdr:colOff>
      <xdr:row>21</xdr:row>
      <xdr:rowOff>89197</xdr:rowOff>
    </xdr:from>
    <xdr:to>
      <xdr:col>5</xdr:col>
      <xdr:colOff>1681777</xdr:colOff>
      <xdr:row>22</xdr:row>
      <xdr:rowOff>187361</xdr:rowOff>
    </xdr:to>
    <xdr:sp macro="" textlink="">
      <xdr:nvSpPr>
        <xdr:cNvPr id="18" name="文字方塊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 txBox="1"/>
      </xdr:nvSpPr>
      <xdr:spPr>
        <a:xfrm>
          <a:off x="4078043" y="4882177"/>
          <a:ext cx="331694" cy="30390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1400" b="1">
              <a:solidFill>
                <a:srgbClr val="FF0000"/>
              </a:solidFill>
              <a:latin typeface="3ds Condensed" panose="02000503020000020004" pitchFamily="2" charset="0"/>
            </a:rPr>
            <a:t>4</a:t>
          </a:r>
          <a:endParaRPr lang="zh-TW" altLang="en-US" sz="1400" b="1">
            <a:solidFill>
              <a:srgbClr val="FF0000"/>
            </a:solidFill>
            <a:latin typeface="3ds Condensed" panose="02000503020000020004" pitchFamily="2" charset="0"/>
          </a:endParaRPr>
        </a:p>
      </xdr:txBody>
    </xdr:sp>
    <xdr:clientData/>
  </xdr:twoCellAnchor>
  <xdr:twoCellAnchor>
    <xdr:from>
      <xdr:col>5</xdr:col>
      <xdr:colOff>1402975</xdr:colOff>
      <xdr:row>18</xdr:row>
      <xdr:rowOff>114746</xdr:rowOff>
    </xdr:from>
    <xdr:to>
      <xdr:col>5</xdr:col>
      <xdr:colOff>1736911</xdr:colOff>
      <xdr:row>20</xdr:row>
      <xdr:rowOff>7170</xdr:rowOff>
    </xdr:to>
    <xdr:sp macro="" textlink="">
      <xdr:nvSpPr>
        <xdr:cNvPr id="19" name="文字方塊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 txBox="1"/>
      </xdr:nvSpPr>
      <xdr:spPr>
        <a:xfrm>
          <a:off x="4130935" y="4290506"/>
          <a:ext cx="333936" cy="30390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1400" b="1">
              <a:solidFill>
                <a:srgbClr val="FF0000"/>
              </a:solidFill>
              <a:latin typeface="3ds Condensed" panose="02000503020000020004" pitchFamily="2" charset="0"/>
            </a:rPr>
            <a:t>5</a:t>
          </a:r>
          <a:endParaRPr lang="zh-TW" altLang="en-US" sz="1400" b="1">
            <a:solidFill>
              <a:srgbClr val="FF0000"/>
            </a:solidFill>
            <a:latin typeface="3ds Condensed" panose="02000503020000020004" pitchFamily="2" charset="0"/>
          </a:endParaRPr>
        </a:p>
      </xdr:txBody>
    </xdr:sp>
    <xdr:clientData/>
  </xdr:twoCellAnchor>
  <xdr:twoCellAnchor>
    <xdr:from>
      <xdr:col>5</xdr:col>
      <xdr:colOff>1894690</xdr:colOff>
      <xdr:row>23</xdr:row>
      <xdr:rowOff>51096</xdr:rowOff>
    </xdr:from>
    <xdr:to>
      <xdr:col>5</xdr:col>
      <xdr:colOff>2228625</xdr:colOff>
      <xdr:row>24</xdr:row>
      <xdr:rowOff>149708</xdr:rowOff>
    </xdr:to>
    <xdr:sp macro="" textlink="">
      <xdr:nvSpPr>
        <xdr:cNvPr id="20" name="文字方塊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 txBox="1"/>
      </xdr:nvSpPr>
      <xdr:spPr>
        <a:xfrm>
          <a:off x="4622650" y="5255556"/>
          <a:ext cx="333935" cy="30435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1400" b="1">
              <a:solidFill>
                <a:srgbClr val="FF0000"/>
              </a:solidFill>
              <a:latin typeface="3ds Condensed" panose="02000503020000020004" pitchFamily="2" charset="0"/>
            </a:rPr>
            <a:t>6</a:t>
          </a:r>
          <a:endParaRPr lang="zh-TW" altLang="en-US" sz="1400" b="1">
            <a:solidFill>
              <a:srgbClr val="FF0000"/>
            </a:solidFill>
            <a:latin typeface="3ds Condensed" panose="02000503020000020004" pitchFamily="2" charset="0"/>
          </a:endParaRPr>
        </a:p>
      </xdr:txBody>
    </xdr:sp>
    <xdr:clientData/>
  </xdr:twoCellAnchor>
  <xdr:twoCellAnchor>
    <xdr:from>
      <xdr:col>5</xdr:col>
      <xdr:colOff>2369820</xdr:colOff>
      <xdr:row>22</xdr:row>
      <xdr:rowOff>23305</xdr:rowOff>
    </xdr:from>
    <xdr:to>
      <xdr:col>5</xdr:col>
      <xdr:colOff>2701514</xdr:colOff>
      <xdr:row>23</xdr:row>
      <xdr:rowOff>121917</xdr:rowOff>
    </xdr:to>
    <xdr:sp macro="" textlink="">
      <xdr:nvSpPr>
        <xdr:cNvPr id="21" name="文字方塊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 txBox="1"/>
      </xdr:nvSpPr>
      <xdr:spPr>
        <a:xfrm>
          <a:off x="5097780" y="5022025"/>
          <a:ext cx="331694" cy="30435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1400" b="1">
              <a:solidFill>
                <a:srgbClr val="FF0000"/>
              </a:solidFill>
              <a:latin typeface="3ds Condensed" panose="02000503020000020004" pitchFamily="2" charset="0"/>
            </a:rPr>
            <a:t>7</a:t>
          </a:r>
          <a:endParaRPr lang="zh-TW" altLang="en-US" sz="1400" b="1">
            <a:solidFill>
              <a:srgbClr val="FF0000"/>
            </a:solidFill>
            <a:latin typeface="3ds Condensed" panose="02000503020000020004" pitchFamily="2" charset="0"/>
          </a:endParaRPr>
        </a:p>
      </xdr:txBody>
    </xdr:sp>
    <xdr:clientData/>
  </xdr:twoCellAnchor>
  <xdr:twoCellAnchor>
    <xdr:from>
      <xdr:col>5</xdr:col>
      <xdr:colOff>2473810</xdr:colOff>
      <xdr:row>18</xdr:row>
      <xdr:rowOff>143880</xdr:rowOff>
    </xdr:from>
    <xdr:to>
      <xdr:col>5</xdr:col>
      <xdr:colOff>2804159</xdr:colOff>
      <xdr:row>20</xdr:row>
      <xdr:rowOff>36752</xdr:rowOff>
    </xdr:to>
    <xdr:sp macro="" textlink="">
      <xdr:nvSpPr>
        <xdr:cNvPr id="22" name="文字方塊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 txBox="1"/>
      </xdr:nvSpPr>
      <xdr:spPr>
        <a:xfrm>
          <a:off x="5201770" y="4319640"/>
          <a:ext cx="330349" cy="30435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1400" b="1">
              <a:solidFill>
                <a:srgbClr val="FF0000"/>
              </a:solidFill>
              <a:latin typeface="3ds Condensed" panose="02000503020000020004" pitchFamily="2" charset="0"/>
            </a:rPr>
            <a:t>8</a:t>
          </a:r>
          <a:endParaRPr lang="zh-TW" altLang="en-US" sz="1400" b="1">
            <a:solidFill>
              <a:srgbClr val="FF0000"/>
            </a:solidFill>
            <a:latin typeface="3ds Condensed" panose="02000503020000020004" pitchFamily="2" charset="0"/>
          </a:endParaRPr>
        </a:p>
      </xdr:txBody>
    </xdr:sp>
    <xdr:clientData/>
  </xdr:twoCellAnchor>
  <xdr:twoCellAnchor>
    <xdr:from>
      <xdr:col>5</xdr:col>
      <xdr:colOff>1953409</xdr:colOff>
      <xdr:row>17</xdr:row>
      <xdr:rowOff>42131</xdr:rowOff>
    </xdr:from>
    <xdr:to>
      <xdr:col>5</xdr:col>
      <xdr:colOff>2285103</xdr:colOff>
      <xdr:row>18</xdr:row>
      <xdr:rowOff>140743</xdr:rowOff>
    </xdr:to>
    <xdr:sp macro="" textlink="">
      <xdr:nvSpPr>
        <xdr:cNvPr id="23" name="文字方塊 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 txBox="1"/>
      </xdr:nvSpPr>
      <xdr:spPr>
        <a:xfrm>
          <a:off x="4681369" y="4012151"/>
          <a:ext cx="331694" cy="30435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1400" b="1">
              <a:solidFill>
                <a:srgbClr val="FF0000"/>
              </a:solidFill>
              <a:latin typeface="3ds Condensed" panose="02000503020000020004" pitchFamily="2" charset="0"/>
            </a:rPr>
            <a:t>9</a:t>
          </a:r>
          <a:endParaRPr lang="zh-TW" altLang="en-US" sz="1400" b="1">
            <a:solidFill>
              <a:srgbClr val="FF0000"/>
            </a:solidFill>
            <a:latin typeface="3ds Condensed" panose="02000503020000020004" pitchFamily="2" charset="0"/>
          </a:endParaRPr>
        </a:p>
      </xdr:txBody>
    </xdr:sp>
    <xdr:clientData/>
  </xdr:twoCellAnchor>
  <xdr:twoCellAnchor>
    <xdr:from>
      <xdr:col>5</xdr:col>
      <xdr:colOff>2913976</xdr:colOff>
      <xdr:row>23</xdr:row>
      <xdr:rowOff>84266</xdr:rowOff>
    </xdr:from>
    <xdr:to>
      <xdr:col>6</xdr:col>
      <xdr:colOff>431199</xdr:colOff>
      <xdr:row>24</xdr:row>
      <xdr:rowOff>182429</xdr:rowOff>
    </xdr:to>
    <xdr:sp macro="" textlink="">
      <xdr:nvSpPr>
        <xdr:cNvPr id="24" name="文字方塊 23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 txBox="1"/>
      </xdr:nvSpPr>
      <xdr:spPr>
        <a:xfrm>
          <a:off x="5641936" y="5288726"/>
          <a:ext cx="466163" cy="30390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1400" b="1">
              <a:solidFill>
                <a:srgbClr val="FF0000"/>
              </a:solidFill>
              <a:latin typeface="3ds Condensed" panose="02000503020000020004" pitchFamily="2" charset="0"/>
            </a:rPr>
            <a:t>10</a:t>
          </a:r>
          <a:endParaRPr lang="zh-TW" altLang="en-US" sz="1400" b="1">
            <a:solidFill>
              <a:srgbClr val="FF0000"/>
            </a:solidFill>
            <a:latin typeface="3ds Condensed" panose="02000503020000020004" pitchFamily="2" charset="0"/>
          </a:endParaRPr>
        </a:p>
      </xdr:txBody>
    </xdr:sp>
    <xdr:clientData/>
  </xdr:twoCellAnchor>
  <xdr:twoCellAnchor>
    <xdr:from>
      <xdr:col>6</xdr:col>
      <xdr:colOff>447787</xdr:colOff>
      <xdr:row>22</xdr:row>
      <xdr:rowOff>55130</xdr:rowOff>
    </xdr:from>
    <xdr:to>
      <xdr:col>7</xdr:col>
      <xdr:colOff>14342</xdr:colOff>
      <xdr:row>23</xdr:row>
      <xdr:rowOff>153742</xdr:rowOff>
    </xdr:to>
    <xdr:sp macro="" textlink="">
      <xdr:nvSpPr>
        <xdr:cNvPr id="25" name="文字方塊 24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 txBox="1"/>
      </xdr:nvSpPr>
      <xdr:spPr>
        <a:xfrm>
          <a:off x="6124687" y="5053850"/>
          <a:ext cx="450475" cy="30435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1400" b="1">
              <a:solidFill>
                <a:srgbClr val="FF0000"/>
              </a:solidFill>
              <a:latin typeface="3ds Condensed" panose="02000503020000020004" pitchFamily="2" charset="0"/>
            </a:rPr>
            <a:t>11</a:t>
          </a:r>
          <a:endParaRPr lang="zh-TW" altLang="en-US" sz="1400" b="1">
            <a:solidFill>
              <a:srgbClr val="FF0000"/>
            </a:solidFill>
            <a:latin typeface="3ds Condensed" panose="02000503020000020004" pitchFamily="2" charset="0"/>
          </a:endParaRPr>
        </a:p>
      </xdr:txBody>
    </xdr:sp>
    <xdr:clientData/>
  </xdr:twoCellAnchor>
  <xdr:twoCellAnchor>
    <xdr:from>
      <xdr:col>6</xdr:col>
      <xdr:colOff>491712</xdr:colOff>
      <xdr:row>19</xdr:row>
      <xdr:rowOff>27342</xdr:rowOff>
    </xdr:from>
    <xdr:to>
      <xdr:col>7</xdr:col>
      <xdr:colOff>91888</xdr:colOff>
      <xdr:row>20</xdr:row>
      <xdr:rowOff>125954</xdr:rowOff>
    </xdr:to>
    <xdr:sp macro="" textlink="">
      <xdr:nvSpPr>
        <xdr:cNvPr id="26" name="文字方塊 25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SpPr txBox="1"/>
      </xdr:nvSpPr>
      <xdr:spPr>
        <a:xfrm>
          <a:off x="6168612" y="4408842"/>
          <a:ext cx="484096" cy="30435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1400" b="1">
              <a:solidFill>
                <a:srgbClr val="FF0000"/>
              </a:solidFill>
              <a:latin typeface="3ds Condensed" panose="02000503020000020004" pitchFamily="2" charset="0"/>
            </a:rPr>
            <a:t>12</a:t>
          </a:r>
          <a:endParaRPr lang="zh-TW" altLang="en-US" sz="1400" b="1">
            <a:solidFill>
              <a:srgbClr val="FF0000"/>
            </a:solidFill>
            <a:latin typeface="3ds Condensed" panose="02000503020000020004" pitchFamily="2" charset="0"/>
          </a:endParaRPr>
        </a:p>
      </xdr:txBody>
    </xdr:sp>
    <xdr:clientData/>
  </xdr:twoCellAnchor>
  <xdr:twoCellAnchor>
    <xdr:from>
      <xdr:col>6</xdr:col>
      <xdr:colOff>30028</xdr:colOff>
      <xdr:row>17</xdr:row>
      <xdr:rowOff>66787</xdr:rowOff>
    </xdr:from>
    <xdr:to>
      <xdr:col>6</xdr:col>
      <xdr:colOff>512779</xdr:colOff>
      <xdr:row>18</xdr:row>
      <xdr:rowOff>165399</xdr:rowOff>
    </xdr:to>
    <xdr:sp macro="" textlink="">
      <xdr:nvSpPr>
        <xdr:cNvPr id="27" name="文字方塊 26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 txBox="1"/>
      </xdr:nvSpPr>
      <xdr:spPr>
        <a:xfrm>
          <a:off x="5706928" y="4036807"/>
          <a:ext cx="482751" cy="30435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1400" b="1">
              <a:solidFill>
                <a:srgbClr val="FF0000"/>
              </a:solidFill>
              <a:latin typeface="3ds Condensed" panose="02000503020000020004" pitchFamily="2" charset="0"/>
            </a:rPr>
            <a:t>13</a:t>
          </a:r>
          <a:endParaRPr lang="zh-TW" altLang="en-US" sz="1400" b="1">
            <a:solidFill>
              <a:srgbClr val="FF0000"/>
            </a:solidFill>
            <a:latin typeface="3ds Condensed" panose="02000503020000020004" pitchFamily="2" charset="0"/>
          </a:endParaRPr>
        </a:p>
      </xdr:txBody>
    </xdr:sp>
    <xdr:clientData/>
  </xdr:twoCellAnchor>
  <xdr:twoCellAnchor>
    <xdr:from>
      <xdr:col>5</xdr:col>
      <xdr:colOff>636491</xdr:colOff>
      <xdr:row>15</xdr:row>
      <xdr:rowOff>113851</xdr:rowOff>
    </xdr:from>
    <xdr:to>
      <xdr:col>5</xdr:col>
      <xdr:colOff>1120587</xdr:colOff>
      <xdr:row>17</xdr:row>
      <xdr:rowOff>6723</xdr:rowOff>
    </xdr:to>
    <xdr:sp macro="" textlink="">
      <xdr:nvSpPr>
        <xdr:cNvPr id="28" name="文字方塊 27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SpPr txBox="1"/>
      </xdr:nvSpPr>
      <xdr:spPr>
        <a:xfrm>
          <a:off x="3364451" y="3672391"/>
          <a:ext cx="484096" cy="30435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1400" b="1">
              <a:latin typeface="3ds Condensed" panose="02000503020000020004" pitchFamily="2" charset="0"/>
            </a:rPr>
            <a:t>14</a:t>
          </a:r>
          <a:endParaRPr lang="zh-TW" altLang="en-US" sz="1400" b="1">
            <a:latin typeface="3ds Condensed" panose="02000503020000020004" pitchFamily="2" charset="0"/>
          </a:endParaRPr>
        </a:p>
      </xdr:txBody>
    </xdr:sp>
    <xdr:clientData/>
  </xdr:twoCellAnchor>
  <xdr:twoCellAnchor>
    <xdr:from>
      <xdr:col>4</xdr:col>
      <xdr:colOff>357689</xdr:colOff>
      <xdr:row>19</xdr:row>
      <xdr:rowOff>112506</xdr:rowOff>
    </xdr:from>
    <xdr:to>
      <xdr:col>5</xdr:col>
      <xdr:colOff>445545</xdr:colOff>
      <xdr:row>21</xdr:row>
      <xdr:rowOff>5378</xdr:rowOff>
    </xdr:to>
    <xdr:sp macro="" textlink="">
      <xdr:nvSpPr>
        <xdr:cNvPr id="29" name="文字方塊 28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SpPr txBox="1"/>
      </xdr:nvSpPr>
      <xdr:spPr>
        <a:xfrm>
          <a:off x="2689409" y="4494006"/>
          <a:ext cx="484096" cy="30435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1400" b="1">
              <a:latin typeface="3ds Condensed" panose="02000503020000020004" pitchFamily="2" charset="0"/>
            </a:rPr>
            <a:t>15</a:t>
          </a:r>
          <a:endParaRPr lang="zh-TW" altLang="en-US" sz="1400" b="1">
            <a:latin typeface="3ds Condensed" panose="02000503020000020004" pitchFamily="2" charset="0"/>
          </a:endParaRPr>
        </a:p>
      </xdr:txBody>
    </xdr:sp>
    <xdr:clientData/>
  </xdr:twoCellAnchor>
  <xdr:twoCellAnchor>
    <xdr:from>
      <xdr:col>5</xdr:col>
      <xdr:colOff>592565</xdr:colOff>
      <xdr:row>23</xdr:row>
      <xdr:rowOff>194982</xdr:rowOff>
    </xdr:from>
    <xdr:to>
      <xdr:col>5</xdr:col>
      <xdr:colOff>1078902</xdr:colOff>
      <xdr:row>25</xdr:row>
      <xdr:rowOff>87853</xdr:rowOff>
    </xdr:to>
    <xdr:sp macro="" textlink="">
      <xdr:nvSpPr>
        <xdr:cNvPr id="30" name="文字方塊 29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SpPr txBox="1"/>
      </xdr:nvSpPr>
      <xdr:spPr>
        <a:xfrm>
          <a:off x="3320525" y="5399442"/>
          <a:ext cx="486337" cy="30435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1400" b="1">
              <a:latin typeface="3ds Condensed" panose="02000503020000020004" pitchFamily="2" charset="0"/>
            </a:rPr>
            <a:t>16</a:t>
          </a:r>
          <a:endParaRPr lang="zh-TW" altLang="en-US" sz="1400" b="1">
            <a:latin typeface="3ds Condensed" panose="02000503020000020004" pitchFamily="2" charset="0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104775</xdr:colOff>
          <xdr:row>11</xdr:row>
          <xdr:rowOff>19050</xdr:rowOff>
        </xdr:from>
        <xdr:to>
          <xdr:col>4</xdr:col>
          <xdr:colOff>342900</xdr:colOff>
          <xdr:row>11</xdr:row>
          <xdr:rowOff>209550</xdr:rowOff>
        </xdr:to>
        <xdr:sp macro="" textlink="">
          <xdr:nvSpPr>
            <xdr:cNvPr id="2057" name="Check Box 9" hidden="1">
              <a:extLst>
                <a:ext uri="{63B3BB69-23CF-44E3-9099-C40C66FF867C}">
                  <a14:compatExt spid="_x0000_s2057"/>
                </a:ext>
                <a:ext uri="{FF2B5EF4-FFF2-40B4-BE49-F238E27FC236}">
                  <a16:creationId xmlns:a16="http://schemas.microsoft.com/office/drawing/2014/main" id="{00000000-0008-0000-0100-00000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104775</xdr:colOff>
          <xdr:row>9</xdr:row>
          <xdr:rowOff>19050</xdr:rowOff>
        </xdr:from>
        <xdr:to>
          <xdr:col>4</xdr:col>
          <xdr:colOff>342900</xdr:colOff>
          <xdr:row>9</xdr:row>
          <xdr:rowOff>209550</xdr:rowOff>
        </xdr:to>
        <xdr:sp macro="" textlink="">
          <xdr:nvSpPr>
            <xdr:cNvPr id="2058" name="Check Box 10" hidden="1">
              <a:extLst>
                <a:ext uri="{63B3BB69-23CF-44E3-9099-C40C66FF867C}">
                  <a14:compatExt spid="_x0000_s2058"/>
                </a:ext>
                <a:ext uri="{FF2B5EF4-FFF2-40B4-BE49-F238E27FC236}">
                  <a16:creationId xmlns:a16="http://schemas.microsoft.com/office/drawing/2014/main" id="{00000000-0008-0000-0100-00000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104775</xdr:colOff>
          <xdr:row>10</xdr:row>
          <xdr:rowOff>19050</xdr:rowOff>
        </xdr:from>
        <xdr:to>
          <xdr:col>4</xdr:col>
          <xdr:colOff>342900</xdr:colOff>
          <xdr:row>10</xdr:row>
          <xdr:rowOff>209550</xdr:rowOff>
        </xdr:to>
        <xdr:sp macro="" textlink="">
          <xdr:nvSpPr>
            <xdr:cNvPr id="2059" name="Check Box 11" hidden="1">
              <a:extLst>
                <a:ext uri="{63B3BB69-23CF-44E3-9099-C40C66FF867C}">
                  <a14:compatExt spid="_x0000_s2059"/>
                </a:ext>
                <a:ext uri="{FF2B5EF4-FFF2-40B4-BE49-F238E27FC236}">
                  <a16:creationId xmlns:a16="http://schemas.microsoft.com/office/drawing/2014/main" id="{00000000-0008-0000-0100-00000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5</xdr:col>
      <xdr:colOff>1813560</xdr:colOff>
      <xdr:row>25</xdr:row>
      <xdr:rowOff>15240</xdr:rowOff>
    </xdr:from>
    <xdr:to>
      <xdr:col>5</xdr:col>
      <xdr:colOff>2299897</xdr:colOff>
      <xdr:row>26</xdr:row>
      <xdr:rowOff>113851</xdr:rowOff>
    </xdr:to>
    <xdr:sp macro="" textlink="">
      <xdr:nvSpPr>
        <xdr:cNvPr id="31" name="文字方塊 30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SpPr txBox="1"/>
      </xdr:nvSpPr>
      <xdr:spPr>
        <a:xfrm>
          <a:off x="4541520" y="5631180"/>
          <a:ext cx="486337" cy="30435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1400" b="1">
              <a:latin typeface="3ds Condensed" panose="02000503020000020004" pitchFamily="2" charset="0"/>
            </a:rPr>
            <a:t>17</a:t>
          </a:r>
          <a:endParaRPr lang="zh-TW" altLang="en-US" sz="1400" b="1">
            <a:latin typeface="3ds Condensed" panose="02000503020000020004" pitchFamily="2" charset="0"/>
          </a:endParaRPr>
        </a:p>
      </xdr:txBody>
    </xdr:sp>
    <xdr:clientData/>
  </xdr:twoCellAnchor>
  <xdr:twoCellAnchor>
    <xdr:from>
      <xdr:col>5</xdr:col>
      <xdr:colOff>1943100</xdr:colOff>
      <xdr:row>15</xdr:row>
      <xdr:rowOff>68580</xdr:rowOff>
    </xdr:from>
    <xdr:to>
      <xdr:col>5</xdr:col>
      <xdr:colOff>2429437</xdr:colOff>
      <xdr:row>16</xdr:row>
      <xdr:rowOff>167191</xdr:rowOff>
    </xdr:to>
    <xdr:sp macro="" textlink="">
      <xdr:nvSpPr>
        <xdr:cNvPr id="32" name="文字方塊 31"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SpPr txBox="1"/>
      </xdr:nvSpPr>
      <xdr:spPr>
        <a:xfrm>
          <a:off x="4671060" y="3627120"/>
          <a:ext cx="486337" cy="30435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1400" b="1">
              <a:latin typeface="3ds Condensed" panose="02000503020000020004" pitchFamily="2" charset="0"/>
            </a:rPr>
            <a:t>18</a:t>
          </a:r>
          <a:endParaRPr lang="zh-TW" altLang="en-US" sz="1400" b="1">
            <a:latin typeface="3ds Condensed" panose="02000503020000020004" pitchFamily="2" charset="0"/>
          </a:endParaRPr>
        </a:p>
      </xdr:txBody>
    </xdr:sp>
    <xdr:clientData/>
  </xdr:twoCellAnchor>
  <xdr:twoCellAnchor>
    <xdr:from>
      <xdr:col>6</xdr:col>
      <xdr:colOff>784860</xdr:colOff>
      <xdr:row>23</xdr:row>
      <xdr:rowOff>76200</xdr:rowOff>
    </xdr:from>
    <xdr:to>
      <xdr:col>7</xdr:col>
      <xdr:colOff>387277</xdr:colOff>
      <xdr:row>24</xdr:row>
      <xdr:rowOff>174811</xdr:rowOff>
    </xdr:to>
    <xdr:sp macro="" textlink="">
      <xdr:nvSpPr>
        <xdr:cNvPr id="33" name="文字方塊 32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SpPr txBox="1"/>
      </xdr:nvSpPr>
      <xdr:spPr>
        <a:xfrm>
          <a:off x="6461760" y="5280660"/>
          <a:ext cx="486337" cy="30435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1400" b="1">
              <a:latin typeface="3ds Condensed" panose="02000503020000020004" pitchFamily="2" charset="0"/>
            </a:rPr>
            <a:t>19</a:t>
          </a:r>
          <a:endParaRPr lang="zh-TW" altLang="en-US" sz="1400" b="1">
            <a:latin typeface="3ds Condensed" panose="02000503020000020004" pitchFamily="2" charset="0"/>
          </a:endParaRPr>
        </a:p>
      </xdr:txBody>
    </xdr:sp>
    <xdr:clientData/>
  </xdr:twoCellAnchor>
  <xdr:twoCellAnchor>
    <xdr:from>
      <xdr:col>6</xdr:col>
      <xdr:colOff>861060</xdr:colOff>
      <xdr:row>18</xdr:row>
      <xdr:rowOff>91440</xdr:rowOff>
    </xdr:from>
    <xdr:to>
      <xdr:col>7</xdr:col>
      <xdr:colOff>463477</xdr:colOff>
      <xdr:row>19</xdr:row>
      <xdr:rowOff>190051</xdr:rowOff>
    </xdr:to>
    <xdr:sp macro="" textlink="">
      <xdr:nvSpPr>
        <xdr:cNvPr id="34" name="文字方塊 33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SpPr txBox="1"/>
      </xdr:nvSpPr>
      <xdr:spPr>
        <a:xfrm>
          <a:off x="6537960" y="4267200"/>
          <a:ext cx="486337" cy="30435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1400" b="1">
              <a:latin typeface="3ds Condensed" panose="02000503020000020004" pitchFamily="2" charset="0"/>
            </a:rPr>
            <a:t>20</a:t>
          </a:r>
          <a:endParaRPr lang="zh-TW" altLang="en-US" sz="1400" b="1">
            <a:latin typeface="3ds Condensed" panose="02000503020000020004" pitchFamily="2" charset="0"/>
          </a:endParaRPr>
        </a:p>
      </xdr:txBody>
    </xdr:sp>
    <xdr:clientData/>
  </xdr:twoCellAnchor>
  <xdr:twoCellAnchor>
    <xdr:from>
      <xdr:col>6</xdr:col>
      <xdr:colOff>60960</xdr:colOff>
      <xdr:row>15</xdr:row>
      <xdr:rowOff>121920</xdr:rowOff>
    </xdr:from>
    <xdr:to>
      <xdr:col>6</xdr:col>
      <xdr:colOff>547297</xdr:colOff>
      <xdr:row>17</xdr:row>
      <xdr:rowOff>14791</xdr:rowOff>
    </xdr:to>
    <xdr:sp macro="" textlink="">
      <xdr:nvSpPr>
        <xdr:cNvPr id="35" name="文字方塊 34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SpPr txBox="1"/>
      </xdr:nvSpPr>
      <xdr:spPr>
        <a:xfrm>
          <a:off x="5737860" y="3680460"/>
          <a:ext cx="486337" cy="30435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1400" b="1">
              <a:latin typeface="3ds Condensed" panose="02000503020000020004" pitchFamily="2" charset="0"/>
            </a:rPr>
            <a:t>21</a:t>
          </a:r>
          <a:endParaRPr lang="zh-TW" altLang="en-US" sz="1400" b="1">
            <a:latin typeface="3ds Condensed" panose="02000503020000020004" pitchFamily="2" charset="0"/>
          </a:endParaRPr>
        </a:p>
      </xdr:txBody>
    </xdr:sp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0.37342</cdr:x>
      <cdr:y>0.43939</cdr:y>
    </cdr:from>
    <cdr:to>
      <cdr:x>0.65612</cdr:x>
      <cdr:y>0.68485</cdr:y>
    </cdr:to>
    <cdr:sp macro="" textlink="分子結構處理!$C$7">
      <cdr:nvSpPr>
        <cdr:cNvPr id="2" name="文字方塊 1">
          <a:extLst xmlns:a="http://schemas.openxmlformats.org/drawingml/2006/main">
            <a:ext uri="{FF2B5EF4-FFF2-40B4-BE49-F238E27FC236}">
              <a16:creationId xmlns:a16="http://schemas.microsoft.com/office/drawing/2014/main" id="{0107913E-B1F2-4595-A73F-21F484503326}"/>
            </a:ext>
          </a:extLst>
        </cdr:cNvPr>
        <cdr:cNvSpPr txBox="1"/>
      </cdr:nvSpPr>
      <cdr:spPr>
        <a:xfrm xmlns:a="http://schemas.openxmlformats.org/drawingml/2006/main">
          <a:off x="1172817" y="960783"/>
          <a:ext cx="887896" cy="53671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fld id="{25AF2C1E-332E-41EB-8D87-F07E656B40F2}" type="TxLink">
            <a:rPr lang="en-US" altLang="en-US" sz="2400" b="1" i="0" u="none" strike="noStrike">
              <a:solidFill>
                <a:schemeClr val="bg2">
                  <a:lumMod val="75000"/>
                </a:schemeClr>
              </a:solidFill>
              <a:latin typeface="微軟正黑體"/>
              <a:ea typeface="微軟正黑體"/>
            </a:rPr>
            <a:pPr algn="ctr"/>
            <a:t>100%</a:t>
          </a:fld>
          <a:endParaRPr lang="zh-TW" altLang="en-US" sz="2400" b="1">
            <a:solidFill>
              <a:schemeClr val="bg2">
                <a:lumMod val="75000"/>
              </a:schemeClr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104775</xdr:colOff>
          <xdr:row>2</xdr:row>
          <xdr:rowOff>19050</xdr:rowOff>
        </xdr:from>
        <xdr:to>
          <xdr:col>4</xdr:col>
          <xdr:colOff>342900</xdr:colOff>
          <xdr:row>2</xdr:row>
          <xdr:rowOff>209550</xdr:rowOff>
        </xdr:to>
        <xdr:sp macro="" textlink="">
          <xdr:nvSpPr>
            <xdr:cNvPr id="3073" name="Check Box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2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104775</xdr:colOff>
          <xdr:row>3</xdr:row>
          <xdr:rowOff>19050</xdr:rowOff>
        </xdr:from>
        <xdr:to>
          <xdr:col>4</xdr:col>
          <xdr:colOff>342900</xdr:colOff>
          <xdr:row>3</xdr:row>
          <xdr:rowOff>209550</xdr:rowOff>
        </xdr:to>
        <xdr:sp macro="" textlink="">
          <xdr:nvSpPr>
            <xdr:cNvPr id="3074" name="Check Box 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2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104775</xdr:colOff>
          <xdr:row>4</xdr:row>
          <xdr:rowOff>19050</xdr:rowOff>
        </xdr:from>
        <xdr:to>
          <xdr:col>4</xdr:col>
          <xdr:colOff>342900</xdr:colOff>
          <xdr:row>4</xdr:row>
          <xdr:rowOff>209550</xdr:rowOff>
        </xdr:to>
        <xdr:sp macro="" textlink="">
          <xdr:nvSpPr>
            <xdr:cNvPr id="3075" name="Check Box 3" hidden="1">
              <a:extLst>
                <a:ext uri="{63B3BB69-23CF-44E3-9099-C40C66FF867C}">
                  <a14:compatExt spid="_x0000_s3075"/>
                </a:ext>
                <a:ext uri="{FF2B5EF4-FFF2-40B4-BE49-F238E27FC236}">
                  <a16:creationId xmlns:a16="http://schemas.microsoft.com/office/drawing/2014/main" id="{00000000-0008-0000-0200-00000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104775</xdr:colOff>
          <xdr:row>5</xdr:row>
          <xdr:rowOff>19050</xdr:rowOff>
        </xdr:from>
        <xdr:to>
          <xdr:col>4</xdr:col>
          <xdr:colOff>342900</xdr:colOff>
          <xdr:row>5</xdr:row>
          <xdr:rowOff>209550</xdr:rowOff>
        </xdr:to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2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104775</xdr:colOff>
          <xdr:row>6</xdr:row>
          <xdr:rowOff>19050</xdr:rowOff>
        </xdr:from>
        <xdr:to>
          <xdr:col>4</xdr:col>
          <xdr:colOff>342900</xdr:colOff>
          <xdr:row>6</xdr:row>
          <xdr:rowOff>209550</xdr:rowOff>
        </xdr:to>
        <xdr:sp macro="" textlink="">
          <xdr:nvSpPr>
            <xdr:cNvPr id="3077" name="Check Box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2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104775</xdr:colOff>
          <xdr:row>7</xdr:row>
          <xdr:rowOff>19050</xdr:rowOff>
        </xdr:from>
        <xdr:to>
          <xdr:col>4</xdr:col>
          <xdr:colOff>342900</xdr:colOff>
          <xdr:row>7</xdr:row>
          <xdr:rowOff>209550</xdr:rowOff>
        </xdr:to>
        <xdr:sp macro="" textlink="">
          <xdr:nvSpPr>
            <xdr:cNvPr id="3078" name="Check Box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2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104775</xdr:colOff>
          <xdr:row>8</xdr:row>
          <xdr:rowOff>19050</xdr:rowOff>
        </xdr:from>
        <xdr:to>
          <xdr:col>4</xdr:col>
          <xdr:colOff>342900</xdr:colOff>
          <xdr:row>8</xdr:row>
          <xdr:rowOff>209550</xdr:rowOff>
        </xdr:to>
        <xdr:sp macro="" textlink="">
          <xdr:nvSpPr>
            <xdr:cNvPr id="3079" name="Check Box 7" hidden="1">
              <a:extLst>
                <a:ext uri="{63B3BB69-23CF-44E3-9099-C40C66FF867C}">
                  <a14:compatExt spid="_x0000_s3079"/>
                </a:ext>
                <a:ext uri="{FF2B5EF4-FFF2-40B4-BE49-F238E27FC236}">
                  <a16:creationId xmlns:a16="http://schemas.microsoft.com/office/drawing/2014/main" id="{00000000-0008-0000-0200-00000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104775</xdr:colOff>
          <xdr:row>9</xdr:row>
          <xdr:rowOff>19050</xdr:rowOff>
        </xdr:from>
        <xdr:to>
          <xdr:col>4</xdr:col>
          <xdr:colOff>342900</xdr:colOff>
          <xdr:row>9</xdr:row>
          <xdr:rowOff>209550</xdr:rowOff>
        </xdr:to>
        <xdr:sp macro="" textlink="">
          <xdr:nvSpPr>
            <xdr:cNvPr id="3080" name="Check Box 8" hidden="1">
              <a:extLst>
                <a:ext uri="{63B3BB69-23CF-44E3-9099-C40C66FF867C}">
                  <a14:compatExt spid="_x0000_s3080"/>
                </a:ext>
                <a:ext uri="{FF2B5EF4-FFF2-40B4-BE49-F238E27FC236}">
                  <a16:creationId xmlns:a16="http://schemas.microsoft.com/office/drawing/2014/main" id="{00000000-0008-0000-0200-00000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10</xdr:col>
      <xdr:colOff>351183</xdr:colOff>
      <xdr:row>1</xdr:row>
      <xdr:rowOff>92765</xdr:rowOff>
    </xdr:from>
    <xdr:to>
      <xdr:col>14</xdr:col>
      <xdr:colOff>231913</xdr:colOff>
      <xdr:row>11</xdr:row>
      <xdr:rowOff>0</xdr:rowOff>
    </xdr:to>
    <xdr:graphicFrame macro="">
      <xdr:nvGraphicFramePr>
        <xdr:cNvPr id="10" name="圖表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0.37342</cdr:x>
      <cdr:y>0.43939</cdr:y>
    </cdr:from>
    <cdr:to>
      <cdr:x>0.65612</cdr:x>
      <cdr:y>0.68485</cdr:y>
    </cdr:to>
    <cdr:sp macro="" textlink="建立7A3的小分子力場!$C$7">
      <cdr:nvSpPr>
        <cdr:cNvPr id="2" name="文字方塊 1">
          <a:extLst xmlns:a="http://schemas.openxmlformats.org/drawingml/2006/main">
            <a:ext uri="{FF2B5EF4-FFF2-40B4-BE49-F238E27FC236}">
              <a16:creationId xmlns:a16="http://schemas.microsoft.com/office/drawing/2014/main" id="{0107913E-B1F2-4595-A73F-21F484503326}"/>
            </a:ext>
          </a:extLst>
        </cdr:cNvPr>
        <cdr:cNvSpPr txBox="1"/>
      </cdr:nvSpPr>
      <cdr:spPr>
        <a:xfrm xmlns:a="http://schemas.openxmlformats.org/drawingml/2006/main">
          <a:off x="1172817" y="960783"/>
          <a:ext cx="887896" cy="53671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25AF2C1E-332E-41EB-8D87-F07E656B40F2}" type="TxLink">
            <a:rPr lang="en-US" altLang="en-US" sz="2400" b="1" i="0" u="none" strike="noStrike">
              <a:solidFill>
                <a:schemeClr val="bg2">
                  <a:lumMod val="75000"/>
                </a:schemeClr>
              </a:solidFill>
              <a:latin typeface="微軟正黑體"/>
              <a:ea typeface="微軟正黑體"/>
            </a:rPr>
            <a:pPr/>
            <a:t>100%</a:t>
          </a:fld>
          <a:endParaRPr lang="zh-TW" altLang="en-US" sz="2400" b="1">
            <a:solidFill>
              <a:schemeClr val="bg2">
                <a:lumMod val="75000"/>
              </a:schemeClr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104775</xdr:colOff>
          <xdr:row>2</xdr:row>
          <xdr:rowOff>19050</xdr:rowOff>
        </xdr:from>
        <xdr:to>
          <xdr:col>4</xdr:col>
          <xdr:colOff>342900</xdr:colOff>
          <xdr:row>2</xdr:row>
          <xdr:rowOff>209550</xdr:rowOff>
        </xdr:to>
        <xdr:sp macro="" textlink="">
          <xdr:nvSpPr>
            <xdr:cNvPr id="4097" name="Check Box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3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104775</xdr:colOff>
          <xdr:row>3</xdr:row>
          <xdr:rowOff>19050</xdr:rowOff>
        </xdr:from>
        <xdr:to>
          <xdr:col>4</xdr:col>
          <xdr:colOff>342900</xdr:colOff>
          <xdr:row>3</xdr:row>
          <xdr:rowOff>209550</xdr:rowOff>
        </xdr:to>
        <xdr:sp macro="" textlink="">
          <xdr:nvSpPr>
            <xdr:cNvPr id="4098" name="Check Box 2" hidden="1">
              <a:extLst>
                <a:ext uri="{63B3BB69-23CF-44E3-9099-C40C66FF867C}">
                  <a14:compatExt spid="_x0000_s4098"/>
                </a:ext>
                <a:ext uri="{FF2B5EF4-FFF2-40B4-BE49-F238E27FC236}">
                  <a16:creationId xmlns:a16="http://schemas.microsoft.com/office/drawing/2014/main" id="{00000000-0008-0000-0300-00000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104775</xdr:colOff>
          <xdr:row>4</xdr:row>
          <xdr:rowOff>19050</xdr:rowOff>
        </xdr:from>
        <xdr:to>
          <xdr:col>4</xdr:col>
          <xdr:colOff>342900</xdr:colOff>
          <xdr:row>4</xdr:row>
          <xdr:rowOff>209550</xdr:rowOff>
        </xdr:to>
        <xdr:sp macro="" textlink="">
          <xdr:nvSpPr>
            <xdr:cNvPr id="4099" name="Check Box 3" hidden="1">
              <a:extLst>
                <a:ext uri="{63B3BB69-23CF-44E3-9099-C40C66FF867C}">
                  <a14:compatExt spid="_x0000_s4099"/>
                </a:ext>
                <a:ext uri="{FF2B5EF4-FFF2-40B4-BE49-F238E27FC236}">
                  <a16:creationId xmlns:a16="http://schemas.microsoft.com/office/drawing/2014/main" id="{00000000-0008-0000-0300-00000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104775</xdr:colOff>
          <xdr:row>5</xdr:row>
          <xdr:rowOff>19050</xdr:rowOff>
        </xdr:from>
        <xdr:to>
          <xdr:col>4</xdr:col>
          <xdr:colOff>342900</xdr:colOff>
          <xdr:row>5</xdr:row>
          <xdr:rowOff>209550</xdr:rowOff>
        </xdr:to>
        <xdr:sp macro="" textlink="">
          <xdr:nvSpPr>
            <xdr:cNvPr id="4100" name="Check Box 4" hidden="1">
              <a:extLst>
                <a:ext uri="{63B3BB69-23CF-44E3-9099-C40C66FF867C}">
                  <a14:compatExt spid="_x0000_s4100"/>
                </a:ext>
                <a:ext uri="{FF2B5EF4-FFF2-40B4-BE49-F238E27FC236}">
                  <a16:creationId xmlns:a16="http://schemas.microsoft.com/office/drawing/2014/main" id="{00000000-0008-0000-0300-00000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104775</xdr:colOff>
          <xdr:row>6</xdr:row>
          <xdr:rowOff>19050</xdr:rowOff>
        </xdr:from>
        <xdr:to>
          <xdr:col>4</xdr:col>
          <xdr:colOff>342900</xdr:colOff>
          <xdr:row>6</xdr:row>
          <xdr:rowOff>209550</xdr:rowOff>
        </xdr:to>
        <xdr:sp macro="" textlink="">
          <xdr:nvSpPr>
            <xdr:cNvPr id="4101" name="Check Box 5" hidden="1">
              <a:extLst>
                <a:ext uri="{63B3BB69-23CF-44E3-9099-C40C66FF867C}">
                  <a14:compatExt spid="_x0000_s4101"/>
                </a:ext>
                <a:ext uri="{FF2B5EF4-FFF2-40B4-BE49-F238E27FC236}">
                  <a16:creationId xmlns:a16="http://schemas.microsoft.com/office/drawing/2014/main" id="{00000000-0008-0000-0300-00000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104775</xdr:colOff>
          <xdr:row>7</xdr:row>
          <xdr:rowOff>19050</xdr:rowOff>
        </xdr:from>
        <xdr:to>
          <xdr:col>4</xdr:col>
          <xdr:colOff>342900</xdr:colOff>
          <xdr:row>7</xdr:row>
          <xdr:rowOff>209550</xdr:rowOff>
        </xdr:to>
        <xdr:sp macro="" textlink="">
          <xdr:nvSpPr>
            <xdr:cNvPr id="4102" name="Check Box 6" hidden="1">
              <a:extLst>
                <a:ext uri="{63B3BB69-23CF-44E3-9099-C40C66FF867C}">
                  <a14:compatExt spid="_x0000_s4102"/>
                </a:ext>
                <a:ext uri="{FF2B5EF4-FFF2-40B4-BE49-F238E27FC236}">
                  <a16:creationId xmlns:a16="http://schemas.microsoft.com/office/drawing/2014/main" id="{00000000-0008-0000-0300-00000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10</xdr:col>
      <xdr:colOff>369112</xdr:colOff>
      <xdr:row>1</xdr:row>
      <xdr:rowOff>3118</xdr:rowOff>
    </xdr:from>
    <xdr:to>
      <xdr:col>14</xdr:col>
      <xdr:colOff>249842</xdr:colOff>
      <xdr:row>11</xdr:row>
      <xdr:rowOff>17930</xdr:rowOff>
    </xdr:to>
    <xdr:graphicFrame macro="">
      <xdr:nvGraphicFramePr>
        <xdr:cNvPr id="10" name="圖表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104775</xdr:colOff>
          <xdr:row>8</xdr:row>
          <xdr:rowOff>19050</xdr:rowOff>
        </xdr:from>
        <xdr:to>
          <xdr:col>4</xdr:col>
          <xdr:colOff>342900</xdr:colOff>
          <xdr:row>9</xdr:row>
          <xdr:rowOff>19050</xdr:rowOff>
        </xdr:to>
        <xdr:sp macro="" textlink="">
          <xdr:nvSpPr>
            <xdr:cNvPr id="4104" name="Check Box 8" hidden="1">
              <a:extLst>
                <a:ext uri="{63B3BB69-23CF-44E3-9099-C40C66FF867C}">
                  <a14:compatExt spid="_x0000_s4104"/>
                </a:ext>
                <a:ext uri="{FF2B5EF4-FFF2-40B4-BE49-F238E27FC236}">
                  <a16:creationId xmlns:a16="http://schemas.microsoft.com/office/drawing/2014/main" id="{00000000-0008-0000-0300-00000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1</xdr:col>
      <xdr:colOff>228599</xdr:colOff>
      <xdr:row>11</xdr:row>
      <xdr:rowOff>177799</xdr:rowOff>
    </xdr:from>
    <xdr:to>
      <xdr:col>13</xdr:col>
      <xdr:colOff>397563</xdr:colOff>
      <xdr:row>18</xdr:row>
      <xdr:rowOff>110067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5732" y="2641599"/>
          <a:ext cx="10261231" cy="1176868"/>
        </a:xfrm>
        <a:prstGeom prst="rect">
          <a:avLst/>
        </a:prstGeom>
      </xdr:spPr>
    </xdr:pic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0.37342</cdr:x>
      <cdr:y>0.43939</cdr:y>
    </cdr:from>
    <cdr:to>
      <cdr:x>0.65612</cdr:x>
      <cdr:y>0.68485</cdr:y>
    </cdr:to>
    <cdr:sp macro="" textlink="'建立 Solvent box'!$C$7">
      <cdr:nvSpPr>
        <cdr:cNvPr id="2" name="文字方塊 1">
          <a:extLst xmlns:a="http://schemas.openxmlformats.org/drawingml/2006/main">
            <a:ext uri="{FF2B5EF4-FFF2-40B4-BE49-F238E27FC236}">
              <a16:creationId xmlns:a16="http://schemas.microsoft.com/office/drawing/2014/main" id="{0107913E-B1F2-4595-A73F-21F484503326}"/>
            </a:ext>
          </a:extLst>
        </cdr:cNvPr>
        <cdr:cNvSpPr txBox="1"/>
      </cdr:nvSpPr>
      <cdr:spPr>
        <a:xfrm xmlns:a="http://schemas.openxmlformats.org/drawingml/2006/main">
          <a:off x="1172817" y="960783"/>
          <a:ext cx="887896" cy="53671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25AF2C1E-332E-41EB-8D87-F07E656B40F2}" type="TxLink">
            <a:rPr lang="en-US" altLang="en-US" sz="2400" b="1" i="0" u="none" strike="noStrike">
              <a:solidFill>
                <a:schemeClr val="bg2">
                  <a:lumMod val="75000"/>
                </a:schemeClr>
              </a:solidFill>
              <a:latin typeface="微軟正黑體"/>
              <a:ea typeface="微軟正黑體"/>
            </a:rPr>
            <a:pPr/>
            <a:t>100%</a:t>
          </a:fld>
          <a:endParaRPr lang="zh-TW" altLang="en-US" sz="2400" b="1">
            <a:solidFill>
              <a:schemeClr val="bg2">
                <a:lumMod val="75000"/>
              </a:schemeClr>
            </a:solidFill>
          </a:endParaRP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104775</xdr:colOff>
          <xdr:row>2</xdr:row>
          <xdr:rowOff>19050</xdr:rowOff>
        </xdr:from>
        <xdr:to>
          <xdr:col>4</xdr:col>
          <xdr:colOff>342900</xdr:colOff>
          <xdr:row>2</xdr:row>
          <xdr:rowOff>209550</xdr:rowOff>
        </xdr:to>
        <xdr:sp macro="" textlink="">
          <xdr:nvSpPr>
            <xdr:cNvPr id="5121" name="Check Box 1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00000000-0008-0000-0400-00000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104775</xdr:colOff>
          <xdr:row>3</xdr:row>
          <xdr:rowOff>19050</xdr:rowOff>
        </xdr:from>
        <xdr:to>
          <xdr:col>4</xdr:col>
          <xdr:colOff>342900</xdr:colOff>
          <xdr:row>3</xdr:row>
          <xdr:rowOff>209550</xdr:rowOff>
        </xdr:to>
        <xdr:sp macro="" textlink="">
          <xdr:nvSpPr>
            <xdr:cNvPr id="5122" name="Check Box 2" hidden="1">
              <a:extLst>
                <a:ext uri="{63B3BB69-23CF-44E3-9099-C40C66FF867C}">
                  <a14:compatExt spid="_x0000_s5122"/>
                </a:ext>
                <a:ext uri="{FF2B5EF4-FFF2-40B4-BE49-F238E27FC236}">
                  <a16:creationId xmlns:a16="http://schemas.microsoft.com/office/drawing/2014/main" id="{00000000-0008-0000-0400-00000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104775</xdr:colOff>
          <xdr:row>4</xdr:row>
          <xdr:rowOff>19050</xdr:rowOff>
        </xdr:from>
        <xdr:to>
          <xdr:col>4</xdr:col>
          <xdr:colOff>342900</xdr:colOff>
          <xdr:row>4</xdr:row>
          <xdr:rowOff>209550</xdr:rowOff>
        </xdr:to>
        <xdr:sp macro="" textlink="">
          <xdr:nvSpPr>
            <xdr:cNvPr id="5123" name="Check Box 3" hidden="1">
              <a:extLst>
                <a:ext uri="{63B3BB69-23CF-44E3-9099-C40C66FF867C}">
                  <a14:compatExt spid="_x0000_s5123"/>
                </a:ext>
                <a:ext uri="{FF2B5EF4-FFF2-40B4-BE49-F238E27FC236}">
                  <a16:creationId xmlns:a16="http://schemas.microsoft.com/office/drawing/2014/main" id="{00000000-0008-0000-0400-000003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104775</xdr:colOff>
          <xdr:row>5</xdr:row>
          <xdr:rowOff>19050</xdr:rowOff>
        </xdr:from>
        <xdr:to>
          <xdr:col>4</xdr:col>
          <xdr:colOff>342900</xdr:colOff>
          <xdr:row>5</xdr:row>
          <xdr:rowOff>209550</xdr:rowOff>
        </xdr:to>
        <xdr:sp macro="" textlink="">
          <xdr:nvSpPr>
            <xdr:cNvPr id="5124" name="Check Box 4" hidden="1">
              <a:extLst>
                <a:ext uri="{63B3BB69-23CF-44E3-9099-C40C66FF867C}">
                  <a14:compatExt spid="_x0000_s5124"/>
                </a:ext>
                <a:ext uri="{FF2B5EF4-FFF2-40B4-BE49-F238E27FC236}">
                  <a16:creationId xmlns:a16="http://schemas.microsoft.com/office/drawing/2014/main" id="{00000000-0008-0000-0400-000004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104775</xdr:colOff>
          <xdr:row>6</xdr:row>
          <xdr:rowOff>19050</xdr:rowOff>
        </xdr:from>
        <xdr:to>
          <xdr:col>4</xdr:col>
          <xdr:colOff>342900</xdr:colOff>
          <xdr:row>6</xdr:row>
          <xdr:rowOff>209550</xdr:rowOff>
        </xdr:to>
        <xdr:sp macro="" textlink="">
          <xdr:nvSpPr>
            <xdr:cNvPr id="5125" name="Check Box 5" hidden="1">
              <a:extLst>
                <a:ext uri="{63B3BB69-23CF-44E3-9099-C40C66FF867C}">
                  <a14:compatExt spid="_x0000_s5125"/>
                </a:ext>
                <a:ext uri="{FF2B5EF4-FFF2-40B4-BE49-F238E27FC236}">
                  <a16:creationId xmlns:a16="http://schemas.microsoft.com/office/drawing/2014/main" id="{00000000-0008-0000-0400-000005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104775</xdr:colOff>
          <xdr:row>7</xdr:row>
          <xdr:rowOff>19050</xdr:rowOff>
        </xdr:from>
        <xdr:to>
          <xdr:col>4</xdr:col>
          <xdr:colOff>342900</xdr:colOff>
          <xdr:row>7</xdr:row>
          <xdr:rowOff>209550</xdr:rowOff>
        </xdr:to>
        <xdr:sp macro="" textlink="">
          <xdr:nvSpPr>
            <xdr:cNvPr id="5126" name="Check Box 6" hidden="1">
              <a:extLst>
                <a:ext uri="{63B3BB69-23CF-44E3-9099-C40C66FF867C}">
                  <a14:compatExt spid="_x0000_s5126"/>
                </a:ext>
                <a:ext uri="{FF2B5EF4-FFF2-40B4-BE49-F238E27FC236}">
                  <a16:creationId xmlns:a16="http://schemas.microsoft.com/office/drawing/2014/main" id="{00000000-0008-0000-0400-000006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104775</xdr:colOff>
          <xdr:row>8</xdr:row>
          <xdr:rowOff>19050</xdr:rowOff>
        </xdr:from>
        <xdr:to>
          <xdr:col>4</xdr:col>
          <xdr:colOff>342900</xdr:colOff>
          <xdr:row>8</xdr:row>
          <xdr:rowOff>209550</xdr:rowOff>
        </xdr:to>
        <xdr:sp macro="" textlink="">
          <xdr:nvSpPr>
            <xdr:cNvPr id="5127" name="Check Box 7" hidden="1">
              <a:extLst>
                <a:ext uri="{63B3BB69-23CF-44E3-9099-C40C66FF867C}">
                  <a14:compatExt spid="_x0000_s5127"/>
                </a:ext>
                <a:ext uri="{FF2B5EF4-FFF2-40B4-BE49-F238E27FC236}">
                  <a16:creationId xmlns:a16="http://schemas.microsoft.com/office/drawing/2014/main" id="{00000000-0008-0000-0400-000007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104775</xdr:colOff>
          <xdr:row>12</xdr:row>
          <xdr:rowOff>19050</xdr:rowOff>
        </xdr:from>
        <xdr:to>
          <xdr:col>4</xdr:col>
          <xdr:colOff>342900</xdr:colOff>
          <xdr:row>12</xdr:row>
          <xdr:rowOff>209550</xdr:rowOff>
        </xdr:to>
        <xdr:sp macro="" textlink="">
          <xdr:nvSpPr>
            <xdr:cNvPr id="5128" name="Check Box 8" hidden="1">
              <a:extLst>
                <a:ext uri="{63B3BB69-23CF-44E3-9099-C40C66FF867C}">
                  <a14:compatExt spid="_x0000_s5128"/>
                </a:ext>
                <a:ext uri="{FF2B5EF4-FFF2-40B4-BE49-F238E27FC236}">
                  <a16:creationId xmlns:a16="http://schemas.microsoft.com/office/drawing/2014/main" id="{00000000-0008-0000-0400-000008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10</xdr:col>
      <xdr:colOff>351183</xdr:colOff>
      <xdr:row>1</xdr:row>
      <xdr:rowOff>92765</xdr:rowOff>
    </xdr:from>
    <xdr:to>
      <xdr:col>14</xdr:col>
      <xdr:colOff>231913</xdr:colOff>
      <xdr:row>14</xdr:row>
      <xdr:rowOff>0</xdr:rowOff>
    </xdr:to>
    <xdr:graphicFrame macro="">
      <xdr:nvGraphicFramePr>
        <xdr:cNvPr id="10" name="圖表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104775</xdr:colOff>
          <xdr:row>9</xdr:row>
          <xdr:rowOff>19050</xdr:rowOff>
        </xdr:from>
        <xdr:to>
          <xdr:col>4</xdr:col>
          <xdr:colOff>342900</xdr:colOff>
          <xdr:row>9</xdr:row>
          <xdr:rowOff>209550</xdr:rowOff>
        </xdr:to>
        <xdr:sp macro="" textlink="">
          <xdr:nvSpPr>
            <xdr:cNvPr id="5130" name="Check Box 10" hidden="1">
              <a:extLst>
                <a:ext uri="{63B3BB69-23CF-44E3-9099-C40C66FF867C}">
                  <a14:compatExt spid="_x0000_s5130"/>
                </a:ext>
                <a:ext uri="{FF2B5EF4-FFF2-40B4-BE49-F238E27FC236}">
                  <a16:creationId xmlns:a16="http://schemas.microsoft.com/office/drawing/2014/main" id="{00000000-0008-0000-0400-00000A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104775</xdr:colOff>
          <xdr:row>10</xdr:row>
          <xdr:rowOff>19050</xdr:rowOff>
        </xdr:from>
        <xdr:to>
          <xdr:col>4</xdr:col>
          <xdr:colOff>342900</xdr:colOff>
          <xdr:row>10</xdr:row>
          <xdr:rowOff>209550</xdr:rowOff>
        </xdr:to>
        <xdr:sp macro="" textlink="">
          <xdr:nvSpPr>
            <xdr:cNvPr id="5132" name="Check Box 12" hidden="1">
              <a:extLst>
                <a:ext uri="{63B3BB69-23CF-44E3-9099-C40C66FF867C}">
                  <a14:compatExt spid="_x0000_s5132"/>
                </a:ext>
                <a:ext uri="{FF2B5EF4-FFF2-40B4-BE49-F238E27FC236}">
                  <a16:creationId xmlns:a16="http://schemas.microsoft.com/office/drawing/2014/main" id="{00000000-0008-0000-0400-00000C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104775</xdr:colOff>
          <xdr:row>11</xdr:row>
          <xdr:rowOff>19050</xdr:rowOff>
        </xdr:from>
        <xdr:to>
          <xdr:col>4</xdr:col>
          <xdr:colOff>342900</xdr:colOff>
          <xdr:row>11</xdr:row>
          <xdr:rowOff>209550</xdr:rowOff>
        </xdr:to>
        <xdr:sp macro="" textlink="">
          <xdr:nvSpPr>
            <xdr:cNvPr id="5133" name="Check Box 13" hidden="1">
              <a:extLst>
                <a:ext uri="{63B3BB69-23CF-44E3-9099-C40C66FF867C}">
                  <a14:compatExt spid="_x0000_s5133"/>
                </a:ext>
                <a:ext uri="{FF2B5EF4-FFF2-40B4-BE49-F238E27FC236}">
                  <a16:creationId xmlns:a16="http://schemas.microsoft.com/office/drawing/2014/main" id="{00000000-0008-0000-0400-00000D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User\Creative%20Cloud%20Files\&#34892;&#37559;&#23560;&#26696;&#35336;&#2112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行銷計劃資料"/>
      <sheetName val="清單資料"/>
    </sheetNames>
    <sheetDataSet>
      <sheetData sheetId="0">
        <row r="3">
          <cell r="H3" t="str">
            <v>自訂 1</v>
          </cell>
          <cell r="I3" t="str">
            <v>自訂 2</v>
          </cell>
          <cell r="J3" t="str">
            <v>自訂 3</v>
          </cell>
          <cell r="K3" t="str">
            <v>自訂 4</v>
          </cell>
        </row>
        <row r="4">
          <cell r="D4" t="str">
            <v>開</v>
          </cell>
          <cell r="E4" t="str">
            <v>開</v>
          </cell>
          <cell r="F4" t="str">
            <v>關</v>
          </cell>
          <cell r="G4" t="str">
            <v>開</v>
          </cell>
          <cell r="H4" t="str">
            <v>關</v>
          </cell>
          <cell r="I4" t="str">
            <v>關</v>
          </cell>
          <cell r="J4" t="str">
            <v>關</v>
          </cell>
          <cell r="K4" t="str">
            <v>關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3.xml"/><Relationship Id="rId13" Type="http://schemas.openxmlformats.org/officeDocument/2006/relationships/ctrlProp" Target="../ctrlProps/ctrlProp18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12.xml"/><Relationship Id="rId12" Type="http://schemas.openxmlformats.org/officeDocument/2006/relationships/ctrlProp" Target="../ctrlProps/ctrlProp17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1.xml"/><Relationship Id="rId11" Type="http://schemas.openxmlformats.org/officeDocument/2006/relationships/ctrlProp" Target="../ctrlProps/ctrlProp16.xml"/><Relationship Id="rId5" Type="http://schemas.openxmlformats.org/officeDocument/2006/relationships/ctrlProp" Target="../ctrlProps/ctrlProp10.xml"/><Relationship Id="rId10" Type="http://schemas.openxmlformats.org/officeDocument/2006/relationships/ctrlProp" Target="../ctrlProps/ctrlProp15.xml"/><Relationship Id="rId4" Type="http://schemas.openxmlformats.org/officeDocument/2006/relationships/ctrlProp" Target="../ctrlProps/ctrlProp9.xml"/><Relationship Id="rId9" Type="http://schemas.openxmlformats.org/officeDocument/2006/relationships/ctrlProp" Target="../ctrlProps/ctrlProp14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3.xml"/><Relationship Id="rId3" Type="http://schemas.openxmlformats.org/officeDocument/2006/relationships/vmlDrawing" Target="../drawings/vmlDrawing3.vml"/><Relationship Id="rId7" Type="http://schemas.openxmlformats.org/officeDocument/2006/relationships/ctrlProp" Target="../ctrlProps/ctrlProp22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21.xml"/><Relationship Id="rId11" Type="http://schemas.openxmlformats.org/officeDocument/2006/relationships/ctrlProp" Target="../ctrlProps/ctrlProp26.xml"/><Relationship Id="rId5" Type="http://schemas.openxmlformats.org/officeDocument/2006/relationships/ctrlProp" Target="../ctrlProps/ctrlProp20.xml"/><Relationship Id="rId10" Type="http://schemas.openxmlformats.org/officeDocument/2006/relationships/ctrlProp" Target="../ctrlProps/ctrlProp25.xml"/><Relationship Id="rId4" Type="http://schemas.openxmlformats.org/officeDocument/2006/relationships/ctrlProp" Target="../ctrlProps/ctrlProp19.xml"/><Relationship Id="rId9" Type="http://schemas.openxmlformats.org/officeDocument/2006/relationships/ctrlProp" Target="../ctrlProps/ctrlProp24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1.xml"/><Relationship Id="rId3" Type="http://schemas.openxmlformats.org/officeDocument/2006/relationships/vmlDrawing" Target="../drawings/vmlDrawing4.vml"/><Relationship Id="rId7" Type="http://schemas.openxmlformats.org/officeDocument/2006/relationships/ctrlProp" Target="../ctrlProps/ctrlProp30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29.xml"/><Relationship Id="rId5" Type="http://schemas.openxmlformats.org/officeDocument/2006/relationships/ctrlProp" Target="../ctrlProps/ctrlProp28.xml"/><Relationship Id="rId10" Type="http://schemas.openxmlformats.org/officeDocument/2006/relationships/ctrlProp" Target="../ctrlProps/ctrlProp33.xml"/><Relationship Id="rId4" Type="http://schemas.openxmlformats.org/officeDocument/2006/relationships/ctrlProp" Target="../ctrlProps/ctrlProp27.xml"/><Relationship Id="rId9" Type="http://schemas.openxmlformats.org/officeDocument/2006/relationships/ctrlProp" Target="../ctrlProps/ctrlProp32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8.xml"/><Relationship Id="rId13" Type="http://schemas.openxmlformats.org/officeDocument/2006/relationships/ctrlProp" Target="../ctrlProps/ctrlProp43.xml"/><Relationship Id="rId3" Type="http://schemas.openxmlformats.org/officeDocument/2006/relationships/vmlDrawing" Target="../drawings/vmlDrawing5.vml"/><Relationship Id="rId7" Type="http://schemas.openxmlformats.org/officeDocument/2006/relationships/ctrlProp" Target="../ctrlProps/ctrlProp37.xml"/><Relationship Id="rId12" Type="http://schemas.openxmlformats.org/officeDocument/2006/relationships/ctrlProp" Target="../ctrlProps/ctrlProp42.x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5.bin"/><Relationship Id="rId6" Type="http://schemas.openxmlformats.org/officeDocument/2006/relationships/ctrlProp" Target="../ctrlProps/ctrlProp36.xml"/><Relationship Id="rId11" Type="http://schemas.openxmlformats.org/officeDocument/2006/relationships/ctrlProp" Target="../ctrlProps/ctrlProp41.xml"/><Relationship Id="rId5" Type="http://schemas.openxmlformats.org/officeDocument/2006/relationships/ctrlProp" Target="../ctrlProps/ctrlProp35.xml"/><Relationship Id="rId10" Type="http://schemas.openxmlformats.org/officeDocument/2006/relationships/ctrlProp" Target="../ctrlProps/ctrlProp40.xml"/><Relationship Id="rId4" Type="http://schemas.openxmlformats.org/officeDocument/2006/relationships/ctrlProp" Target="../ctrlProps/ctrlProp34.xml"/><Relationship Id="rId9" Type="http://schemas.openxmlformats.org/officeDocument/2006/relationships/ctrlProp" Target="../ctrlProps/ctrlProp39.xml"/><Relationship Id="rId14" Type="http://schemas.openxmlformats.org/officeDocument/2006/relationships/ctrlProp" Target="../ctrlProps/ctrlProp4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9.xml"/><Relationship Id="rId3" Type="http://schemas.openxmlformats.org/officeDocument/2006/relationships/vmlDrawing" Target="../drawings/vmlDrawing6.vml"/><Relationship Id="rId7" Type="http://schemas.openxmlformats.org/officeDocument/2006/relationships/ctrlProp" Target="../ctrlProps/ctrlProp48.x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7.bin"/><Relationship Id="rId6" Type="http://schemas.openxmlformats.org/officeDocument/2006/relationships/ctrlProp" Target="../ctrlProps/ctrlProp47.xml"/><Relationship Id="rId11" Type="http://schemas.openxmlformats.org/officeDocument/2006/relationships/ctrlProp" Target="../ctrlProps/ctrlProp52.xml"/><Relationship Id="rId5" Type="http://schemas.openxmlformats.org/officeDocument/2006/relationships/ctrlProp" Target="../ctrlProps/ctrlProp46.xml"/><Relationship Id="rId10" Type="http://schemas.openxmlformats.org/officeDocument/2006/relationships/ctrlProp" Target="../ctrlProps/ctrlProp51.xml"/><Relationship Id="rId4" Type="http://schemas.openxmlformats.org/officeDocument/2006/relationships/ctrlProp" Target="../ctrlProps/ctrlProp45.xml"/><Relationship Id="rId9" Type="http://schemas.openxmlformats.org/officeDocument/2006/relationships/ctrlProp" Target="../ctrlProps/ctrlProp50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7.xml"/><Relationship Id="rId13" Type="http://schemas.openxmlformats.org/officeDocument/2006/relationships/ctrlProp" Target="../ctrlProps/ctrlProp62.xml"/><Relationship Id="rId3" Type="http://schemas.openxmlformats.org/officeDocument/2006/relationships/vmlDrawing" Target="../drawings/vmlDrawing7.vml"/><Relationship Id="rId7" Type="http://schemas.openxmlformats.org/officeDocument/2006/relationships/ctrlProp" Target="../ctrlProps/ctrlProp56.xml"/><Relationship Id="rId12" Type="http://schemas.openxmlformats.org/officeDocument/2006/relationships/ctrlProp" Target="../ctrlProps/ctrlProp61.x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8.bin"/><Relationship Id="rId6" Type="http://schemas.openxmlformats.org/officeDocument/2006/relationships/ctrlProp" Target="../ctrlProps/ctrlProp55.xml"/><Relationship Id="rId11" Type="http://schemas.openxmlformats.org/officeDocument/2006/relationships/ctrlProp" Target="../ctrlProps/ctrlProp60.xml"/><Relationship Id="rId5" Type="http://schemas.openxmlformats.org/officeDocument/2006/relationships/ctrlProp" Target="../ctrlProps/ctrlProp54.xml"/><Relationship Id="rId10" Type="http://schemas.openxmlformats.org/officeDocument/2006/relationships/ctrlProp" Target="../ctrlProps/ctrlProp59.xml"/><Relationship Id="rId4" Type="http://schemas.openxmlformats.org/officeDocument/2006/relationships/ctrlProp" Target="../ctrlProps/ctrlProp53.xml"/><Relationship Id="rId9" Type="http://schemas.openxmlformats.org/officeDocument/2006/relationships/ctrlProp" Target="../ctrlProps/ctrlProp5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FD398-7987-479F-A51E-5CCBF5E476A8}">
  <dimension ref="B1:J10"/>
  <sheetViews>
    <sheetView showGridLines="0" zoomScaleNormal="100" workbookViewId="0">
      <selection activeCell="F4" sqref="F4"/>
    </sheetView>
  </sheetViews>
  <sheetFormatPr defaultColWidth="11.875" defaultRowHeight="13.5" x14ac:dyDescent="0.25"/>
  <cols>
    <col min="1" max="1" width="5" style="1" customWidth="1"/>
    <col min="2" max="2" width="15.625" style="1" customWidth="1"/>
    <col min="3" max="3" width="11.625" style="1" customWidth="1"/>
    <col min="4" max="4" width="1.625" style="1" customWidth="1"/>
    <col min="5" max="5" width="5.75" style="1" customWidth="1"/>
    <col min="6" max="6" width="24.125" style="1" customWidth="1"/>
    <col min="7" max="8" width="12.875" style="1" customWidth="1"/>
    <col min="9" max="9" width="10.5" style="1" hidden="1" customWidth="1"/>
    <col min="10" max="10" width="6.375" style="1" customWidth="1"/>
    <col min="11" max="11" width="11.875" style="1" customWidth="1"/>
    <col min="12" max="16384" width="11.875" style="1"/>
  </cols>
  <sheetData>
    <row r="1" spans="2:10" ht="24" customHeight="1" x14ac:dyDescent="0.25"/>
    <row r="2" spans="2:10" ht="20.25" customHeight="1" x14ac:dyDescent="0.25">
      <c r="B2" s="82" t="s">
        <v>15</v>
      </c>
      <c r="C2" s="82"/>
      <c r="E2" s="11" t="s">
        <v>14</v>
      </c>
      <c r="F2" s="11" t="s">
        <v>13</v>
      </c>
      <c r="G2" s="11" t="s">
        <v>12</v>
      </c>
      <c r="H2" s="11" t="s">
        <v>11</v>
      </c>
      <c r="I2" s="11" t="s">
        <v>10</v>
      </c>
      <c r="J2" s="11" t="s">
        <v>9</v>
      </c>
    </row>
    <row r="3" spans="2:10" ht="18" customHeight="1" x14ac:dyDescent="0.25">
      <c r="B3" s="10" t="s">
        <v>8</v>
      </c>
      <c r="C3" s="9">
        <f ca="1">TODAY()</f>
        <v>43660</v>
      </c>
      <c r="E3" s="2"/>
      <c r="F3" s="8" t="s">
        <v>7</v>
      </c>
      <c r="G3" s="9"/>
      <c r="H3" s="9"/>
      <c r="I3" s="8" t="b">
        <v>1</v>
      </c>
      <c r="J3" s="2">
        <f t="shared" ref="J3:J10" si="0">IF(I3=TRUE,1,IF($C$3&gt;=H3,0,_xlfn.UNICHAR(128339)))</f>
        <v>1</v>
      </c>
    </row>
    <row r="4" spans="2:10" ht="18" customHeight="1" x14ac:dyDescent="0.25">
      <c r="B4" s="6" t="s">
        <v>6</v>
      </c>
      <c r="C4" s="3">
        <f>COUNTIF(I3:I8,TRUE)</f>
        <v>4</v>
      </c>
      <c r="E4" s="2"/>
      <c r="F4" s="3" t="s">
        <v>133</v>
      </c>
      <c r="G4" s="4"/>
      <c r="H4" s="4"/>
      <c r="I4" s="3" t="b">
        <v>1</v>
      </c>
      <c r="J4" s="2">
        <f t="shared" si="0"/>
        <v>1</v>
      </c>
    </row>
    <row r="5" spans="2:10" ht="18" customHeight="1" x14ac:dyDescent="0.25">
      <c r="B5" s="6" t="s">
        <v>5</v>
      </c>
      <c r="C5" s="3">
        <f>COUNTIF(I3:I8,FALSE)</f>
        <v>2</v>
      </c>
      <c r="E5" s="2"/>
      <c r="F5" s="3" t="s">
        <v>4</v>
      </c>
      <c r="G5" s="4"/>
      <c r="H5" s="4"/>
      <c r="I5" s="3" t="b">
        <v>1</v>
      </c>
      <c r="J5" s="2">
        <f t="shared" si="0"/>
        <v>1</v>
      </c>
    </row>
    <row r="6" spans="2:10" ht="18" customHeight="1" x14ac:dyDescent="0.25">
      <c r="B6" s="6" t="s">
        <v>3</v>
      </c>
      <c r="C6" s="3">
        <f>C4+C5</f>
        <v>6</v>
      </c>
      <c r="E6" s="2"/>
      <c r="F6" s="3" t="s">
        <v>2</v>
      </c>
      <c r="G6" s="4"/>
      <c r="H6" s="4"/>
      <c r="I6" s="3" t="b">
        <v>1</v>
      </c>
      <c r="J6" s="2">
        <f t="shared" si="0"/>
        <v>1</v>
      </c>
    </row>
    <row r="7" spans="2:10" ht="18" customHeight="1" x14ac:dyDescent="0.25">
      <c r="B7" s="6" t="s">
        <v>1</v>
      </c>
      <c r="C7" s="5">
        <f>C4/C6</f>
        <v>0.66666666666666663</v>
      </c>
      <c r="E7" s="2"/>
      <c r="F7" s="3" t="s">
        <v>69</v>
      </c>
      <c r="G7" s="4"/>
      <c r="H7" s="4"/>
      <c r="I7" s="3" t="b">
        <v>0</v>
      </c>
      <c r="J7" s="2">
        <f t="shared" ca="1" si="0"/>
        <v>0</v>
      </c>
    </row>
    <row r="8" spans="2:10" ht="18" customHeight="1" thickBot="1" x14ac:dyDescent="0.3">
      <c r="B8" s="6" t="s">
        <v>0</v>
      </c>
      <c r="C8" s="5">
        <f>C5/C6</f>
        <v>0.33333333333333331</v>
      </c>
      <c r="E8" s="55"/>
      <c r="F8" s="56" t="s">
        <v>70</v>
      </c>
      <c r="G8" s="57"/>
      <c r="H8" s="57"/>
      <c r="I8" s="56" t="b">
        <v>0</v>
      </c>
      <c r="J8" s="55">
        <f t="shared" ca="1" si="0"/>
        <v>0</v>
      </c>
    </row>
    <row r="9" spans="2:10" ht="18" customHeight="1" x14ac:dyDescent="0.25">
      <c r="E9" s="2"/>
      <c r="F9" s="65" t="s">
        <v>129</v>
      </c>
      <c r="G9" s="9"/>
      <c r="H9" s="9"/>
      <c r="I9" s="8" t="b">
        <v>0</v>
      </c>
      <c r="J9" s="2">
        <f t="shared" ca="1" si="0"/>
        <v>0</v>
      </c>
    </row>
    <row r="10" spans="2:10" ht="18" customHeight="1" x14ac:dyDescent="0.25">
      <c r="E10" s="2"/>
      <c r="F10" s="66" t="s">
        <v>130</v>
      </c>
      <c r="G10" s="4"/>
      <c r="H10" s="4"/>
      <c r="I10" s="3" t="b">
        <v>0</v>
      </c>
      <c r="J10" s="2">
        <f t="shared" ca="1" si="0"/>
        <v>0</v>
      </c>
    </row>
  </sheetData>
  <mergeCells count="1">
    <mergeCell ref="B2:C2"/>
  </mergeCells>
  <phoneticPr fontId="3" type="noConversion"/>
  <conditionalFormatting sqref="J3:J10">
    <cfRule type="iconSet" priority="1">
      <iconSet iconSet="3Symbols2" showValue="0">
        <cfvo type="percent" val="0"/>
        <cfvo type="num" val="0"/>
        <cfvo type="num" val="1"/>
      </iconSet>
    </cfRule>
  </conditionalFormatting>
  <pageMargins left="0.7" right="0.7" top="0.75" bottom="0.75" header="0.3" footer="0.3"/>
  <pageSetup paperSize="9" orientation="portrait" horizontalDpi="1200" verticalDpi="12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4</xdr:col>
                    <xdr:colOff>104775</xdr:colOff>
                    <xdr:row>2</xdr:row>
                    <xdr:rowOff>19050</xdr:rowOff>
                  </from>
                  <to>
                    <xdr:col>4</xdr:col>
                    <xdr:colOff>342900</xdr:colOff>
                    <xdr:row>2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Check Box 2">
              <controlPr defaultSize="0" autoFill="0" autoLine="0" autoPict="0">
                <anchor moveWithCells="1">
                  <from>
                    <xdr:col>4</xdr:col>
                    <xdr:colOff>104775</xdr:colOff>
                    <xdr:row>3</xdr:row>
                    <xdr:rowOff>19050</xdr:rowOff>
                  </from>
                  <to>
                    <xdr:col>4</xdr:col>
                    <xdr:colOff>342900</xdr:colOff>
                    <xdr:row>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Check Box 3">
              <controlPr defaultSize="0" autoFill="0" autoLine="0" autoPict="0">
                <anchor moveWithCells="1">
                  <from>
                    <xdr:col>4</xdr:col>
                    <xdr:colOff>104775</xdr:colOff>
                    <xdr:row>4</xdr:row>
                    <xdr:rowOff>19050</xdr:rowOff>
                  </from>
                  <to>
                    <xdr:col>4</xdr:col>
                    <xdr:colOff>342900</xdr:colOff>
                    <xdr:row>4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Check Box 4">
              <controlPr defaultSize="0" autoFill="0" autoLine="0" autoPict="0">
                <anchor moveWithCells="1">
                  <from>
                    <xdr:col>4</xdr:col>
                    <xdr:colOff>104775</xdr:colOff>
                    <xdr:row>5</xdr:row>
                    <xdr:rowOff>19050</xdr:rowOff>
                  </from>
                  <to>
                    <xdr:col>4</xdr:col>
                    <xdr:colOff>342900</xdr:colOff>
                    <xdr:row>5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Check Box 5">
              <controlPr defaultSize="0" autoFill="0" autoLine="0" autoPict="0">
                <anchor moveWithCells="1">
                  <from>
                    <xdr:col>4</xdr:col>
                    <xdr:colOff>104775</xdr:colOff>
                    <xdr:row>6</xdr:row>
                    <xdr:rowOff>19050</xdr:rowOff>
                  </from>
                  <to>
                    <xdr:col>4</xdr:col>
                    <xdr:colOff>342900</xdr:colOff>
                    <xdr:row>6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9" name="Check Box 6">
              <controlPr defaultSize="0" autoFill="0" autoLine="0" autoPict="0">
                <anchor moveWithCells="1">
                  <from>
                    <xdr:col>4</xdr:col>
                    <xdr:colOff>104775</xdr:colOff>
                    <xdr:row>7</xdr:row>
                    <xdr:rowOff>19050</xdr:rowOff>
                  </from>
                  <to>
                    <xdr:col>4</xdr:col>
                    <xdr:colOff>342900</xdr:colOff>
                    <xdr:row>7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10" name="Check Box 7">
              <controlPr defaultSize="0" autoFill="0" autoLine="0" autoPict="0">
                <anchor moveWithCells="1">
                  <from>
                    <xdr:col>4</xdr:col>
                    <xdr:colOff>104775</xdr:colOff>
                    <xdr:row>8</xdr:row>
                    <xdr:rowOff>19050</xdr:rowOff>
                  </from>
                  <to>
                    <xdr:col>4</xdr:col>
                    <xdr:colOff>342900</xdr:colOff>
                    <xdr:row>8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11" name="Check Box 8">
              <controlPr defaultSize="0" autoFill="0" autoLine="0" autoPict="0">
                <anchor moveWithCells="1">
                  <from>
                    <xdr:col>4</xdr:col>
                    <xdr:colOff>104775</xdr:colOff>
                    <xdr:row>9</xdr:row>
                    <xdr:rowOff>19050</xdr:rowOff>
                  </from>
                  <to>
                    <xdr:col>4</xdr:col>
                    <xdr:colOff>342900</xdr:colOff>
                    <xdr:row>9</xdr:row>
                    <xdr:rowOff>209550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62A02-FDDD-45C8-A44C-0E7BB8CF1437}">
  <dimension ref="B1:J32"/>
  <sheetViews>
    <sheetView showGridLines="0" zoomScaleNormal="100" workbookViewId="0">
      <selection activeCell="B15" sqref="B15"/>
    </sheetView>
  </sheetViews>
  <sheetFormatPr defaultColWidth="11.875" defaultRowHeight="13.5" x14ac:dyDescent="0.25"/>
  <cols>
    <col min="1" max="1" width="5" style="1" customWidth="1"/>
    <col min="2" max="2" width="15.625" style="1" customWidth="1"/>
    <col min="3" max="3" width="11.625" style="1" customWidth="1"/>
    <col min="4" max="4" width="1.625" style="1" customWidth="1"/>
    <col min="5" max="5" width="5.75" style="1" customWidth="1"/>
    <col min="6" max="6" width="43" style="1" customWidth="1"/>
    <col min="7" max="8" width="12.875" style="1" customWidth="1"/>
    <col min="9" max="9" width="10.5" style="1" hidden="1" customWidth="1"/>
    <col min="10" max="10" width="6.375" style="1" customWidth="1"/>
    <col min="11" max="11" width="11.875" style="1" customWidth="1"/>
    <col min="12" max="16384" width="11.875" style="1"/>
  </cols>
  <sheetData>
    <row r="1" spans="2:10" ht="24" customHeight="1" x14ac:dyDescent="0.25"/>
    <row r="2" spans="2:10" ht="20.25" customHeight="1" x14ac:dyDescent="0.25">
      <c r="B2" s="82" t="s">
        <v>15</v>
      </c>
      <c r="C2" s="82"/>
      <c r="E2" s="11" t="s">
        <v>14</v>
      </c>
      <c r="F2" s="11" t="s">
        <v>13</v>
      </c>
      <c r="G2" s="11" t="s">
        <v>12</v>
      </c>
      <c r="H2" s="11" t="s">
        <v>11</v>
      </c>
      <c r="I2" s="11" t="s">
        <v>10</v>
      </c>
      <c r="J2" s="11" t="s">
        <v>9</v>
      </c>
    </row>
    <row r="3" spans="2:10" ht="18" customHeight="1" x14ac:dyDescent="0.25">
      <c r="B3" s="10" t="s">
        <v>8</v>
      </c>
      <c r="C3" s="9">
        <f ca="1">TODAY()</f>
        <v>43660</v>
      </c>
      <c r="E3" s="2"/>
      <c r="F3" s="8" t="s">
        <v>132</v>
      </c>
      <c r="G3" s="9"/>
      <c r="H3" s="9"/>
      <c r="I3" s="8" t="b">
        <v>1</v>
      </c>
      <c r="J3" s="2">
        <f t="shared" ref="J3:J11" si="0">IF(I3=TRUE,1,IF($C$3&gt;=H3,0,_xlfn.UNICHAR(128339)))</f>
        <v>1</v>
      </c>
    </row>
    <row r="4" spans="2:10" ht="18" customHeight="1" x14ac:dyDescent="0.25">
      <c r="B4" s="6" t="s">
        <v>6</v>
      </c>
      <c r="C4" s="3">
        <f>COUNTIF(I:I,TRUE)</f>
        <v>10</v>
      </c>
      <c r="E4" s="2"/>
      <c r="F4" s="3" t="s">
        <v>41</v>
      </c>
      <c r="G4" s="9"/>
      <c r="H4" s="4"/>
      <c r="I4" s="3" t="b">
        <v>1</v>
      </c>
      <c r="J4" s="2">
        <f t="shared" si="0"/>
        <v>1</v>
      </c>
    </row>
    <row r="5" spans="2:10" ht="18" customHeight="1" x14ac:dyDescent="0.25">
      <c r="B5" s="6" t="s">
        <v>5</v>
      </c>
      <c r="C5" s="3">
        <f>COUNTIF(I:I,FALSE)</f>
        <v>0</v>
      </c>
      <c r="E5" s="2"/>
      <c r="F5" s="3" t="s">
        <v>42</v>
      </c>
      <c r="G5" s="9"/>
      <c r="H5" s="9"/>
      <c r="I5" s="3" t="b">
        <v>1</v>
      </c>
      <c r="J5" s="2">
        <f t="shared" si="0"/>
        <v>1</v>
      </c>
    </row>
    <row r="6" spans="2:10" ht="18" customHeight="1" x14ac:dyDescent="0.25">
      <c r="B6" s="6" t="s">
        <v>3</v>
      </c>
      <c r="C6" s="3">
        <f>C4+C5</f>
        <v>10</v>
      </c>
      <c r="E6" s="2"/>
      <c r="F6" s="3" t="s">
        <v>131</v>
      </c>
      <c r="G6" s="4"/>
      <c r="H6" s="4"/>
      <c r="I6" s="3" t="b">
        <v>1</v>
      </c>
      <c r="J6" s="2">
        <f t="shared" si="0"/>
        <v>1</v>
      </c>
    </row>
    <row r="7" spans="2:10" ht="18" customHeight="1" x14ac:dyDescent="0.25">
      <c r="B7" s="6" t="s">
        <v>1</v>
      </c>
      <c r="C7" s="5">
        <f>C4/C6</f>
        <v>1</v>
      </c>
      <c r="E7" s="2"/>
      <c r="F7" s="3" t="s">
        <v>46</v>
      </c>
      <c r="G7" s="4"/>
      <c r="H7" s="4"/>
      <c r="I7" s="3" t="b">
        <v>1</v>
      </c>
      <c r="J7" s="2">
        <f t="shared" si="0"/>
        <v>1</v>
      </c>
    </row>
    <row r="8" spans="2:10" ht="18" customHeight="1" x14ac:dyDescent="0.25">
      <c r="B8" s="6" t="s">
        <v>0</v>
      </c>
      <c r="C8" s="5">
        <f>C5/C6</f>
        <v>0</v>
      </c>
      <c r="E8" s="2"/>
      <c r="F8" s="7" t="s">
        <v>52</v>
      </c>
      <c r="G8" s="4"/>
      <c r="H8" s="9"/>
      <c r="I8" s="3" t="b">
        <v>1</v>
      </c>
      <c r="J8" s="2">
        <f t="shared" si="0"/>
        <v>1</v>
      </c>
    </row>
    <row r="9" spans="2:10" ht="30" customHeight="1" x14ac:dyDescent="0.25">
      <c r="E9" s="2"/>
      <c r="F9" s="7" t="s">
        <v>43</v>
      </c>
      <c r="G9" s="4"/>
      <c r="H9" s="4"/>
      <c r="I9" s="3" t="b">
        <v>1</v>
      </c>
      <c r="J9" s="2">
        <f t="shared" si="0"/>
        <v>1</v>
      </c>
    </row>
    <row r="10" spans="2:10" ht="18" customHeight="1" x14ac:dyDescent="0.25">
      <c r="E10" s="2"/>
      <c r="F10" s="3" t="s">
        <v>44</v>
      </c>
      <c r="G10" s="4"/>
      <c r="H10" s="4"/>
      <c r="I10" s="3" t="b">
        <v>1</v>
      </c>
      <c r="J10" s="2">
        <f t="shared" si="0"/>
        <v>1</v>
      </c>
    </row>
    <row r="11" spans="2:10" ht="18" customHeight="1" x14ac:dyDescent="0.25">
      <c r="E11" s="2"/>
      <c r="F11" s="3" t="s">
        <v>50</v>
      </c>
      <c r="G11" s="4"/>
      <c r="H11" s="4"/>
      <c r="I11" s="3" t="b">
        <v>1</v>
      </c>
      <c r="J11" s="2">
        <f t="shared" si="0"/>
        <v>1</v>
      </c>
    </row>
    <row r="12" spans="2:10" ht="18" customHeight="1" x14ac:dyDescent="0.25">
      <c r="E12" s="2"/>
      <c r="F12" s="3" t="s">
        <v>51</v>
      </c>
      <c r="G12" s="4"/>
      <c r="H12" s="4"/>
      <c r="I12" s="3" t="b">
        <v>1</v>
      </c>
      <c r="J12" s="2">
        <f>IF(I12=TRUE,1,IF($C$3&gt;=H12,0,_xlfn.UNICHAR(128339)))</f>
        <v>1</v>
      </c>
    </row>
    <row r="14" spans="2:10" ht="14.25" thickBot="1" x14ac:dyDescent="0.3">
      <c r="C14" s="34"/>
      <c r="D14" s="34"/>
      <c r="E14" s="34"/>
      <c r="F14" s="34"/>
    </row>
    <row r="15" spans="2:10" ht="16.149999999999999" customHeight="1" x14ac:dyDescent="0.25">
      <c r="B15" s="34"/>
      <c r="C15" s="34"/>
      <c r="D15" s="35"/>
      <c r="E15" s="83" t="s">
        <v>45</v>
      </c>
      <c r="F15" s="84"/>
    </row>
    <row r="16" spans="2:10" ht="16.149999999999999" customHeight="1" x14ac:dyDescent="0.25">
      <c r="B16" s="34"/>
      <c r="C16" s="34"/>
      <c r="D16" s="34"/>
      <c r="E16" s="85"/>
      <c r="F16" s="86"/>
    </row>
    <row r="17" spans="2:6" ht="16.149999999999999" customHeight="1" x14ac:dyDescent="0.25">
      <c r="B17" s="34"/>
      <c r="C17" s="34"/>
      <c r="D17" s="34"/>
      <c r="E17" s="85"/>
      <c r="F17" s="86"/>
    </row>
    <row r="18" spans="2:6" ht="16.149999999999999" customHeight="1" x14ac:dyDescent="0.25">
      <c r="B18" s="34"/>
      <c r="C18" s="34"/>
      <c r="D18" s="34"/>
      <c r="E18" s="85"/>
      <c r="F18" s="86"/>
    </row>
    <row r="19" spans="2:6" ht="16.149999999999999" customHeight="1" x14ac:dyDescent="0.25">
      <c r="B19" s="34"/>
      <c r="C19" s="34"/>
      <c r="D19" s="34"/>
      <c r="E19" s="85"/>
      <c r="F19" s="86"/>
    </row>
    <row r="20" spans="2:6" ht="16.149999999999999" customHeight="1" x14ac:dyDescent="0.25">
      <c r="B20" s="34"/>
      <c r="C20" s="34"/>
      <c r="D20" s="34"/>
      <c r="E20" s="85"/>
      <c r="F20" s="86"/>
    </row>
    <row r="21" spans="2:6" ht="16.149999999999999" customHeight="1" x14ac:dyDescent="0.25">
      <c r="B21" s="34"/>
      <c r="C21" s="34"/>
      <c r="D21" s="34"/>
      <c r="E21" s="85"/>
      <c r="F21" s="86"/>
    </row>
    <row r="22" spans="2:6" ht="16.149999999999999" customHeight="1" x14ac:dyDescent="0.25">
      <c r="B22" s="34"/>
      <c r="C22" s="34"/>
      <c r="D22" s="34"/>
      <c r="E22" s="85"/>
      <c r="F22" s="86"/>
    </row>
    <row r="23" spans="2:6" ht="16.149999999999999" customHeight="1" x14ac:dyDescent="0.25">
      <c r="B23" s="34"/>
      <c r="C23" s="34"/>
      <c r="D23" s="34"/>
      <c r="E23" s="85"/>
      <c r="F23" s="86"/>
    </row>
    <row r="24" spans="2:6" ht="16.149999999999999" customHeight="1" x14ac:dyDescent="0.25">
      <c r="B24" s="34"/>
      <c r="C24" s="34"/>
      <c r="D24" s="34"/>
      <c r="E24" s="85"/>
      <c r="F24" s="86"/>
    </row>
    <row r="25" spans="2:6" ht="16.149999999999999" customHeight="1" x14ac:dyDescent="0.25">
      <c r="B25" s="34"/>
      <c r="C25" s="34"/>
      <c r="D25" s="34"/>
      <c r="E25" s="85"/>
      <c r="F25" s="86"/>
    </row>
    <row r="26" spans="2:6" ht="16.149999999999999" customHeight="1" x14ac:dyDescent="0.25">
      <c r="B26" s="34"/>
      <c r="C26" s="34"/>
      <c r="D26" s="34"/>
      <c r="E26" s="85"/>
      <c r="F26" s="86"/>
    </row>
    <row r="27" spans="2:6" ht="16.149999999999999" customHeight="1" x14ac:dyDescent="0.25">
      <c r="B27" s="34"/>
      <c r="C27" s="34"/>
      <c r="D27" s="34"/>
      <c r="E27" s="85"/>
      <c r="F27" s="86"/>
    </row>
    <row r="28" spans="2:6" ht="16.149999999999999" customHeight="1" thickBot="1" x14ac:dyDescent="0.3">
      <c r="B28" s="34"/>
      <c r="C28" s="34"/>
      <c r="D28" s="34"/>
      <c r="E28" s="87"/>
      <c r="F28" s="88"/>
    </row>
    <row r="29" spans="2:6" ht="16.149999999999999" customHeight="1" x14ac:dyDescent="0.25">
      <c r="B29" s="34"/>
      <c r="C29" s="34"/>
      <c r="D29" s="34"/>
      <c r="E29" s="34"/>
      <c r="F29" s="34"/>
    </row>
    <row r="30" spans="2:6" ht="16.149999999999999" customHeight="1" x14ac:dyDescent="0.25">
      <c r="B30" s="34"/>
      <c r="C30" s="34"/>
      <c r="D30" s="34"/>
      <c r="E30" s="34"/>
      <c r="F30" s="34"/>
    </row>
    <row r="31" spans="2:6" ht="16.149999999999999" customHeight="1" x14ac:dyDescent="0.25">
      <c r="B31" s="34"/>
      <c r="C31" s="34"/>
      <c r="D31" s="34"/>
      <c r="E31" s="34"/>
      <c r="F31" s="34"/>
    </row>
    <row r="32" spans="2:6" x14ac:dyDescent="0.25">
      <c r="C32" s="34"/>
      <c r="D32" s="34"/>
    </row>
  </sheetData>
  <mergeCells count="2">
    <mergeCell ref="B2:C2"/>
    <mergeCell ref="E15:F28"/>
  </mergeCells>
  <phoneticPr fontId="3" type="noConversion"/>
  <conditionalFormatting sqref="J12">
    <cfRule type="iconSet" priority="1">
      <iconSet iconSet="3Symbols2" showValue="0">
        <cfvo type="percent" val="0"/>
        <cfvo type="num" val="0"/>
        <cfvo type="num" val="1"/>
      </iconSet>
    </cfRule>
  </conditionalFormatting>
  <conditionalFormatting sqref="J3:J11">
    <cfRule type="iconSet" priority="4">
      <iconSet iconSet="3Symbols2" showValue="0">
        <cfvo type="percent" val="0"/>
        <cfvo type="num" val="0"/>
        <cfvo type="num" val="1"/>
      </iconSet>
    </cfRule>
  </conditionalFormatting>
  <pageMargins left="0.7" right="0.7" top="0.75" bottom="0.75" header="0.3" footer="0.3"/>
  <pageSetup paperSize="9" orientation="portrait" horizontalDpi="1200" verticalDpi="12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Check Box 1">
              <controlPr defaultSize="0" autoFill="0" autoLine="0" autoPict="0">
                <anchor moveWithCells="1">
                  <from>
                    <xdr:col>4</xdr:col>
                    <xdr:colOff>104775</xdr:colOff>
                    <xdr:row>2</xdr:row>
                    <xdr:rowOff>19050</xdr:rowOff>
                  </from>
                  <to>
                    <xdr:col>4</xdr:col>
                    <xdr:colOff>342900</xdr:colOff>
                    <xdr:row>2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" r:id="rId5" name="Check Box 2">
              <controlPr defaultSize="0" autoFill="0" autoLine="0" autoPict="0">
                <anchor moveWithCells="1">
                  <from>
                    <xdr:col>4</xdr:col>
                    <xdr:colOff>104775</xdr:colOff>
                    <xdr:row>3</xdr:row>
                    <xdr:rowOff>19050</xdr:rowOff>
                  </from>
                  <to>
                    <xdr:col>4</xdr:col>
                    <xdr:colOff>342900</xdr:colOff>
                    <xdr:row>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" r:id="rId6" name="Check Box 3">
              <controlPr defaultSize="0" autoFill="0" autoLine="0" autoPict="0">
                <anchor moveWithCells="1">
                  <from>
                    <xdr:col>4</xdr:col>
                    <xdr:colOff>104775</xdr:colOff>
                    <xdr:row>4</xdr:row>
                    <xdr:rowOff>19050</xdr:rowOff>
                  </from>
                  <to>
                    <xdr:col>4</xdr:col>
                    <xdr:colOff>342900</xdr:colOff>
                    <xdr:row>4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" r:id="rId7" name="Check Box 4">
              <controlPr defaultSize="0" autoFill="0" autoLine="0" autoPict="0">
                <anchor moveWithCells="1">
                  <from>
                    <xdr:col>4</xdr:col>
                    <xdr:colOff>104775</xdr:colOff>
                    <xdr:row>5</xdr:row>
                    <xdr:rowOff>19050</xdr:rowOff>
                  </from>
                  <to>
                    <xdr:col>4</xdr:col>
                    <xdr:colOff>342900</xdr:colOff>
                    <xdr:row>5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3" r:id="rId8" name="Check Box 5">
              <controlPr defaultSize="0" autoFill="0" autoLine="0" autoPict="0">
                <anchor moveWithCells="1">
                  <from>
                    <xdr:col>4</xdr:col>
                    <xdr:colOff>104775</xdr:colOff>
                    <xdr:row>6</xdr:row>
                    <xdr:rowOff>19050</xdr:rowOff>
                  </from>
                  <to>
                    <xdr:col>4</xdr:col>
                    <xdr:colOff>342900</xdr:colOff>
                    <xdr:row>6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4" r:id="rId9" name="Check Box 6">
              <controlPr defaultSize="0" autoFill="0" autoLine="0" autoPict="0">
                <anchor moveWithCells="1">
                  <from>
                    <xdr:col>4</xdr:col>
                    <xdr:colOff>104775</xdr:colOff>
                    <xdr:row>7</xdr:row>
                    <xdr:rowOff>19050</xdr:rowOff>
                  </from>
                  <to>
                    <xdr:col>4</xdr:col>
                    <xdr:colOff>342900</xdr:colOff>
                    <xdr:row>7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5" r:id="rId10" name="Check Box 7">
              <controlPr defaultSize="0" autoFill="0" autoLine="0" autoPict="0">
                <anchor moveWithCells="1">
                  <from>
                    <xdr:col>4</xdr:col>
                    <xdr:colOff>104775</xdr:colOff>
                    <xdr:row>8</xdr:row>
                    <xdr:rowOff>95250</xdr:rowOff>
                  </from>
                  <to>
                    <xdr:col>4</xdr:col>
                    <xdr:colOff>342900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7" r:id="rId11" name="Check Box 9">
              <controlPr defaultSize="0" autoFill="0" autoLine="0" autoPict="0">
                <anchor moveWithCells="1">
                  <from>
                    <xdr:col>4</xdr:col>
                    <xdr:colOff>104775</xdr:colOff>
                    <xdr:row>11</xdr:row>
                    <xdr:rowOff>19050</xdr:rowOff>
                  </from>
                  <to>
                    <xdr:col>4</xdr:col>
                    <xdr:colOff>342900</xdr:colOff>
                    <xdr:row>11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8" r:id="rId12" name="Check Box 10">
              <controlPr defaultSize="0" autoFill="0" autoLine="0" autoPict="0">
                <anchor moveWithCells="1">
                  <from>
                    <xdr:col>4</xdr:col>
                    <xdr:colOff>104775</xdr:colOff>
                    <xdr:row>9</xdr:row>
                    <xdr:rowOff>19050</xdr:rowOff>
                  </from>
                  <to>
                    <xdr:col>4</xdr:col>
                    <xdr:colOff>342900</xdr:colOff>
                    <xdr:row>9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9" r:id="rId13" name="Check Box 11">
              <controlPr defaultSize="0" autoFill="0" autoLine="0" autoPict="0">
                <anchor moveWithCells="1">
                  <from>
                    <xdr:col>4</xdr:col>
                    <xdr:colOff>104775</xdr:colOff>
                    <xdr:row>10</xdr:row>
                    <xdr:rowOff>19050</xdr:rowOff>
                  </from>
                  <to>
                    <xdr:col>4</xdr:col>
                    <xdr:colOff>342900</xdr:colOff>
                    <xdr:row>10</xdr:row>
                    <xdr:rowOff>209550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B0256-1D88-4A10-B287-CC586897E68D}">
  <dimension ref="B1:J15"/>
  <sheetViews>
    <sheetView showGridLines="0" zoomScale="96" zoomScaleNormal="96" workbookViewId="0">
      <selection activeCell="G17" sqref="G17"/>
    </sheetView>
  </sheetViews>
  <sheetFormatPr defaultColWidth="11.875" defaultRowHeight="13.5" x14ac:dyDescent="0.25"/>
  <cols>
    <col min="1" max="1" width="5" style="1" customWidth="1"/>
    <col min="2" max="2" width="15.625" style="1" customWidth="1"/>
    <col min="3" max="3" width="11.625" style="1" customWidth="1"/>
    <col min="4" max="4" width="1.625" style="1" customWidth="1"/>
    <col min="5" max="5" width="5.75" style="1" customWidth="1"/>
    <col min="6" max="6" width="46.5" style="1" customWidth="1"/>
    <col min="7" max="8" width="12.875" style="1" customWidth="1"/>
    <col min="9" max="9" width="10.5" style="1" hidden="1" customWidth="1"/>
    <col min="10" max="10" width="6.375" style="1" customWidth="1"/>
    <col min="11" max="11" width="11.875" style="1" customWidth="1"/>
    <col min="12" max="16384" width="11.875" style="1"/>
  </cols>
  <sheetData>
    <row r="1" spans="2:10" ht="24" customHeight="1" x14ac:dyDescent="0.25"/>
    <row r="2" spans="2:10" ht="20.25" customHeight="1" x14ac:dyDescent="0.25">
      <c r="B2" s="82" t="s">
        <v>15</v>
      </c>
      <c r="C2" s="82"/>
      <c r="E2" s="11" t="s">
        <v>14</v>
      </c>
      <c r="F2" s="11" t="s">
        <v>13</v>
      </c>
      <c r="G2" s="11" t="s">
        <v>12</v>
      </c>
      <c r="H2" s="11" t="s">
        <v>11</v>
      </c>
      <c r="I2" s="11" t="s">
        <v>10</v>
      </c>
      <c r="J2" s="11" t="s">
        <v>9</v>
      </c>
    </row>
    <row r="3" spans="2:10" ht="18" customHeight="1" x14ac:dyDescent="0.25">
      <c r="B3" s="10" t="s">
        <v>8</v>
      </c>
      <c r="C3" s="9">
        <f ca="1">TODAY()</f>
        <v>43660</v>
      </c>
      <c r="E3" s="2"/>
      <c r="F3" s="8" t="s">
        <v>47</v>
      </c>
      <c r="G3" s="9"/>
      <c r="H3" s="9"/>
      <c r="I3" s="8" t="b">
        <v>1</v>
      </c>
      <c r="J3" s="2">
        <f t="shared" ref="J3:J10" si="0">IF(I3=TRUE,1,IF($C$3&gt;=H3,0,_xlfn.UNICHAR(128339)))</f>
        <v>1</v>
      </c>
    </row>
    <row r="4" spans="2:10" ht="18" customHeight="1" x14ac:dyDescent="0.25">
      <c r="B4" s="6" t="s">
        <v>6</v>
      </c>
      <c r="C4" s="3">
        <f>COUNTIF(I:I,TRUE)</f>
        <v>8</v>
      </c>
      <c r="E4" s="2"/>
      <c r="F4" s="3" t="s">
        <v>122</v>
      </c>
      <c r="G4" s="4"/>
      <c r="H4" s="4"/>
      <c r="I4" s="3" t="b">
        <v>1</v>
      </c>
      <c r="J4" s="2">
        <f t="shared" si="0"/>
        <v>1</v>
      </c>
    </row>
    <row r="5" spans="2:10" ht="18" customHeight="1" x14ac:dyDescent="0.25">
      <c r="B5" s="6" t="s">
        <v>5</v>
      </c>
      <c r="C5" s="3">
        <f>COUNTIF(I:I,FALSE)</f>
        <v>0</v>
      </c>
      <c r="E5" s="2"/>
      <c r="F5" s="3" t="s">
        <v>53</v>
      </c>
      <c r="G5" s="9"/>
      <c r="H5" s="9"/>
      <c r="I5" s="3" t="b">
        <v>1</v>
      </c>
      <c r="J5" s="2">
        <f t="shared" si="0"/>
        <v>1</v>
      </c>
    </row>
    <row r="6" spans="2:10" ht="18" customHeight="1" x14ac:dyDescent="0.25">
      <c r="B6" s="6" t="s">
        <v>3</v>
      </c>
      <c r="C6" s="3">
        <f>C4+C5</f>
        <v>8</v>
      </c>
      <c r="E6" s="2"/>
      <c r="F6" s="3" t="s">
        <v>19</v>
      </c>
      <c r="G6" s="4"/>
      <c r="H6" s="4"/>
      <c r="I6" s="3" t="b">
        <v>1</v>
      </c>
      <c r="J6" s="2">
        <f t="shared" si="0"/>
        <v>1</v>
      </c>
    </row>
    <row r="7" spans="2:10" ht="18" customHeight="1" x14ac:dyDescent="0.25">
      <c r="B7" s="6" t="s">
        <v>1</v>
      </c>
      <c r="C7" s="5">
        <f>C4/C6</f>
        <v>1</v>
      </c>
      <c r="E7" s="2"/>
      <c r="F7" s="7" t="s">
        <v>18</v>
      </c>
      <c r="G7" s="9"/>
      <c r="H7" s="9"/>
      <c r="I7" s="3" t="b">
        <v>1</v>
      </c>
      <c r="J7" s="2">
        <f t="shared" si="0"/>
        <v>1</v>
      </c>
    </row>
    <row r="8" spans="2:10" ht="18" customHeight="1" x14ac:dyDescent="0.25">
      <c r="B8" s="6" t="s">
        <v>0</v>
      </c>
      <c r="C8" s="5">
        <f>C5/C6</f>
        <v>0</v>
      </c>
      <c r="E8" s="2"/>
      <c r="F8" s="3" t="s">
        <v>17</v>
      </c>
      <c r="G8" s="4"/>
      <c r="H8" s="4"/>
      <c r="I8" s="3" t="b">
        <v>1</v>
      </c>
      <c r="J8" s="2">
        <f t="shared" si="0"/>
        <v>1</v>
      </c>
    </row>
    <row r="9" spans="2:10" ht="18" customHeight="1" x14ac:dyDescent="0.25">
      <c r="E9" s="2"/>
      <c r="F9" s="3" t="s">
        <v>16</v>
      </c>
      <c r="G9" s="9"/>
      <c r="H9" s="9"/>
      <c r="I9" s="3" t="b">
        <v>1</v>
      </c>
      <c r="J9" s="2">
        <f t="shared" si="0"/>
        <v>1</v>
      </c>
    </row>
    <row r="10" spans="2:10" ht="18" customHeight="1" x14ac:dyDescent="0.25">
      <c r="E10" s="2"/>
      <c r="F10" s="3" t="s">
        <v>54</v>
      </c>
      <c r="G10" s="4"/>
      <c r="H10" s="4"/>
      <c r="I10" s="3" t="b">
        <v>1</v>
      </c>
      <c r="J10" s="2">
        <f t="shared" si="0"/>
        <v>1</v>
      </c>
    </row>
    <row r="11" spans="2:10" x14ac:dyDescent="0.25">
      <c r="C11" s="42"/>
      <c r="D11" s="42"/>
      <c r="E11" s="38"/>
      <c r="F11" s="38"/>
    </row>
    <row r="12" spans="2:10" ht="21.6" customHeight="1" x14ac:dyDescent="0.25">
      <c r="B12" s="41"/>
      <c r="C12" s="39" t="s">
        <v>48</v>
      </c>
      <c r="D12" s="90" t="s">
        <v>134</v>
      </c>
      <c r="E12" s="90"/>
      <c r="F12" s="91"/>
    </row>
    <row r="13" spans="2:10" ht="20.45" customHeight="1" x14ac:dyDescent="0.25">
      <c r="B13" s="41"/>
      <c r="C13" s="40" t="s">
        <v>49</v>
      </c>
      <c r="D13" s="37" t="s">
        <v>135</v>
      </c>
      <c r="E13" s="37"/>
      <c r="F13" s="43"/>
    </row>
    <row r="15" spans="2:10" x14ac:dyDescent="0.25">
      <c r="B15" s="36"/>
      <c r="C15" s="89"/>
      <c r="D15" s="89"/>
      <c r="E15" s="89"/>
      <c r="F15" s="89"/>
    </row>
  </sheetData>
  <mergeCells count="3">
    <mergeCell ref="B2:C2"/>
    <mergeCell ref="C15:F15"/>
    <mergeCell ref="D12:F12"/>
  </mergeCells>
  <phoneticPr fontId="3" type="noConversion"/>
  <conditionalFormatting sqref="J3:J10">
    <cfRule type="iconSet" priority="1">
      <iconSet iconSet="3Symbols2" showValue="0">
        <cfvo type="percent" val="0"/>
        <cfvo type="num" val="0"/>
        <cfvo type="num" val="1"/>
      </iconSet>
    </cfRule>
  </conditionalFormatting>
  <pageMargins left="0.7" right="0.7" top="0.75" bottom="0.75" header="0.3" footer="0.3"/>
  <pageSetup paperSize="9" orientation="portrait" horizontalDpi="1200" verticalDpi="12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Check Box 1">
              <controlPr defaultSize="0" autoFill="0" autoLine="0" autoPict="0">
                <anchor moveWithCells="1">
                  <from>
                    <xdr:col>4</xdr:col>
                    <xdr:colOff>104775</xdr:colOff>
                    <xdr:row>2</xdr:row>
                    <xdr:rowOff>19050</xdr:rowOff>
                  </from>
                  <to>
                    <xdr:col>4</xdr:col>
                    <xdr:colOff>342900</xdr:colOff>
                    <xdr:row>2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5" name="Check Box 2">
              <controlPr defaultSize="0" autoFill="0" autoLine="0" autoPict="0">
                <anchor moveWithCells="1">
                  <from>
                    <xdr:col>4</xdr:col>
                    <xdr:colOff>104775</xdr:colOff>
                    <xdr:row>3</xdr:row>
                    <xdr:rowOff>19050</xdr:rowOff>
                  </from>
                  <to>
                    <xdr:col>4</xdr:col>
                    <xdr:colOff>342900</xdr:colOff>
                    <xdr:row>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6" name="Check Box 3">
              <controlPr defaultSize="0" autoFill="0" autoLine="0" autoPict="0">
                <anchor moveWithCells="1">
                  <from>
                    <xdr:col>4</xdr:col>
                    <xdr:colOff>104775</xdr:colOff>
                    <xdr:row>4</xdr:row>
                    <xdr:rowOff>19050</xdr:rowOff>
                  </from>
                  <to>
                    <xdr:col>4</xdr:col>
                    <xdr:colOff>342900</xdr:colOff>
                    <xdr:row>4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7" name="Check Box 4">
              <controlPr defaultSize="0" autoFill="0" autoLine="0" autoPict="0">
                <anchor moveWithCells="1">
                  <from>
                    <xdr:col>4</xdr:col>
                    <xdr:colOff>104775</xdr:colOff>
                    <xdr:row>5</xdr:row>
                    <xdr:rowOff>19050</xdr:rowOff>
                  </from>
                  <to>
                    <xdr:col>4</xdr:col>
                    <xdr:colOff>342900</xdr:colOff>
                    <xdr:row>5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8" name="Check Box 5">
              <controlPr defaultSize="0" autoFill="0" autoLine="0" autoPict="0">
                <anchor moveWithCells="1">
                  <from>
                    <xdr:col>4</xdr:col>
                    <xdr:colOff>104775</xdr:colOff>
                    <xdr:row>6</xdr:row>
                    <xdr:rowOff>19050</xdr:rowOff>
                  </from>
                  <to>
                    <xdr:col>4</xdr:col>
                    <xdr:colOff>342900</xdr:colOff>
                    <xdr:row>6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9" name="Check Box 6">
              <controlPr defaultSize="0" autoFill="0" autoLine="0" autoPict="0">
                <anchor moveWithCells="1">
                  <from>
                    <xdr:col>4</xdr:col>
                    <xdr:colOff>104775</xdr:colOff>
                    <xdr:row>7</xdr:row>
                    <xdr:rowOff>19050</xdr:rowOff>
                  </from>
                  <to>
                    <xdr:col>4</xdr:col>
                    <xdr:colOff>342900</xdr:colOff>
                    <xdr:row>7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9" r:id="rId10" name="Check Box 7">
              <controlPr defaultSize="0" autoFill="0" autoLine="0" autoPict="0">
                <anchor moveWithCells="1">
                  <from>
                    <xdr:col>4</xdr:col>
                    <xdr:colOff>104775</xdr:colOff>
                    <xdr:row>8</xdr:row>
                    <xdr:rowOff>19050</xdr:rowOff>
                  </from>
                  <to>
                    <xdr:col>4</xdr:col>
                    <xdr:colOff>342900</xdr:colOff>
                    <xdr:row>8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0" r:id="rId11" name="Check Box 8">
              <controlPr defaultSize="0" autoFill="0" autoLine="0" autoPict="0">
                <anchor moveWithCells="1">
                  <from>
                    <xdr:col>4</xdr:col>
                    <xdr:colOff>104775</xdr:colOff>
                    <xdr:row>9</xdr:row>
                    <xdr:rowOff>19050</xdr:rowOff>
                  </from>
                  <to>
                    <xdr:col>4</xdr:col>
                    <xdr:colOff>342900</xdr:colOff>
                    <xdr:row>9</xdr:row>
                    <xdr:rowOff>209550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8EBA9-C000-4913-8683-DDBE68906706}">
  <dimension ref="B1:J26"/>
  <sheetViews>
    <sheetView showGridLines="0" zoomScale="90" zoomScaleNormal="90" workbookViewId="0">
      <selection activeCell="K25" sqref="K25"/>
    </sheetView>
  </sheetViews>
  <sheetFormatPr defaultColWidth="11.875" defaultRowHeight="13.5" x14ac:dyDescent="0.25"/>
  <cols>
    <col min="1" max="1" width="5" style="1" customWidth="1"/>
    <col min="2" max="2" width="15.625" style="1" customWidth="1"/>
    <col min="3" max="3" width="11.625" style="1" customWidth="1"/>
    <col min="4" max="4" width="1.625" style="1" customWidth="1"/>
    <col min="5" max="5" width="5.75" style="1" customWidth="1"/>
    <col min="6" max="6" width="44.625" style="1" customWidth="1"/>
    <col min="7" max="8" width="12.875" style="1" customWidth="1"/>
    <col min="9" max="9" width="10.5" style="1" hidden="1" customWidth="1"/>
    <col min="10" max="10" width="6.375" style="1" customWidth="1"/>
    <col min="11" max="11" width="11.875" style="1" customWidth="1"/>
    <col min="12" max="16384" width="11.875" style="1"/>
  </cols>
  <sheetData>
    <row r="1" spans="2:10" ht="24" customHeight="1" x14ac:dyDescent="0.25"/>
    <row r="2" spans="2:10" ht="20.25" customHeight="1" x14ac:dyDescent="0.25">
      <c r="B2" s="82" t="s">
        <v>15</v>
      </c>
      <c r="C2" s="82"/>
      <c r="E2" s="11" t="s">
        <v>14</v>
      </c>
      <c r="F2" s="11" t="s">
        <v>13</v>
      </c>
      <c r="G2" s="11" t="s">
        <v>12</v>
      </c>
      <c r="H2" s="11" t="s">
        <v>11</v>
      </c>
      <c r="I2" s="11" t="s">
        <v>10</v>
      </c>
      <c r="J2" s="11" t="s">
        <v>9</v>
      </c>
    </row>
    <row r="3" spans="2:10" ht="18" customHeight="1" x14ac:dyDescent="0.25">
      <c r="B3" s="10" t="s">
        <v>8</v>
      </c>
      <c r="C3" s="9">
        <f ca="1">TODAY()</f>
        <v>43660</v>
      </c>
      <c r="E3" s="2"/>
      <c r="F3" s="8" t="s">
        <v>23</v>
      </c>
      <c r="G3" s="9"/>
      <c r="H3" s="9"/>
      <c r="I3" s="8" t="b">
        <v>1</v>
      </c>
      <c r="J3" s="2">
        <f t="shared" ref="J3:J8" si="0">IF(I3=TRUE,1,IF($C$3&gt;=H3,0,_xlfn.UNICHAR(128339)))</f>
        <v>1</v>
      </c>
    </row>
    <row r="4" spans="2:10" ht="18" customHeight="1" x14ac:dyDescent="0.25">
      <c r="B4" s="6" t="s">
        <v>6</v>
      </c>
      <c r="C4" s="3">
        <f>COUNTIF(I3:I9,TRUE)</f>
        <v>7</v>
      </c>
      <c r="E4" s="2"/>
      <c r="F4" s="3" t="s">
        <v>56</v>
      </c>
      <c r="G4" s="4"/>
      <c r="H4" s="4"/>
      <c r="I4" s="3" t="b">
        <v>1</v>
      </c>
      <c r="J4" s="2">
        <f t="shared" si="0"/>
        <v>1</v>
      </c>
    </row>
    <row r="5" spans="2:10" ht="18" customHeight="1" x14ac:dyDescent="0.25">
      <c r="B5" s="6" t="s">
        <v>5</v>
      </c>
      <c r="C5" s="3">
        <f>COUNTIF(I3:I9,FALSE)</f>
        <v>0</v>
      </c>
      <c r="E5" s="2"/>
      <c r="F5" s="3" t="s">
        <v>22</v>
      </c>
      <c r="G5" s="9"/>
      <c r="H5" s="9"/>
      <c r="I5" s="3" t="b">
        <v>1</v>
      </c>
      <c r="J5" s="2">
        <f t="shared" si="0"/>
        <v>1</v>
      </c>
    </row>
    <row r="6" spans="2:10" ht="18" customHeight="1" x14ac:dyDescent="0.25">
      <c r="B6" s="6" t="s">
        <v>3</v>
      </c>
      <c r="C6" s="3">
        <f>C4+C5</f>
        <v>7</v>
      </c>
      <c r="E6" s="2"/>
      <c r="F6" s="3" t="s">
        <v>55</v>
      </c>
      <c r="G6" s="4"/>
      <c r="H6" s="4"/>
      <c r="I6" s="3" t="b">
        <v>1</v>
      </c>
      <c r="J6" s="2">
        <f t="shared" si="0"/>
        <v>1</v>
      </c>
    </row>
    <row r="7" spans="2:10" ht="18" customHeight="1" x14ac:dyDescent="0.25">
      <c r="B7" s="6" t="s">
        <v>1</v>
      </c>
      <c r="C7" s="5">
        <f>C4/C6</f>
        <v>1</v>
      </c>
      <c r="E7" s="2"/>
      <c r="F7" s="3" t="s">
        <v>21</v>
      </c>
      <c r="G7" s="9"/>
      <c r="H7" s="9"/>
      <c r="I7" s="3" t="b">
        <v>1</v>
      </c>
      <c r="J7" s="2">
        <f t="shared" si="0"/>
        <v>1</v>
      </c>
    </row>
    <row r="8" spans="2:10" ht="18" customHeight="1" x14ac:dyDescent="0.25">
      <c r="B8" s="6" t="s">
        <v>0</v>
      </c>
      <c r="C8" s="5">
        <f>C5/C6</f>
        <v>0</v>
      </c>
      <c r="E8" s="2"/>
      <c r="F8" s="7" t="s">
        <v>20</v>
      </c>
      <c r="G8" s="9"/>
      <c r="H8" s="9"/>
      <c r="I8" s="3" t="b">
        <v>1</v>
      </c>
      <c r="J8" s="2">
        <f t="shared" si="0"/>
        <v>1</v>
      </c>
    </row>
    <row r="9" spans="2:10" x14ac:dyDescent="0.25">
      <c r="E9" s="2"/>
      <c r="F9" s="3" t="s">
        <v>57</v>
      </c>
      <c r="G9" s="9"/>
      <c r="H9" s="9"/>
      <c r="I9" s="3" t="b">
        <v>1</v>
      </c>
      <c r="J9" s="2">
        <f>IF(I9=TRUE,1,IF($C$3&gt;=H9,0,_xlfn.UNICHAR(128339)))</f>
        <v>1</v>
      </c>
    </row>
    <row r="13" spans="2:10" x14ac:dyDescent="0.25">
      <c r="C13" s="92" t="s">
        <v>77</v>
      </c>
      <c r="D13" s="93"/>
      <c r="E13" s="93"/>
      <c r="F13" s="94"/>
    </row>
    <row r="14" spans="2:10" x14ac:dyDescent="0.25">
      <c r="C14" s="95"/>
      <c r="D14" s="89"/>
      <c r="E14" s="89"/>
      <c r="F14" s="96"/>
    </row>
    <row r="15" spans="2:10" x14ac:dyDescent="0.25">
      <c r="C15" s="95"/>
      <c r="D15" s="89"/>
      <c r="E15" s="89"/>
      <c r="F15" s="96"/>
    </row>
    <row r="16" spans="2:10" x14ac:dyDescent="0.25">
      <c r="C16" s="95"/>
      <c r="D16" s="89"/>
      <c r="E16" s="89"/>
      <c r="F16" s="96"/>
    </row>
    <row r="17" spans="3:8" x14ac:dyDescent="0.25">
      <c r="C17" s="95"/>
      <c r="D17" s="89"/>
      <c r="E17" s="89"/>
      <c r="F17" s="96"/>
    </row>
    <row r="18" spans="3:8" x14ac:dyDescent="0.25">
      <c r="C18" s="95"/>
      <c r="D18" s="89"/>
      <c r="E18" s="89"/>
      <c r="F18" s="96"/>
    </row>
    <row r="19" spans="3:8" x14ac:dyDescent="0.25">
      <c r="C19" s="95"/>
      <c r="D19" s="89"/>
      <c r="E19" s="89"/>
      <c r="F19" s="96"/>
    </row>
    <row r="20" spans="3:8" x14ac:dyDescent="0.25">
      <c r="C20" s="95"/>
      <c r="D20" s="89"/>
      <c r="E20" s="89"/>
      <c r="F20" s="96"/>
    </row>
    <row r="21" spans="3:8" x14ac:dyDescent="0.25">
      <c r="C21" s="95"/>
      <c r="D21" s="89"/>
      <c r="E21" s="89"/>
      <c r="F21" s="96"/>
    </row>
    <row r="22" spans="3:8" x14ac:dyDescent="0.25">
      <c r="C22" s="95"/>
      <c r="D22" s="89"/>
      <c r="E22" s="89"/>
      <c r="F22" s="96"/>
    </row>
    <row r="23" spans="3:8" x14ac:dyDescent="0.25">
      <c r="C23" s="95"/>
      <c r="D23" s="89"/>
      <c r="E23" s="89"/>
      <c r="F23" s="96"/>
      <c r="H23" s="1">
        <f>2.8985971E-26*1000</f>
        <v>2.8985971000000001E-23</v>
      </c>
    </row>
    <row r="24" spans="3:8" x14ac:dyDescent="0.25">
      <c r="C24" s="97"/>
      <c r="D24" s="98"/>
      <c r="E24" s="98"/>
      <c r="F24" s="99"/>
      <c r="H24" s="1">
        <f>1/6.02E+23</f>
        <v>1.6611295681063124E-24</v>
      </c>
    </row>
    <row r="25" spans="3:8" x14ac:dyDescent="0.25">
      <c r="H25" s="1">
        <f>H24/H23*614</f>
        <v>35.187144664474957</v>
      </c>
    </row>
    <row r="26" spans="3:8" x14ac:dyDescent="0.25">
      <c r="H26" s="1">
        <f>H24/H23</f>
        <v>5.7308053199470611E-2</v>
      </c>
    </row>
  </sheetData>
  <mergeCells count="2">
    <mergeCell ref="B2:C2"/>
    <mergeCell ref="C13:F24"/>
  </mergeCells>
  <phoneticPr fontId="3" type="noConversion"/>
  <conditionalFormatting sqref="J3:J8">
    <cfRule type="iconSet" priority="3">
      <iconSet iconSet="3Symbols2" showValue="0">
        <cfvo type="percent" val="0"/>
        <cfvo type="num" val="0"/>
        <cfvo type="num" val="1"/>
      </iconSet>
    </cfRule>
  </conditionalFormatting>
  <conditionalFormatting sqref="J9">
    <cfRule type="iconSet" priority="1">
      <iconSet iconSet="3Symbols2" showValue="0">
        <cfvo type="percent" val="0"/>
        <cfvo type="num" val="0"/>
        <cfvo type="num" val="1"/>
      </iconSet>
    </cfRule>
  </conditionalFormatting>
  <pageMargins left="0.7" right="0.7" top="0.75" bottom="0.75" header="0.3" footer="0.3"/>
  <pageSetup paperSize="9" orientation="portrait" horizontalDpi="1200" verticalDpi="12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4" name="Check Box 1">
              <controlPr defaultSize="0" autoFill="0" autoLine="0" autoPict="0">
                <anchor moveWithCells="1">
                  <from>
                    <xdr:col>4</xdr:col>
                    <xdr:colOff>104775</xdr:colOff>
                    <xdr:row>2</xdr:row>
                    <xdr:rowOff>19050</xdr:rowOff>
                  </from>
                  <to>
                    <xdr:col>4</xdr:col>
                    <xdr:colOff>342900</xdr:colOff>
                    <xdr:row>2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8" r:id="rId5" name="Check Box 2">
              <controlPr defaultSize="0" autoFill="0" autoLine="0" autoPict="0">
                <anchor moveWithCells="1">
                  <from>
                    <xdr:col>4</xdr:col>
                    <xdr:colOff>104775</xdr:colOff>
                    <xdr:row>3</xdr:row>
                    <xdr:rowOff>19050</xdr:rowOff>
                  </from>
                  <to>
                    <xdr:col>4</xdr:col>
                    <xdr:colOff>342900</xdr:colOff>
                    <xdr:row>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9" r:id="rId6" name="Check Box 3">
              <controlPr defaultSize="0" autoFill="0" autoLine="0" autoPict="0">
                <anchor moveWithCells="1">
                  <from>
                    <xdr:col>4</xdr:col>
                    <xdr:colOff>104775</xdr:colOff>
                    <xdr:row>4</xdr:row>
                    <xdr:rowOff>19050</xdr:rowOff>
                  </from>
                  <to>
                    <xdr:col>4</xdr:col>
                    <xdr:colOff>342900</xdr:colOff>
                    <xdr:row>4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0" r:id="rId7" name="Check Box 4">
              <controlPr defaultSize="0" autoFill="0" autoLine="0" autoPict="0">
                <anchor moveWithCells="1">
                  <from>
                    <xdr:col>4</xdr:col>
                    <xdr:colOff>104775</xdr:colOff>
                    <xdr:row>5</xdr:row>
                    <xdr:rowOff>19050</xdr:rowOff>
                  </from>
                  <to>
                    <xdr:col>4</xdr:col>
                    <xdr:colOff>342900</xdr:colOff>
                    <xdr:row>5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1" r:id="rId8" name="Check Box 5">
              <controlPr defaultSize="0" autoFill="0" autoLine="0" autoPict="0">
                <anchor moveWithCells="1">
                  <from>
                    <xdr:col>4</xdr:col>
                    <xdr:colOff>104775</xdr:colOff>
                    <xdr:row>6</xdr:row>
                    <xdr:rowOff>19050</xdr:rowOff>
                  </from>
                  <to>
                    <xdr:col>4</xdr:col>
                    <xdr:colOff>342900</xdr:colOff>
                    <xdr:row>6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2" r:id="rId9" name="Check Box 6">
              <controlPr defaultSize="0" autoFill="0" autoLine="0" autoPict="0">
                <anchor moveWithCells="1">
                  <from>
                    <xdr:col>4</xdr:col>
                    <xdr:colOff>104775</xdr:colOff>
                    <xdr:row>7</xdr:row>
                    <xdr:rowOff>19050</xdr:rowOff>
                  </from>
                  <to>
                    <xdr:col>4</xdr:col>
                    <xdr:colOff>342900</xdr:colOff>
                    <xdr:row>7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4" r:id="rId10" name="Check Box 8">
              <controlPr defaultSize="0" autoFill="0" autoLine="0" autoPict="0">
                <anchor moveWithCells="1">
                  <from>
                    <xdr:col>4</xdr:col>
                    <xdr:colOff>104775</xdr:colOff>
                    <xdr:row>8</xdr:row>
                    <xdr:rowOff>19050</xdr:rowOff>
                  </from>
                  <to>
                    <xdr:col>4</xdr:col>
                    <xdr:colOff>342900</xdr:colOff>
                    <xdr:row>9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85D5C-6843-4AC3-BB8C-F2CB12BA8489}">
  <dimension ref="B1:J15"/>
  <sheetViews>
    <sheetView showGridLines="0" zoomScale="85" zoomScaleNormal="85" workbookViewId="0">
      <selection activeCell="F16" sqref="F16"/>
    </sheetView>
  </sheetViews>
  <sheetFormatPr defaultColWidth="11.875" defaultRowHeight="13.5" x14ac:dyDescent="0.25"/>
  <cols>
    <col min="1" max="1" width="5" style="1" customWidth="1"/>
    <col min="2" max="2" width="15.625" style="1" customWidth="1"/>
    <col min="3" max="3" width="11.625" style="1" customWidth="1"/>
    <col min="4" max="4" width="1.625" style="1" customWidth="1"/>
    <col min="5" max="5" width="5.75" style="1" customWidth="1"/>
    <col min="6" max="6" width="40.625" style="1" customWidth="1"/>
    <col min="7" max="8" width="12.875" style="1" customWidth="1"/>
    <col min="9" max="9" width="10.5" style="1" customWidth="1"/>
    <col min="10" max="10" width="6.375" style="1" customWidth="1"/>
    <col min="11" max="11" width="11.875" style="1" customWidth="1"/>
    <col min="12" max="16384" width="11.875" style="1"/>
  </cols>
  <sheetData>
    <row r="1" spans="2:10" ht="24" customHeight="1" x14ac:dyDescent="0.25"/>
    <row r="2" spans="2:10" ht="20.25" customHeight="1" x14ac:dyDescent="0.25">
      <c r="B2" s="82" t="s">
        <v>15</v>
      </c>
      <c r="C2" s="82"/>
      <c r="E2" s="11" t="s">
        <v>14</v>
      </c>
      <c r="F2" s="11" t="s">
        <v>13</v>
      </c>
      <c r="G2" s="11" t="s">
        <v>12</v>
      </c>
      <c r="H2" s="11" t="s">
        <v>11</v>
      </c>
      <c r="I2" s="11" t="s">
        <v>10</v>
      </c>
      <c r="J2" s="11" t="s">
        <v>9</v>
      </c>
    </row>
    <row r="3" spans="2:10" ht="18" customHeight="1" x14ac:dyDescent="0.25">
      <c r="B3" s="10" t="s">
        <v>8</v>
      </c>
      <c r="C3" s="9">
        <f ca="1">TODAY()</f>
        <v>43660</v>
      </c>
      <c r="E3" s="2"/>
      <c r="F3" s="8" t="s">
        <v>24</v>
      </c>
      <c r="G3" s="9"/>
      <c r="H3" s="9"/>
      <c r="I3" s="8" t="b">
        <v>1</v>
      </c>
      <c r="J3" s="2">
        <f t="shared" ref="J3:J13" si="0">IF(I3=TRUE,1,IF($C$3&gt;=H3,0,_xlfn.UNICHAR(128339)))</f>
        <v>1</v>
      </c>
    </row>
    <row r="4" spans="2:10" ht="18" customHeight="1" x14ac:dyDescent="0.25">
      <c r="B4" s="6" t="s">
        <v>6</v>
      </c>
      <c r="C4" s="3">
        <f>COUNTIF(I:I,TRUE)</f>
        <v>11</v>
      </c>
      <c r="E4" s="2"/>
      <c r="F4" s="8" t="s">
        <v>74</v>
      </c>
      <c r="G4" s="4"/>
      <c r="H4" s="4"/>
      <c r="I4" s="3" t="b">
        <v>1</v>
      </c>
      <c r="J4" s="2">
        <f t="shared" si="0"/>
        <v>1</v>
      </c>
    </row>
    <row r="5" spans="2:10" ht="18" customHeight="1" thickBot="1" x14ac:dyDescent="0.3">
      <c r="B5" s="6" t="s">
        <v>5</v>
      </c>
      <c r="C5" s="3">
        <f>COUNTIF(I:I,FALSE)</f>
        <v>0</v>
      </c>
      <c r="E5" s="26"/>
      <c r="F5" s="27" t="s">
        <v>38</v>
      </c>
      <c r="G5" s="28"/>
      <c r="H5" s="28"/>
      <c r="I5" s="27" t="b">
        <v>1</v>
      </c>
      <c r="J5" s="26">
        <f t="shared" si="0"/>
        <v>1</v>
      </c>
    </row>
    <row r="6" spans="2:10" ht="18" customHeight="1" x14ac:dyDescent="0.25">
      <c r="B6" s="6" t="s">
        <v>3</v>
      </c>
      <c r="C6" s="3">
        <f>C4+C5</f>
        <v>11</v>
      </c>
      <c r="E6" s="2"/>
      <c r="F6" s="8" t="s">
        <v>39</v>
      </c>
      <c r="G6" s="9"/>
      <c r="H6" s="9"/>
      <c r="I6" s="8" t="b">
        <v>1</v>
      </c>
      <c r="J6" s="2">
        <f t="shared" si="0"/>
        <v>1</v>
      </c>
    </row>
    <row r="7" spans="2:10" ht="18" customHeight="1" x14ac:dyDescent="0.25">
      <c r="B7" s="6" t="s">
        <v>1</v>
      </c>
      <c r="C7" s="5">
        <f>C4/C6</f>
        <v>1</v>
      </c>
      <c r="E7" s="2"/>
      <c r="F7" s="8" t="s">
        <v>75</v>
      </c>
      <c r="G7" s="4"/>
      <c r="H7" s="4"/>
      <c r="I7" s="3" t="b">
        <v>1</v>
      </c>
      <c r="J7" s="2">
        <f t="shared" si="0"/>
        <v>1</v>
      </c>
    </row>
    <row r="8" spans="2:10" ht="18" customHeight="1" thickBot="1" x14ac:dyDescent="0.3">
      <c r="B8" s="6" t="s">
        <v>0</v>
      </c>
      <c r="C8" s="5">
        <f>C5/C6</f>
        <v>0</v>
      </c>
      <c r="E8" s="29"/>
      <c r="F8" s="27" t="s">
        <v>38</v>
      </c>
      <c r="G8" s="28"/>
      <c r="H8" s="28"/>
      <c r="I8" s="27" t="b">
        <v>1</v>
      </c>
      <c r="J8" s="29">
        <f t="shared" si="0"/>
        <v>1</v>
      </c>
    </row>
    <row r="9" spans="2:10" ht="18" customHeight="1" x14ac:dyDescent="0.25">
      <c r="E9" s="2"/>
      <c r="F9" s="8" t="s">
        <v>40</v>
      </c>
      <c r="G9" s="9"/>
      <c r="H9" s="9"/>
      <c r="I9" s="8" t="b">
        <v>1</v>
      </c>
      <c r="J9" s="2">
        <f t="shared" si="0"/>
        <v>1</v>
      </c>
    </row>
    <row r="10" spans="2:10" ht="18" customHeight="1" x14ac:dyDescent="0.25">
      <c r="E10" s="2"/>
      <c r="F10" s="8" t="s">
        <v>76</v>
      </c>
      <c r="G10" s="9"/>
      <c r="H10" s="9"/>
      <c r="I10" s="8" t="b">
        <v>1</v>
      </c>
      <c r="J10" s="2">
        <f t="shared" si="0"/>
        <v>1</v>
      </c>
    </row>
    <row r="11" spans="2:10" ht="18" customHeight="1" thickBot="1" x14ac:dyDescent="0.3">
      <c r="E11" s="26"/>
      <c r="F11" s="27" t="s">
        <v>38</v>
      </c>
      <c r="G11" s="28"/>
      <c r="H11" s="28"/>
      <c r="I11" s="27" t="b">
        <v>1</v>
      </c>
      <c r="J11" s="26">
        <f>IF(I11=TRUE,1,IF($C$3&gt;=H11,0,_xlfn.UNICHAR(128339)))</f>
        <v>1</v>
      </c>
    </row>
    <row r="12" spans="2:10" ht="18" customHeight="1" x14ac:dyDescent="0.25">
      <c r="E12" s="30"/>
      <c r="F12" s="31" t="s">
        <v>68</v>
      </c>
      <c r="G12" s="32"/>
      <c r="H12" s="32"/>
      <c r="I12" s="31" t="b">
        <v>1</v>
      </c>
      <c r="J12" s="30">
        <f>IF(I12=TRUE,1,IF($C$3&gt;=H12,0,_xlfn.UNICHAR(128339)))</f>
        <v>1</v>
      </c>
    </row>
    <row r="13" spans="2:10" ht="18" customHeight="1" thickBot="1" x14ac:dyDescent="0.3">
      <c r="E13" s="26"/>
      <c r="F13" s="27" t="s">
        <v>58</v>
      </c>
      <c r="G13" s="28"/>
      <c r="H13" s="28"/>
      <c r="I13" s="27" t="b">
        <v>1</v>
      </c>
      <c r="J13" s="26">
        <f t="shared" si="0"/>
        <v>1</v>
      </c>
    </row>
    <row r="15" spans="2:10" x14ac:dyDescent="0.25">
      <c r="F15" s="1" t="s">
        <v>138</v>
      </c>
    </row>
  </sheetData>
  <mergeCells count="1">
    <mergeCell ref="B2:C2"/>
  </mergeCells>
  <phoneticPr fontId="3" type="noConversion"/>
  <conditionalFormatting sqref="J3:J13">
    <cfRule type="iconSet" priority="1">
      <iconSet iconSet="3Symbols2" showValue="0">
        <cfvo type="percent" val="0"/>
        <cfvo type="num" val="0"/>
        <cfvo type="num" val="1"/>
      </iconSet>
    </cfRule>
  </conditionalFormatting>
  <pageMargins left="0.7" right="0.7" top="0.75" bottom="0.75" header="0.3" footer="0.3"/>
  <pageSetup paperSize="9" orientation="portrait" horizontalDpi="1200" verticalDpi="12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r:id="rId4" name="Check Box 1">
              <controlPr defaultSize="0" autoFill="0" autoLine="0" autoPict="0">
                <anchor moveWithCells="1">
                  <from>
                    <xdr:col>4</xdr:col>
                    <xdr:colOff>104775</xdr:colOff>
                    <xdr:row>2</xdr:row>
                    <xdr:rowOff>19050</xdr:rowOff>
                  </from>
                  <to>
                    <xdr:col>4</xdr:col>
                    <xdr:colOff>342900</xdr:colOff>
                    <xdr:row>2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2" r:id="rId5" name="Check Box 2">
              <controlPr defaultSize="0" autoFill="0" autoLine="0" autoPict="0">
                <anchor moveWithCells="1">
                  <from>
                    <xdr:col>4</xdr:col>
                    <xdr:colOff>104775</xdr:colOff>
                    <xdr:row>3</xdr:row>
                    <xdr:rowOff>19050</xdr:rowOff>
                  </from>
                  <to>
                    <xdr:col>4</xdr:col>
                    <xdr:colOff>342900</xdr:colOff>
                    <xdr:row>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3" r:id="rId6" name="Check Box 3">
              <controlPr defaultSize="0" autoFill="0" autoLine="0" autoPict="0">
                <anchor moveWithCells="1">
                  <from>
                    <xdr:col>4</xdr:col>
                    <xdr:colOff>104775</xdr:colOff>
                    <xdr:row>4</xdr:row>
                    <xdr:rowOff>19050</xdr:rowOff>
                  </from>
                  <to>
                    <xdr:col>4</xdr:col>
                    <xdr:colOff>342900</xdr:colOff>
                    <xdr:row>4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4" r:id="rId7" name="Check Box 4">
              <controlPr defaultSize="0" autoFill="0" autoLine="0" autoPict="0">
                <anchor moveWithCells="1">
                  <from>
                    <xdr:col>4</xdr:col>
                    <xdr:colOff>104775</xdr:colOff>
                    <xdr:row>5</xdr:row>
                    <xdr:rowOff>19050</xdr:rowOff>
                  </from>
                  <to>
                    <xdr:col>4</xdr:col>
                    <xdr:colOff>342900</xdr:colOff>
                    <xdr:row>5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5" r:id="rId8" name="Check Box 5">
              <controlPr defaultSize="0" autoFill="0" autoLine="0" autoPict="0">
                <anchor moveWithCells="1">
                  <from>
                    <xdr:col>4</xdr:col>
                    <xdr:colOff>104775</xdr:colOff>
                    <xdr:row>6</xdr:row>
                    <xdr:rowOff>19050</xdr:rowOff>
                  </from>
                  <to>
                    <xdr:col>4</xdr:col>
                    <xdr:colOff>342900</xdr:colOff>
                    <xdr:row>6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6" r:id="rId9" name="Check Box 6">
              <controlPr defaultSize="0" autoFill="0" autoLine="0" autoPict="0">
                <anchor moveWithCells="1">
                  <from>
                    <xdr:col>4</xdr:col>
                    <xdr:colOff>104775</xdr:colOff>
                    <xdr:row>7</xdr:row>
                    <xdr:rowOff>19050</xdr:rowOff>
                  </from>
                  <to>
                    <xdr:col>4</xdr:col>
                    <xdr:colOff>342900</xdr:colOff>
                    <xdr:row>7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7" r:id="rId10" name="Check Box 7">
              <controlPr defaultSize="0" autoFill="0" autoLine="0" autoPict="0">
                <anchor moveWithCells="1">
                  <from>
                    <xdr:col>4</xdr:col>
                    <xdr:colOff>104775</xdr:colOff>
                    <xdr:row>8</xdr:row>
                    <xdr:rowOff>19050</xdr:rowOff>
                  </from>
                  <to>
                    <xdr:col>4</xdr:col>
                    <xdr:colOff>342900</xdr:colOff>
                    <xdr:row>8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8" r:id="rId11" name="Check Box 8">
              <controlPr defaultSize="0" autoFill="0" autoLine="0" autoPict="0">
                <anchor moveWithCells="1">
                  <from>
                    <xdr:col>4</xdr:col>
                    <xdr:colOff>104775</xdr:colOff>
                    <xdr:row>12</xdr:row>
                    <xdr:rowOff>19050</xdr:rowOff>
                  </from>
                  <to>
                    <xdr:col>4</xdr:col>
                    <xdr:colOff>342900</xdr:colOff>
                    <xdr:row>12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0" r:id="rId12" name="Check Box 10">
              <controlPr defaultSize="0" autoFill="0" autoLine="0" autoPict="0">
                <anchor moveWithCells="1">
                  <from>
                    <xdr:col>4</xdr:col>
                    <xdr:colOff>104775</xdr:colOff>
                    <xdr:row>9</xdr:row>
                    <xdr:rowOff>19050</xdr:rowOff>
                  </from>
                  <to>
                    <xdr:col>4</xdr:col>
                    <xdr:colOff>342900</xdr:colOff>
                    <xdr:row>9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2" r:id="rId13" name="Check Box 12">
              <controlPr defaultSize="0" autoFill="0" autoLine="0" autoPict="0">
                <anchor moveWithCells="1">
                  <from>
                    <xdr:col>4</xdr:col>
                    <xdr:colOff>104775</xdr:colOff>
                    <xdr:row>10</xdr:row>
                    <xdr:rowOff>19050</xdr:rowOff>
                  </from>
                  <to>
                    <xdr:col>4</xdr:col>
                    <xdr:colOff>342900</xdr:colOff>
                    <xdr:row>10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3" r:id="rId14" name="Check Box 13">
              <controlPr defaultSize="0" autoFill="0" autoLine="0" autoPict="0">
                <anchor moveWithCells="1">
                  <from>
                    <xdr:col>4</xdr:col>
                    <xdr:colOff>104775</xdr:colOff>
                    <xdr:row>11</xdr:row>
                    <xdr:rowOff>19050</xdr:rowOff>
                  </from>
                  <to>
                    <xdr:col>4</xdr:col>
                    <xdr:colOff>342900</xdr:colOff>
                    <xdr:row>11</xdr:row>
                    <xdr:rowOff>209550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53A0E-74AF-43D3-B99E-1D88579A2FDE}">
  <dimension ref="A2:Q29"/>
  <sheetViews>
    <sheetView zoomScale="85" zoomScaleNormal="85" workbookViewId="0">
      <selection activeCell="J29" sqref="J29"/>
    </sheetView>
  </sheetViews>
  <sheetFormatPr defaultRowHeight="16.5" x14ac:dyDescent="0.25"/>
  <cols>
    <col min="1" max="1" width="11.375" style="12" customWidth="1"/>
    <col min="2" max="2" width="13.5" customWidth="1"/>
    <col min="3" max="4" width="13" bestFit="1" customWidth="1"/>
    <col min="5" max="5" width="13.375" customWidth="1"/>
    <col min="6" max="7" width="13" bestFit="1" customWidth="1"/>
    <col min="8" max="8" width="12.5" customWidth="1"/>
    <col min="9" max="9" width="12.875" customWidth="1"/>
    <col min="10" max="10" width="13" customWidth="1"/>
    <col min="11" max="11" width="12.5" customWidth="1"/>
    <col min="12" max="12" width="14" customWidth="1"/>
    <col min="13" max="13" width="13.5" customWidth="1"/>
    <col min="14" max="14" width="13.25" customWidth="1"/>
    <col min="15" max="15" width="11.625" customWidth="1"/>
    <col min="16" max="16" width="13.625" customWidth="1"/>
    <col min="17" max="17" width="15.75" customWidth="1"/>
  </cols>
  <sheetData>
    <row r="2" spans="1:17" x14ac:dyDescent="0.25">
      <c r="E2" s="25"/>
      <c r="F2" s="25"/>
      <c r="G2" s="25"/>
    </row>
    <row r="3" spans="1:17" ht="17.25" thickBot="1" x14ac:dyDescent="0.3">
      <c r="A3" s="100" t="s">
        <v>37</v>
      </c>
      <c r="B3" s="101"/>
      <c r="C3" s="101"/>
      <c r="D3" s="101"/>
      <c r="E3" s="101"/>
      <c r="F3" s="101"/>
      <c r="G3" s="101"/>
      <c r="H3" s="101"/>
      <c r="I3" s="101"/>
      <c r="J3" s="101"/>
      <c r="K3" s="101"/>
      <c r="L3" s="101"/>
      <c r="M3" s="101"/>
      <c r="N3" s="101"/>
      <c r="O3" s="101"/>
    </row>
    <row r="4" spans="1:17" x14ac:dyDescent="0.25">
      <c r="A4" s="24" t="s">
        <v>36</v>
      </c>
      <c r="B4" s="23" t="s">
        <v>35</v>
      </c>
      <c r="C4" s="23">
        <v>1</v>
      </c>
      <c r="D4" s="23">
        <v>2</v>
      </c>
      <c r="E4" s="23">
        <v>3</v>
      </c>
      <c r="F4" s="23">
        <v>4</v>
      </c>
      <c r="G4" s="23">
        <v>5</v>
      </c>
      <c r="H4" s="23">
        <v>6</v>
      </c>
      <c r="I4" s="23">
        <v>7</v>
      </c>
      <c r="J4" s="23">
        <v>8</v>
      </c>
      <c r="K4" s="23">
        <v>9</v>
      </c>
      <c r="L4" s="23">
        <v>10</v>
      </c>
      <c r="M4" s="23">
        <v>11</v>
      </c>
      <c r="N4" s="23">
        <v>12</v>
      </c>
      <c r="O4" s="13">
        <v>13</v>
      </c>
      <c r="P4" s="23">
        <v>14</v>
      </c>
      <c r="Q4" s="13">
        <v>15</v>
      </c>
    </row>
    <row r="5" spans="1:17" ht="33" x14ac:dyDescent="0.25">
      <c r="A5" s="20" t="s">
        <v>34</v>
      </c>
      <c r="B5" s="22">
        <v>-8413</v>
      </c>
      <c r="C5" s="21">
        <v>-8799.4</v>
      </c>
      <c r="D5" s="21">
        <v>-8864.5</v>
      </c>
      <c r="E5" s="70">
        <v>-8880.7999999999993</v>
      </c>
      <c r="F5" s="21">
        <v>-8846.2000000000007</v>
      </c>
      <c r="G5" s="21">
        <v>-8905.7999999999993</v>
      </c>
      <c r="H5" s="21">
        <v>-8915.4</v>
      </c>
      <c r="I5" s="21">
        <v>-8936</v>
      </c>
      <c r="J5" s="21">
        <v>-8883.6</v>
      </c>
      <c r="K5" s="21">
        <v>-8936.2999999999993</v>
      </c>
      <c r="L5" s="21">
        <v>-8985.4</v>
      </c>
      <c r="M5" s="21">
        <v>-8953.4</v>
      </c>
      <c r="N5" s="21">
        <v>-8967.2999999999993</v>
      </c>
      <c r="O5" s="72">
        <v>-9022.7000000000007</v>
      </c>
      <c r="P5" s="76">
        <v>-9081.2000000000007</v>
      </c>
      <c r="Q5" s="76">
        <v>-9100.5</v>
      </c>
    </row>
    <row r="6" spans="1:17" x14ac:dyDescent="0.25">
      <c r="A6" s="20" t="s">
        <v>33</v>
      </c>
      <c r="B6" s="19">
        <v>-5318.1197000000002</v>
      </c>
      <c r="C6" s="19">
        <v>-5192.2981</v>
      </c>
      <c r="D6" s="19">
        <v>-5251.5769</v>
      </c>
      <c r="E6" s="71">
        <v>-5300.5487999999996</v>
      </c>
      <c r="F6" s="19">
        <v>-5272.4331000000002</v>
      </c>
      <c r="G6" s="19">
        <v>-5332.3388000000004</v>
      </c>
      <c r="H6" s="19">
        <v>-5322.8878999999997</v>
      </c>
      <c r="I6" s="19">
        <v>-5364.0243</v>
      </c>
      <c r="J6" s="19">
        <v>-5248.7605999999996</v>
      </c>
      <c r="K6" s="19">
        <v>-5350.2278999999999</v>
      </c>
      <c r="L6" s="19">
        <v>-5389.9540999999999</v>
      </c>
      <c r="M6" s="19">
        <v>-5453.6769999999997</v>
      </c>
      <c r="N6" s="19">
        <v>-5453.4949999999999</v>
      </c>
      <c r="O6" s="18">
        <v>-5483.6058000000003</v>
      </c>
      <c r="P6" s="77">
        <v>-5536.0379000000003</v>
      </c>
      <c r="Q6" s="78">
        <v>-5568.3688000000002</v>
      </c>
    </row>
    <row r="7" spans="1:17" ht="17.25" thickBot="1" x14ac:dyDescent="0.3">
      <c r="A7" s="17" t="s">
        <v>32</v>
      </c>
      <c r="B7" s="15">
        <v>0.65510000000000002</v>
      </c>
      <c r="C7" s="15">
        <v>0.67090000000000005</v>
      </c>
      <c r="D7" s="15">
        <v>0.70650000000000002</v>
      </c>
      <c r="E7" s="15">
        <v>0.72150000000000003</v>
      </c>
      <c r="F7" s="15">
        <v>0.74729999999999996</v>
      </c>
      <c r="G7" s="15">
        <v>0.76319999999999999</v>
      </c>
      <c r="H7" s="15">
        <v>0.78590000000000004</v>
      </c>
      <c r="I7" s="15">
        <v>0.83120000000000005</v>
      </c>
      <c r="J7" s="15">
        <v>0.84489999999999998</v>
      </c>
      <c r="K7" s="16">
        <v>0.87019999999999997</v>
      </c>
      <c r="L7" s="15">
        <v>0.90920000000000001</v>
      </c>
      <c r="M7" s="15">
        <v>0.93879999999999997</v>
      </c>
      <c r="N7" s="15">
        <v>0.94989999999999997</v>
      </c>
      <c r="O7" s="14">
        <v>0.97070000000000001</v>
      </c>
      <c r="P7" s="77">
        <v>0.9849</v>
      </c>
      <c r="Q7" s="78">
        <v>1.0042</v>
      </c>
    </row>
    <row r="9" spans="1:17" ht="17.25" thickBot="1" x14ac:dyDescent="0.3"/>
    <row r="10" spans="1:17" x14ac:dyDescent="0.25">
      <c r="A10" s="102" t="s">
        <v>31</v>
      </c>
      <c r="B10" s="103"/>
      <c r="C10" s="103"/>
      <c r="D10" s="103"/>
      <c r="E10" s="13" t="s">
        <v>30</v>
      </c>
    </row>
    <row r="11" spans="1:17" x14ac:dyDescent="0.25">
      <c r="A11" s="67">
        <v>0</v>
      </c>
      <c r="B11" s="68">
        <v>33.822600000000001</v>
      </c>
      <c r="C11" s="68">
        <v>32.849600000000002</v>
      </c>
      <c r="D11" s="68">
        <v>26.0886</v>
      </c>
      <c r="E11" s="69" t="s">
        <v>59</v>
      </c>
    </row>
    <row r="12" spans="1:17" x14ac:dyDescent="0.25">
      <c r="A12" s="67">
        <v>1</v>
      </c>
      <c r="B12" s="68">
        <f>$B11*0.99</f>
        <v>33.484374000000003</v>
      </c>
      <c r="C12" s="68">
        <f>$C11*0.99</f>
        <v>32.521104000000001</v>
      </c>
      <c r="D12" s="68">
        <f>$D11*0.99</f>
        <v>25.827714</v>
      </c>
      <c r="E12" s="69" t="s">
        <v>60</v>
      </c>
    </row>
    <row r="13" spans="1:17" x14ac:dyDescent="0.25">
      <c r="A13" s="67">
        <v>2</v>
      </c>
      <c r="B13" s="68">
        <f t="shared" ref="B13:B26" si="0">$B12*0.99</f>
        <v>33.149530259999999</v>
      </c>
      <c r="C13" s="68">
        <f>$C12*0.99</f>
        <v>32.195892960000002</v>
      </c>
      <c r="D13" s="68">
        <f t="shared" ref="D13:D26" si="1">$D12*0.99</f>
        <v>25.56943686</v>
      </c>
      <c r="E13" s="69" t="s">
        <v>61</v>
      </c>
    </row>
    <row r="14" spans="1:17" x14ac:dyDescent="0.25">
      <c r="A14" s="67">
        <v>3</v>
      </c>
      <c r="B14" s="68">
        <f>$B13*0.99</f>
        <v>32.818034957400002</v>
      </c>
      <c r="C14" s="68">
        <f t="shared" ref="C14:C26" si="2">$C13*0.99</f>
        <v>31.873934030400001</v>
      </c>
      <c r="D14" s="68">
        <f>$D13*0.99</f>
        <v>25.313742491399999</v>
      </c>
      <c r="E14" s="69" t="s">
        <v>62</v>
      </c>
    </row>
    <row r="15" spans="1:17" x14ac:dyDescent="0.25">
      <c r="A15" s="67">
        <v>4</v>
      </c>
      <c r="B15" s="68">
        <f t="shared" si="0"/>
        <v>32.489854607826004</v>
      </c>
      <c r="C15" s="68">
        <f t="shared" si="2"/>
        <v>31.555194690096002</v>
      </c>
      <c r="D15" s="68">
        <f t="shared" si="1"/>
        <v>25.060605066485998</v>
      </c>
      <c r="E15" s="69" t="s">
        <v>63</v>
      </c>
    </row>
    <row r="16" spans="1:17" x14ac:dyDescent="0.25">
      <c r="A16" s="67">
        <v>5</v>
      </c>
      <c r="B16" s="68">
        <f t="shared" si="0"/>
        <v>32.164956061747745</v>
      </c>
      <c r="C16" s="68">
        <f t="shared" si="2"/>
        <v>31.239642743195041</v>
      </c>
      <c r="D16" s="68">
        <f t="shared" si="1"/>
        <v>24.809999015821138</v>
      </c>
      <c r="E16" s="69" t="s">
        <v>64</v>
      </c>
    </row>
    <row r="17" spans="1:10" x14ac:dyDescent="0.25">
      <c r="A17" s="67">
        <v>6</v>
      </c>
      <c r="B17" s="68">
        <f t="shared" si="0"/>
        <v>31.843306501130268</v>
      </c>
      <c r="C17" s="68">
        <f t="shared" si="2"/>
        <v>30.927246315763092</v>
      </c>
      <c r="D17" s="68">
        <f t="shared" si="1"/>
        <v>24.561899025662925</v>
      </c>
      <c r="E17" s="69" t="s">
        <v>65</v>
      </c>
    </row>
    <row r="18" spans="1:10" x14ac:dyDescent="0.25">
      <c r="A18" s="67">
        <v>7</v>
      </c>
      <c r="B18" s="68">
        <f t="shared" si="0"/>
        <v>31.524873436118966</v>
      </c>
      <c r="C18" s="68">
        <f t="shared" si="2"/>
        <v>30.617973852605463</v>
      </c>
      <c r="D18" s="68">
        <f t="shared" si="1"/>
        <v>24.316280035406294</v>
      </c>
      <c r="E18" s="69" t="s">
        <v>66</v>
      </c>
    </row>
    <row r="19" spans="1:10" x14ac:dyDescent="0.25">
      <c r="A19" s="67">
        <v>8</v>
      </c>
      <c r="B19" s="68">
        <f t="shared" si="0"/>
        <v>31.209624701757775</v>
      </c>
      <c r="C19" s="68">
        <f t="shared" si="2"/>
        <v>30.311794114079408</v>
      </c>
      <c r="D19" s="68">
        <f t="shared" si="1"/>
        <v>24.07311723505223</v>
      </c>
      <c r="E19" s="69" t="s">
        <v>67</v>
      </c>
    </row>
    <row r="20" spans="1:10" x14ac:dyDescent="0.25">
      <c r="A20" s="67">
        <v>9</v>
      </c>
      <c r="B20" s="68">
        <f t="shared" si="0"/>
        <v>30.897528454740197</v>
      </c>
      <c r="C20" s="68">
        <f t="shared" si="2"/>
        <v>30.008676172938614</v>
      </c>
      <c r="D20" s="68">
        <f t="shared" si="1"/>
        <v>23.832386062701708</v>
      </c>
      <c r="E20" s="69" t="s">
        <v>29</v>
      </c>
    </row>
    <row r="21" spans="1:10" x14ac:dyDescent="0.25">
      <c r="A21" s="67">
        <v>10</v>
      </c>
      <c r="B21" s="68">
        <f t="shared" si="0"/>
        <v>30.588553170192796</v>
      </c>
      <c r="C21" s="68">
        <f t="shared" si="2"/>
        <v>29.708589411209228</v>
      </c>
      <c r="D21" s="68">
        <f t="shared" si="1"/>
        <v>23.594062202074692</v>
      </c>
      <c r="E21" s="69" t="s">
        <v>28</v>
      </c>
    </row>
    <row r="22" spans="1:10" x14ac:dyDescent="0.25">
      <c r="A22" s="67">
        <v>11</v>
      </c>
      <c r="B22" s="68">
        <f t="shared" si="0"/>
        <v>30.282667638490867</v>
      </c>
      <c r="C22" s="68">
        <f t="shared" si="2"/>
        <v>29.411503517097135</v>
      </c>
      <c r="D22" s="68">
        <f t="shared" si="1"/>
        <v>23.358121580053947</v>
      </c>
      <c r="E22" s="69" t="s">
        <v>27</v>
      </c>
    </row>
    <row r="23" spans="1:10" x14ac:dyDescent="0.25">
      <c r="A23" s="67">
        <v>12</v>
      </c>
      <c r="B23" s="68">
        <f t="shared" si="0"/>
        <v>29.979840962105957</v>
      </c>
      <c r="C23" s="68">
        <f t="shared" si="2"/>
        <v>29.117388481926163</v>
      </c>
      <c r="D23" s="68">
        <f t="shared" si="1"/>
        <v>23.124540364253406</v>
      </c>
      <c r="E23" s="69" t="s">
        <v>26</v>
      </c>
    </row>
    <row r="24" spans="1:10" ht="17.25" thickBot="1" x14ac:dyDescent="0.3">
      <c r="A24" s="73">
        <v>13</v>
      </c>
      <c r="B24" s="74">
        <f t="shared" si="0"/>
        <v>29.680042552484895</v>
      </c>
      <c r="C24" s="74">
        <f t="shared" si="2"/>
        <v>28.826214597106901</v>
      </c>
      <c r="D24" s="74">
        <f t="shared" si="1"/>
        <v>22.89329496061087</v>
      </c>
      <c r="E24" s="75" t="s">
        <v>25</v>
      </c>
    </row>
    <row r="25" spans="1:10" x14ac:dyDescent="0.25">
      <c r="A25" s="67">
        <v>14</v>
      </c>
      <c r="B25" s="68">
        <f t="shared" si="0"/>
        <v>29.383242126960045</v>
      </c>
      <c r="C25" s="68">
        <f t="shared" si="2"/>
        <v>28.537952451135833</v>
      </c>
      <c r="D25" s="68">
        <f t="shared" si="1"/>
        <v>22.664362011004762</v>
      </c>
      <c r="E25" s="69" t="s">
        <v>136</v>
      </c>
    </row>
    <row r="26" spans="1:10" ht="17.25" thickBot="1" x14ac:dyDescent="0.3">
      <c r="A26" s="73">
        <v>15</v>
      </c>
      <c r="B26" s="74">
        <f t="shared" si="0"/>
        <v>29.089409705690443</v>
      </c>
      <c r="C26" s="74">
        <f t="shared" si="2"/>
        <v>28.252572926624474</v>
      </c>
      <c r="D26" s="74">
        <f t="shared" si="1"/>
        <v>22.437718390894716</v>
      </c>
      <c r="E26" s="75" t="s">
        <v>137</v>
      </c>
    </row>
    <row r="28" spans="1:10" x14ac:dyDescent="0.25">
      <c r="H28">
        <f>D26*C26*B26</f>
        <v>18440.453872689777</v>
      </c>
      <c r="I28">
        <f>H28*1E-30*1000</f>
        <v>1.8440453872689779E-23</v>
      </c>
    </row>
    <row r="29" spans="1:10" x14ac:dyDescent="0.25">
      <c r="I29">
        <f>1/6.02E+23</f>
        <v>1.6611295681063124E-24</v>
      </c>
      <c r="J29">
        <f>I29/I28*614</f>
        <v>55.309568943299837</v>
      </c>
    </row>
  </sheetData>
  <mergeCells count="2">
    <mergeCell ref="A3:O3"/>
    <mergeCell ref="A10:D10"/>
  </mergeCells>
  <phoneticPr fontId="3" type="noConversion"/>
  <printOptions headings="1"/>
  <pageMargins left="0.7" right="0.7" top="0.75" bottom="0.75" header="0.3" footer="0.3"/>
  <pageSetup paperSize="9" orientation="portrait" horizontalDpi="1200" verticalDpi="12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84A7D-EDBF-40E4-A466-82DCC2B637D6}">
  <dimension ref="B1:AA10"/>
  <sheetViews>
    <sheetView showGridLines="0" tabSelected="1" topLeftCell="H1" zoomScaleNormal="100" workbookViewId="0">
      <selection activeCell="M5" sqref="M5"/>
    </sheetView>
  </sheetViews>
  <sheetFormatPr defaultColWidth="11.875" defaultRowHeight="13.5" x14ac:dyDescent="0.25"/>
  <cols>
    <col min="1" max="1" width="5" style="1" customWidth="1"/>
    <col min="2" max="2" width="15.625" style="1" customWidth="1"/>
    <col min="3" max="3" width="11.625" style="1" customWidth="1"/>
    <col min="4" max="4" width="1.625" style="1" customWidth="1"/>
    <col min="5" max="5" width="5.75" style="1" customWidth="1"/>
    <col min="6" max="6" width="43" style="1" customWidth="1"/>
    <col min="7" max="8" width="12.875" style="1" customWidth="1"/>
    <col min="9" max="9" width="10.5" style="1" hidden="1" customWidth="1"/>
    <col min="10" max="10" width="6.375" style="1" customWidth="1"/>
    <col min="11" max="11" width="11.875" style="1" customWidth="1"/>
    <col min="12" max="16384" width="11.875" style="1"/>
  </cols>
  <sheetData>
    <row r="1" spans="2:27" ht="24" customHeight="1" thickBot="1" x14ac:dyDescent="0.3"/>
    <row r="2" spans="2:27" ht="20.25" customHeight="1" thickBot="1" x14ac:dyDescent="0.3">
      <c r="B2" s="82" t="s">
        <v>15</v>
      </c>
      <c r="C2" s="82"/>
      <c r="E2" s="33" t="s">
        <v>14</v>
      </c>
      <c r="F2" s="33" t="s">
        <v>13</v>
      </c>
      <c r="G2" s="33" t="s">
        <v>12</v>
      </c>
      <c r="H2" s="33" t="s">
        <v>11</v>
      </c>
      <c r="I2" s="33" t="s">
        <v>10</v>
      </c>
      <c r="J2" s="33" t="s">
        <v>9</v>
      </c>
      <c r="L2" s="44"/>
      <c r="M2" s="45" t="s">
        <v>78</v>
      </c>
      <c r="N2" s="51" t="s">
        <v>111</v>
      </c>
      <c r="O2" s="52" t="s">
        <v>79</v>
      </c>
      <c r="P2" s="52" t="s">
        <v>80</v>
      </c>
      <c r="Q2" s="52" t="s">
        <v>81</v>
      </c>
      <c r="R2" s="52" t="s">
        <v>82</v>
      </c>
      <c r="S2" s="52" t="s">
        <v>83</v>
      </c>
      <c r="T2" s="52" t="s">
        <v>84</v>
      </c>
      <c r="U2" s="52" t="s">
        <v>85</v>
      </c>
      <c r="V2" s="52" t="s">
        <v>86</v>
      </c>
      <c r="W2" s="52" t="s">
        <v>87</v>
      </c>
      <c r="X2" s="52" t="s">
        <v>88</v>
      </c>
      <c r="Y2" s="52" t="s">
        <v>89</v>
      </c>
      <c r="Z2" s="52" t="s">
        <v>90</v>
      </c>
      <c r="AA2" s="52" t="s">
        <v>91</v>
      </c>
    </row>
    <row r="3" spans="2:27" ht="18" customHeight="1" thickBot="1" x14ac:dyDescent="0.3">
      <c r="B3" s="10" t="s">
        <v>8</v>
      </c>
      <c r="C3" s="9">
        <f ca="1">TODAY()</f>
        <v>43660</v>
      </c>
      <c r="E3" s="2"/>
      <c r="F3" s="8" t="s">
        <v>71</v>
      </c>
      <c r="G3" s="9"/>
      <c r="H3" s="9"/>
      <c r="I3" s="8" t="b">
        <v>0</v>
      </c>
      <c r="J3" s="2">
        <f t="shared" ref="J3:J10" ca="1" si="0">IF(I3=TRUE,1,IF($C$3&gt;=H3,0,_xlfn.UNICHAR(128339)))</f>
        <v>0</v>
      </c>
      <c r="L3" s="105" t="s">
        <v>109</v>
      </c>
      <c r="M3" s="54" t="s">
        <v>92</v>
      </c>
      <c r="N3" s="53">
        <v>10</v>
      </c>
      <c r="O3" s="53">
        <v>20</v>
      </c>
      <c r="P3" s="53">
        <v>30</v>
      </c>
      <c r="Q3" s="53">
        <v>40</v>
      </c>
      <c r="R3" s="53">
        <v>50</v>
      </c>
      <c r="S3" s="53">
        <v>60</v>
      </c>
      <c r="T3" s="53">
        <v>70</v>
      </c>
      <c r="U3" s="53">
        <v>80</v>
      </c>
      <c r="V3" s="53">
        <v>90</v>
      </c>
      <c r="W3" s="53">
        <v>100</v>
      </c>
      <c r="X3" s="53">
        <v>110</v>
      </c>
      <c r="Y3" s="53">
        <v>120</v>
      </c>
      <c r="Z3" s="53">
        <v>130</v>
      </c>
      <c r="AA3" s="53">
        <v>140</v>
      </c>
    </row>
    <row r="4" spans="2:27" ht="18" customHeight="1" thickBot="1" x14ac:dyDescent="0.3">
      <c r="B4" s="6" t="s">
        <v>6</v>
      </c>
      <c r="C4" s="3">
        <f>COUNTIF(I:I,TRUE)</f>
        <v>0</v>
      </c>
      <c r="E4" s="55"/>
      <c r="F4" s="56" t="s">
        <v>72</v>
      </c>
      <c r="G4" s="57"/>
      <c r="H4" s="57"/>
      <c r="I4" s="56" t="b">
        <v>0</v>
      </c>
      <c r="J4" s="55">
        <f t="shared" ca="1" si="0"/>
        <v>0</v>
      </c>
      <c r="L4" s="106"/>
      <c r="M4" s="50" t="s">
        <v>93</v>
      </c>
      <c r="N4" s="53">
        <v>20</v>
      </c>
      <c r="O4" s="53">
        <v>30</v>
      </c>
      <c r="P4" s="53">
        <v>40</v>
      </c>
      <c r="Q4" s="53">
        <v>50</v>
      </c>
      <c r="R4" s="53">
        <v>60</v>
      </c>
      <c r="S4" s="53">
        <v>70</v>
      </c>
      <c r="T4" s="53">
        <v>80</v>
      </c>
      <c r="U4" s="53">
        <v>90</v>
      </c>
      <c r="V4" s="53">
        <v>100</v>
      </c>
      <c r="W4" s="53">
        <v>110</v>
      </c>
      <c r="X4" s="53">
        <v>120</v>
      </c>
      <c r="Y4" s="53">
        <v>130</v>
      </c>
      <c r="Z4" s="53">
        <v>140</v>
      </c>
      <c r="AA4" s="53">
        <v>150</v>
      </c>
    </row>
    <row r="5" spans="2:27" ht="18" customHeight="1" thickBot="1" x14ac:dyDescent="0.3">
      <c r="B5" s="6" t="s">
        <v>5</v>
      </c>
      <c r="C5" s="3">
        <f>COUNTIF(I:I,FALSE)</f>
        <v>8</v>
      </c>
      <c r="E5" s="2"/>
      <c r="F5" s="8" t="s">
        <v>73</v>
      </c>
      <c r="G5" s="9"/>
      <c r="H5" s="9"/>
      <c r="I5" s="8" t="b">
        <v>0</v>
      </c>
      <c r="J5" s="2">
        <f t="shared" ca="1" si="0"/>
        <v>0</v>
      </c>
      <c r="L5" s="47" t="s">
        <v>110</v>
      </c>
      <c r="M5" s="81" t="s">
        <v>139</v>
      </c>
      <c r="N5" s="79"/>
      <c r="O5" s="79"/>
      <c r="P5" s="79"/>
      <c r="Q5" s="79"/>
      <c r="R5" s="80"/>
      <c r="S5" s="80"/>
      <c r="T5" s="80"/>
      <c r="U5" s="80"/>
      <c r="V5" s="80"/>
      <c r="W5" s="80"/>
      <c r="X5" s="80"/>
      <c r="Y5" s="80"/>
      <c r="Z5" s="80"/>
      <c r="AA5" s="80"/>
    </row>
    <row r="6" spans="2:27" ht="18" customHeight="1" thickBot="1" x14ac:dyDescent="0.3">
      <c r="B6" s="6" t="s">
        <v>3</v>
      </c>
      <c r="C6" s="3">
        <f>C4+C5</f>
        <v>8</v>
      </c>
      <c r="E6" s="2"/>
      <c r="F6" s="3" t="s">
        <v>118</v>
      </c>
      <c r="G6" s="4"/>
      <c r="H6" s="4"/>
      <c r="I6" s="3" t="b">
        <v>0</v>
      </c>
      <c r="J6" s="2">
        <f t="shared" ca="1" si="0"/>
        <v>0</v>
      </c>
      <c r="L6" s="61"/>
      <c r="M6" s="48" t="s">
        <v>94</v>
      </c>
      <c r="N6" s="48" t="s">
        <v>95</v>
      </c>
      <c r="O6" s="48" t="s">
        <v>96</v>
      </c>
      <c r="P6" s="48" t="s">
        <v>97</v>
      </c>
      <c r="Q6" s="48" t="s">
        <v>98</v>
      </c>
      <c r="R6" s="48" t="s">
        <v>99</v>
      </c>
      <c r="S6" s="48" t="s">
        <v>100</v>
      </c>
      <c r="T6" s="48" t="s">
        <v>101</v>
      </c>
      <c r="U6" s="48" t="s">
        <v>102</v>
      </c>
      <c r="V6" s="48" t="s">
        <v>103</v>
      </c>
      <c r="W6" s="48" t="s">
        <v>104</v>
      </c>
      <c r="X6" s="48" t="s">
        <v>105</v>
      </c>
      <c r="Y6" s="48" t="s">
        <v>106</v>
      </c>
      <c r="Z6" s="48" t="s">
        <v>107</v>
      </c>
      <c r="AA6" s="48" t="s">
        <v>108</v>
      </c>
    </row>
    <row r="7" spans="2:27" ht="18" customHeight="1" thickBot="1" x14ac:dyDescent="0.3">
      <c r="B7" s="6" t="s">
        <v>1</v>
      </c>
      <c r="C7" s="5">
        <f>C4/C6</f>
        <v>0</v>
      </c>
      <c r="E7" s="2"/>
      <c r="F7" s="7" t="s">
        <v>113</v>
      </c>
      <c r="G7" s="4"/>
      <c r="H7" s="4"/>
      <c r="I7" s="3" t="b">
        <v>0</v>
      </c>
      <c r="J7" s="2">
        <f t="shared" ca="1" si="0"/>
        <v>0</v>
      </c>
      <c r="L7" s="104" t="s">
        <v>109</v>
      </c>
      <c r="M7" s="49">
        <v>150</v>
      </c>
      <c r="N7" s="49">
        <v>160</v>
      </c>
      <c r="O7" s="49">
        <v>170</v>
      </c>
      <c r="P7" s="49">
        <v>180</v>
      </c>
      <c r="Q7" s="49">
        <v>190</v>
      </c>
      <c r="R7" s="49">
        <v>200</v>
      </c>
      <c r="S7" s="49">
        <v>210</v>
      </c>
      <c r="T7" s="49">
        <v>220</v>
      </c>
      <c r="U7" s="49">
        <v>230</v>
      </c>
      <c r="V7" s="49">
        <v>240</v>
      </c>
      <c r="W7" s="49">
        <v>250</v>
      </c>
      <c r="X7" s="49">
        <v>260</v>
      </c>
      <c r="Y7" s="49">
        <v>270</v>
      </c>
      <c r="Z7" s="49">
        <v>280</v>
      </c>
      <c r="AA7" s="49">
        <v>290</v>
      </c>
    </row>
    <row r="8" spans="2:27" ht="18" customHeight="1" thickBot="1" x14ac:dyDescent="0.3">
      <c r="B8" s="6" t="s">
        <v>0</v>
      </c>
      <c r="C8" s="5">
        <f>C5/C6</f>
        <v>1</v>
      </c>
      <c r="E8" s="55"/>
      <c r="F8" s="56" t="s">
        <v>112</v>
      </c>
      <c r="G8" s="57"/>
      <c r="H8" s="57"/>
      <c r="I8" s="56" t="b">
        <v>0</v>
      </c>
      <c r="J8" s="55">
        <f t="shared" ca="1" si="0"/>
        <v>0</v>
      </c>
      <c r="L8" s="104"/>
      <c r="M8" s="46">
        <v>160</v>
      </c>
      <c r="N8" s="46">
        <v>170</v>
      </c>
      <c r="O8" s="46">
        <v>180</v>
      </c>
      <c r="P8" s="46">
        <v>190</v>
      </c>
      <c r="Q8" s="46">
        <v>200</v>
      </c>
      <c r="R8" s="46">
        <v>210</v>
      </c>
      <c r="S8" s="46">
        <v>220</v>
      </c>
      <c r="T8" s="46">
        <v>230</v>
      </c>
      <c r="U8" s="46">
        <v>240</v>
      </c>
      <c r="V8" s="46">
        <v>250</v>
      </c>
      <c r="W8" s="46">
        <v>260</v>
      </c>
      <c r="X8" s="46">
        <v>270</v>
      </c>
      <c r="Y8" s="46">
        <v>280</v>
      </c>
      <c r="Z8" s="46">
        <v>290</v>
      </c>
      <c r="AA8" s="46">
        <v>300</v>
      </c>
    </row>
    <row r="9" spans="2:27" ht="18" customHeight="1" thickBot="1" x14ac:dyDescent="0.3">
      <c r="E9" s="2"/>
      <c r="F9" s="8" t="s">
        <v>115</v>
      </c>
      <c r="G9" s="9"/>
      <c r="H9" s="9"/>
      <c r="I9" s="8" t="b">
        <v>0</v>
      </c>
      <c r="J9" s="2">
        <f t="shared" ca="1" si="0"/>
        <v>0</v>
      </c>
      <c r="L9" s="60" t="s">
        <v>114</v>
      </c>
      <c r="M9" s="59"/>
      <c r="N9" s="58"/>
      <c r="O9" s="58"/>
      <c r="P9" s="58"/>
      <c r="Q9" s="58"/>
      <c r="R9" s="58"/>
      <c r="S9" s="58"/>
      <c r="T9" s="58"/>
      <c r="U9" s="58"/>
      <c r="V9" s="58"/>
      <c r="W9" s="58"/>
      <c r="X9" s="58"/>
      <c r="Y9" s="58"/>
      <c r="Z9" s="58"/>
      <c r="AA9" s="58"/>
    </row>
    <row r="10" spans="2:27" ht="18" customHeight="1" x14ac:dyDescent="0.25">
      <c r="E10" s="2"/>
      <c r="F10" s="3" t="s">
        <v>116</v>
      </c>
      <c r="G10" s="4"/>
      <c r="H10" s="4"/>
      <c r="I10" s="3" t="b">
        <v>0</v>
      </c>
      <c r="J10" s="2">
        <f t="shared" ca="1" si="0"/>
        <v>0</v>
      </c>
    </row>
  </sheetData>
  <mergeCells count="3">
    <mergeCell ref="L7:L8"/>
    <mergeCell ref="B2:C2"/>
    <mergeCell ref="L3:L4"/>
  </mergeCells>
  <phoneticPr fontId="3" type="noConversion"/>
  <conditionalFormatting sqref="J3:J10">
    <cfRule type="iconSet" priority="1">
      <iconSet iconSet="3Symbols2" showValue="0">
        <cfvo type="percent" val="0"/>
        <cfvo type="num" val="0"/>
        <cfvo type="num" val="1"/>
      </iconSet>
    </cfRule>
  </conditionalFormatting>
  <pageMargins left="0.7" right="0.7" top="0.75" bottom="0.75" header="0.3" footer="0.3"/>
  <pageSetup paperSize="9" orientation="portrait" horizontalDpi="1200" verticalDpi="12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4" name="Check Box 1">
              <controlPr defaultSize="0" autoFill="0" autoLine="0" autoPict="0">
                <anchor moveWithCells="1">
                  <from>
                    <xdr:col>4</xdr:col>
                    <xdr:colOff>104775</xdr:colOff>
                    <xdr:row>2</xdr:row>
                    <xdr:rowOff>19050</xdr:rowOff>
                  </from>
                  <to>
                    <xdr:col>4</xdr:col>
                    <xdr:colOff>342900</xdr:colOff>
                    <xdr:row>2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0" r:id="rId5" name="Check Box 2">
              <controlPr defaultSize="0" autoFill="0" autoLine="0" autoPict="0">
                <anchor moveWithCells="1">
                  <from>
                    <xdr:col>4</xdr:col>
                    <xdr:colOff>104775</xdr:colOff>
                    <xdr:row>3</xdr:row>
                    <xdr:rowOff>19050</xdr:rowOff>
                  </from>
                  <to>
                    <xdr:col>4</xdr:col>
                    <xdr:colOff>342900</xdr:colOff>
                    <xdr:row>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1" r:id="rId6" name="Check Box 3">
              <controlPr defaultSize="0" autoFill="0" autoLine="0" autoPict="0">
                <anchor moveWithCells="1">
                  <from>
                    <xdr:col>4</xdr:col>
                    <xdr:colOff>104775</xdr:colOff>
                    <xdr:row>4</xdr:row>
                    <xdr:rowOff>19050</xdr:rowOff>
                  </from>
                  <to>
                    <xdr:col>4</xdr:col>
                    <xdr:colOff>342900</xdr:colOff>
                    <xdr:row>4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2" r:id="rId7" name="Check Box 4">
              <controlPr defaultSize="0" autoFill="0" autoLine="0" autoPict="0">
                <anchor moveWithCells="1">
                  <from>
                    <xdr:col>4</xdr:col>
                    <xdr:colOff>104775</xdr:colOff>
                    <xdr:row>5</xdr:row>
                    <xdr:rowOff>19050</xdr:rowOff>
                  </from>
                  <to>
                    <xdr:col>4</xdr:col>
                    <xdr:colOff>342900</xdr:colOff>
                    <xdr:row>5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3" r:id="rId8" name="Check Box 5">
              <controlPr defaultSize="0" autoFill="0" autoLine="0" autoPict="0">
                <anchor moveWithCells="1">
                  <from>
                    <xdr:col>4</xdr:col>
                    <xdr:colOff>104775</xdr:colOff>
                    <xdr:row>6</xdr:row>
                    <xdr:rowOff>19050</xdr:rowOff>
                  </from>
                  <to>
                    <xdr:col>4</xdr:col>
                    <xdr:colOff>342900</xdr:colOff>
                    <xdr:row>6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4" r:id="rId9" name="Check Box 6">
              <controlPr defaultSize="0" autoFill="0" autoLine="0" autoPict="0">
                <anchor moveWithCells="1">
                  <from>
                    <xdr:col>4</xdr:col>
                    <xdr:colOff>104775</xdr:colOff>
                    <xdr:row>7</xdr:row>
                    <xdr:rowOff>19050</xdr:rowOff>
                  </from>
                  <to>
                    <xdr:col>4</xdr:col>
                    <xdr:colOff>342900</xdr:colOff>
                    <xdr:row>7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5" r:id="rId10" name="Check Box 7">
              <controlPr defaultSize="0" autoFill="0" autoLine="0" autoPict="0">
                <anchor moveWithCells="1">
                  <from>
                    <xdr:col>4</xdr:col>
                    <xdr:colOff>104775</xdr:colOff>
                    <xdr:row>8</xdr:row>
                    <xdr:rowOff>19050</xdr:rowOff>
                  </from>
                  <to>
                    <xdr:col>4</xdr:col>
                    <xdr:colOff>342900</xdr:colOff>
                    <xdr:row>8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6" r:id="rId11" name="Check Box 8">
              <controlPr defaultSize="0" autoFill="0" autoLine="0" autoPict="0">
                <anchor moveWithCells="1">
                  <from>
                    <xdr:col>4</xdr:col>
                    <xdr:colOff>104775</xdr:colOff>
                    <xdr:row>9</xdr:row>
                    <xdr:rowOff>19050</xdr:rowOff>
                  </from>
                  <to>
                    <xdr:col>4</xdr:col>
                    <xdr:colOff>342900</xdr:colOff>
                    <xdr:row>9</xdr:row>
                    <xdr:rowOff>209550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045C21-FAEA-41C8-99ED-C8CCC8ED5F75}">
  <dimension ref="B1:J15"/>
  <sheetViews>
    <sheetView showGridLines="0" zoomScaleNormal="100" workbookViewId="0">
      <selection activeCell="C5" sqref="C5"/>
    </sheetView>
  </sheetViews>
  <sheetFormatPr defaultColWidth="11.875" defaultRowHeight="13.5" x14ac:dyDescent="0.25"/>
  <cols>
    <col min="1" max="1" width="5" style="1" customWidth="1"/>
    <col min="2" max="2" width="15.625" style="1" customWidth="1"/>
    <col min="3" max="3" width="11.625" style="1" customWidth="1"/>
    <col min="4" max="4" width="1.625" style="1" customWidth="1"/>
    <col min="5" max="5" width="5.75" style="1" customWidth="1"/>
    <col min="6" max="6" width="50.5" style="1" customWidth="1"/>
    <col min="7" max="8" width="12.875" style="1" customWidth="1"/>
    <col min="9" max="9" width="10.5" style="1" hidden="1" customWidth="1"/>
    <col min="10" max="10" width="6.375" style="1" customWidth="1"/>
    <col min="11" max="11" width="11.875" style="1" customWidth="1"/>
    <col min="12" max="16384" width="11.875" style="1"/>
  </cols>
  <sheetData>
    <row r="1" spans="2:10" ht="24" customHeight="1" x14ac:dyDescent="0.25"/>
    <row r="2" spans="2:10" ht="20.25" customHeight="1" x14ac:dyDescent="0.25">
      <c r="B2" s="82" t="s">
        <v>15</v>
      </c>
      <c r="C2" s="82"/>
      <c r="E2" s="33" t="s">
        <v>14</v>
      </c>
      <c r="F2" s="33" t="s">
        <v>13</v>
      </c>
      <c r="G2" s="33" t="s">
        <v>12</v>
      </c>
      <c r="H2" s="33" t="s">
        <v>11</v>
      </c>
      <c r="I2" s="33" t="s">
        <v>10</v>
      </c>
      <c r="J2" s="33" t="s">
        <v>9</v>
      </c>
    </row>
    <row r="3" spans="2:10" ht="18" customHeight="1" x14ac:dyDescent="0.25">
      <c r="B3" s="10" t="s">
        <v>8</v>
      </c>
      <c r="C3" s="9">
        <f ca="1">TODAY()</f>
        <v>43660</v>
      </c>
      <c r="E3" s="2"/>
      <c r="F3" s="8" t="s">
        <v>117</v>
      </c>
      <c r="G3" s="9"/>
      <c r="H3" s="9"/>
      <c r="I3" s="8" t="b">
        <v>0</v>
      </c>
      <c r="J3" s="2">
        <f t="shared" ref="J3:J12" ca="1" si="0">IF(I3=TRUE,1,IF($C$3&gt;=H3,0,_xlfn.UNICHAR(128339)))</f>
        <v>0</v>
      </c>
    </row>
    <row r="4" spans="2:10" ht="18" customHeight="1" x14ac:dyDescent="0.25">
      <c r="B4" s="6" t="s">
        <v>6</v>
      </c>
      <c r="C4" s="3">
        <f>COUNTIF(I:I,TRUE)</f>
        <v>0</v>
      </c>
      <c r="E4" s="2"/>
      <c r="F4" s="3" t="s">
        <v>119</v>
      </c>
      <c r="G4" s="4"/>
      <c r="H4" s="4"/>
      <c r="I4" s="3" t="b">
        <v>0</v>
      </c>
      <c r="J4" s="2">
        <f t="shared" ca="1" si="0"/>
        <v>0</v>
      </c>
    </row>
    <row r="5" spans="2:10" ht="18" customHeight="1" x14ac:dyDescent="0.25">
      <c r="B5" s="6" t="s">
        <v>5</v>
      </c>
      <c r="C5" s="3">
        <f>COUNTIF(I:I,FALSE)</f>
        <v>9</v>
      </c>
      <c r="E5" s="2"/>
      <c r="F5" s="3" t="s">
        <v>120</v>
      </c>
      <c r="G5" s="4"/>
      <c r="H5" s="4"/>
      <c r="I5" s="3" t="b">
        <v>0</v>
      </c>
      <c r="J5" s="2">
        <f t="shared" ca="1" si="0"/>
        <v>0</v>
      </c>
    </row>
    <row r="6" spans="2:10" ht="18" customHeight="1" thickBot="1" x14ac:dyDescent="0.3">
      <c r="B6" s="6" t="s">
        <v>3</v>
      </c>
      <c r="C6" s="3">
        <f>C4+C5</f>
        <v>9</v>
      </c>
      <c r="E6" s="55"/>
      <c r="F6" s="56" t="s">
        <v>126</v>
      </c>
      <c r="G6" s="57"/>
      <c r="H6" s="57"/>
      <c r="I6" s="56" t="b">
        <v>0</v>
      </c>
      <c r="J6" s="55">
        <f t="shared" ca="1" si="0"/>
        <v>0</v>
      </c>
    </row>
    <row r="7" spans="2:10" ht="18" customHeight="1" x14ac:dyDescent="0.25">
      <c r="B7" s="6" t="s">
        <v>1</v>
      </c>
      <c r="C7" s="5">
        <f>C4/C6</f>
        <v>0</v>
      </c>
      <c r="E7" s="2"/>
      <c r="F7" s="8" t="s">
        <v>125</v>
      </c>
      <c r="G7" s="9"/>
      <c r="H7" s="9"/>
      <c r="I7" s="8" t="b">
        <v>0</v>
      </c>
      <c r="J7" s="2">
        <f t="shared" ca="1" si="0"/>
        <v>0</v>
      </c>
    </row>
    <row r="8" spans="2:10" ht="18" customHeight="1" x14ac:dyDescent="0.25">
      <c r="B8" s="6" t="s">
        <v>0</v>
      </c>
      <c r="C8" s="5">
        <f>C5/C6</f>
        <v>1</v>
      </c>
      <c r="E8" s="2"/>
      <c r="F8" s="66" t="s">
        <v>121</v>
      </c>
      <c r="G8" s="4"/>
      <c r="H8" s="4"/>
      <c r="I8" s="3" t="b">
        <v>0</v>
      </c>
      <c r="J8" s="2">
        <f t="shared" ca="1" si="0"/>
        <v>0</v>
      </c>
    </row>
    <row r="9" spans="2:10" ht="18" customHeight="1" x14ac:dyDescent="0.25">
      <c r="B9" s="63"/>
      <c r="C9" s="64"/>
      <c r="E9" s="2"/>
      <c r="F9" s="66" t="s">
        <v>123</v>
      </c>
      <c r="G9" s="4"/>
      <c r="H9" s="4"/>
      <c r="I9" s="3" t="b">
        <v>0</v>
      </c>
      <c r="J9" s="2">
        <f t="shared" ca="1" si="0"/>
        <v>0</v>
      </c>
    </row>
    <row r="10" spans="2:10" ht="18" customHeight="1" x14ac:dyDescent="0.25">
      <c r="B10" s="63"/>
      <c r="C10" s="64"/>
      <c r="E10" s="2"/>
      <c r="F10" s="66" t="s">
        <v>124</v>
      </c>
      <c r="G10" s="4"/>
      <c r="H10" s="4"/>
      <c r="I10" s="3"/>
      <c r="J10" s="2">
        <f t="shared" ca="1" si="0"/>
        <v>0</v>
      </c>
    </row>
    <row r="11" spans="2:10" ht="18" customHeight="1" x14ac:dyDescent="0.25">
      <c r="E11" s="2"/>
      <c r="F11" s="66" t="s">
        <v>127</v>
      </c>
      <c r="G11" s="4"/>
      <c r="H11" s="4"/>
      <c r="I11" s="3" t="b">
        <v>0</v>
      </c>
      <c r="J11" s="2">
        <f t="shared" ca="1" si="0"/>
        <v>0</v>
      </c>
    </row>
    <row r="12" spans="2:10" ht="18" customHeight="1" x14ac:dyDescent="0.25">
      <c r="E12" s="2"/>
      <c r="F12" s="66" t="s">
        <v>128</v>
      </c>
      <c r="G12" s="4"/>
      <c r="H12" s="4"/>
      <c r="I12" s="3" t="b">
        <v>0</v>
      </c>
      <c r="J12" s="2">
        <f t="shared" ca="1" si="0"/>
        <v>0</v>
      </c>
    </row>
    <row r="13" spans="2:10" ht="14.25" thickBot="1" x14ac:dyDescent="0.3"/>
    <row r="14" spans="2:10" ht="14.25" thickBot="1" x14ac:dyDescent="0.3">
      <c r="C14" s="62" t="s">
        <v>48</v>
      </c>
      <c r="D14" s="107"/>
      <c r="E14" s="107"/>
      <c r="F14" s="107"/>
    </row>
    <row r="15" spans="2:10" ht="16.899999999999999" customHeight="1" thickBot="1" x14ac:dyDescent="0.3">
      <c r="C15" s="62" t="s">
        <v>49</v>
      </c>
      <c r="D15" s="108"/>
      <c r="E15" s="109"/>
      <c r="F15" s="110"/>
    </row>
  </sheetData>
  <mergeCells count="3">
    <mergeCell ref="B2:C2"/>
    <mergeCell ref="D14:F14"/>
    <mergeCell ref="D15:F15"/>
  </mergeCells>
  <phoneticPr fontId="3" type="noConversion"/>
  <conditionalFormatting sqref="J3:J12">
    <cfRule type="iconSet" priority="1">
      <iconSet iconSet="3Symbols2" showValue="0">
        <cfvo type="percent" val="0"/>
        <cfvo type="num" val="0"/>
        <cfvo type="num" val="1"/>
      </iconSet>
    </cfRule>
  </conditionalFormatting>
  <pageMargins left="0.7" right="0.7" top="0.75" bottom="0.75" header="0.3" footer="0.3"/>
  <pageSetup paperSize="9" orientation="portrait" horizontalDpi="1200" verticalDpi="12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3" r:id="rId4" name="Check Box 1">
              <controlPr defaultSize="0" autoFill="0" autoLine="0" autoPict="0">
                <anchor moveWithCells="1">
                  <from>
                    <xdr:col>4</xdr:col>
                    <xdr:colOff>104775</xdr:colOff>
                    <xdr:row>2</xdr:row>
                    <xdr:rowOff>19050</xdr:rowOff>
                  </from>
                  <to>
                    <xdr:col>4</xdr:col>
                    <xdr:colOff>342900</xdr:colOff>
                    <xdr:row>2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4" r:id="rId5" name="Check Box 2">
              <controlPr defaultSize="0" autoFill="0" autoLine="0" autoPict="0">
                <anchor moveWithCells="1">
                  <from>
                    <xdr:col>4</xdr:col>
                    <xdr:colOff>104775</xdr:colOff>
                    <xdr:row>3</xdr:row>
                    <xdr:rowOff>19050</xdr:rowOff>
                  </from>
                  <to>
                    <xdr:col>4</xdr:col>
                    <xdr:colOff>342900</xdr:colOff>
                    <xdr:row>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5" r:id="rId6" name="Check Box 3">
              <controlPr defaultSize="0" autoFill="0" autoLine="0" autoPict="0">
                <anchor moveWithCells="1">
                  <from>
                    <xdr:col>4</xdr:col>
                    <xdr:colOff>104775</xdr:colOff>
                    <xdr:row>4</xdr:row>
                    <xdr:rowOff>19050</xdr:rowOff>
                  </from>
                  <to>
                    <xdr:col>4</xdr:col>
                    <xdr:colOff>342900</xdr:colOff>
                    <xdr:row>4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6" r:id="rId7" name="Check Box 4">
              <controlPr defaultSize="0" autoFill="0" autoLine="0" autoPict="0">
                <anchor moveWithCells="1">
                  <from>
                    <xdr:col>4</xdr:col>
                    <xdr:colOff>104775</xdr:colOff>
                    <xdr:row>5</xdr:row>
                    <xdr:rowOff>19050</xdr:rowOff>
                  </from>
                  <to>
                    <xdr:col>4</xdr:col>
                    <xdr:colOff>342900</xdr:colOff>
                    <xdr:row>5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7" r:id="rId8" name="Check Box 5">
              <controlPr defaultSize="0" autoFill="0" autoLine="0" autoPict="0">
                <anchor moveWithCells="1">
                  <from>
                    <xdr:col>4</xdr:col>
                    <xdr:colOff>104775</xdr:colOff>
                    <xdr:row>6</xdr:row>
                    <xdr:rowOff>19050</xdr:rowOff>
                  </from>
                  <to>
                    <xdr:col>4</xdr:col>
                    <xdr:colOff>342900</xdr:colOff>
                    <xdr:row>6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8" r:id="rId9" name="Check Box 6">
              <controlPr defaultSize="0" autoFill="0" autoLine="0" autoPict="0">
                <anchor moveWithCells="1">
                  <from>
                    <xdr:col>4</xdr:col>
                    <xdr:colOff>104775</xdr:colOff>
                    <xdr:row>7</xdr:row>
                    <xdr:rowOff>19050</xdr:rowOff>
                  </from>
                  <to>
                    <xdr:col>4</xdr:col>
                    <xdr:colOff>342900</xdr:colOff>
                    <xdr:row>7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9" r:id="rId10" name="Check Box 7">
              <controlPr defaultSize="0" autoFill="0" autoLine="0" autoPict="0">
                <anchor moveWithCells="1">
                  <from>
                    <xdr:col>4</xdr:col>
                    <xdr:colOff>104775</xdr:colOff>
                    <xdr:row>10</xdr:row>
                    <xdr:rowOff>19050</xdr:rowOff>
                  </from>
                  <to>
                    <xdr:col>4</xdr:col>
                    <xdr:colOff>342900</xdr:colOff>
                    <xdr:row>10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0" r:id="rId11" name="Check Box 8">
              <controlPr defaultSize="0" autoFill="0" autoLine="0" autoPict="0">
                <anchor moveWithCells="1">
                  <from>
                    <xdr:col>4</xdr:col>
                    <xdr:colOff>104775</xdr:colOff>
                    <xdr:row>11</xdr:row>
                    <xdr:rowOff>19050</xdr:rowOff>
                  </from>
                  <to>
                    <xdr:col>4</xdr:col>
                    <xdr:colOff>342900</xdr:colOff>
                    <xdr:row>11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1" r:id="rId12" name="Check Box 9">
              <controlPr defaultSize="0" autoFill="0" autoLine="0" autoPict="0">
                <anchor moveWithCells="1">
                  <from>
                    <xdr:col>4</xdr:col>
                    <xdr:colOff>104775</xdr:colOff>
                    <xdr:row>9</xdr:row>
                    <xdr:rowOff>19050</xdr:rowOff>
                  </from>
                  <to>
                    <xdr:col>4</xdr:col>
                    <xdr:colOff>342900</xdr:colOff>
                    <xdr:row>9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2" r:id="rId13" name="Check Box 10">
              <controlPr defaultSize="0" autoFill="0" autoLine="0" autoPict="0">
                <anchor moveWithCells="1">
                  <from>
                    <xdr:col>4</xdr:col>
                    <xdr:colOff>104775</xdr:colOff>
                    <xdr:row>8</xdr:row>
                    <xdr:rowOff>19050</xdr:rowOff>
                  </from>
                  <to>
                    <xdr:col>4</xdr:col>
                    <xdr:colOff>342900</xdr:colOff>
                    <xdr:row>8</xdr:row>
                    <xdr:rowOff>209550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MD_flow</vt:lpstr>
      <vt:lpstr>分子結構處理</vt:lpstr>
      <vt:lpstr>建立7A3的小分子力場</vt:lpstr>
      <vt:lpstr>建立 Solvent box</vt:lpstr>
      <vt:lpstr>Structure Relaxation Ⅰ</vt:lpstr>
      <vt:lpstr>S.R. Ⅰ_記錄表</vt:lpstr>
      <vt:lpstr>Structure Relaxation Ⅱ</vt:lpstr>
      <vt:lpstr>MD Simulation+GIST前置作業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Erny Lin</dc:creator>
  <cp:lastModifiedBy>jimmy</cp:lastModifiedBy>
  <dcterms:created xsi:type="dcterms:W3CDTF">2019-07-10T02:37:49Z</dcterms:created>
  <dcterms:modified xsi:type="dcterms:W3CDTF">2019-07-14T07:57:14Z</dcterms:modified>
</cp:coreProperties>
</file>