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 firstSheet="16" activeTab="16"/>
  </bookViews>
  <sheets>
    <sheet name="Camas emergencia" sheetId="20" r:id="rId1"/>
    <sheet name="27 febrero" sheetId="11" r:id="rId2"/>
    <sheet name="28 febrero" sheetId="12" r:id="rId3"/>
    <sheet name="1 marzo" sheetId="15" r:id="rId4"/>
    <sheet name="2 marzo" sheetId="16" r:id="rId5"/>
    <sheet name="3 marzo" sheetId="19" r:id="rId6"/>
    <sheet name="4 marzo" sheetId="24" r:id="rId7"/>
    <sheet name="5 marzo" sheetId="27" r:id="rId8"/>
    <sheet name="termometro" sheetId="6" r:id="rId9"/>
    <sheet name="Censo 27 febrero" sheetId="13" r:id="rId10"/>
    <sheet name="Censo 28 febrero" sheetId="5" r:id="rId11"/>
    <sheet name="Censo 1 marzo" sheetId="4" r:id="rId12"/>
    <sheet name="Censo 2 marzo" sheetId="17" r:id="rId13"/>
    <sheet name="Censo 3 marzo" sheetId="22" r:id="rId14"/>
    <sheet name="Censo 4 marzo" sheetId="18" r:id="rId15"/>
    <sheet name="Censo 5 marzo" sheetId="26" r:id="rId16"/>
    <sheet name="Censo 6 marzo" sheetId="28" r:id="rId17"/>
    <sheet name="Perfil Habitaciones" sheetId="7" r:id="rId18"/>
    <sheet name="Perfil altas" sheetId="9" r:id="rId19"/>
    <sheet name="Perfil Quirofano" sheetId="8" r:id="rId20"/>
    <sheet name="Status Disponibilidad de Camas" sheetId="10" r:id="rId21"/>
    <sheet name="Sheet1" sheetId="1" r:id="rId22"/>
    <sheet name="Sheet2" sheetId="2" r:id="rId23"/>
    <sheet name="Sheet3" sheetId="3" r:id="rId24"/>
    <sheet name="Sheet6" sheetId="23" r:id="rId25"/>
  </sheets>
  <definedNames>
    <definedName name="_xlnm._FilterDatabase" localSheetId="11" hidden="1">'Censo 1 marzo'!$A$1:$H$95</definedName>
    <definedName name="_xlnm._FilterDatabase" localSheetId="12" hidden="1">'Censo 2 marzo'!$A$1:$H$97</definedName>
    <definedName name="_xlnm._FilterDatabase" localSheetId="9" hidden="1">'Censo 27 febrero'!$A$1:$H$1</definedName>
    <definedName name="_xlnm._FilterDatabase" localSheetId="10" hidden="1">'Censo 28 febrero'!$A$1:$H$92</definedName>
    <definedName name="_xlnm._FilterDatabase" localSheetId="13" hidden="1">'Censo 3 marzo'!$A$1:$G$93</definedName>
    <definedName name="_xlnm._FilterDatabase" localSheetId="14" hidden="1">'Censo 4 marzo'!$A$1:$H$93</definedName>
    <definedName name="_xlnm._FilterDatabase" localSheetId="15" hidden="1">'Censo 5 marzo'!$A$1:$H$93</definedName>
    <definedName name="_xlnm._FilterDatabase" localSheetId="16" hidden="1">'Censo 6 marzo'!$A$1:$H$93</definedName>
    <definedName name="_xlnm._FilterDatabase" localSheetId="8" hidden="1">termometro!$A$1:$L$86</definedName>
  </definedNames>
  <calcPr calcId="145621"/>
</workbook>
</file>

<file path=xl/calcChain.xml><?xml version="1.0" encoding="utf-8"?>
<calcChain xmlns="http://schemas.openxmlformats.org/spreadsheetml/2006/main">
  <c r="C93" i="28" l="1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F19" i="8"/>
  <c r="N20" i="10" l="1"/>
  <c r="L19" i="27"/>
  <c r="J19" i="27"/>
  <c r="I19" i="27"/>
  <c r="L18" i="27"/>
  <c r="J18" i="27"/>
  <c r="I18" i="27"/>
  <c r="L17" i="27"/>
  <c r="J17" i="27"/>
  <c r="I17" i="27"/>
  <c r="L16" i="27"/>
  <c r="J16" i="27"/>
  <c r="I16" i="27"/>
  <c r="L15" i="27"/>
  <c r="J15" i="27"/>
  <c r="I15" i="27"/>
  <c r="L14" i="27"/>
  <c r="J14" i="27"/>
  <c r="I14" i="27"/>
  <c r="L13" i="27"/>
  <c r="J13" i="27"/>
  <c r="I13" i="27"/>
  <c r="L12" i="27"/>
  <c r="J12" i="27"/>
  <c r="I12" i="27"/>
  <c r="L11" i="27"/>
  <c r="J11" i="27"/>
  <c r="I11" i="27"/>
  <c r="L10" i="27"/>
  <c r="J10" i="27"/>
  <c r="I10" i="27"/>
  <c r="L9" i="27"/>
  <c r="J9" i="27"/>
  <c r="I9" i="27"/>
  <c r="L8" i="27"/>
  <c r="J8" i="27"/>
  <c r="I8" i="27"/>
  <c r="L7" i="27"/>
  <c r="J7" i="27"/>
  <c r="I7" i="27"/>
  <c r="L6" i="27"/>
  <c r="J6" i="27"/>
  <c r="I6" i="27"/>
  <c r="L5" i="27"/>
  <c r="J5" i="27"/>
  <c r="I5" i="27"/>
  <c r="L4" i="27"/>
  <c r="J4" i="27"/>
  <c r="I4" i="27"/>
  <c r="L3" i="27"/>
  <c r="J3" i="27"/>
  <c r="I3" i="27"/>
  <c r="L2" i="27"/>
  <c r="J2" i="27"/>
  <c r="I2" i="27"/>
  <c r="L4" i="24"/>
  <c r="J4" i="24"/>
  <c r="I4" i="24"/>
  <c r="L2" i="24"/>
  <c r="J2" i="24"/>
  <c r="I2" i="24"/>
  <c r="I19" i="10"/>
  <c r="N19" i="10" s="1"/>
  <c r="M19" i="10"/>
  <c r="C5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H24" i="9"/>
  <c r="L20" i="24" l="1"/>
  <c r="J20" i="24"/>
  <c r="I20" i="24"/>
  <c r="L19" i="24"/>
  <c r="J19" i="24"/>
  <c r="I19" i="24"/>
  <c r="L18" i="24"/>
  <c r="J18" i="24"/>
  <c r="I18" i="24"/>
  <c r="L17" i="24"/>
  <c r="J17" i="24"/>
  <c r="I17" i="24"/>
  <c r="L16" i="24"/>
  <c r="J16" i="24"/>
  <c r="I16" i="24"/>
  <c r="L15" i="24"/>
  <c r="J15" i="24"/>
  <c r="I15" i="24"/>
  <c r="L14" i="24"/>
  <c r="J14" i="24"/>
  <c r="I14" i="24"/>
  <c r="L13" i="24"/>
  <c r="J13" i="24"/>
  <c r="I13" i="24"/>
  <c r="L12" i="24"/>
  <c r="J12" i="24"/>
  <c r="I12" i="24"/>
  <c r="L11" i="24"/>
  <c r="J11" i="24"/>
  <c r="I11" i="24"/>
  <c r="L10" i="24"/>
  <c r="J10" i="24"/>
  <c r="I10" i="24"/>
  <c r="L9" i="24"/>
  <c r="J9" i="24"/>
  <c r="I9" i="24"/>
  <c r="L8" i="24"/>
  <c r="J8" i="24"/>
  <c r="I8" i="24"/>
  <c r="L7" i="24"/>
  <c r="J7" i="24"/>
  <c r="I7" i="24"/>
  <c r="L6" i="24"/>
  <c r="J6" i="24"/>
  <c r="I6" i="24"/>
  <c r="L5" i="24"/>
  <c r="J5" i="24"/>
  <c r="I5" i="24"/>
  <c r="L3" i="24"/>
  <c r="J3" i="24"/>
  <c r="I3" i="24"/>
  <c r="H23" i="9"/>
  <c r="M18" i="10"/>
  <c r="N18" i="10"/>
  <c r="M17" i="10"/>
  <c r="C17" i="22"/>
  <c r="C2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H24" i="7"/>
  <c r="I24" i="7" s="1"/>
  <c r="F32" i="20" l="1"/>
  <c r="F31" i="20"/>
  <c r="F30" i="20"/>
  <c r="F29" i="20"/>
  <c r="F28" i="20"/>
  <c r="F27" i="20"/>
  <c r="F24" i="20"/>
  <c r="F23" i="20"/>
  <c r="F22" i="20"/>
  <c r="F21" i="20"/>
  <c r="F20" i="20"/>
  <c r="F18" i="8"/>
  <c r="F17" i="8"/>
  <c r="L12" i="19" l="1"/>
  <c r="L13" i="19"/>
  <c r="L14" i="19"/>
  <c r="L15" i="19"/>
  <c r="L16" i="19"/>
  <c r="L17" i="19"/>
  <c r="L18" i="19"/>
  <c r="L19" i="19"/>
  <c r="L20" i="19"/>
  <c r="J20" i="19"/>
  <c r="I20" i="19"/>
  <c r="J19" i="19"/>
  <c r="I19" i="19"/>
  <c r="J18" i="19"/>
  <c r="I18" i="19"/>
  <c r="J17" i="19"/>
  <c r="I17" i="19"/>
  <c r="J16" i="19"/>
  <c r="I16" i="19"/>
  <c r="J14" i="19"/>
  <c r="I14" i="19"/>
  <c r="J15" i="19"/>
  <c r="I15" i="19"/>
  <c r="M16" i="10"/>
  <c r="N16" i="10"/>
  <c r="N17" i="10"/>
  <c r="J13" i="19"/>
  <c r="I13" i="19"/>
  <c r="J12" i="19"/>
  <c r="I12" i="19"/>
  <c r="L11" i="19"/>
  <c r="J11" i="19"/>
  <c r="I11" i="19"/>
  <c r="L10" i="19"/>
  <c r="J10" i="19"/>
  <c r="I10" i="19"/>
  <c r="L9" i="19"/>
  <c r="J9" i="19"/>
  <c r="I9" i="19"/>
  <c r="L8" i="19"/>
  <c r="J8" i="19"/>
  <c r="I8" i="19"/>
  <c r="L7" i="19"/>
  <c r="J7" i="19"/>
  <c r="I7" i="19"/>
  <c r="L6" i="19"/>
  <c r="J6" i="19"/>
  <c r="I6" i="19"/>
  <c r="L5" i="19"/>
  <c r="J5" i="19"/>
  <c r="I5" i="19"/>
  <c r="L4" i="19"/>
  <c r="J4" i="19"/>
  <c r="I4" i="19"/>
  <c r="L3" i="19"/>
  <c r="J3" i="19"/>
  <c r="I3" i="19"/>
  <c r="L2" i="19"/>
  <c r="J2" i="19"/>
  <c r="I2" i="19"/>
  <c r="H23" i="7"/>
  <c r="I23" i="7" s="1"/>
  <c r="C90" i="18"/>
  <c r="C28" i="18"/>
  <c r="J13" i="16"/>
  <c r="I13" i="16"/>
  <c r="C18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9" i="18"/>
  <c r="C20" i="18"/>
  <c r="C21" i="18"/>
  <c r="C22" i="18"/>
  <c r="C23" i="18"/>
  <c r="C24" i="18"/>
  <c r="C25" i="18"/>
  <c r="C26" i="18"/>
  <c r="C27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1" i="18"/>
  <c r="C92" i="18"/>
  <c r="C93" i="18"/>
  <c r="H22" i="9" l="1"/>
  <c r="H22" i="7"/>
  <c r="I22" i="7" s="1"/>
  <c r="C95" i="17"/>
  <c r="C94" i="17"/>
  <c r="C93" i="17"/>
  <c r="C91" i="17"/>
  <c r="C42" i="17"/>
  <c r="C30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1" i="17"/>
  <c r="C32" i="17"/>
  <c r="C33" i="17"/>
  <c r="C34" i="17"/>
  <c r="C35" i="17"/>
  <c r="C36" i="17"/>
  <c r="C37" i="17"/>
  <c r="C38" i="17"/>
  <c r="C39" i="17"/>
  <c r="C40" i="17"/>
  <c r="C41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2" i="17"/>
  <c r="C96" i="17"/>
  <c r="C97" i="17"/>
  <c r="C3" i="17"/>
  <c r="C4" i="17"/>
  <c r="C5" i="17"/>
  <c r="C6" i="17"/>
  <c r="C7" i="17"/>
  <c r="C8" i="17"/>
  <c r="C2" i="17"/>
  <c r="J12" i="16"/>
  <c r="I12" i="16"/>
  <c r="L11" i="16"/>
  <c r="J11" i="16"/>
  <c r="I11" i="16"/>
  <c r="L10" i="16"/>
  <c r="J10" i="16"/>
  <c r="I10" i="16"/>
  <c r="L9" i="16"/>
  <c r="J9" i="16"/>
  <c r="I9" i="16"/>
  <c r="L8" i="16"/>
  <c r="J8" i="16"/>
  <c r="I8" i="16"/>
  <c r="L7" i="16"/>
  <c r="J7" i="16"/>
  <c r="I7" i="16"/>
  <c r="L6" i="16"/>
  <c r="J6" i="16"/>
  <c r="I6" i="16"/>
  <c r="L5" i="16"/>
  <c r="J5" i="16"/>
  <c r="I5" i="16"/>
  <c r="L4" i="16"/>
  <c r="J4" i="16"/>
  <c r="I4" i="16"/>
  <c r="L3" i="16"/>
  <c r="J3" i="16"/>
  <c r="I3" i="16"/>
  <c r="L2" i="16"/>
  <c r="J2" i="16"/>
  <c r="I2" i="16"/>
  <c r="J22" i="15"/>
  <c r="I22" i="15"/>
  <c r="J21" i="15"/>
  <c r="I21" i="15"/>
  <c r="J20" i="15"/>
  <c r="I20" i="15"/>
  <c r="J19" i="15"/>
  <c r="I19" i="15"/>
  <c r="J18" i="15"/>
  <c r="I18" i="15"/>
  <c r="J17" i="15"/>
  <c r="I17" i="15"/>
  <c r="J16" i="15"/>
  <c r="I16" i="15"/>
  <c r="J15" i="15"/>
  <c r="I15" i="15"/>
  <c r="J14" i="15"/>
  <c r="I14" i="15"/>
  <c r="J13" i="15"/>
  <c r="I13" i="15"/>
  <c r="J12" i="15"/>
  <c r="I12" i="15"/>
  <c r="L11" i="15"/>
  <c r="J11" i="15"/>
  <c r="I11" i="15"/>
  <c r="L10" i="15"/>
  <c r="J10" i="15"/>
  <c r="I10" i="15"/>
  <c r="L9" i="15"/>
  <c r="J9" i="15"/>
  <c r="I9" i="15"/>
  <c r="L8" i="15"/>
  <c r="J8" i="15"/>
  <c r="I8" i="15"/>
  <c r="L7" i="15"/>
  <c r="J7" i="15"/>
  <c r="I7" i="15"/>
  <c r="L6" i="15"/>
  <c r="J6" i="15"/>
  <c r="I6" i="15"/>
  <c r="L5" i="15"/>
  <c r="J5" i="15"/>
  <c r="I5" i="15"/>
  <c r="L4" i="15"/>
  <c r="J4" i="15"/>
  <c r="I4" i="15"/>
  <c r="L3" i="15"/>
  <c r="J3" i="15"/>
  <c r="I3" i="15"/>
  <c r="L2" i="15"/>
  <c r="J2" i="15"/>
  <c r="I2" i="15"/>
  <c r="C92" i="13" l="1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L12" i="12" l="1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J29" i="12"/>
  <c r="I29" i="12"/>
  <c r="J28" i="12"/>
  <c r="I28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L11" i="12"/>
  <c r="J11" i="12"/>
  <c r="I11" i="12"/>
  <c r="L10" i="12"/>
  <c r="J10" i="12"/>
  <c r="I10" i="12"/>
  <c r="L9" i="12"/>
  <c r="J9" i="12"/>
  <c r="I9" i="12"/>
  <c r="L8" i="12"/>
  <c r="J8" i="12"/>
  <c r="I8" i="12"/>
  <c r="L7" i="12"/>
  <c r="J7" i="12"/>
  <c r="I7" i="12"/>
  <c r="L6" i="12"/>
  <c r="J6" i="12"/>
  <c r="I6" i="12"/>
  <c r="L5" i="12"/>
  <c r="J5" i="12"/>
  <c r="I5" i="12"/>
  <c r="L4" i="12"/>
  <c r="J4" i="12"/>
  <c r="I4" i="12"/>
  <c r="L3" i="12"/>
  <c r="J3" i="12"/>
  <c r="I3" i="12"/>
  <c r="L2" i="12"/>
  <c r="J2" i="12"/>
  <c r="I2" i="12"/>
  <c r="J29" i="11"/>
  <c r="I29" i="11"/>
  <c r="J28" i="11"/>
  <c r="I28" i="11"/>
  <c r="J27" i="11"/>
  <c r="I27" i="11"/>
  <c r="J26" i="11"/>
  <c r="I26" i="11"/>
  <c r="J25" i="11"/>
  <c r="I25" i="11"/>
  <c r="J24" i="11"/>
  <c r="I24" i="11"/>
  <c r="J23" i="11"/>
  <c r="I23" i="11"/>
  <c r="J22" i="11"/>
  <c r="I22" i="11"/>
  <c r="J21" i="11"/>
  <c r="I21" i="11"/>
  <c r="J20" i="11"/>
  <c r="I20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L12" i="11"/>
  <c r="J12" i="11"/>
  <c r="I12" i="11"/>
  <c r="L11" i="11"/>
  <c r="J11" i="11"/>
  <c r="I11" i="11"/>
  <c r="L10" i="11"/>
  <c r="J10" i="11"/>
  <c r="I10" i="11"/>
  <c r="L9" i="11"/>
  <c r="J9" i="11"/>
  <c r="I9" i="11"/>
  <c r="L8" i="11"/>
  <c r="J8" i="11"/>
  <c r="I8" i="11"/>
  <c r="L7" i="11"/>
  <c r="J7" i="11"/>
  <c r="I7" i="11"/>
  <c r="L6" i="11"/>
  <c r="J6" i="11"/>
  <c r="I6" i="11"/>
  <c r="L5" i="11"/>
  <c r="J5" i="11"/>
  <c r="I5" i="11"/>
  <c r="L4" i="11"/>
  <c r="J4" i="11"/>
  <c r="I4" i="11"/>
  <c r="L3" i="11"/>
  <c r="J3" i="11"/>
  <c r="I3" i="11"/>
  <c r="L2" i="11"/>
  <c r="J2" i="11"/>
  <c r="I2" i="11"/>
  <c r="N15" i="10" l="1"/>
  <c r="M15" i="10"/>
  <c r="N14" i="10"/>
  <c r="M14" i="10"/>
  <c r="N13" i="10"/>
  <c r="M13" i="10"/>
  <c r="N12" i="10"/>
  <c r="M12" i="10"/>
  <c r="N11" i="10"/>
  <c r="M11" i="10"/>
  <c r="N10" i="10"/>
  <c r="N9" i="10"/>
  <c r="N8" i="10"/>
  <c r="M8" i="10"/>
  <c r="N7" i="10"/>
  <c r="M7" i="10"/>
  <c r="N6" i="10"/>
  <c r="M6" i="10"/>
  <c r="N5" i="10"/>
  <c r="M5" i="10"/>
  <c r="N4" i="10"/>
  <c r="M4" i="10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F15" i="8"/>
  <c r="F14" i="8"/>
  <c r="F13" i="8"/>
  <c r="F12" i="8"/>
  <c r="F11" i="8"/>
  <c r="F10" i="8"/>
  <c r="F9" i="8"/>
  <c r="F8" i="8"/>
  <c r="F7" i="8"/>
  <c r="F6" i="8"/>
  <c r="F5" i="8"/>
  <c r="F4" i="8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<sst xmlns="http://schemas.openxmlformats.org/spreadsheetml/2006/main" count="1631" uniqueCount="375">
  <si>
    <t>Hab</t>
  </si>
  <si>
    <t>Entrada</t>
  </si>
  <si>
    <t>No dias</t>
  </si>
  <si>
    <t>Paciente</t>
  </si>
  <si>
    <t>Medico</t>
  </si>
  <si>
    <t>D'Oliveira Teresa</t>
  </si>
  <si>
    <t>Manuel Guzman</t>
  </si>
  <si>
    <t>Cerone Gerardo</t>
  </si>
  <si>
    <t>Bernardo Gomez</t>
  </si>
  <si>
    <t>Yitani Dalia</t>
  </si>
  <si>
    <t>Francisco Dona</t>
  </si>
  <si>
    <t>Ruiz Julio</t>
  </si>
  <si>
    <t>Carlos Marquez</t>
  </si>
  <si>
    <t>Guerra Rosa</t>
  </si>
  <si>
    <t>Simon Madriz</t>
  </si>
  <si>
    <t>Kohn Rita</t>
  </si>
  <si>
    <t>Henrique Hopkins</t>
  </si>
  <si>
    <t>Guillen Facunda</t>
  </si>
  <si>
    <t>Saverio Santucci</t>
  </si>
  <si>
    <t>Rodriguez Melania</t>
  </si>
  <si>
    <t>Eva Sekler</t>
  </si>
  <si>
    <t>Melamed Jose</t>
  </si>
  <si>
    <t>Mendoza Aracelis</t>
  </si>
  <si>
    <t>Remo Agostinelli</t>
  </si>
  <si>
    <t>Armando Gil</t>
  </si>
  <si>
    <t>Angulo Juan</t>
  </si>
  <si>
    <t>Jose Lopez</t>
  </si>
  <si>
    <t>Lobeto Jorge</t>
  </si>
  <si>
    <t>Jose Pardo</t>
  </si>
  <si>
    <t>29 Feb</t>
  </si>
  <si>
    <t>Mora Maria</t>
  </si>
  <si>
    <t>Ruben Jaen</t>
  </si>
  <si>
    <t>Ledezma Migdalia</t>
  </si>
  <si>
    <t>Luis Guevara</t>
  </si>
  <si>
    <t>Romano Mauro</t>
  </si>
  <si>
    <t>Raul Doval</t>
  </si>
  <si>
    <t>Blanco Adela</t>
  </si>
  <si>
    <t>Jose Guerrero</t>
  </si>
  <si>
    <t>Gomez Moises</t>
  </si>
  <si>
    <t>Pedro Rivero</t>
  </si>
  <si>
    <t>312A</t>
  </si>
  <si>
    <t>Contreras Maria</t>
  </si>
  <si>
    <t>Jerry Gomez</t>
  </si>
  <si>
    <t>312B</t>
  </si>
  <si>
    <t>Vegas Ennio</t>
  </si>
  <si>
    <t>Krikor Postalian</t>
  </si>
  <si>
    <t>405A</t>
  </si>
  <si>
    <t>Padilla Pedro</t>
  </si>
  <si>
    <t>Aldo Stamile</t>
  </si>
  <si>
    <t>Milano Elizabeth</t>
  </si>
  <si>
    <t>Ernesto Wydth</t>
  </si>
  <si>
    <t>Almarza Gustavo</t>
  </si>
  <si>
    <t>Jose Sanchez</t>
  </si>
  <si>
    <t>Vasquez Kaidimar</t>
  </si>
  <si>
    <t>Gustavo Baquero</t>
  </si>
  <si>
    <t>Briceno Maria Isabel</t>
  </si>
  <si>
    <t>Javier Cebrian</t>
  </si>
  <si>
    <t>Guzman Roman</t>
  </si>
  <si>
    <t>Gastone Valongo</t>
  </si>
  <si>
    <t>De Freitas Jose</t>
  </si>
  <si>
    <t>Angela Rodriguez</t>
  </si>
  <si>
    <t>Pereira Carmen</t>
  </si>
  <si>
    <t>Mauricio Krivoy</t>
  </si>
  <si>
    <t>Serafin Antonio</t>
  </si>
  <si>
    <t>Mora Alicia</t>
  </si>
  <si>
    <t>Claudio Cardenas</t>
  </si>
  <si>
    <t>Moreno Luis</t>
  </si>
  <si>
    <t>Noriega Yaniceth</t>
  </si>
  <si>
    <t>Gabriel Romero</t>
  </si>
  <si>
    <t>Alvarez Leticia</t>
  </si>
  <si>
    <t>Laura Sanchez</t>
  </si>
  <si>
    <t>Sosa Daniela</t>
  </si>
  <si>
    <t>Javier Manrique</t>
  </si>
  <si>
    <t>Chavez Ali</t>
  </si>
  <si>
    <t>Rene Weffer</t>
  </si>
  <si>
    <t>Mann Alberto</t>
  </si>
  <si>
    <t>Brigitte Moran</t>
  </si>
  <si>
    <t>Vera Victoria</t>
  </si>
  <si>
    <t>Emilia Mora</t>
  </si>
  <si>
    <t>Serrano Aron</t>
  </si>
  <si>
    <t>Henry Marcano</t>
  </si>
  <si>
    <t>Alvarez Lisseth</t>
  </si>
  <si>
    <t>Armando Gutierrez</t>
  </si>
  <si>
    <t>Sciaccia Maria</t>
  </si>
  <si>
    <t>Castillo Johan</t>
  </si>
  <si>
    <t>Milton Mendoza</t>
  </si>
  <si>
    <t>Noguera Dimas</t>
  </si>
  <si>
    <t>Alvaro Sanchez</t>
  </si>
  <si>
    <t>Salas Cenit</t>
  </si>
  <si>
    <t>Manuel Velez</t>
  </si>
  <si>
    <t>Velazquez Sahara</t>
  </si>
  <si>
    <t>Ana Machado</t>
  </si>
  <si>
    <t>Lopez Lucio</t>
  </si>
  <si>
    <t>Aquiles Salas</t>
  </si>
  <si>
    <t>Tapia Jairo</t>
  </si>
  <si>
    <t>Jorge Barba</t>
  </si>
  <si>
    <t>Paz Dunia</t>
  </si>
  <si>
    <t>Pablo Koury</t>
  </si>
  <si>
    <t>Iglesias Alejandra</t>
  </si>
  <si>
    <t>Reyes Haydes</t>
  </si>
  <si>
    <t>bloq</t>
  </si>
  <si>
    <t>Parmigiani Jessica</t>
  </si>
  <si>
    <t>Gamankos Milagros</t>
  </si>
  <si>
    <t>Ana Baron</t>
  </si>
  <si>
    <t>Maria Montes</t>
  </si>
  <si>
    <t>Jessica Norena</t>
  </si>
  <si>
    <t>Jairo Fuenmayor</t>
  </si>
  <si>
    <t>Cogliano Giovanni</t>
  </si>
  <si>
    <t>Arias Jose</t>
  </si>
  <si>
    <t>Silva Ramon</t>
  </si>
  <si>
    <t>Pablo Lecuna</t>
  </si>
  <si>
    <t>Mendoza Jose</t>
  </si>
  <si>
    <t>Younese Samir</t>
  </si>
  <si>
    <t>Rodriguez Rafael</t>
  </si>
  <si>
    <t>Enrique Marquez</t>
  </si>
  <si>
    <t>Ochoa Jack</t>
  </si>
  <si>
    <t>Montilva Silvio</t>
  </si>
  <si>
    <t>Maria Ollarve</t>
  </si>
  <si>
    <t>Ramirez Jesus</t>
  </si>
  <si>
    <t>Hernandez Jesus</t>
  </si>
  <si>
    <t>Rafael Falcon</t>
  </si>
  <si>
    <t>Bogart Parra</t>
  </si>
  <si>
    <t>Abreu Federico</t>
  </si>
  <si>
    <t>Goyenechea Rosario</t>
  </si>
  <si>
    <t>Bohorquez Tania</t>
  </si>
  <si>
    <t>Carlos de Jongh</t>
  </si>
  <si>
    <t>Palma Jesus</t>
  </si>
  <si>
    <t>Cristians Gonzalez</t>
  </si>
  <si>
    <t>Marin Cruz</t>
  </si>
  <si>
    <t>Cuadrado Daisy</t>
  </si>
  <si>
    <t>314A</t>
  </si>
  <si>
    <t>Espinoza Isbelia</t>
  </si>
  <si>
    <t>314BT</t>
  </si>
  <si>
    <t>401T</t>
  </si>
  <si>
    <t>402T</t>
  </si>
  <si>
    <t>Gutierrez Eva</t>
  </si>
  <si>
    <t>Leoncio Leidens</t>
  </si>
  <si>
    <t>405B</t>
  </si>
  <si>
    <t>AMB11</t>
  </si>
  <si>
    <t>Joseph Marcel</t>
  </si>
  <si>
    <t>AMB18</t>
  </si>
  <si>
    <t>Romero Isaura</t>
  </si>
  <si>
    <t>Adriana Pizarro</t>
  </si>
  <si>
    <t>CE01</t>
  </si>
  <si>
    <t>Rodriguez Luis</t>
  </si>
  <si>
    <t>Jose Rengel</t>
  </si>
  <si>
    <t>CE03</t>
  </si>
  <si>
    <t>Guzman Ian</t>
  </si>
  <si>
    <t>CI01</t>
  </si>
  <si>
    <t>Vallario Antonio</t>
  </si>
  <si>
    <t>CI04</t>
  </si>
  <si>
    <t>Guevara Alberto</t>
  </si>
  <si>
    <t>CI08</t>
  </si>
  <si>
    <t>Sordo Daniel</t>
  </si>
  <si>
    <t>Guzman Alfonso</t>
  </si>
  <si>
    <t>EMO1</t>
  </si>
  <si>
    <t>Hernandez Luis</t>
  </si>
  <si>
    <t>Chamia Benchetrit</t>
  </si>
  <si>
    <t>RE01</t>
  </si>
  <si>
    <t>Munoz Sophia</t>
  </si>
  <si>
    <t>Lugo Luz</t>
  </si>
  <si>
    <t>Ana Torres</t>
  </si>
  <si>
    <t>Soares Jose</t>
  </si>
  <si>
    <t>Rivero Pablo</t>
  </si>
  <si>
    <t>Juan Troconis</t>
  </si>
  <si>
    <t>Briceno Yadileth</t>
  </si>
  <si>
    <t>Alvarado Angel</t>
  </si>
  <si>
    <t>Morillo Consuelo</t>
  </si>
  <si>
    <t>Volcan Tibisay</t>
  </si>
  <si>
    <t>Abraham Krivoy</t>
  </si>
  <si>
    <t>Quevedo Melbys</t>
  </si>
  <si>
    <t>Roberto del Vecchio</t>
  </si>
  <si>
    <t>Loaiza Aida</t>
  </si>
  <si>
    <t>Pedro Carvallo</t>
  </si>
  <si>
    <t>Munoz Providencia</t>
  </si>
  <si>
    <t>Arrioja Belkys</t>
  </si>
  <si>
    <t>Rivas Yriannis</t>
  </si>
  <si>
    <t>Carvallo Pedro</t>
  </si>
  <si>
    <t>Font Tomas</t>
  </si>
  <si>
    <t>Aponte Trino</t>
  </si>
  <si>
    <t>Souto Hortensia</t>
  </si>
  <si>
    <t>Yorlet Moreno</t>
  </si>
  <si>
    <t>Jaramillo Chriss</t>
  </si>
  <si>
    <t>Naimeh Daoud</t>
  </si>
  <si>
    <t>Lopez Jose</t>
  </si>
  <si>
    <t>Leonardo Borregales</t>
  </si>
  <si>
    <t>Higuera Maria</t>
  </si>
  <si>
    <t>Isabel Silva</t>
  </si>
  <si>
    <t>Rondon Maria</t>
  </si>
  <si>
    <t>Maldonado Judith</t>
  </si>
  <si>
    <t>Alejandro Guinand</t>
  </si>
  <si>
    <t>Silvia Torres</t>
  </si>
  <si>
    <t>Williams Sanchez</t>
  </si>
  <si>
    <t>Morillo Elizabeth</t>
  </si>
  <si>
    <t>Cedeno Zaida</t>
  </si>
  <si>
    <t>Galindo Nazareth</t>
  </si>
  <si>
    <t>Tenorio Yolanda</t>
  </si>
  <si>
    <t>Juan Rodriguez</t>
  </si>
  <si>
    <t>Godoy Arnaldo</t>
  </si>
  <si>
    <t>Giuseppe Figurelli</t>
  </si>
  <si>
    <t>Tovar Miguel</t>
  </si>
  <si>
    <t>Gustavo Medrano</t>
  </si>
  <si>
    <t>De Lima Diana</t>
  </si>
  <si>
    <t>Colmenares Adolfo</t>
  </si>
  <si>
    <t>CI02</t>
  </si>
  <si>
    <t>CI07</t>
  </si>
  <si>
    <t>Falcon Rafael</t>
  </si>
  <si>
    <t>Fecha</t>
  </si>
  <si>
    <t>verde</t>
  </si>
  <si>
    <t xml:space="preserve">amarillo </t>
  </si>
  <si>
    <t>rojo</t>
  </si>
  <si>
    <t>negro</t>
  </si>
  <si>
    <t>Total</t>
  </si>
  <si>
    <t>libres</t>
  </si>
  <si>
    <t>mie</t>
  </si>
  <si>
    <t>jue</t>
  </si>
  <si>
    <t>vie</t>
  </si>
  <si>
    <t>sab</t>
  </si>
  <si>
    <t>dom</t>
  </si>
  <si>
    <t>lun</t>
  </si>
  <si>
    <t>mar</t>
  </si>
  <si>
    <t>mier</t>
  </si>
  <si>
    <t>1 dia</t>
  </si>
  <si>
    <t>2 dias</t>
  </si>
  <si>
    <t>3 dias</t>
  </si>
  <si>
    <t>&gt; 3dias</t>
  </si>
  <si>
    <t>Inicio</t>
  </si>
  <si>
    <t>Altas</t>
  </si>
  <si>
    <t>Plan</t>
  </si>
  <si>
    <t>Adic</t>
  </si>
  <si>
    <t>Emergencia</t>
  </si>
  <si>
    <t>Req Emergencia</t>
  </si>
  <si>
    <t>Pendiente</t>
  </si>
  <si>
    <t>saldo final</t>
  </si>
  <si>
    <t>1 Marzo</t>
  </si>
  <si>
    <t>28 Febrero</t>
  </si>
  <si>
    <t>27 Febrero</t>
  </si>
  <si>
    <t>Habitacion</t>
  </si>
  <si>
    <t>Alta</t>
  </si>
  <si>
    <t>Dosis</t>
  </si>
  <si>
    <t>Facturacion</t>
  </si>
  <si>
    <t>Liquidacion</t>
  </si>
  <si>
    <t>Pase de Salida</t>
  </si>
  <si>
    <t>Limpieza</t>
  </si>
  <si>
    <t>Entrega</t>
  </si>
  <si>
    <t>ETD</t>
  </si>
  <si>
    <t>Buffer Status</t>
  </si>
  <si>
    <t>314B</t>
  </si>
  <si>
    <t>Zerpa Vianeska</t>
  </si>
  <si>
    <t>Otto Rodriguez</t>
  </si>
  <si>
    <t>Salama Raquel</t>
  </si>
  <si>
    <t>Nissim Abecasis</t>
  </si>
  <si>
    <t>Silva Herma</t>
  </si>
  <si>
    <t>Santiago Bacci</t>
  </si>
  <si>
    <t>Nunez Juan</t>
  </si>
  <si>
    <t>Carlos Boccardo</t>
  </si>
  <si>
    <t>Higuera Julio</t>
  </si>
  <si>
    <t>Gaston Cudemus</t>
  </si>
  <si>
    <t>Perry Elsa</t>
  </si>
  <si>
    <t>Morfe Willy</t>
  </si>
  <si>
    <t>Rodriguez Carmen</t>
  </si>
  <si>
    <t>Gustavo Diaz</t>
  </si>
  <si>
    <t>Silva Laura</t>
  </si>
  <si>
    <t>Vallario Antonieta</t>
  </si>
  <si>
    <t>Perdomo Lina</t>
  </si>
  <si>
    <t>Alcala Luis</t>
  </si>
  <si>
    <t>Sequera Juan</t>
  </si>
  <si>
    <t>Sivira Andrea</t>
  </si>
  <si>
    <t>Alvarado Denisse</t>
  </si>
  <si>
    <t>Orel Sergio</t>
  </si>
  <si>
    <t>Jose Condado</t>
  </si>
  <si>
    <t>Martinez Hector</t>
  </si>
  <si>
    <t>Jose Toledo</t>
  </si>
  <si>
    <t>Nino Jose</t>
  </si>
  <si>
    <t>Urbina Jean</t>
  </si>
  <si>
    <t>Morales Karla</t>
  </si>
  <si>
    <t>Ernesto Hurtado</t>
  </si>
  <si>
    <t>Hala Fidehh</t>
  </si>
  <si>
    <t>Garcia Manuel</t>
  </si>
  <si>
    <t>Andres Lairet</t>
  </si>
  <si>
    <t>Mendez Miguel</t>
  </si>
  <si>
    <t>Pereira Lucas</t>
  </si>
  <si>
    <t>Roa Aurelio</t>
  </si>
  <si>
    <t>Rivas Enio</t>
  </si>
  <si>
    <t>Lyenne Rodriguez</t>
  </si>
  <si>
    <t>2 Marzo</t>
  </si>
  <si>
    <t>Carrero Adelmira</t>
  </si>
  <si>
    <t>Di Gregorio Branix</t>
  </si>
  <si>
    <t>Jose Ochoa</t>
  </si>
  <si>
    <t>Leandro Jorge</t>
  </si>
  <si>
    <t>Maria De Abreu</t>
  </si>
  <si>
    <t>Arias Rosa</t>
  </si>
  <si>
    <t>Coello Mercedes</t>
  </si>
  <si>
    <t>Pino Rosa</t>
  </si>
  <si>
    <t>Omana Ines</t>
  </si>
  <si>
    <t>Salen Jose</t>
  </si>
  <si>
    <t>Residente</t>
  </si>
  <si>
    <t>CI03</t>
  </si>
  <si>
    <t>Guerrero Soledad</t>
  </si>
  <si>
    <t>CI05</t>
  </si>
  <si>
    <t>Garcia Alejandro</t>
  </si>
  <si>
    <t>CI06</t>
  </si>
  <si>
    <t>Batista Noe</t>
  </si>
  <si>
    <t>Harry Acquatella</t>
  </si>
  <si>
    <t>Chico Mariana</t>
  </si>
  <si>
    <t>Jose Viloria</t>
  </si>
  <si>
    <t>Sanabria Normary</t>
  </si>
  <si>
    <t>Blanco Adeline</t>
  </si>
  <si>
    <t>Chico Marina</t>
  </si>
  <si>
    <t>Cusumano Fabio</t>
  </si>
  <si>
    <t>Garcia Soledad</t>
  </si>
  <si>
    <t>Jimenez Thairet</t>
  </si>
  <si>
    <t>Meneses Jesus</t>
  </si>
  <si>
    <t>Torres Adrian</t>
  </si>
  <si>
    <t>Valeri Jorge</t>
  </si>
  <si>
    <t>Jose Francisco</t>
  </si>
  <si>
    <t>Orangel Troconis</t>
  </si>
  <si>
    <t>Orlando Rojas</t>
  </si>
  <si>
    <t>3 Marzo</t>
  </si>
  <si>
    <t>Surmiak Yerzy</t>
  </si>
  <si>
    <t>Jon Barriola</t>
  </si>
  <si>
    <t>Saavedra Samuel</t>
  </si>
  <si>
    <t>Carla Telo</t>
  </si>
  <si>
    <t>Palomino Victoria</t>
  </si>
  <si>
    <t>Marquez Victor</t>
  </si>
  <si>
    <t>Rios Antonio</t>
  </si>
  <si>
    <t>4 Marzo</t>
  </si>
  <si>
    <t>Thayret Jimenez</t>
  </si>
  <si>
    <t>Scandela Josefina</t>
  </si>
  <si>
    <t>Suarez Luis</t>
  </si>
  <si>
    <t>Qx Emerg</t>
  </si>
  <si>
    <t>UCI</t>
  </si>
  <si>
    <t>Sala Partos</t>
  </si>
  <si>
    <t>Otros</t>
  </si>
  <si>
    <t>Qx</t>
  </si>
  <si>
    <t>Hosp</t>
  </si>
  <si>
    <t>Total Emergencia</t>
  </si>
  <si>
    <t>Pena Maria</t>
  </si>
  <si>
    <t>Gaspar Melchor</t>
  </si>
  <si>
    <t>Marcano Antonio</t>
  </si>
  <si>
    <t>Alviarez Richard</t>
  </si>
  <si>
    <t>Diego Urdaneta</t>
  </si>
  <si>
    <t>Martinez Roberto</t>
  </si>
  <si>
    <t>Guerrero Lisbeth</t>
  </si>
  <si>
    <t>Gonzalez Belica</t>
  </si>
  <si>
    <t>Khedari Samir</t>
  </si>
  <si>
    <t>Baena Rodolfo</t>
  </si>
  <si>
    <t>Toro Diamora</t>
  </si>
  <si>
    <t>Gurdiel Orlando</t>
  </si>
  <si>
    <t>Birito Dolores</t>
  </si>
  <si>
    <t>Zubillaga Maria</t>
  </si>
  <si>
    <t>Carvallo Jacqueline</t>
  </si>
  <si>
    <t>Janeth Rodriguez</t>
  </si>
  <si>
    <t>Canizales Salvador</t>
  </si>
  <si>
    <t>Teran Ramona</t>
  </si>
  <si>
    <t>Suarez Jose</t>
  </si>
  <si>
    <t>Urbina Ysdenay</t>
  </si>
  <si>
    <t>Catherine Marino</t>
  </si>
  <si>
    <t>Santos Irene</t>
  </si>
  <si>
    <t>Bergero Rita</t>
  </si>
  <si>
    <t>De Sousa Isabel</t>
  </si>
  <si>
    <t>De Andrade Andrea</t>
  </si>
  <si>
    <t>Miguel Herize</t>
  </si>
  <si>
    <t>5 Marzo</t>
  </si>
  <si>
    <t>Sosa Carlos</t>
  </si>
  <si>
    <t>Hacia UCI</t>
  </si>
  <si>
    <t>Tapia Jose</t>
  </si>
  <si>
    <t>Jimenez Luis</t>
  </si>
  <si>
    <t>Rangel Luisa</t>
  </si>
  <si>
    <t>Luis De Paz</t>
  </si>
  <si>
    <t>Paz Endrina</t>
  </si>
  <si>
    <t>Vidal Carlos</t>
  </si>
  <si>
    <t>Manaure Franklin</t>
  </si>
  <si>
    <t>Infante Pedro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</si>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</sst>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1F497D"/>
      <name val="Calibri"/>
      <family val="2"/>
    </font>
    <font>
      <b/>
      <sz val="10"/>
      <color rgb="FF1F497D"/>
      <name val="Calibri"/>
      <family val="2"/>
    </font>
    <font>
      <sz val="10"/>
      <name val="Arial"/>
      <family val="2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/>
      <bottom/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16" fontId="0" fillId="0" borderId="1" xfId="0" applyNumberFormat="1" applyBorder="1"/>
    <xf numFmtId="1" fontId="1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" fontId="0" fillId="0" borderId="0" xfId="0" applyNumberFormat="1" applyAlignment="1">
      <alignment horizontal="right"/>
    </xf>
    <xf numFmtId="0" fontId="0" fillId="6" borderId="1" xfId="0" applyFill="1" applyBorder="1" applyAlignment="1">
      <alignment horizontal="center"/>
    </xf>
    <xf numFmtId="0" fontId="0" fillId="0" borderId="0" xfId="0" applyBorder="1"/>
    <xf numFmtId="0" fontId="0" fillId="7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16" fontId="0" fillId="0" borderId="0" xfId="0" applyNumberFormat="1" applyAlignment="1"/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14" borderId="1" xfId="0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4" fillId="9" borderId="1" xfId="0" applyFont="1" applyFill="1" applyBorder="1" applyAlignment="1">
      <alignment horizontal="right"/>
    </xf>
    <xf numFmtId="0" fontId="3" fillId="0" borderId="0" xfId="1"/>
    <xf numFmtId="0" fontId="3" fillId="0" borderId="0" xfId="1" applyFill="1"/>
    <xf numFmtId="0" fontId="3" fillId="0" borderId="0" xfId="1" applyFont="1"/>
    <xf numFmtId="0" fontId="3" fillId="0" borderId="0" xfId="1" applyAlignment="1">
      <alignment horizontal="center"/>
    </xf>
    <xf numFmtId="16" fontId="3" fillId="0" borderId="0" xfId="1" applyNumberFormat="1"/>
    <xf numFmtId="1" fontId="3" fillId="0" borderId="1" xfId="1" applyNumberFormat="1" applyBorder="1" applyAlignment="1">
      <alignment horizontal="right" wrapText="1"/>
    </xf>
    <xf numFmtId="0" fontId="2" fillId="15" borderId="3" xfId="0" applyFont="1" applyFill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 wrapText="1"/>
    </xf>
    <xf numFmtId="22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0" borderId="0" xfId="0" applyFont="1"/>
    <xf numFmtId="0" fontId="1" fillId="3" borderId="2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16" fontId="0" fillId="7" borderId="1" xfId="0" applyNumberFormat="1" applyFill="1" applyBorder="1"/>
    <xf numFmtId="16" fontId="0" fillId="0" borderId="0" xfId="0" applyNumberFormat="1" applyBorder="1"/>
    <xf numFmtId="16" fontId="0" fillId="14" borderId="1" xfId="0" applyNumberFormat="1" applyFill="1" applyBorder="1"/>
    <xf numFmtId="16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0" fontId="0" fillId="18" borderId="1" xfId="0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0" fillId="17" borderId="1" xfId="0" applyFill="1" applyBorder="1" applyAlignment="1">
      <alignment horizontal="right"/>
    </xf>
    <xf numFmtId="0" fontId="1" fillId="20" borderId="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097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000"/>
              <a:t>Balance Emergencia</a:t>
            </a:r>
          </a:p>
        </c:rich>
      </c:tx>
      <c:layout>
        <c:manualLayout>
          <c:xMode val="edge"/>
          <c:yMode val="edge"/>
          <c:x val="0.3687503280839895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062548875846004E-2"/>
          <c:y val="0.19166718659718587"/>
          <c:w val="0.79687560796784052"/>
          <c:h val="0.7111130401286895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'Camas emergencia'!$D$3</c:f>
              <c:strCache>
                <c:ptCount val="1"/>
                <c:pt idx="0">
                  <c:v>Total Emergencia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'Camas emergencia'!$A$20:$A$33</c:f>
              <c:numCache>
                <c:formatCode>d\-mmm</c:formatCode>
                <c:ptCount val="14"/>
                <c:pt idx="0">
                  <c:v>41687</c:v>
                </c:pt>
                <c:pt idx="1">
                  <c:v>41688</c:v>
                </c:pt>
                <c:pt idx="2">
                  <c:v>41689</c:v>
                </c:pt>
                <c:pt idx="3">
                  <c:v>41690</c:v>
                </c:pt>
                <c:pt idx="4">
                  <c:v>41691</c:v>
                </c:pt>
                <c:pt idx="5">
                  <c:v>41692</c:v>
                </c:pt>
                <c:pt idx="6">
                  <c:v>41693</c:v>
                </c:pt>
                <c:pt idx="7">
                  <c:v>41694</c:v>
                </c:pt>
                <c:pt idx="8">
                  <c:v>41695</c:v>
                </c:pt>
                <c:pt idx="9">
                  <c:v>41696</c:v>
                </c:pt>
                <c:pt idx="10">
                  <c:v>41697</c:v>
                </c:pt>
                <c:pt idx="11">
                  <c:v>41698</c:v>
                </c:pt>
                <c:pt idx="12">
                  <c:v>41699</c:v>
                </c:pt>
                <c:pt idx="13">
                  <c:v>41700</c:v>
                </c:pt>
              </c:numCache>
            </c:numRef>
          </c:cat>
          <c:val>
            <c:numRef>
              <c:f>'Camas emergencia'!$D$20:$D$33</c:f>
              <c:numCache>
                <c:formatCode>General</c:formatCode>
                <c:ptCount val="14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2</c:v>
                </c:pt>
                <c:pt idx="7">
                  <c:v>5</c:v>
                </c:pt>
                <c:pt idx="8">
                  <c:v>9</c:v>
                </c:pt>
                <c:pt idx="9">
                  <c:v>8</c:v>
                </c:pt>
                <c:pt idx="10">
                  <c:v>12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</c:numCache>
            </c:numRef>
          </c:val>
        </c:ser>
        <c:ser>
          <c:idx val="4"/>
          <c:order val="1"/>
          <c:tx>
            <c:strRef>
              <c:f>'Camas emergencia'!$E$3</c:f>
              <c:strCache>
                <c:ptCount val="1"/>
                <c:pt idx="0">
                  <c:v>Req Emergencia</c:v>
                </c:pt>
              </c:strCache>
            </c:strRef>
          </c:tx>
          <c:invertIfNegative val="0"/>
          <c:cat>
            <c:numRef>
              <c:f>'Camas emergencia'!$A$20:$A$33</c:f>
              <c:numCache>
                <c:formatCode>d\-mmm</c:formatCode>
                <c:ptCount val="14"/>
                <c:pt idx="0">
                  <c:v>41687</c:v>
                </c:pt>
                <c:pt idx="1">
                  <c:v>41688</c:v>
                </c:pt>
                <c:pt idx="2">
                  <c:v>41689</c:v>
                </c:pt>
                <c:pt idx="3">
                  <c:v>41690</c:v>
                </c:pt>
                <c:pt idx="4">
                  <c:v>41691</c:v>
                </c:pt>
                <c:pt idx="5">
                  <c:v>41692</c:v>
                </c:pt>
                <c:pt idx="6">
                  <c:v>41693</c:v>
                </c:pt>
                <c:pt idx="7">
                  <c:v>41694</c:v>
                </c:pt>
                <c:pt idx="8">
                  <c:v>41695</c:v>
                </c:pt>
                <c:pt idx="9">
                  <c:v>41696</c:v>
                </c:pt>
                <c:pt idx="10">
                  <c:v>41697</c:v>
                </c:pt>
                <c:pt idx="11">
                  <c:v>41698</c:v>
                </c:pt>
                <c:pt idx="12">
                  <c:v>41699</c:v>
                </c:pt>
                <c:pt idx="13">
                  <c:v>41700</c:v>
                </c:pt>
              </c:numCache>
            </c:numRef>
          </c:cat>
          <c:val>
            <c:numRef>
              <c:f>'Camas emergencia'!$E$20:$E$33</c:f>
              <c:numCache>
                <c:formatCode>General</c:formatCode>
                <c:ptCount val="14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2</c:v>
                </c:pt>
                <c:pt idx="7">
                  <c:v>5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7"/>
        <c:axId val="121511936"/>
        <c:axId val="121809728"/>
      </c:barChart>
      <c:dateAx>
        <c:axId val="12151193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21809728"/>
        <c:crosses val="autoZero"/>
        <c:auto val="1"/>
        <c:lblOffset val="100"/>
        <c:baseTimeUnit val="days"/>
      </c:dateAx>
      <c:valAx>
        <c:axId val="121809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151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56315616797897"/>
          <c:y val="0.43055672207640711"/>
          <c:w val="8.4928684233476784E-2"/>
          <c:h val="0.100102707579939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V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Perfil Habitaciones</a:t>
            </a:r>
          </a:p>
        </c:rich>
      </c:tx>
      <c:layout>
        <c:manualLayout>
          <c:xMode val="edge"/>
          <c:yMode val="edge"/>
          <c:x val="0.3687503280839895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062548875846004E-2"/>
          <c:y val="0.19166718659718587"/>
          <c:w val="0.79687560796784052"/>
          <c:h val="0.71111304012868959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'Perfil Habitaciones'!$D$3</c:f>
              <c:strCache>
                <c:ptCount val="1"/>
                <c:pt idx="0">
                  <c:v>verde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7"/>
            <c:invertIfNegative val="0"/>
            <c:bubble3D val="0"/>
          </c:dPt>
          <c:cat>
            <c:numRef>
              <c:f>'Perfil Habitaciones'!$C$4:$C$24</c:f>
              <c:numCache>
                <c:formatCode>d\-mmm</c:formatCode>
                <c:ptCount val="21"/>
                <c:pt idx="0">
                  <c:v>41682</c:v>
                </c:pt>
                <c:pt idx="1">
                  <c:v>41683</c:v>
                </c:pt>
                <c:pt idx="2">
                  <c:v>41684</c:v>
                </c:pt>
                <c:pt idx="3">
                  <c:v>41685</c:v>
                </c:pt>
                <c:pt idx="4">
                  <c:v>41686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41692</c:v>
                </c:pt>
                <c:pt idx="11">
                  <c:v>41693</c:v>
                </c:pt>
                <c:pt idx="12">
                  <c:v>41694</c:v>
                </c:pt>
                <c:pt idx="13">
                  <c:v>41695</c:v>
                </c:pt>
                <c:pt idx="14">
                  <c:v>41696</c:v>
                </c:pt>
                <c:pt idx="15">
                  <c:v>41697</c:v>
                </c:pt>
                <c:pt idx="16">
                  <c:v>41698</c:v>
                </c:pt>
                <c:pt idx="17">
                  <c:v>41699</c:v>
                </c:pt>
                <c:pt idx="18">
                  <c:v>41700</c:v>
                </c:pt>
                <c:pt idx="19">
                  <c:v>41701</c:v>
                </c:pt>
                <c:pt idx="20">
                  <c:v>41702</c:v>
                </c:pt>
              </c:numCache>
            </c:numRef>
          </c:cat>
          <c:val>
            <c:numRef>
              <c:f>'Perfil Habitaciones'!$D$4:$D$24</c:f>
              <c:numCache>
                <c:formatCode>0</c:formatCode>
                <c:ptCount val="21"/>
                <c:pt idx="0">
                  <c:v>21</c:v>
                </c:pt>
                <c:pt idx="1">
                  <c:v>17</c:v>
                </c:pt>
                <c:pt idx="2">
                  <c:v>17</c:v>
                </c:pt>
                <c:pt idx="3">
                  <c:v>11</c:v>
                </c:pt>
                <c:pt idx="4">
                  <c:v>10</c:v>
                </c:pt>
                <c:pt idx="5">
                  <c:v>5</c:v>
                </c:pt>
                <c:pt idx="6">
                  <c:v>21</c:v>
                </c:pt>
                <c:pt idx="7">
                  <c:v>19</c:v>
                </c:pt>
                <c:pt idx="8">
                  <c:v>26</c:v>
                </c:pt>
                <c:pt idx="9">
                  <c:v>19</c:v>
                </c:pt>
                <c:pt idx="10">
                  <c:v>14</c:v>
                </c:pt>
                <c:pt idx="11">
                  <c:v>5</c:v>
                </c:pt>
                <c:pt idx="12">
                  <c:v>9</c:v>
                </c:pt>
                <c:pt idx="13">
                  <c:v>24</c:v>
                </c:pt>
                <c:pt idx="14">
                  <c:v>24</c:v>
                </c:pt>
                <c:pt idx="15">
                  <c:v>17</c:v>
                </c:pt>
                <c:pt idx="16">
                  <c:v>12</c:v>
                </c:pt>
                <c:pt idx="17">
                  <c:v>15</c:v>
                </c:pt>
                <c:pt idx="18">
                  <c:v>8</c:v>
                </c:pt>
                <c:pt idx="19">
                  <c:v>10</c:v>
                </c:pt>
                <c:pt idx="20">
                  <c:v>7</c:v>
                </c:pt>
              </c:numCache>
            </c:numRef>
          </c:val>
        </c:ser>
        <c:ser>
          <c:idx val="0"/>
          <c:order val="1"/>
          <c:tx>
            <c:strRef>
              <c:f>'Perfil Habitaciones'!$E$3</c:f>
              <c:strCache>
                <c:ptCount val="1"/>
                <c:pt idx="0">
                  <c:v>amarillo 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'Perfil Habitaciones'!$C$4:$C$24</c:f>
              <c:numCache>
                <c:formatCode>d\-mmm</c:formatCode>
                <c:ptCount val="21"/>
                <c:pt idx="0">
                  <c:v>41682</c:v>
                </c:pt>
                <c:pt idx="1">
                  <c:v>41683</c:v>
                </c:pt>
                <c:pt idx="2">
                  <c:v>41684</c:v>
                </c:pt>
                <c:pt idx="3">
                  <c:v>41685</c:v>
                </c:pt>
                <c:pt idx="4">
                  <c:v>41686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41692</c:v>
                </c:pt>
                <c:pt idx="11">
                  <c:v>41693</c:v>
                </c:pt>
                <c:pt idx="12">
                  <c:v>41694</c:v>
                </c:pt>
                <c:pt idx="13">
                  <c:v>41695</c:v>
                </c:pt>
                <c:pt idx="14">
                  <c:v>41696</c:v>
                </c:pt>
                <c:pt idx="15">
                  <c:v>41697</c:v>
                </c:pt>
                <c:pt idx="16">
                  <c:v>41698</c:v>
                </c:pt>
                <c:pt idx="17">
                  <c:v>41699</c:v>
                </c:pt>
                <c:pt idx="18">
                  <c:v>41700</c:v>
                </c:pt>
                <c:pt idx="19">
                  <c:v>41701</c:v>
                </c:pt>
                <c:pt idx="20">
                  <c:v>41702</c:v>
                </c:pt>
              </c:numCache>
            </c:numRef>
          </c:cat>
          <c:val>
            <c:numRef>
              <c:f>'Perfil Habitaciones'!$E$4:$E$24</c:f>
              <c:numCache>
                <c:formatCode>0</c:formatCode>
                <c:ptCount val="21"/>
                <c:pt idx="0">
                  <c:v>26</c:v>
                </c:pt>
                <c:pt idx="1">
                  <c:v>19</c:v>
                </c:pt>
                <c:pt idx="2">
                  <c:v>13</c:v>
                </c:pt>
                <c:pt idx="3">
                  <c:v>22</c:v>
                </c:pt>
                <c:pt idx="4">
                  <c:v>17</c:v>
                </c:pt>
                <c:pt idx="5">
                  <c:v>10</c:v>
                </c:pt>
                <c:pt idx="6">
                  <c:v>5</c:v>
                </c:pt>
                <c:pt idx="7">
                  <c:v>18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25</c:v>
                </c:pt>
                <c:pt idx="15">
                  <c:v>25</c:v>
                </c:pt>
                <c:pt idx="16">
                  <c:v>22</c:v>
                </c:pt>
                <c:pt idx="17">
                  <c:v>17</c:v>
                </c:pt>
                <c:pt idx="18">
                  <c:v>12</c:v>
                </c:pt>
                <c:pt idx="19">
                  <c:v>15</c:v>
                </c:pt>
                <c:pt idx="20">
                  <c:v>6</c:v>
                </c:pt>
              </c:numCache>
            </c:numRef>
          </c:val>
        </c:ser>
        <c:ser>
          <c:idx val="1"/>
          <c:order val="2"/>
          <c:tx>
            <c:strRef>
              <c:f>'Perfil Habitaciones'!$F$3</c:f>
              <c:strCache>
                <c:ptCount val="1"/>
                <c:pt idx="0">
                  <c:v>rojo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'Perfil Habitaciones'!$C$4:$C$24</c:f>
              <c:numCache>
                <c:formatCode>d\-mmm</c:formatCode>
                <c:ptCount val="21"/>
                <c:pt idx="0">
                  <c:v>41682</c:v>
                </c:pt>
                <c:pt idx="1">
                  <c:v>41683</c:v>
                </c:pt>
                <c:pt idx="2">
                  <c:v>41684</c:v>
                </c:pt>
                <c:pt idx="3">
                  <c:v>41685</c:v>
                </c:pt>
                <c:pt idx="4">
                  <c:v>41686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41692</c:v>
                </c:pt>
                <c:pt idx="11">
                  <c:v>41693</c:v>
                </c:pt>
                <c:pt idx="12">
                  <c:v>41694</c:v>
                </c:pt>
                <c:pt idx="13">
                  <c:v>41695</c:v>
                </c:pt>
                <c:pt idx="14">
                  <c:v>41696</c:v>
                </c:pt>
                <c:pt idx="15">
                  <c:v>41697</c:v>
                </c:pt>
                <c:pt idx="16">
                  <c:v>41698</c:v>
                </c:pt>
                <c:pt idx="17">
                  <c:v>41699</c:v>
                </c:pt>
                <c:pt idx="18">
                  <c:v>41700</c:v>
                </c:pt>
                <c:pt idx="19">
                  <c:v>41701</c:v>
                </c:pt>
                <c:pt idx="20">
                  <c:v>41702</c:v>
                </c:pt>
              </c:numCache>
            </c:numRef>
          </c:cat>
          <c:val>
            <c:numRef>
              <c:f>'Perfil Habitaciones'!$F$4:$F$24</c:f>
              <c:numCache>
                <c:formatCode>0</c:formatCode>
                <c:ptCount val="21"/>
                <c:pt idx="0">
                  <c:v>8</c:v>
                </c:pt>
                <c:pt idx="1">
                  <c:v>11</c:v>
                </c:pt>
                <c:pt idx="2">
                  <c:v>17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13</c:v>
                </c:pt>
                <c:pt idx="16">
                  <c:v>20</c:v>
                </c:pt>
                <c:pt idx="17">
                  <c:v>13</c:v>
                </c:pt>
                <c:pt idx="18">
                  <c:v>14</c:v>
                </c:pt>
                <c:pt idx="19">
                  <c:v>12</c:v>
                </c:pt>
                <c:pt idx="20">
                  <c:v>8</c:v>
                </c:pt>
              </c:numCache>
            </c:numRef>
          </c:val>
        </c:ser>
        <c:ser>
          <c:idx val="2"/>
          <c:order val="3"/>
          <c:tx>
            <c:strRef>
              <c:f>'Perfil Habitaciones'!$G$3</c:f>
              <c:strCache>
                <c:ptCount val="1"/>
                <c:pt idx="0">
                  <c:v>negro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'Perfil Habitaciones'!$C$4:$C$24</c:f>
              <c:numCache>
                <c:formatCode>d\-mmm</c:formatCode>
                <c:ptCount val="21"/>
                <c:pt idx="0">
                  <c:v>41682</c:v>
                </c:pt>
                <c:pt idx="1">
                  <c:v>41683</c:v>
                </c:pt>
                <c:pt idx="2">
                  <c:v>41684</c:v>
                </c:pt>
                <c:pt idx="3">
                  <c:v>41685</c:v>
                </c:pt>
                <c:pt idx="4">
                  <c:v>41686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41692</c:v>
                </c:pt>
                <c:pt idx="11">
                  <c:v>41693</c:v>
                </c:pt>
                <c:pt idx="12">
                  <c:v>41694</c:v>
                </c:pt>
                <c:pt idx="13">
                  <c:v>41695</c:v>
                </c:pt>
                <c:pt idx="14">
                  <c:v>41696</c:v>
                </c:pt>
                <c:pt idx="15">
                  <c:v>41697</c:v>
                </c:pt>
                <c:pt idx="16">
                  <c:v>41698</c:v>
                </c:pt>
                <c:pt idx="17">
                  <c:v>41699</c:v>
                </c:pt>
                <c:pt idx="18">
                  <c:v>41700</c:v>
                </c:pt>
                <c:pt idx="19">
                  <c:v>41701</c:v>
                </c:pt>
                <c:pt idx="20">
                  <c:v>41702</c:v>
                </c:pt>
              </c:numCache>
            </c:numRef>
          </c:cat>
          <c:val>
            <c:numRef>
              <c:f>'Perfil Habitaciones'!$G$4:$G$24</c:f>
              <c:numCache>
                <c:formatCode>0</c:formatCode>
                <c:ptCount val="21"/>
                <c:pt idx="0">
                  <c:v>24</c:v>
                </c:pt>
                <c:pt idx="1">
                  <c:v>35</c:v>
                </c:pt>
                <c:pt idx="2">
                  <c:v>35</c:v>
                </c:pt>
                <c:pt idx="3">
                  <c:v>38</c:v>
                </c:pt>
                <c:pt idx="4">
                  <c:v>38</c:v>
                </c:pt>
                <c:pt idx="5">
                  <c:v>33</c:v>
                </c:pt>
                <c:pt idx="6">
                  <c:v>31</c:v>
                </c:pt>
                <c:pt idx="7">
                  <c:v>35</c:v>
                </c:pt>
                <c:pt idx="8">
                  <c:v>29</c:v>
                </c:pt>
                <c:pt idx="9">
                  <c:v>30</c:v>
                </c:pt>
                <c:pt idx="10">
                  <c:v>29</c:v>
                </c:pt>
                <c:pt idx="11">
                  <c:v>26</c:v>
                </c:pt>
                <c:pt idx="12">
                  <c:v>26</c:v>
                </c:pt>
                <c:pt idx="13">
                  <c:v>22</c:v>
                </c:pt>
                <c:pt idx="14">
                  <c:v>22</c:v>
                </c:pt>
                <c:pt idx="15">
                  <c:v>27</c:v>
                </c:pt>
                <c:pt idx="16">
                  <c:v>26</c:v>
                </c:pt>
                <c:pt idx="17">
                  <c:v>28</c:v>
                </c:pt>
                <c:pt idx="18">
                  <c:v>26</c:v>
                </c:pt>
                <c:pt idx="19">
                  <c:v>23</c:v>
                </c:pt>
                <c:pt idx="20">
                  <c:v>27</c:v>
                </c:pt>
              </c:numCache>
            </c:numRef>
          </c:val>
        </c:ser>
        <c:ser>
          <c:idx val="5"/>
          <c:order val="4"/>
          <c:tx>
            <c:strRef>
              <c:f>'Perfil Habitaciones'!$I$3</c:f>
              <c:strCache>
                <c:ptCount val="1"/>
                <c:pt idx="0">
                  <c:v>libres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'Perfil Habitaciones'!$C$4:$C$24</c:f>
              <c:numCache>
                <c:formatCode>d\-mmm</c:formatCode>
                <c:ptCount val="21"/>
                <c:pt idx="0">
                  <c:v>41682</c:v>
                </c:pt>
                <c:pt idx="1">
                  <c:v>41683</c:v>
                </c:pt>
                <c:pt idx="2">
                  <c:v>41684</c:v>
                </c:pt>
                <c:pt idx="3">
                  <c:v>41685</c:v>
                </c:pt>
                <c:pt idx="4">
                  <c:v>41686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41692</c:v>
                </c:pt>
                <c:pt idx="11">
                  <c:v>41693</c:v>
                </c:pt>
                <c:pt idx="12">
                  <c:v>41694</c:v>
                </c:pt>
                <c:pt idx="13">
                  <c:v>41695</c:v>
                </c:pt>
                <c:pt idx="14">
                  <c:v>41696</c:v>
                </c:pt>
                <c:pt idx="15">
                  <c:v>41697</c:v>
                </c:pt>
                <c:pt idx="16">
                  <c:v>41698</c:v>
                </c:pt>
                <c:pt idx="17">
                  <c:v>41699</c:v>
                </c:pt>
                <c:pt idx="18">
                  <c:v>41700</c:v>
                </c:pt>
                <c:pt idx="19">
                  <c:v>41701</c:v>
                </c:pt>
                <c:pt idx="20">
                  <c:v>41702</c:v>
                </c:pt>
              </c:numCache>
            </c:numRef>
          </c:cat>
          <c:val>
            <c:numRef>
              <c:f>'Perfil Habitaciones'!$I$4:$I$24</c:f>
              <c:numCache>
                <c:formatCode>0</c:formatCode>
                <c:ptCount val="2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13</c:v>
                </c:pt>
                <c:pt idx="5">
                  <c:v>27</c:v>
                </c:pt>
                <c:pt idx="6">
                  <c:v>23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26</c:v>
                </c:pt>
                <c:pt idx="11">
                  <c:v>34</c:v>
                </c:pt>
                <c:pt idx="12">
                  <c:v>39</c:v>
                </c:pt>
                <c:pt idx="13">
                  <c:v>22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12</c:v>
                </c:pt>
                <c:pt idx="18">
                  <c:v>25</c:v>
                </c:pt>
                <c:pt idx="19">
                  <c:v>25</c:v>
                </c:pt>
                <c:pt idx="20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7"/>
        <c:overlap val="100"/>
        <c:axId val="123746816"/>
        <c:axId val="121620736"/>
      </c:barChart>
      <c:dateAx>
        <c:axId val="12374681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21620736"/>
        <c:crosses val="autoZero"/>
        <c:auto val="1"/>
        <c:lblOffset val="100"/>
        <c:baseTimeUnit val="days"/>
      </c:dateAx>
      <c:valAx>
        <c:axId val="1216207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23746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56315616797897"/>
          <c:y val="0.43055672207640711"/>
          <c:w val="5.4049123372066833E-2"/>
          <c:h val="0.22072936855153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V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Perfil Altas</a:t>
            </a:r>
          </a:p>
        </c:rich>
      </c:tx>
      <c:layout>
        <c:manualLayout>
          <c:xMode val="edge"/>
          <c:yMode val="edge"/>
          <c:x val="0.3687503280839895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062548875846004E-2"/>
          <c:y val="0.19166718659718587"/>
          <c:w val="0.79687560796784052"/>
          <c:h val="0.71111304012868959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'Perfil altas'!$D$3</c:f>
              <c:strCache>
                <c:ptCount val="1"/>
                <c:pt idx="0">
                  <c:v>verde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7"/>
            <c:invertIfNegative val="0"/>
            <c:bubble3D val="0"/>
          </c:dPt>
          <c:cat>
            <c:numRef>
              <c:f>'Perfil altas'!$C$4:$C$24</c:f>
              <c:numCache>
                <c:formatCode>d\-mmm</c:formatCode>
                <c:ptCount val="21"/>
                <c:pt idx="0">
                  <c:v>41682</c:v>
                </c:pt>
                <c:pt idx="1">
                  <c:v>41683</c:v>
                </c:pt>
                <c:pt idx="2">
                  <c:v>41684</c:v>
                </c:pt>
                <c:pt idx="3">
                  <c:v>41685</c:v>
                </c:pt>
                <c:pt idx="4">
                  <c:v>41686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41692</c:v>
                </c:pt>
                <c:pt idx="11">
                  <c:v>41693</c:v>
                </c:pt>
                <c:pt idx="12">
                  <c:v>41694</c:v>
                </c:pt>
                <c:pt idx="13">
                  <c:v>41695</c:v>
                </c:pt>
                <c:pt idx="14">
                  <c:v>41696</c:v>
                </c:pt>
                <c:pt idx="15">
                  <c:v>41697</c:v>
                </c:pt>
                <c:pt idx="16">
                  <c:v>41698</c:v>
                </c:pt>
                <c:pt idx="17">
                  <c:v>41699</c:v>
                </c:pt>
                <c:pt idx="18">
                  <c:v>41700</c:v>
                </c:pt>
                <c:pt idx="19">
                  <c:v>41701</c:v>
                </c:pt>
                <c:pt idx="20">
                  <c:v>41702</c:v>
                </c:pt>
              </c:numCache>
            </c:numRef>
          </c:cat>
          <c:val>
            <c:numRef>
              <c:f>'Perfil altas'!$D$4:$D$24</c:f>
              <c:numCache>
                <c:formatCode>0</c:formatCode>
                <c:ptCount val="21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</c:numCache>
            </c:numRef>
          </c:val>
        </c:ser>
        <c:ser>
          <c:idx val="0"/>
          <c:order val="1"/>
          <c:tx>
            <c:strRef>
              <c:f>'Perfil altas'!$E$3</c:f>
              <c:strCache>
                <c:ptCount val="1"/>
                <c:pt idx="0">
                  <c:v>amarillo 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'Perfil altas'!$C$4:$C$24</c:f>
              <c:numCache>
                <c:formatCode>d\-mmm</c:formatCode>
                <c:ptCount val="21"/>
                <c:pt idx="0">
                  <c:v>41682</c:v>
                </c:pt>
                <c:pt idx="1">
                  <c:v>41683</c:v>
                </c:pt>
                <c:pt idx="2">
                  <c:v>41684</c:v>
                </c:pt>
                <c:pt idx="3">
                  <c:v>41685</c:v>
                </c:pt>
                <c:pt idx="4">
                  <c:v>41686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41692</c:v>
                </c:pt>
                <c:pt idx="11">
                  <c:v>41693</c:v>
                </c:pt>
                <c:pt idx="12">
                  <c:v>41694</c:v>
                </c:pt>
                <c:pt idx="13">
                  <c:v>41695</c:v>
                </c:pt>
                <c:pt idx="14">
                  <c:v>41696</c:v>
                </c:pt>
                <c:pt idx="15">
                  <c:v>41697</c:v>
                </c:pt>
                <c:pt idx="16">
                  <c:v>41698</c:v>
                </c:pt>
                <c:pt idx="17">
                  <c:v>41699</c:v>
                </c:pt>
                <c:pt idx="18">
                  <c:v>41700</c:v>
                </c:pt>
                <c:pt idx="19">
                  <c:v>41701</c:v>
                </c:pt>
                <c:pt idx="20">
                  <c:v>41702</c:v>
                </c:pt>
              </c:numCache>
            </c:numRef>
          </c:cat>
          <c:val>
            <c:numRef>
              <c:f>'Perfil altas'!$E$4:$E$24</c:f>
              <c:numCache>
                <c:formatCode>0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13</c:v>
                </c:pt>
                <c:pt idx="8">
                  <c:v>3</c:v>
                </c:pt>
                <c:pt idx="9">
                  <c:v>10</c:v>
                </c:pt>
                <c:pt idx="10">
                  <c:v>4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13</c:v>
                </c:pt>
                <c:pt idx="15">
                  <c:v>6</c:v>
                </c:pt>
                <c:pt idx="16">
                  <c:v>9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</c:numCache>
            </c:numRef>
          </c:val>
        </c:ser>
        <c:ser>
          <c:idx val="1"/>
          <c:order val="2"/>
          <c:tx>
            <c:strRef>
              <c:f>'Perfil altas'!$F$3</c:f>
              <c:strCache>
                <c:ptCount val="1"/>
                <c:pt idx="0">
                  <c:v>rojo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'Perfil altas'!$C$4:$C$24</c:f>
              <c:numCache>
                <c:formatCode>d\-mmm</c:formatCode>
                <c:ptCount val="21"/>
                <c:pt idx="0">
                  <c:v>41682</c:v>
                </c:pt>
                <c:pt idx="1">
                  <c:v>41683</c:v>
                </c:pt>
                <c:pt idx="2">
                  <c:v>41684</c:v>
                </c:pt>
                <c:pt idx="3">
                  <c:v>41685</c:v>
                </c:pt>
                <c:pt idx="4">
                  <c:v>41686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41692</c:v>
                </c:pt>
                <c:pt idx="11">
                  <c:v>41693</c:v>
                </c:pt>
                <c:pt idx="12">
                  <c:v>41694</c:v>
                </c:pt>
                <c:pt idx="13">
                  <c:v>41695</c:v>
                </c:pt>
                <c:pt idx="14">
                  <c:v>41696</c:v>
                </c:pt>
                <c:pt idx="15">
                  <c:v>41697</c:v>
                </c:pt>
                <c:pt idx="16">
                  <c:v>41698</c:v>
                </c:pt>
                <c:pt idx="17">
                  <c:v>41699</c:v>
                </c:pt>
                <c:pt idx="18">
                  <c:v>41700</c:v>
                </c:pt>
                <c:pt idx="19">
                  <c:v>41701</c:v>
                </c:pt>
                <c:pt idx="20">
                  <c:v>41702</c:v>
                </c:pt>
              </c:numCache>
            </c:numRef>
          </c:cat>
          <c:val>
            <c:numRef>
              <c:f>'Perfil altas'!$F$4:$F$24</c:f>
              <c:numCache>
                <c:formatCode>0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10</c:v>
                </c:pt>
                <c:pt idx="17">
                  <c:v>7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</c:ser>
        <c:ser>
          <c:idx val="2"/>
          <c:order val="3"/>
          <c:tx>
            <c:strRef>
              <c:f>'Perfil altas'!$G$3</c:f>
              <c:strCache>
                <c:ptCount val="1"/>
                <c:pt idx="0">
                  <c:v>negro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'Perfil altas'!$C$4:$C$24</c:f>
              <c:numCache>
                <c:formatCode>d\-mmm</c:formatCode>
                <c:ptCount val="21"/>
                <c:pt idx="0">
                  <c:v>41682</c:v>
                </c:pt>
                <c:pt idx="1">
                  <c:v>41683</c:v>
                </c:pt>
                <c:pt idx="2">
                  <c:v>41684</c:v>
                </c:pt>
                <c:pt idx="3">
                  <c:v>41685</c:v>
                </c:pt>
                <c:pt idx="4">
                  <c:v>41686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41692</c:v>
                </c:pt>
                <c:pt idx="11">
                  <c:v>41693</c:v>
                </c:pt>
                <c:pt idx="12">
                  <c:v>41694</c:v>
                </c:pt>
                <c:pt idx="13">
                  <c:v>41695</c:v>
                </c:pt>
                <c:pt idx="14">
                  <c:v>41696</c:v>
                </c:pt>
                <c:pt idx="15">
                  <c:v>41697</c:v>
                </c:pt>
                <c:pt idx="16">
                  <c:v>41698</c:v>
                </c:pt>
                <c:pt idx="17">
                  <c:v>41699</c:v>
                </c:pt>
                <c:pt idx="18">
                  <c:v>41700</c:v>
                </c:pt>
                <c:pt idx="19">
                  <c:v>41701</c:v>
                </c:pt>
                <c:pt idx="20">
                  <c:v>41702</c:v>
                </c:pt>
              </c:numCache>
            </c:numRef>
          </c:cat>
          <c:val>
            <c:numRef>
              <c:f>'Perfil altas'!$G$4:$G$24</c:f>
              <c:numCache>
                <c:formatCode>0</c:formatCode>
                <c:ptCount val="21"/>
                <c:pt idx="0">
                  <c:v>3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7"/>
        <c:overlap val="100"/>
        <c:axId val="123745280"/>
        <c:axId val="121623040"/>
      </c:barChart>
      <c:dateAx>
        <c:axId val="1237452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21623040"/>
        <c:crosses val="autoZero"/>
        <c:auto val="1"/>
        <c:lblOffset val="100"/>
        <c:baseTimeUnit val="days"/>
      </c:dateAx>
      <c:valAx>
        <c:axId val="12162304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23745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56315616797897"/>
          <c:y val="0.43055672207640711"/>
          <c:w val="5.4191874314170441E-2"/>
          <c:h val="0.216540954651636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V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Perfil Estadia</a:t>
            </a:r>
            <a:r>
              <a:rPr lang="en-US" baseline="0"/>
              <a:t> Plan Quirurgico</a:t>
            </a:r>
            <a:endParaRPr lang="en-US"/>
          </a:p>
        </c:rich>
      </c:tx>
      <c:layout>
        <c:manualLayout>
          <c:xMode val="edge"/>
          <c:yMode val="edge"/>
          <c:x val="0.3687503280839895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062548875846004E-2"/>
          <c:y val="0.19166718659718587"/>
          <c:w val="0.79687560796784052"/>
          <c:h val="0.71111304012868959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'Perfil Quirofano'!$B$3</c:f>
              <c:strCache>
                <c:ptCount val="1"/>
                <c:pt idx="0">
                  <c:v>1 dia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7"/>
            <c:invertIfNegative val="0"/>
            <c:bubble3D val="0"/>
          </c:dPt>
          <c:cat>
            <c:numRef>
              <c:f>'Perfil Quirofano'!$A$4:$A$15</c:f>
              <c:numCache>
                <c:formatCode>d\-mmm</c:formatCode>
                <c:ptCount val="12"/>
                <c:pt idx="0">
                  <c:v>41687</c:v>
                </c:pt>
                <c:pt idx="1">
                  <c:v>41688</c:v>
                </c:pt>
                <c:pt idx="2">
                  <c:v>41689</c:v>
                </c:pt>
                <c:pt idx="3">
                  <c:v>41690</c:v>
                </c:pt>
                <c:pt idx="4">
                  <c:v>41691</c:v>
                </c:pt>
                <c:pt idx="5">
                  <c:v>41692</c:v>
                </c:pt>
                <c:pt idx="6">
                  <c:v>41693</c:v>
                </c:pt>
                <c:pt idx="7">
                  <c:v>41694</c:v>
                </c:pt>
                <c:pt idx="8">
                  <c:v>41695</c:v>
                </c:pt>
                <c:pt idx="9">
                  <c:v>41696</c:v>
                </c:pt>
                <c:pt idx="10">
                  <c:v>41697</c:v>
                </c:pt>
                <c:pt idx="11">
                  <c:v>41698</c:v>
                </c:pt>
              </c:numCache>
            </c:numRef>
          </c:cat>
          <c:val>
            <c:numRef>
              <c:f>'Perfil Quirofano'!$B$4:$B$15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</c:ser>
        <c:ser>
          <c:idx val="2"/>
          <c:order val="1"/>
          <c:tx>
            <c:strRef>
              <c:f>'Perfil Quirofano'!$C$3</c:f>
              <c:strCache>
                <c:ptCount val="1"/>
                <c:pt idx="0">
                  <c:v>2 dias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'Perfil Quirofano'!$A$4:$A$15</c:f>
              <c:numCache>
                <c:formatCode>d\-mmm</c:formatCode>
                <c:ptCount val="12"/>
                <c:pt idx="0">
                  <c:v>41687</c:v>
                </c:pt>
                <c:pt idx="1">
                  <c:v>41688</c:v>
                </c:pt>
                <c:pt idx="2">
                  <c:v>41689</c:v>
                </c:pt>
                <c:pt idx="3">
                  <c:v>41690</c:v>
                </c:pt>
                <c:pt idx="4">
                  <c:v>41691</c:v>
                </c:pt>
                <c:pt idx="5">
                  <c:v>41692</c:v>
                </c:pt>
                <c:pt idx="6">
                  <c:v>41693</c:v>
                </c:pt>
                <c:pt idx="7">
                  <c:v>41694</c:v>
                </c:pt>
                <c:pt idx="8">
                  <c:v>41695</c:v>
                </c:pt>
                <c:pt idx="9">
                  <c:v>41696</c:v>
                </c:pt>
                <c:pt idx="10">
                  <c:v>41697</c:v>
                </c:pt>
                <c:pt idx="11">
                  <c:v>41698</c:v>
                </c:pt>
              </c:numCache>
            </c:numRef>
          </c:cat>
          <c:val>
            <c:numRef>
              <c:f>'Perfil Quirofano'!$C$4:$C$15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</c:ser>
        <c:ser>
          <c:idx val="5"/>
          <c:order val="2"/>
          <c:tx>
            <c:strRef>
              <c:f>'Perfil Quirofano'!$D$3</c:f>
              <c:strCache>
                <c:ptCount val="1"/>
                <c:pt idx="0">
                  <c:v>3 dias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'Perfil Quirofano'!$A$4:$A$15</c:f>
              <c:numCache>
                <c:formatCode>d\-mmm</c:formatCode>
                <c:ptCount val="12"/>
                <c:pt idx="0">
                  <c:v>41687</c:v>
                </c:pt>
                <c:pt idx="1">
                  <c:v>41688</c:v>
                </c:pt>
                <c:pt idx="2">
                  <c:v>41689</c:v>
                </c:pt>
                <c:pt idx="3">
                  <c:v>41690</c:v>
                </c:pt>
                <c:pt idx="4">
                  <c:v>41691</c:v>
                </c:pt>
                <c:pt idx="5">
                  <c:v>41692</c:v>
                </c:pt>
                <c:pt idx="6">
                  <c:v>41693</c:v>
                </c:pt>
                <c:pt idx="7">
                  <c:v>41694</c:v>
                </c:pt>
                <c:pt idx="8">
                  <c:v>41695</c:v>
                </c:pt>
                <c:pt idx="9">
                  <c:v>41696</c:v>
                </c:pt>
                <c:pt idx="10">
                  <c:v>41697</c:v>
                </c:pt>
                <c:pt idx="11">
                  <c:v>41698</c:v>
                </c:pt>
              </c:numCache>
            </c:numRef>
          </c:cat>
          <c:val>
            <c:numRef>
              <c:f>'Perfil Quirofano'!$D$4:$D$15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</c:ser>
        <c:ser>
          <c:idx val="6"/>
          <c:order val="3"/>
          <c:tx>
            <c:strRef>
              <c:f>'Perfil Quirofano'!$E$3</c:f>
              <c:strCache>
                <c:ptCount val="1"/>
                <c:pt idx="0">
                  <c:v>&gt; 3dias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'Perfil Quirofano'!$A$4:$A$15</c:f>
              <c:numCache>
                <c:formatCode>d\-mmm</c:formatCode>
                <c:ptCount val="12"/>
                <c:pt idx="0">
                  <c:v>41687</c:v>
                </c:pt>
                <c:pt idx="1">
                  <c:v>41688</c:v>
                </c:pt>
                <c:pt idx="2">
                  <c:v>41689</c:v>
                </c:pt>
                <c:pt idx="3">
                  <c:v>41690</c:v>
                </c:pt>
                <c:pt idx="4">
                  <c:v>41691</c:v>
                </c:pt>
                <c:pt idx="5">
                  <c:v>41692</c:v>
                </c:pt>
                <c:pt idx="6">
                  <c:v>41693</c:v>
                </c:pt>
                <c:pt idx="7">
                  <c:v>41694</c:v>
                </c:pt>
                <c:pt idx="8">
                  <c:v>41695</c:v>
                </c:pt>
                <c:pt idx="9">
                  <c:v>41696</c:v>
                </c:pt>
                <c:pt idx="10">
                  <c:v>41697</c:v>
                </c:pt>
                <c:pt idx="11">
                  <c:v>41698</c:v>
                </c:pt>
              </c:numCache>
            </c:numRef>
          </c:cat>
          <c:val>
            <c:numRef>
              <c:f>'Perfil Quirofano'!$E$4:$E$15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7"/>
        <c:overlap val="100"/>
        <c:axId val="123744768"/>
        <c:axId val="121625344"/>
      </c:barChart>
      <c:dateAx>
        <c:axId val="1237447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21625344"/>
        <c:crosses val="autoZero"/>
        <c:auto val="1"/>
        <c:lblOffset val="100"/>
        <c:baseTimeUnit val="days"/>
      </c:dateAx>
      <c:valAx>
        <c:axId val="121625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3744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56315616797897"/>
          <c:y val="0.43055672207640711"/>
          <c:w val="4.7130434843521411E-2"/>
          <c:h val="0.259947807878274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V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000"/>
              <a:t>Status</a:t>
            </a:r>
            <a:r>
              <a:rPr lang="en-US" sz="2000" baseline="0"/>
              <a:t> de Disponibilidad de Camas</a:t>
            </a:r>
            <a:endParaRPr lang="en-US" sz="2000"/>
          </a:p>
        </c:rich>
      </c:tx>
      <c:layout>
        <c:manualLayout>
          <c:xMode val="edge"/>
          <c:yMode val="edge"/>
          <c:x val="0.3687503280839895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062548875846004E-2"/>
          <c:y val="0.19166718659718587"/>
          <c:w val="0.79687560796784052"/>
          <c:h val="0.71111304012868959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'Status Disponibilidad de Camas'!$E$3</c:f>
              <c:strCache>
                <c:ptCount val="1"/>
                <c:pt idx="0">
                  <c:v>Plan</c:v>
                </c:pt>
              </c:strCache>
            </c:strRef>
          </c:tx>
          <c:invertIfNegative val="0"/>
          <c:cat>
            <c:numRef>
              <c:f>'Status Disponibilidad de Camas'!$A$4:$A$15</c:f>
              <c:numCache>
                <c:formatCode>d\-mmm</c:formatCode>
                <c:ptCount val="12"/>
                <c:pt idx="0">
                  <c:v>41687</c:v>
                </c:pt>
                <c:pt idx="1">
                  <c:v>41688</c:v>
                </c:pt>
                <c:pt idx="2">
                  <c:v>41689</c:v>
                </c:pt>
                <c:pt idx="3">
                  <c:v>41690</c:v>
                </c:pt>
                <c:pt idx="4">
                  <c:v>41691</c:v>
                </c:pt>
                <c:pt idx="5">
                  <c:v>41692</c:v>
                </c:pt>
                <c:pt idx="6">
                  <c:v>41693</c:v>
                </c:pt>
                <c:pt idx="7">
                  <c:v>41694</c:v>
                </c:pt>
                <c:pt idx="8">
                  <c:v>41695</c:v>
                </c:pt>
                <c:pt idx="9">
                  <c:v>41696</c:v>
                </c:pt>
                <c:pt idx="10">
                  <c:v>41697</c:v>
                </c:pt>
                <c:pt idx="11">
                  <c:v>41698</c:v>
                </c:pt>
              </c:numCache>
            </c:numRef>
          </c:cat>
          <c:val>
            <c:numRef>
              <c:f>'Status Disponibilidad de Camas'!$E$4:$E$15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7">
                  <c:v>8</c:v>
                </c:pt>
                <c:pt idx="8">
                  <c:v>19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</c:ser>
        <c:ser>
          <c:idx val="3"/>
          <c:order val="1"/>
          <c:tx>
            <c:strRef>
              <c:f>'Status Disponibilidad de Camas'!$I$3</c:f>
              <c:strCache>
                <c:ptCount val="1"/>
                <c:pt idx="0">
                  <c:v>Adic</c:v>
                </c:pt>
              </c:strCache>
            </c:strRef>
          </c:tx>
          <c:invertIfNegative val="0"/>
          <c:cat>
            <c:numRef>
              <c:f>'Status Disponibilidad de Camas'!$A$4:$A$15</c:f>
              <c:numCache>
                <c:formatCode>d\-mmm</c:formatCode>
                <c:ptCount val="12"/>
                <c:pt idx="0">
                  <c:v>41687</c:v>
                </c:pt>
                <c:pt idx="1">
                  <c:v>41688</c:v>
                </c:pt>
                <c:pt idx="2">
                  <c:v>41689</c:v>
                </c:pt>
                <c:pt idx="3">
                  <c:v>41690</c:v>
                </c:pt>
                <c:pt idx="4">
                  <c:v>41691</c:v>
                </c:pt>
                <c:pt idx="5">
                  <c:v>41692</c:v>
                </c:pt>
                <c:pt idx="6">
                  <c:v>41693</c:v>
                </c:pt>
                <c:pt idx="7">
                  <c:v>41694</c:v>
                </c:pt>
                <c:pt idx="8">
                  <c:v>41695</c:v>
                </c:pt>
                <c:pt idx="9">
                  <c:v>41696</c:v>
                </c:pt>
                <c:pt idx="10">
                  <c:v>41697</c:v>
                </c:pt>
                <c:pt idx="11">
                  <c:v>41698</c:v>
                </c:pt>
              </c:numCache>
            </c:numRef>
          </c:cat>
          <c:val>
            <c:numRef>
              <c:f>'Status Disponibilidad de Camas'!$I$4:$I$15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8</c:v>
                </c:pt>
                <c:pt idx="10">
                  <c:v>5</c:v>
                </c:pt>
                <c:pt idx="11">
                  <c:v>10</c:v>
                </c:pt>
              </c:numCache>
            </c:numRef>
          </c:val>
        </c:ser>
        <c:ser>
          <c:idx val="4"/>
          <c:order val="2"/>
          <c:tx>
            <c:strRef>
              <c:f>'Status Disponibilidad de Camas'!$J$3</c:f>
              <c:strCache>
                <c:ptCount val="1"/>
                <c:pt idx="0">
                  <c:v>Emergencia</c:v>
                </c:pt>
              </c:strCache>
            </c:strRef>
          </c:tx>
          <c:invertIfNegative val="0"/>
          <c:cat>
            <c:numRef>
              <c:f>'Status Disponibilidad de Camas'!$A$4:$A$15</c:f>
              <c:numCache>
                <c:formatCode>d\-mmm</c:formatCode>
                <c:ptCount val="12"/>
                <c:pt idx="0">
                  <c:v>41687</c:v>
                </c:pt>
                <c:pt idx="1">
                  <c:v>41688</c:v>
                </c:pt>
                <c:pt idx="2">
                  <c:v>41689</c:v>
                </c:pt>
                <c:pt idx="3">
                  <c:v>41690</c:v>
                </c:pt>
                <c:pt idx="4">
                  <c:v>41691</c:v>
                </c:pt>
                <c:pt idx="5">
                  <c:v>41692</c:v>
                </c:pt>
                <c:pt idx="6">
                  <c:v>41693</c:v>
                </c:pt>
                <c:pt idx="7">
                  <c:v>41694</c:v>
                </c:pt>
                <c:pt idx="8">
                  <c:v>41695</c:v>
                </c:pt>
                <c:pt idx="9">
                  <c:v>41696</c:v>
                </c:pt>
                <c:pt idx="10">
                  <c:v>41697</c:v>
                </c:pt>
                <c:pt idx="11">
                  <c:v>41698</c:v>
                </c:pt>
              </c:numCache>
            </c:numRef>
          </c:cat>
          <c:val>
            <c:numRef>
              <c:f>'Status Disponibilidad de Camas'!$J$4:$J$15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2</c:v>
                </c:pt>
                <c:pt idx="7">
                  <c:v>5</c:v>
                </c:pt>
                <c:pt idx="8">
                  <c:v>9</c:v>
                </c:pt>
                <c:pt idx="9">
                  <c:v>8</c:v>
                </c:pt>
                <c:pt idx="10">
                  <c:v>12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7"/>
        <c:overlap val="100"/>
        <c:axId val="101570560"/>
        <c:axId val="124937344"/>
      </c:barChart>
      <c:dateAx>
        <c:axId val="10157056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24937344"/>
        <c:crosses val="autoZero"/>
        <c:auto val="1"/>
        <c:lblOffset val="100"/>
        <c:baseTimeUnit val="days"/>
      </c:dateAx>
      <c:valAx>
        <c:axId val="124937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1570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56315616797897"/>
          <c:y val="0.43055672207640711"/>
          <c:w val="6.6591094802002995E-2"/>
          <c:h val="0.150154061369908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V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000"/>
              <a:t>Balance Disponibilidad</a:t>
            </a:r>
          </a:p>
        </c:rich>
      </c:tx>
      <c:layout>
        <c:manualLayout>
          <c:xMode val="edge"/>
          <c:yMode val="edge"/>
          <c:x val="0.3687503280839895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062548875846004E-2"/>
          <c:y val="0.19166718659718587"/>
          <c:w val="0.79687560796784052"/>
          <c:h val="0.7111130401286895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'Status Disponibilidad de Camas'!$B$3</c:f>
              <c:strCache>
                <c:ptCount val="1"/>
                <c:pt idx="0">
                  <c:v>Inicio</c:v>
                </c:pt>
              </c:strCache>
            </c:strRef>
          </c:tx>
          <c:invertIfNegative val="0"/>
          <c:cat>
            <c:numRef>
              <c:f>'Status Disponibilidad de Camas'!$A$4:$A$15</c:f>
              <c:numCache>
                <c:formatCode>d\-mmm</c:formatCode>
                <c:ptCount val="12"/>
                <c:pt idx="0">
                  <c:v>41687</c:v>
                </c:pt>
                <c:pt idx="1">
                  <c:v>41688</c:v>
                </c:pt>
                <c:pt idx="2">
                  <c:v>41689</c:v>
                </c:pt>
                <c:pt idx="3">
                  <c:v>41690</c:v>
                </c:pt>
                <c:pt idx="4">
                  <c:v>41691</c:v>
                </c:pt>
                <c:pt idx="5">
                  <c:v>41692</c:v>
                </c:pt>
                <c:pt idx="6">
                  <c:v>41693</c:v>
                </c:pt>
                <c:pt idx="7">
                  <c:v>41694</c:v>
                </c:pt>
                <c:pt idx="8">
                  <c:v>41695</c:v>
                </c:pt>
                <c:pt idx="9">
                  <c:v>41696</c:v>
                </c:pt>
                <c:pt idx="10">
                  <c:v>41697</c:v>
                </c:pt>
                <c:pt idx="11">
                  <c:v>41698</c:v>
                </c:pt>
              </c:numCache>
            </c:numRef>
          </c:cat>
          <c:val>
            <c:numRef>
              <c:f>'Status Disponibilidad de Camas'!$B$4:$B$15</c:f>
              <c:numCache>
                <c:formatCode>General</c:formatCode>
                <c:ptCount val="12"/>
                <c:pt idx="0">
                  <c:v>25</c:v>
                </c:pt>
                <c:pt idx="1">
                  <c:v>17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26</c:v>
                </c:pt>
                <c:pt idx="6">
                  <c:v>34</c:v>
                </c:pt>
                <c:pt idx="7">
                  <c:v>36</c:v>
                </c:pt>
                <c:pt idx="8">
                  <c:v>22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</c:ser>
        <c:ser>
          <c:idx val="7"/>
          <c:order val="1"/>
          <c:tx>
            <c:strRef>
              <c:f>'Status Disponibilidad de Camas'!$N$3</c:f>
              <c:strCache>
                <c:ptCount val="1"/>
                <c:pt idx="0">
                  <c:v>saldo final</c:v>
                </c:pt>
              </c:strCache>
            </c:strRef>
          </c:tx>
          <c:invertIfNegative val="0"/>
          <c:cat>
            <c:numRef>
              <c:f>'Status Disponibilidad de Camas'!$A$4:$A$15</c:f>
              <c:numCache>
                <c:formatCode>d\-mmm</c:formatCode>
                <c:ptCount val="12"/>
                <c:pt idx="0">
                  <c:v>41687</c:v>
                </c:pt>
                <c:pt idx="1">
                  <c:v>41688</c:v>
                </c:pt>
                <c:pt idx="2">
                  <c:v>41689</c:v>
                </c:pt>
                <c:pt idx="3">
                  <c:v>41690</c:v>
                </c:pt>
                <c:pt idx="4">
                  <c:v>41691</c:v>
                </c:pt>
                <c:pt idx="5">
                  <c:v>41692</c:v>
                </c:pt>
                <c:pt idx="6">
                  <c:v>41693</c:v>
                </c:pt>
                <c:pt idx="7">
                  <c:v>41694</c:v>
                </c:pt>
                <c:pt idx="8">
                  <c:v>41695</c:v>
                </c:pt>
                <c:pt idx="9">
                  <c:v>41696</c:v>
                </c:pt>
                <c:pt idx="10">
                  <c:v>41697</c:v>
                </c:pt>
                <c:pt idx="11">
                  <c:v>41698</c:v>
                </c:pt>
              </c:numCache>
            </c:numRef>
          </c:cat>
          <c:val>
            <c:numRef>
              <c:f>'Status Disponibilidad de Camas'!$N$4:$N$15</c:f>
              <c:numCache>
                <c:formatCode>General</c:formatCode>
                <c:ptCount val="12"/>
                <c:pt idx="0">
                  <c:v>17</c:v>
                </c:pt>
                <c:pt idx="1">
                  <c:v>11</c:v>
                </c:pt>
                <c:pt idx="2">
                  <c:v>13</c:v>
                </c:pt>
                <c:pt idx="3">
                  <c:v>8</c:v>
                </c:pt>
                <c:pt idx="4">
                  <c:v>30</c:v>
                </c:pt>
                <c:pt idx="5">
                  <c:v>34</c:v>
                </c:pt>
                <c:pt idx="6">
                  <c:v>47</c:v>
                </c:pt>
                <c:pt idx="7">
                  <c:v>22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7"/>
        <c:axId val="124859904"/>
        <c:axId val="124939648"/>
      </c:barChart>
      <c:dateAx>
        <c:axId val="12485990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24939648"/>
        <c:crosses val="autoZero"/>
        <c:auto val="1"/>
        <c:lblOffset val="100"/>
        <c:baseTimeUnit val="days"/>
      </c:dateAx>
      <c:valAx>
        <c:axId val="124939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4859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56315616797897"/>
          <c:y val="0.43055672207640711"/>
          <c:w val="6.0335926453503337E-2"/>
          <c:h val="0.100102707579939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V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000"/>
              <a:t>Balance Emergencia</a:t>
            </a:r>
          </a:p>
        </c:rich>
      </c:tx>
      <c:layout>
        <c:manualLayout>
          <c:xMode val="edge"/>
          <c:yMode val="edge"/>
          <c:x val="0.3687503280839895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062548875846004E-2"/>
          <c:y val="0.19166718659718587"/>
          <c:w val="0.79687560796784052"/>
          <c:h val="0.7111130401286895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'Status Disponibilidad de Camas'!$J$3</c:f>
              <c:strCache>
                <c:ptCount val="1"/>
                <c:pt idx="0">
                  <c:v>Emergencia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'Status Disponibilidad de Camas'!$A$4:$A$15</c:f>
              <c:numCache>
                <c:formatCode>d\-mmm</c:formatCode>
                <c:ptCount val="12"/>
                <c:pt idx="0">
                  <c:v>41687</c:v>
                </c:pt>
                <c:pt idx="1">
                  <c:v>41688</c:v>
                </c:pt>
                <c:pt idx="2">
                  <c:v>41689</c:v>
                </c:pt>
                <c:pt idx="3">
                  <c:v>41690</c:v>
                </c:pt>
                <c:pt idx="4">
                  <c:v>41691</c:v>
                </c:pt>
                <c:pt idx="5">
                  <c:v>41692</c:v>
                </c:pt>
                <c:pt idx="6">
                  <c:v>41693</c:v>
                </c:pt>
                <c:pt idx="7">
                  <c:v>41694</c:v>
                </c:pt>
                <c:pt idx="8">
                  <c:v>41695</c:v>
                </c:pt>
                <c:pt idx="9">
                  <c:v>41696</c:v>
                </c:pt>
                <c:pt idx="10">
                  <c:v>41697</c:v>
                </c:pt>
                <c:pt idx="11">
                  <c:v>41698</c:v>
                </c:pt>
              </c:numCache>
            </c:numRef>
          </c:cat>
          <c:val>
            <c:numRef>
              <c:f>'Status Disponibilidad de Camas'!$J$4:$J$15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2</c:v>
                </c:pt>
                <c:pt idx="7">
                  <c:v>5</c:v>
                </c:pt>
                <c:pt idx="8">
                  <c:v>9</c:v>
                </c:pt>
                <c:pt idx="9">
                  <c:v>8</c:v>
                </c:pt>
                <c:pt idx="10">
                  <c:v>12</c:v>
                </c:pt>
                <c:pt idx="11">
                  <c:v>7</c:v>
                </c:pt>
              </c:numCache>
            </c:numRef>
          </c:val>
        </c:ser>
        <c:ser>
          <c:idx val="4"/>
          <c:order val="1"/>
          <c:tx>
            <c:strRef>
              <c:f>'Status Disponibilidad de Camas'!$L$3</c:f>
              <c:strCache>
                <c:ptCount val="1"/>
                <c:pt idx="0">
                  <c:v>Req Emergencia</c:v>
                </c:pt>
              </c:strCache>
            </c:strRef>
          </c:tx>
          <c:invertIfNegative val="0"/>
          <c:cat>
            <c:numRef>
              <c:f>'Status Disponibilidad de Camas'!$A$4:$A$15</c:f>
              <c:numCache>
                <c:formatCode>d\-mmm</c:formatCode>
                <c:ptCount val="12"/>
                <c:pt idx="0">
                  <c:v>41687</c:v>
                </c:pt>
                <c:pt idx="1">
                  <c:v>41688</c:v>
                </c:pt>
                <c:pt idx="2">
                  <c:v>41689</c:v>
                </c:pt>
                <c:pt idx="3">
                  <c:v>41690</c:v>
                </c:pt>
                <c:pt idx="4">
                  <c:v>41691</c:v>
                </c:pt>
                <c:pt idx="5">
                  <c:v>41692</c:v>
                </c:pt>
                <c:pt idx="6">
                  <c:v>41693</c:v>
                </c:pt>
                <c:pt idx="7">
                  <c:v>41694</c:v>
                </c:pt>
                <c:pt idx="8">
                  <c:v>41695</c:v>
                </c:pt>
                <c:pt idx="9">
                  <c:v>41696</c:v>
                </c:pt>
                <c:pt idx="10">
                  <c:v>41697</c:v>
                </c:pt>
                <c:pt idx="11">
                  <c:v>41698</c:v>
                </c:pt>
              </c:numCache>
            </c:numRef>
          </c:cat>
          <c:val>
            <c:numRef>
              <c:f>'Status Disponibilidad de Camas'!$L$4:$L$15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2</c:v>
                </c:pt>
                <c:pt idx="7">
                  <c:v>5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7"/>
        <c:axId val="124860416"/>
        <c:axId val="124941952"/>
      </c:barChart>
      <c:dateAx>
        <c:axId val="12486041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24941952"/>
        <c:crosses val="autoZero"/>
        <c:auto val="1"/>
        <c:lblOffset val="100"/>
        <c:baseTimeUnit val="days"/>
      </c:dateAx>
      <c:valAx>
        <c:axId val="124941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4860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56315616797897"/>
          <c:y val="0.43055672207640711"/>
          <c:w val="8.4928684233476784E-2"/>
          <c:h val="0.100102707579939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V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26</xdr:col>
      <xdr:colOff>447676</xdr:colOff>
      <xdr:row>26</xdr:row>
      <xdr:rowOff>90054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485774</xdr:colOff>
      <xdr:row>0</xdr:row>
      <xdr:rowOff>0</xdr:rowOff>
    </xdr:from>
    <xdr:to>
      <xdr:col>29</xdr:col>
      <xdr:colOff>323850</xdr:colOff>
      <xdr:row>30</xdr:row>
      <xdr:rowOff>161924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0</xdr:row>
      <xdr:rowOff>0</xdr:rowOff>
    </xdr:from>
    <xdr:to>
      <xdr:col>28</xdr:col>
      <xdr:colOff>323850</xdr:colOff>
      <xdr:row>30</xdr:row>
      <xdr:rowOff>161924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0</xdr:row>
      <xdr:rowOff>57150</xdr:rowOff>
    </xdr:from>
    <xdr:to>
      <xdr:col>25</xdr:col>
      <xdr:colOff>390525</xdr:colOff>
      <xdr:row>25</xdr:row>
      <xdr:rowOff>47624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600074</xdr:colOff>
      <xdr:row>0</xdr:row>
      <xdr:rowOff>9525</xdr:rowOff>
    </xdr:from>
    <xdr:to>
      <xdr:col>33</xdr:col>
      <xdr:colOff>438150</xdr:colOff>
      <xdr:row>25</xdr:row>
      <xdr:rowOff>9524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33</xdr:col>
      <xdr:colOff>447676</xdr:colOff>
      <xdr:row>52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33</xdr:col>
      <xdr:colOff>447676</xdr:colOff>
      <xdr:row>80</xdr:row>
      <xdr:rowOff>133349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1"/>
  <sheetViews>
    <sheetView zoomScale="110" zoomScaleNormal="110" workbookViewId="0">
      <selection activeCell="E1" sqref="E1:E1048576"/>
    </sheetView>
  </sheetViews>
  <sheetFormatPr baseColWidth="10" defaultColWidth="9.140625" defaultRowHeight="12.75" x14ac:dyDescent="0.2"/>
  <cols>
    <col min="1" max="1" width="6.85546875" style="23" bestFit="1" customWidth="1"/>
    <col min="2" max="3" width="6.85546875" style="23" customWidth="1"/>
    <col min="4" max="4" width="10.28515625" style="23" customWidth="1"/>
    <col min="5" max="5" width="10.5703125" style="23" bestFit="1" customWidth="1"/>
    <col min="6" max="16384" width="9.140625" style="23"/>
  </cols>
  <sheetData>
    <row r="2" spans="1:6" ht="13.5" thickBot="1" x14ac:dyDescent="0.25"/>
    <row r="3" spans="1:6" ht="26.25" thickBot="1" x14ac:dyDescent="0.25">
      <c r="A3" s="29" t="s">
        <v>207</v>
      </c>
      <c r="B3" s="29" t="s">
        <v>334</v>
      </c>
      <c r="C3" s="29" t="s">
        <v>335</v>
      </c>
      <c r="D3" s="29" t="s">
        <v>336</v>
      </c>
      <c r="E3" s="29" t="s">
        <v>231</v>
      </c>
      <c r="F3" s="29" t="s">
        <v>232</v>
      </c>
    </row>
    <row r="4" spans="1:6" ht="13.5" thickBot="1" x14ac:dyDescent="0.25">
      <c r="A4" s="30">
        <v>41671</v>
      </c>
      <c r="B4" s="30"/>
      <c r="C4" s="30"/>
      <c r="D4" s="31"/>
      <c r="E4" s="31"/>
      <c r="F4" s="31"/>
    </row>
    <row r="5" spans="1:6" ht="13.5" thickBot="1" x14ac:dyDescent="0.25">
      <c r="A5" s="30">
        <v>41672</v>
      </c>
      <c r="B5" s="30"/>
      <c r="C5" s="30"/>
      <c r="D5" s="31"/>
      <c r="E5" s="31"/>
      <c r="F5" s="31"/>
    </row>
    <row r="6" spans="1:6" ht="13.5" thickBot="1" x14ac:dyDescent="0.25">
      <c r="A6" s="30">
        <v>41673</v>
      </c>
      <c r="B6" s="30"/>
      <c r="C6" s="30"/>
      <c r="D6" s="31"/>
      <c r="E6" s="31"/>
      <c r="F6" s="31"/>
    </row>
    <row r="7" spans="1:6" ht="13.5" thickBot="1" x14ac:dyDescent="0.25">
      <c r="A7" s="30">
        <v>41674</v>
      </c>
      <c r="B7" s="30"/>
      <c r="C7" s="30"/>
      <c r="D7" s="31"/>
      <c r="E7" s="31"/>
      <c r="F7" s="31"/>
    </row>
    <row r="8" spans="1:6" ht="13.5" thickBot="1" x14ac:dyDescent="0.25">
      <c r="A8" s="30">
        <v>41675</v>
      </c>
      <c r="B8" s="30"/>
      <c r="C8" s="30"/>
      <c r="D8" s="31"/>
      <c r="E8" s="31"/>
      <c r="F8" s="31"/>
    </row>
    <row r="9" spans="1:6" ht="13.5" thickBot="1" x14ac:dyDescent="0.25">
      <c r="A9" s="30">
        <v>41676</v>
      </c>
      <c r="B9" s="30"/>
      <c r="C9" s="30"/>
      <c r="D9" s="31"/>
      <c r="E9" s="31"/>
      <c r="F9" s="31"/>
    </row>
    <row r="10" spans="1:6" ht="13.5" thickBot="1" x14ac:dyDescent="0.25">
      <c r="A10" s="30">
        <v>41677</v>
      </c>
      <c r="B10" s="30"/>
      <c r="C10" s="30"/>
      <c r="D10" s="31"/>
      <c r="E10" s="31"/>
      <c r="F10" s="31"/>
    </row>
    <row r="11" spans="1:6" ht="13.5" thickBot="1" x14ac:dyDescent="0.25">
      <c r="A11" s="30">
        <v>41678</v>
      </c>
      <c r="B11" s="30"/>
      <c r="C11" s="30"/>
      <c r="D11" s="31"/>
      <c r="E11" s="31"/>
      <c r="F11" s="31"/>
    </row>
    <row r="12" spans="1:6" ht="13.5" thickBot="1" x14ac:dyDescent="0.25">
      <c r="A12" s="30">
        <v>41679</v>
      </c>
      <c r="B12" s="30"/>
      <c r="C12" s="30"/>
      <c r="D12" s="31"/>
      <c r="E12" s="31"/>
      <c r="F12" s="31"/>
    </row>
    <row r="13" spans="1:6" ht="13.5" thickBot="1" x14ac:dyDescent="0.25">
      <c r="A13" s="30">
        <v>41680</v>
      </c>
      <c r="B13" s="30"/>
      <c r="C13" s="30"/>
      <c r="D13" s="31"/>
      <c r="E13" s="31"/>
      <c r="F13" s="31"/>
    </row>
    <row r="14" spans="1:6" ht="13.5" thickBot="1" x14ac:dyDescent="0.25">
      <c r="A14" s="30">
        <v>41681</v>
      </c>
      <c r="B14" s="30"/>
      <c r="C14" s="30"/>
      <c r="D14" s="31"/>
      <c r="E14" s="31"/>
      <c r="F14" s="31"/>
    </row>
    <row r="15" spans="1:6" ht="13.5" thickBot="1" x14ac:dyDescent="0.25">
      <c r="A15" s="30">
        <v>41682</v>
      </c>
      <c r="B15" s="30"/>
      <c r="C15" s="30"/>
      <c r="D15" s="31"/>
      <c r="E15" s="31"/>
      <c r="F15" s="31"/>
    </row>
    <row r="16" spans="1:6" ht="13.5" thickBot="1" x14ac:dyDescent="0.25">
      <c r="A16" s="30">
        <v>41683</v>
      </c>
      <c r="B16" s="30"/>
      <c r="C16" s="30"/>
      <c r="D16" s="31"/>
      <c r="E16" s="31"/>
      <c r="F16" s="31"/>
    </row>
    <row r="17" spans="1:6" ht="13.5" thickBot="1" x14ac:dyDescent="0.25">
      <c r="A17" s="30">
        <v>41684</v>
      </c>
      <c r="B17" s="30"/>
      <c r="C17" s="30"/>
      <c r="D17" s="31"/>
      <c r="E17" s="31"/>
      <c r="F17" s="31"/>
    </row>
    <row r="18" spans="1:6" ht="13.5" thickBot="1" x14ac:dyDescent="0.25">
      <c r="A18" s="30">
        <v>41685</v>
      </c>
      <c r="B18" s="30"/>
      <c r="C18" s="30"/>
      <c r="D18" s="31"/>
      <c r="E18" s="31"/>
      <c r="F18" s="31"/>
    </row>
    <row r="19" spans="1:6" ht="13.5" thickBot="1" x14ac:dyDescent="0.25">
      <c r="A19" s="30">
        <v>41686</v>
      </c>
      <c r="B19" s="30"/>
      <c r="C19" s="30"/>
      <c r="D19" s="31"/>
      <c r="E19" s="31"/>
      <c r="F19" s="31"/>
    </row>
    <row r="20" spans="1:6" ht="13.5" thickBot="1" x14ac:dyDescent="0.25">
      <c r="A20" s="30">
        <v>41687</v>
      </c>
      <c r="B20" s="30"/>
      <c r="C20" s="30"/>
      <c r="D20" s="31">
        <v>8</v>
      </c>
      <c r="E20" s="31">
        <v>8</v>
      </c>
      <c r="F20" s="31">
        <f>E20-D20</f>
        <v>0</v>
      </c>
    </row>
    <row r="21" spans="1:6" ht="13.5" thickBot="1" x14ac:dyDescent="0.25">
      <c r="A21" s="30">
        <v>41688</v>
      </c>
      <c r="B21" s="30"/>
      <c r="C21" s="30"/>
      <c r="D21" s="31">
        <v>5</v>
      </c>
      <c r="E21" s="31">
        <v>5</v>
      </c>
      <c r="F21" s="31">
        <f t="shared" ref="F21:F24" si="0">E21-D21</f>
        <v>0</v>
      </c>
    </row>
    <row r="22" spans="1:6" ht="13.5" thickBot="1" x14ac:dyDescent="0.25">
      <c r="A22" s="30">
        <v>41689</v>
      </c>
      <c r="B22" s="30"/>
      <c r="C22" s="30"/>
      <c r="D22" s="31">
        <v>8</v>
      </c>
      <c r="E22" s="31">
        <v>8</v>
      </c>
      <c r="F22" s="31">
        <f t="shared" si="0"/>
        <v>0</v>
      </c>
    </row>
    <row r="23" spans="1:6" ht="13.5" thickBot="1" x14ac:dyDescent="0.25">
      <c r="A23" s="30">
        <v>41690</v>
      </c>
      <c r="B23" s="30"/>
      <c r="C23" s="30"/>
      <c r="D23" s="31">
        <v>10</v>
      </c>
      <c r="E23" s="31">
        <v>10</v>
      </c>
      <c r="F23" s="31">
        <f t="shared" si="0"/>
        <v>0</v>
      </c>
    </row>
    <row r="24" spans="1:6" ht="13.5" thickBot="1" x14ac:dyDescent="0.25">
      <c r="A24" s="30">
        <v>41691</v>
      </c>
      <c r="B24" s="30"/>
      <c r="C24" s="30"/>
      <c r="D24" s="31">
        <v>2</v>
      </c>
      <c r="E24" s="31">
        <v>2</v>
      </c>
      <c r="F24" s="31">
        <f t="shared" si="0"/>
        <v>0</v>
      </c>
    </row>
    <row r="25" spans="1:6" ht="13.5" thickBot="1" x14ac:dyDescent="0.25">
      <c r="A25" s="30">
        <v>41692</v>
      </c>
      <c r="B25" s="30"/>
      <c r="C25" s="30"/>
      <c r="D25" s="31"/>
      <c r="E25" s="31"/>
      <c r="F25" s="31"/>
    </row>
    <row r="26" spans="1:6" ht="13.5" thickBot="1" x14ac:dyDescent="0.25">
      <c r="A26" s="30">
        <v>41693</v>
      </c>
      <c r="B26" s="30"/>
      <c r="C26" s="30"/>
      <c r="D26" s="31"/>
      <c r="E26" s="31"/>
      <c r="F26" s="31"/>
    </row>
    <row r="27" spans="1:6" ht="13.5" thickBot="1" x14ac:dyDescent="0.25">
      <c r="A27" s="30">
        <v>41694</v>
      </c>
      <c r="B27" s="30"/>
      <c r="C27" s="30"/>
      <c r="D27" s="31">
        <v>5</v>
      </c>
      <c r="E27" s="31">
        <v>5</v>
      </c>
      <c r="F27" s="31">
        <f t="shared" ref="F27:F32" si="1">E27-D27</f>
        <v>0</v>
      </c>
    </row>
    <row r="28" spans="1:6" ht="13.5" thickBot="1" x14ac:dyDescent="0.25">
      <c r="A28" s="30">
        <v>41695</v>
      </c>
      <c r="B28" s="30"/>
      <c r="C28" s="30"/>
      <c r="D28" s="31">
        <v>9</v>
      </c>
      <c r="E28" s="31">
        <v>14</v>
      </c>
      <c r="F28" s="31">
        <f t="shared" si="1"/>
        <v>5</v>
      </c>
    </row>
    <row r="29" spans="1:6" ht="13.5" thickBot="1" x14ac:dyDescent="0.25">
      <c r="A29" s="30">
        <v>41696</v>
      </c>
      <c r="B29" s="30"/>
      <c r="C29" s="30"/>
      <c r="D29" s="31">
        <v>8</v>
      </c>
      <c r="E29" s="31">
        <v>15</v>
      </c>
      <c r="F29" s="31">
        <f t="shared" si="1"/>
        <v>7</v>
      </c>
    </row>
    <row r="30" spans="1:6" ht="13.5" thickBot="1" x14ac:dyDescent="0.25">
      <c r="A30" s="30">
        <v>41697</v>
      </c>
      <c r="B30" s="30"/>
      <c r="C30" s="30"/>
      <c r="D30" s="31">
        <v>12</v>
      </c>
      <c r="E30" s="31">
        <v>17</v>
      </c>
      <c r="F30" s="31">
        <f t="shared" si="1"/>
        <v>5</v>
      </c>
    </row>
    <row r="31" spans="1:6" ht="13.5" thickBot="1" x14ac:dyDescent="0.25">
      <c r="A31" s="30">
        <v>41698</v>
      </c>
      <c r="B31" s="30"/>
      <c r="C31" s="30"/>
      <c r="D31" s="31">
        <v>7</v>
      </c>
      <c r="E31" s="31">
        <v>7</v>
      </c>
      <c r="F31" s="31">
        <f t="shared" si="1"/>
        <v>0</v>
      </c>
    </row>
    <row r="32" spans="1:6" ht="13.5" thickBot="1" x14ac:dyDescent="0.25">
      <c r="A32" s="30">
        <v>41699</v>
      </c>
      <c r="B32" s="30"/>
      <c r="C32" s="30"/>
      <c r="D32" s="31">
        <v>6</v>
      </c>
      <c r="E32" s="31">
        <v>6</v>
      </c>
      <c r="F32" s="31">
        <f t="shared" si="1"/>
        <v>0</v>
      </c>
    </row>
    <row r="33" spans="1:6" ht="13.5" thickBot="1" x14ac:dyDescent="0.25">
      <c r="A33" s="30">
        <v>41700</v>
      </c>
      <c r="B33" s="30"/>
      <c r="C33" s="30"/>
      <c r="D33" s="31">
        <v>5</v>
      </c>
      <c r="E33" s="31">
        <v>5</v>
      </c>
      <c r="F33" s="31">
        <v>5</v>
      </c>
    </row>
    <row r="34" spans="1:6" ht="13.5" thickBot="1" x14ac:dyDescent="0.25">
      <c r="A34" s="30">
        <v>41701</v>
      </c>
      <c r="B34" s="30"/>
      <c r="C34" s="30"/>
      <c r="D34" s="31">
        <v>4</v>
      </c>
      <c r="E34" s="31"/>
      <c r="F34" s="31"/>
    </row>
    <row r="35" spans="1:6" ht="13.5" thickBot="1" x14ac:dyDescent="0.25">
      <c r="A35" s="30">
        <v>41702</v>
      </c>
      <c r="B35" s="30"/>
      <c r="C35" s="30"/>
      <c r="D35" s="31"/>
      <c r="E35" s="31"/>
      <c r="F35" s="31"/>
    </row>
    <row r="36" spans="1:6" ht="13.5" thickBot="1" x14ac:dyDescent="0.25">
      <c r="A36" s="30">
        <v>41703</v>
      </c>
      <c r="B36" s="30"/>
      <c r="C36" s="30"/>
      <c r="D36" s="31"/>
      <c r="E36" s="31"/>
      <c r="F36" s="31"/>
    </row>
    <row r="37" spans="1:6" ht="13.5" thickBot="1" x14ac:dyDescent="0.25">
      <c r="A37" s="30">
        <v>41704</v>
      </c>
      <c r="B37" s="30"/>
      <c r="C37" s="30"/>
      <c r="D37" s="31"/>
      <c r="E37" s="31"/>
      <c r="F37" s="31"/>
    </row>
    <row r="38" spans="1:6" ht="13.5" thickBot="1" x14ac:dyDescent="0.25">
      <c r="A38" s="30">
        <v>41705</v>
      </c>
      <c r="B38" s="30"/>
      <c r="C38" s="30"/>
      <c r="D38" s="31"/>
      <c r="E38" s="31"/>
      <c r="F38" s="31"/>
    </row>
    <row r="39" spans="1:6" ht="13.5" thickBot="1" x14ac:dyDescent="0.25">
      <c r="A39" s="30">
        <v>41706</v>
      </c>
      <c r="B39" s="30"/>
      <c r="C39" s="30"/>
      <c r="D39" s="31"/>
      <c r="E39" s="31"/>
      <c r="F39" s="31"/>
    </row>
    <row r="40" spans="1:6" ht="13.5" thickBot="1" x14ac:dyDescent="0.25">
      <c r="A40" s="30">
        <v>41707</v>
      </c>
      <c r="B40" s="30"/>
      <c r="C40" s="30"/>
      <c r="D40" s="31"/>
      <c r="E40" s="31"/>
      <c r="F40" s="31"/>
    </row>
    <row r="41" spans="1:6" ht="13.5" thickBot="1" x14ac:dyDescent="0.25">
      <c r="A41" s="30">
        <v>41708</v>
      </c>
      <c r="B41" s="30"/>
      <c r="C41" s="30"/>
      <c r="D41" s="31"/>
      <c r="E41" s="31"/>
      <c r="F41" s="31"/>
    </row>
    <row r="42" spans="1:6" ht="13.5" thickBot="1" x14ac:dyDescent="0.25">
      <c r="A42" s="30">
        <v>41709</v>
      </c>
      <c r="B42" s="30"/>
      <c r="C42" s="30"/>
      <c r="D42" s="31"/>
      <c r="E42" s="31"/>
      <c r="F42" s="31"/>
    </row>
    <row r="43" spans="1:6" ht="13.5" thickBot="1" x14ac:dyDescent="0.25">
      <c r="A43" s="30">
        <v>41710</v>
      </c>
      <c r="B43" s="30"/>
      <c r="C43" s="30"/>
      <c r="D43" s="31"/>
      <c r="E43" s="31"/>
      <c r="F43" s="31"/>
    </row>
    <row r="44" spans="1:6" ht="13.5" thickBot="1" x14ac:dyDescent="0.25">
      <c r="A44" s="30">
        <v>41711</v>
      </c>
      <c r="B44" s="30"/>
      <c r="C44" s="30"/>
      <c r="D44" s="31"/>
      <c r="E44" s="31"/>
      <c r="F44" s="31"/>
    </row>
    <row r="45" spans="1:6" ht="13.5" thickBot="1" x14ac:dyDescent="0.25">
      <c r="A45" s="30">
        <v>41712</v>
      </c>
      <c r="B45" s="30"/>
      <c r="C45" s="30"/>
      <c r="D45" s="31"/>
      <c r="E45" s="31"/>
      <c r="F45" s="31"/>
    </row>
    <row r="46" spans="1:6" ht="13.5" thickBot="1" x14ac:dyDescent="0.25">
      <c r="A46" s="30">
        <v>41713</v>
      </c>
      <c r="B46" s="30"/>
      <c r="C46" s="30"/>
      <c r="D46" s="31"/>
      <c r="E46" s="31"/>
      <c r="F46" s="31"/>
    </row>
    <row r="47" spans="1:6" ht="13.5" thickBot="1" x14ac:dyDescent="0.25">
      <c r="A47" s="30">
        <v>41714</v>
      </c>
      <c r="B47" s="30"/>
      <c r="C47" s="30"/>
      <c r="D47" s="31"/>
      <c r="E47" s="31"/>
      <c r="F47" s="31"/>
    </row>
    <row r="48" spans="1:6" ht="13.5" thickBot="1" x14ac:dyDescent="0.25">
      <c r="A48" s="30">
        <v>41715</v>
      </c>
      <c r="B48" s="30"/>
      <c r="C48" s="30"/>
      <c r="D48" s="31"/>
      <c r="E48" s="31"/>
      <c r="F48" s="31"/>
    </row>
    <row r="49" spans="1:6" ht="13.5" thickBot="1" x14ac:dyDescent="0.25">
      <c r="A49" s="30">
        <v>41716</v>
      </c>
      <c r="B49" s="30"/>
      <c r="C49" s="30"/>
      <c r="D49" s="31"/>
      <c r="E49" s="31"/>
      <c r="F49" s="31"/>
    </row>
    <row r="50" spans="1:6" ht="13.5" thickBot="1" x14ac:dyDescent="0.25">
      <c r="A50" s="30">
        <v>41717</v>
      </c>
      <c r="B50" s="30"/>
      <c r="C50" s="30"/>
      <c r="D50" s="31"/>
      <c r="E50" s="31"/>
      <c r="F50" s="31"/>
    </row>
    <row r="51" spans="1:6" ht="13.5" thickBot="1" x14ac:dyDescent="0.25">
      <c r="A51" s="30">
        <v>41718</v>
      </c>
      <c r="B51" s="30"/>
      <c r="C51" s="30"/>
      <c r="D51" s="31"/>
      <c r="E51" s="31"/>
      <c r="F51" s="31"/>
    </row>
    <row r="52" spans="1:6" ht="13.5" thickBot="1" x14ac:dyDescent="0.25">
      <c r="A52" s="30">
        <v>41719</v>
      </c>
      <c r="B52" s="30"/>
      <c r="C52" s="30"/>
      <c r="D52" s="31"/>
      <c r="E52" s="31"/>
      <c r="F52" s="31"/>
    </row>
    <row r="53" spans="1:6" ht="13.5" thickBot="1" x14ac:dyDescent="0.25">
      <c r="A53" s="30">
        <v>41720</v>
      </c>
      <c r="B53" s="30"/>
      <c r="C53" s="30"/>
      <c r="D53" s="31"/>
      <c r="E53" s="31"/>
      <c r="F53" s="31"/>
    </row>
    <row r="54" spans="1:6" ht="13.5" thickBot="1" x14ac:dyDescent="0.25">
      <c r="A54" s="30">
        <v>41721</v>
      </c>
      <c r="B54" s="30"/>
      <c r="C54" s="30"/>
      <c r="D54" s="31"/>
      <c r="E54" s="31"/>
      <c r="F54" s="31"/>
    </row>
    <row r="55" spans="1:6" ht="13.5" thickBot="1" x14ac:dyDescent="0.25">
      <c r="A55" s="30">
        <v>41722</v>
      </c>
      <c r="B55" s="30"/>
      <c r="C55" s="30"/>
      <c r="D55" s="31"/>
      <c r="E55" s="31"/>
      <c r="F55" s="31"/>
    </row>
    <row r="56" spans="1:6" ht="13.5" thickBot="1" x14ac:dyDescent="0.25">
      <c r="A56" s="30">
        <v>41723</v>
      </c>
      <c r="B56" s="30"/>
      <c r="C56" s="30"/>
      <c r="D56" s="31"/>
      <c r="E56" s="31"/>
      <c r="F56" s="31"/>
    </row>
    <row r="57" spans="1:6" ht="13.5" thickBot="1" x14ac:dyDescent="0.25">
      <c r="A57" s="30">
        <v>41724</v>
      </c>
      <c r="B57" s="30"/>
      <c r="C57" s="30"/>
      <c r="D57" s="31"/>
      <c r="E57" s="31"/>
      <c r="F57" s="31"/>
    </row>
    <row r="58" spans="1:6" ht="13.5" thickBot="1" x14ac:dyDescent="0.25">
      <c r="A58" s="30">
        <v>41725</v>
      </c>
      <c r="B58" s="30"/>
      <c r="C58" s="30"/>
      <c r="D58" s="31"/>
      <c r="E58" s="31"/>
      <c r="F58" s="31"/>
    </row>
    <row r="59" spans="1:6" ht="13.5" thickBot="1" x14ac:dyDescent="0.25">
      <c r="A59" s="30">
        <v>41726</v>
      </c>
      <c r="B59" s="30"/>
      <c r="C59" s="30"/>
      <c r="D59" s="31"/>
      <c r="E59" s="31"/>
      <c r="F59" s="31"/>
    </row>
    <row r="60" spans="1:6" ht="13.5" thickBot="1" x14ac:dyDescent="0.25">
      <c r="A60" s="30">
        <v>41727</v>
      </c>
      <c r="B60" s="30"/>
      <c r="C60" s="30"/>
      <c r="D60" s="31"/>
      <c r="E60" s="31"/>
      <c r="F60" s="31"/>
    </row>
    <row r="61" spans="1:6" ht="13.5" thickBot="1" x14ac:dyDescent="0.25">
      <c r="A61" s="30">
        <v>41728</v>
      </c>
      <c r="B61" s="30"/>
      <c r="C61" s="30"/>
      <c r="D61" s="31"/>
      <c r="E61" s="31"/>
      <c r="F61" s="3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82" zoomScale="190" zoomScaleNormal="190" workbookViewId="0">
      <selection sqref="A1:XFD1"/>
    </sheetView>
  </sheetViews>
  <sheetFormatPr baseColWidth="10" defaultColWidth="9.140625" defaultRowHeight="15" x14ac:dyDescent="0.25"/>
  <cols>
    <col min="1" max="1" width="7.140625" bestFit="1" customWidth="1"/>
    <col min="2" max="2" width="15.85546875" bestFit="1" customWidth="1"/>
    <col min="4" max="4" width="22.140625" bestFit="1" customWidth="1"/>
    <col min="5" max="5" width="23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.75" thickBot="1" x14ac:dyDescent="0.3">
      <c r="A2" s="2">
        <v>200</v>
      </c>
      <c r="B2" s="3">
        <v>41693</v>
      </c>
      <c r="C2" s="4">
        <f t="shared" ref="C2:C65" ca="1" si="0">IF(B2="","",DAYS360(B2,TODAY()))</f>
        <v>84</v>
      </c>
      <c r="D2" s="5" t="s">
        <v>5</v>
      </c>
      <c r="E2" s="5" t="s">
        <v>6</v>
      </c>
      <c r="F2" s="6"/>
      <c r="H2" s="7">
        <v>200</v>
      </c>
    </row>
    <row r="3" spans="1:8" ht="15.75" thickBot="1" x14ac:dyDescent="0.3">
      <c r="A3" s="8">
        <v>201</v>
      </c>
      <c r="B3" s="3">
        <v>41694</v>
      </c>
      <c r="C3" s="4">
        <f t="shared" ca="1" si="0"/>
        <v>83</v>
      </c>
      <c r="D3" s="5" t="s">
        <v>160</v>
      </c>
      <c r="E3" s="5" t="s">
        <v>161</v>
      </c>
      <c r="F3" s="6"/>
      <c r="H3" s="7">
        <v>207</v>
      </c>
    </row>
    <row r="4" spans="1:8" ht="15.75" thickBot="1" x14ac:dyDescent="0.3">
      <c r="A4" s="8">
        <v>202</v>
      </c>
      <c r="B4" s="3">
        <v>41695</v>
      </c>
      <c r="C4" s="4">
        <f t="shared" ca="1" si="0"/>
        <v>82</v>
      </c>
      <c r="D4" s="5" t="s">
        <v>162</v>
      </c>
      <c r="E4" s="5" t="s">
        <v>58</v>
      </c>
      <c r="F4" s="6">
        <v>41697</v>
      </c>
      <c r="H4" s="7">
        <v>208</v>
      </c>
    </row>
    <row r="5" spans="1:8" ht="15.75" thickBot="1" x14ac:dyDescent="0.3">
      <c r="A5" s="8">
        <v>203</v>
      </c>
      <c r="B5" s="3">
        <v>41695</v>
      </c>
      <c r="C5" s="4">
        <f t="shared" ca="1" si="0"/>
        <v>82</v>
      </c>
      <c r="D5" s="5" t="s">
        <v>11</v>
      </c>
      <c r="E5" s="5" t="s">
        <v>12</v>
      </c>
      <c r="F5" s="6">
        <v>41698</v>
      </c>
      <c r="H5" s="7">
        <v>210</v>
      </c>
    </row>
    <row r="6" spans="1:8" ht="15.75" thickBot="1" x14ac:dyDescent="0.3">
      <c r="A6" s="8">
        <v>204</v>
      </c>
      <c r="B6" s="3">
        <v>41695</v>
      </c>
      <c r="C6" s="4">
        <f t="shared" ca="1" si="0"/>
        <v>82</v>
      </c>
      <c r="D6" s="5" t="s">
        <v>163</v>
      </c>
      <c r="E6" s="5" t="s">
        <v>164</v>
      </c>
      <c r="F6" s="6">
        <v>41698</v>
      </c>
      <c r="H6" s="7">
        <v>215</v>
      </c>
    </row>
    <row r="7" spans="1:8" ht="15.75" thickBot="1" x14ac:dyDescent="0.3">
      <c r="A7" s="8">
        <v>205</v>
      </c>
      <c r="B7" s="40">
        <v>41696</v>
      </c>
      <c r="C7" s="4">
        <f t="shared" ca="1" si="0"/>
        <v>81</v>
      </c>
      <c r="D7" s="10" t="s">
        <v>165</v>
      </c>
      <c r="E7" s="5" t="s">
        <v>72</v>
      </c>
      <c r="F7" s="6">
        <v>41698</v>
      </c>
      <c r="H7" s="7">
        <v>218</v>
      </c>
    </row>
    <row r="8" spans="1:8" ht="15.75" thickBot="1" x14ac:dyDescent="0.3">
      <c r="A8" s="8">
        <v>206</v>
      </c>
      <c r="B8" s="3">
        <v>41682</v>
      </c>
      <c r="C8" s="4">
        <f t="shared" ca="1" si="0"/>
        <v>95</v>
      </c>
      <c r="D8" s="5" t="s">
        <v>17</v>
      </c>
      <c r="E8" s="5" t="s">
        <v>18</v>
      </c>
      <c r="H8" s="7">
        <v>219</v>
      </c>
    </row>
    <row r="9" spans="1:8" ht="15.75" thickBot="1" x14ac:dyDescent="0.3">
      <c r="A9" s="2">
        <v>207</v>
      </c>
      <c r="B9" s="40">
        <v>41695</v>
      </c>
      <c r="C9" s="4">
        <f t="shared" ca="1" si="0"/>
        <v>82</v>
      </c>
      <c r="D9" s="5" t="s">
        <v>248</v>
      </c>
      <c r="E9" s="5" t="s">
        <v>249</v>
      </c>
      <c r="F9" s="6">
        <v>41696</v>
      </c>
      <c r="H9" s="7">
        <v>221</v>
      </c>
    </row>
    <row r="10" spans="1:8" ht="15.75" thickBot="1" x14ac:dyDescent="0.3">
      <c r="A10" s="2">
        <v>208</v>
      </c>
      <c r="B10" s="3">
        <v>41692</v>
      </c>
      <c r="C10" s="4">
        <f t="shared" ca="1" si="0"/>
        <v>85</v>
      </c>
      <c r="D10" s="5" t="s">
        <v>250</v>
      </c>
      <c r="E10" s="5" t="s">
        <v>251</v>
      </c>
      <c r="F10" s="6">
        <v>41697</v>
      </c>
      <c r="H10" s="7">
        <v>226</v>
      </c>
    </row>
    <row r="11" spans="1:8" ht="15.75" thickBot="1" x14ac:dyDescent="0.3">
      <c r="A11" s="8">
        <v>209</v>
      </c>
      <c r="B11" s="40">
        <v>41694</v>
      </c>
      <c r="C11" s="4">
        <f t="shared" ca="1" si="0"/>
        <v>83</v>
      </c>
      <c r="D11" s="5" t="s">
        <v>252</v>
      </c>
      <c r="E11" s="5" t="s">
        <v>253</v>
      </c>
      <c r="F11" s="6"/>
      <c r="H11" s="7">
        <v>228</v>
      </c>
    </row>
    <row r="12" spans="1:8" ht="15.75" thickBot="1" x14ac:dyDescent="0.3">
      <c r="A12" s="2">
        <v>210</v>
      </c>
      <c r="B12" s="3">
        <v>41690</v>
      </c>
      <c r="C12" s="4">
        <f t="shared" ca="1" si="0"/>
        <v>87</v>
      </c>
      <c r="D12" s="5" t="s">
        <v>254</v>
      </c>
      <c r="E12" s="5" t="s">
        <v>255</v>
      </c>
      <c r="F12" s="6"/>
      <c r="H12" s="7">
        <v>230</v>
      </c>
    </row>
    <row r="13" spans="1:8" ht="15.75" thickBot="1" x14ac:dyDescent="0.3">
      <c r="A13" s="8">
        <v>211</v>
      </c>
      <c r="B13" s="3">
        <v>41662</v>
      </c>
      <c r="C13" s="4">
        <f t="shared" ca="1" si="0"/>
        <v>114</v>
      </c>
      <c r="D13" s="5" t="s">
        <v>25</v>
      </c>
      <c r="E13" s="5" t="s">
        <v>26</v>
      </c>
      <c r="H13" s="7">
        <v>235</v>
      </c>
    </row>
    <row r="14" spans="1:8" ht="15.75" thickBot="1" x14ac:dyDescent="0.3">
      <c r="A14" s="8">
        <v>212</v>
      </c>
      <c r="B14" s="3">
        <v>41696</v>
      </c>
      <c r="C14" s="4">
        <f t="shared" ca="1" si="0"/>
        <v>81</v>
      </c>
      <c r="D14" s="10" t="s">
        <v>27</v>
      </c>
      <c r="E14" s="5" t="s">
        <v>28</v>
      </c>
      <c r="F14" s="11" t="s">
        <v>29</v>
      </c>
      <c r="H14" s="7">
        <v>301</v>
      </c>
    </row>
    <row r="15" spans="1:8" ht="15.75" thickBot="1" x14ac:dyDescent="0.3">
      <c r="A15" s="8">
        <v>213</v>
      </c>
      <c r="B15" s="3">
        <v>41695</v>
      </c>
      <c r="C15" s="4">
        <f t="shared" ca="1" si="0"/>
        <v>82</v>
      </c>
      <c r="D15" s="5" t="s">
        <v>30</v>
      </c>
      <c r="E15" s="5" t="s">
        <v>31</v>
      </c>
      <c r="F15" s="6">
        <v>41698</v>
      </c>
      <c r="H15" s="7">
        <v>302</v>
      </c>
    </row>
    <row r="16" spans="1:8" ht="15.75" thickBot="1" x14ac:dyDescent="0.3">
      <c r="A16" s="8">
        <v>214</v>
      </c>
      <c r="B16" s="3">
        <v>41682</v>
      </c>
      <c r="C16" s="4">
        <f t="shared" ca="1" si="0"/>
        <v>95</v>
      </c>
      <c r="D16" s="5" t="s">
        <v>32</v>
      </c>
      <c r="E16" s="5" t="s">
        <v>33</v>
      </c>
      <c r="H16" s="7">
        <v>306</v>
      </c>
    </row>
    <row r="17" spans="1:8" ht="15.75" thickBot="1" x14ac:dyDescent="0.3">
      <c r="A17" s="2">
        <v>215</v>
      </c>
      <c r="B17" s="3">
        <v>41696</v>
      </c>
      <c r="C17" s="4">
        <f t="shared" ca="1" si="0"/>
        <v>81</v>
      </c>
      <c r="D17" s="10" t="s">
        <v>256</v>
      </c>
      <c r="E17" s="5" t="s">
        <v>257</v>
      </c>
      <c r="F17" s="6">
        <v>41697</v>
      </c>
      <c r="H17" s="7">
        <v>307</v>
      </c>
    </row>
    <row r="18" spans="1:8" ht="15.75" thickBot="1" x14ac:dyDescent="0.3">
      <c r="A18" s="8">
        <v>217</v>
      </c>
      <c r="B18" s="40">
        <v>41696</v>
      </c>
      <c r="C18" s="4">
        <f t="shared" ca="1" si="0"/>
        <v>81</v>
      </c>
      <c r="D18" s="10" t="s">
        <v>36</v>
      </c>
      <c r="E18" s="5" t="s">
        <v>37</v>
      </c>
      <c r="F18" s="11" t="s">
        <v>29</v>
      </c>
      <c r="G18" s="6"/>
      <c r="H18" s="7">
        <v>309</v>
      </c>
    </row>
    <row r="19" spans="1:8" ht="15.75" thickBot="1" x14ac:dyDescent="0.3">
      <c r="A19" s="2">
        <v>218</v>
      </c>
      <c r="B19" s="40">
        <v>41696</v>
      </c>
      <c r="C19" s="4">
        <f t="shared" ca="1" si="0"/>
        <v>81</v>
      </c>
      <c r="D19" s="10" t="s">
        <v>258</v>
      </c>
      <c r="E19" s="5" t="s">
        <v>28</v>
      </c>
      <c r="F19" s="11">
        <v>41697</v>
      </c>
      <c r="H19" s="7">
        <v>311</v>
      </c>
    </row>
    <row r="20" spans="1:8" ht="15.75" thickBot="1" x14ac:dyDescent="0.3">
      <c r="A20" s="2">
        <v>219</v>
      </c>
      <c r="B20" s="3">
        <v>41694</v>
      </c>
      <c r="C20" s="4">
        <f t="shared" ca="1" si="0"/>
        <v>83</v>
      </c>
      <c r="D20" s="5" t="s">
        <v>259</v>
      </c>
      <c r="E20" s="5" t="s">
        <v>169</v>
      </c>
      <c r="F20" s="6"/>
      <c r="H20" s="7">
        <v>315</v>
      </c>
    </row>
    <row r="21" spans="1:8" ht="15.75" thickBot="1" x14ac:dyDescent="0.3">
      <c r="A21" s="8">
        <v>220</v>
      </c>
      <c r="B21" s="3">
        <v>41696</v>
      </c>
      <c r="C21" s="4">
        <f t="shared" ca="1" si="0"/>
        <v>81</v>
      </c>
      <c r="D21" s="10" t="s">
        <v>167</v>
      </c>
      <c r="E21" s="5" t="s">
        <v>58</v>
      </c>
      <c r="F21" s="6">
        <v>41697</v>
      </c>
      <c r="H21" s="7">
        <v>316</v>
      </c>
    </row>
    <row r="22" spans="1:8" ht="15.75" thickBot="1" x14ac:dyDescent="0.3">
      <c r="A22" s="2">
        <v>221</v>
      </c>
      <c r="B22" s="40">
        <v>41696</v>
      </c>
      <c r="C22" s="4">
        <f t="shared" ca="1" si="0"/>
        <v>81</v>
      </c>
      <c r="D22" s="10" t="s">
        <v>260</v>
      </c>
      <c r="E22" s="5" t="s">
        <v>261</v>
      </c>
      <c r="F22" s="6">
        <v>41698</v>
      </c>
      <c r="H22" s="7">
        <v>406</v>
      </c>
    </row>
    <row r="23" spans="1:8" ht="15.75" thickBot="1" x14ac:dyDescent="0.3">
      <c r="A23" s="8">
        <v>222</v>
      </c>
      <c r="B23" s="3">
        <v>41693</v>
      </c>
      <c r="C23" s="4">
        <f t="shared" ca="1" si="0"/>
        <v>84</v>
      </c>
      <c r="D23" s="5" t="s">
        <v>47</v>
      </c>
      <c r="E23" s="5" t="s">
        <v>48</v>
      </c>
      <c r="H23" s="7">
        <v>408</v>
      </c>
    </row>
    <row r="24" spans="1:8" ht="15.75" thickBot="1" x14ac:dyDescent="0.3">
      <c r="A24" s="8">
        <v>223</v>
      </c>
      <c r="B24" s="3">
        <v>41695</v>
      </c>
      <c r="C24" s="4">
        <f t="shared" ca="1" si="0"/>
        <v>82</v>
      </c>
      <c r="D24" s="5" t="s">
        <v>168</v>
      </c>
      <c r="E24" s="5" t="s">
        <v>169</v>
      </c>
      <c r="F24" s="11">
        <v>41699</v>
      </c>
      <c r="H24" s="7">
        <v>410</v>
      </c>
    </row>
    <row r="25" spans="1:8" ht="15.75" thickBot="1" x14ac:dyDescent="0.3">
      <c r="A25" s="8">
        <v>224</v>
      </c>
      <c r="B25" s="40">
        <v>41696</v>
      </c>
      <c r="C25" s="4">
        <f t="shared" ca="1" si="0"/>
        <v>81</v>
      </c>
      <c r="D25" s="10" t="s">
        <v>51</v>
      </c>
      <c r="E25" s="5" t="s">
        <v>52</v>
      </c>
      <c r="F25" s="11">
        <v>41699</v>
      </c>
      <c r="H25" s="7" t="s">
        <v>130</v>
      </c>
    </row>
    <row r="26" spans="1:8" ht="15.75" thickBot="1" x14ac:dyDescent="0.3">
      <c r="A26" s="8">
        <v>225</v>
      </c>
      <c r="B26" s="40">
        <v>41696</v>
      </c>
      <c r="C26" s="4">
        <f t="shared" ca="1" si="0"/>
        <v>81</v>
      </c>
      <c r="D26" s="10" t="s">
        <v>170</v>
      </c>
      <c r="E26" s="5" t="s">
        <v>171</v>
      </c>
      <c r="F26" s="6">
        <v>41698</v>
      </c>
      <c r="H26" s="7" t="s">
        <v>247</v>
      </c>
    </row>
    <row r="27" spans="1:8" ht="15.75" thickBot="1" x14ac:dyDescent="0.3">
      <c r="A27" s="2">
        <v>226</v>
      </c>
      <c r="B27" s="3">
        <v>41694</v>
      </c>
      <c r="C27" s="4">
        <f t="shared" ca="1" si="0"/>
        <v>83</v>
      </c>
      <c r="D27" s="5" t="s">
        <v>262</v>
      </c>
      <c r="E27" s="5" t="s">
        <v>24</v>
      </c>
      <c r="F27" s="6">
        <v>41696</v>
      </c>
      <c r="H27" s="7" t="s">
        <v>137</v>
      </c>
    </row>
    <row r="28" spans="1:8" ht="15.75" thickBot="1" x14ac:dyDescent="0.3">
      <c r="A28" s="8">
        <v>227</v>
      </c>
      <c r="B28" s="3">
        <v>41695</v>
      </c>
      <c r="C28" s="4">
        <f t="shared" ca="1" si="0"/>
        <v>82</v>
      </c>
      <c r="D28" s="5" t="s">
        <v>263</v>
      </c>
      <c r="E28" s="5" t="s">
        <v>16</v>
      </c>
      <c r="F28" s="11">
        <v>41699</v>
      </c>
    </row>
    <row r="29" spans="1:8" ht="15.75" thickBot="1" x14ac:dyDescent="0.3">
      <c r="A29" s="2">
        <v>228</v>
      </c>
      <c r="B29" s="3">
        <v>41693</v>
      </c>
      <c r="C29" s="4">
        <f t="shared" ca="1" si="0"/>
        <v>84</v>
      </c>
      <c r="D29" s="5" t="s">
        <v>264</v>
      </c>
      <c r="E29" s="5" t="s">
        <v>169</v>
      </c>
      <c r="F29" s="11"/>
      <c r="H29" s="13"/>
    </row>
    <row r="30" spans="1:8" ht="15.75" thickBot="1" x14ac:dyDescent="0.3">
      <c r="A30" s="8">
        <v>229</v>
      </c>
      <c r="B30" s="3">
        <v>41695</v>
      </c>
      <c r="C30" s="4">
        <f t="shared" ca="1" si="0"/>
        <v>82</v>
      </c>
      <c r="D30" s="5" t="s">
        <v>172</v>
      </c>
      <c r="E30" s="5" t="s">
        <v>173</v>
      </c>
      <c r="F30" s="6">
        <v>41697</v>
      </c>
    </row>
    <row r="31" spans="1:8" ht="15.75" thickBot="1" x14ac:dyDescent="0.3">
      <c r="A31" s="2">
        <v>230</v>
      </c>
      <c r="B31" s="40">
        <v>41695</v>
      </c>
      <c r="C31" s="4">
        <f t="shared" ca="1" si="0"/>
        <v>82</v>
      </c>
      <c r="D31" s="5" t="s">
        <v>265</v>
      </c>
      <c r="E31" s="5" t="s">
        <v>62</v>
      </c>
      <c r="F31" s="6">
        <v>41698</v>
      </c>
      <c r="H31" s="13"/>
    </row>
    <row r="32" spans="1:8" ht="15.75" thickBot="1" x14ac:dyDescent="0.3">
      <c r="A32" s="14">
        <v>231</v>
      </c>
      <c r="B32" s="40">
        <v>41691</v>
      </c>
      <c r="C32" s="4">
        <f t="shared" ca="1" si="0"/>
        <v>86</v>
      </c>
      <c r="D32" s="17" t="s">
        <v>64</v>
      </c>
      <c r="E32" s="5" t="s">
        <v>65</v>
      </c>
    </row>
    <row r="33" spans="1:6" ht="15.75" thickBot="1" x14ac:dyDescent="0.3">
      <c r="A33" s="14">
        <v>232</v>
      </c>
      <c r="B33" s="40">
        <v>41658</v>
      </c>
      <c r="C33" s="4">
        <f t="shared" ca="1" si="0"/>
        <v>118</v>
      </c>
      <c r="D33" s="5" t="s">
        <v>66</v>
      </c>
      <c r="E33" s="5" t="s">
        <v>24</v>
      </c>
    </row>
    <row r="34" spans="1:6" ht="15.75" thickBot="1" x14ac:dyDescent="0.3">
      <c r="A34" s="8">
        <v>233</v>
      </c>
      <c r="B34" s="3">
        <v>41681</v>
      </c>
      <c r="C34" s="4">
        <f t="shared" ca="1" si="0"/>
        <v>96</v>
      </c>
      <c r="D34" s="5" t="s">
        <v>153</v>
      </c>
      <c r="E34" s="5" t="s">
        <v>24</v>
      </c>
      <c r="F34" s="6">
        <v>41708</v>
      </c>
    </row>
    <row r="35" spans="1:6" ht="15.75" thickBot="1" x14ac:dyDescent="0.3">
      <c r="A35" s="8">
        <v>234</v>
      </c>
      <c r="B35" s="3">
        <v>41692</v>
      </c>
      <c r="C35" s="4">
        <f t="shared" ca="1" si="0"/>
        <v>85</v>
      </c>
      <c r="D35" s="17" t="s">
        <v>69</v>
      </c>
      <c r="E35" s="5" t="s">
        <v>70</v>
      </c>
      <c r="F35" s="6"/>
    </row>
    <row r="36" spans="1:6" ht="15.75" thickBot="1" x14ac:dyDescent="0.3">
      <c r="A36" s="2">
        <v>235</v>
      </c>
      <c r="B36" s="41">
        <v>41695</v>
      </c>
      <c r="C36" s="4">
        <f t="shared" ca="1" si="0"/>
        <v>82</v>
      </c>
      <c r="D36" s="5" t="s">
        <v>266</v>
      </c>
      <c r="E36" s="5" t="s">
        <v>58</v>
      </c>
      <c r="F36" s="6">
        <v>41698</v>
      </c>
    </row>
    <row r="37" spans="1:6" ht="15.75" thickBot="1" x14ac:dyDescent="0.3">
      <c r="A37" s="8">
        <v>236</v>
      </c>
      <c r="B37" s="3">
        <v>41695</v>
      </c>
      <c r="C37" s="4">
        <f t="shared" ca="1" si="0"/>
        <v>82</v>
      </c>
      <c r="D37" s="5" t="s">
        <v>175</v>
      </c>
      <c r="E37" s="5" t="s">
        <v>35</v>
      </c>
      <c r="F37" s="6">
        <v>41697</v>
      </c>
    </row>
    <row r="38" spans="1:6" ht="15.75" thickBot="1" x14ac:dyDescent="0.3">
      <c r="A38" s="8">
        <v>237</v>
      </c>
      <c r="B38" s="3">
        <v>41695</v>
      </c>
      <c r="C38" s="4">
        <f t="shared" ca="1" si="0"/>
        <v>82</v>
      </c>
      <c r="D38" s="5" t="s">
        <v>176</v>
      </c>
      <c r="E38" s="5" t="s">
        <v>177</v>
      </c>
      <c r="F38" s="6">
        <v>41698</v>
      </c>
    </row>
    <row r="39" spans="1:6" ht="15.75" thickBot="1" x14ac:dyDescent="0.3">
      <c r="A39" s="8">
        <v>238</v>
      </c>
      <c r="B39" s="3">
        <v>41693</v>
      </c>
      <c r="C39" s="4">
        <f t="shared" ca="1" si="0"/>
        <v>84</v>
      </c>
      <c r="D39" s="17" t="s">
        <v>178</v>
      </c>
      <c r="E39" s="5" t="s">
        <v>89</v>
      </c>
      <c r="F39" s="6"/>
    </row>
    <row r="40" spans="1:6" ht="15.75" thickBot="1" x14ac:dyDescent="0.3">
      <c r="A40" s="8">
        <v>300</v>
      </c>
      <c r="B40" s="40">
        <v>41696</v>
      </c>
      <c r="C40" s="4">
        <f t="shared" ca="1" si="0"/>
        <v>81</v>
      </c>
      <c r="D40" s="9" t="s">
        <v>77</v>
      </c>
      <c r="E40" s="5" t="s">
        <v>78</v>
      </c>
      <c r="F40" s="6">
        <v>41696</v>
      </c>
    </row>
    <row r="41" spans="1:6" ht="15.75" thickBot="1" x14ac:dyDescent="0.3">
      <c r="A41" s="2">
        <v>301</v>
      </c>
      <c r="B41" s="3">
        <v>41693</v>
      </c>
      <c r="C41" s="4">
        <f t="shared" ca="1" si="0"/>
        <v>84</v>
      </c>
      <c r="D41" s="5" t="s">
        <v>267</v>
      </c>
      <c r="E41" s="5" t="s">
        <v>183</v>
      </c>
      <c r="F41" s="6"/>
    </row>
    <row r="42" spans="1:6" ht="15.75" thickBot="1" x14ac:dyDescent="0.3">
      <c r="A42" s="2">
        <v>302</v>
      </c>
      <c r="B42" s="3">
        <v>41693</v>
      </c>
      <c r="C42" s="4">
        <f t="shared" ca="1" si="0"/>
        <v>84</v>
      </c>
      <c r="D42" s="5" t="s">
        <v>268</v>
      </c>
      <c r="E42" s="5" t="s">
        <v>91</v>
      </c>
      <c r="F42" s="6"/>
    </row>
    <row r="43" spans="1:6" ht="15.75" thickBot="1" x14ac:dyDescent="0.3">
      <c r="A43" s="8">
        <v>303</v>
      </c>
      <c r="B43" s="3">
        <v>41695</v>
      </c>
      <c r="C43" s="4">
        <f t="shared" ca="1" si="0"/>
        <v>82</v>
      </c>
      <c r="D43" s="5" t="s">
        <v>180</v>
      </c>
      <c r="E43" s="5" t="s">
        <v>181</v>
      </c>
      <c r="F43" s="6"/>
    </row>
    <row r="44" spans="1:6" ht="15.75" thickBot="1" x14ac:dyDescent="0.3">
      <c r="A44" s="8">
        <v>304</v>
      </c>
      <c r="B44" s="3">
        <v>41455</v>
      </c>
      <c r="C44" s="4">
        <f t="shared" ca="1" si="0"/>
        <v>317</v>
      </c>
      <c r="D44" s="5" t="s">
        <v>83</v>
      </c>
      <c r="E44" s="5" t="s">
        <v>31</v>
      </c>
    </row>
    <row r="45" spans="1:6" ht="15.75" thickBot="1" x14ac:dyDescent="0.3">
      <c r="A45" s="8">
        <v>305</v>
      </c>
      <c r="B45" s="3">
        <v>41693</v>
      </c>
      <c r="C45" s="4">
        <f t="shared" ca="1" si="0"/>
        <v>84</v>
      </c>
      <c r="D45" s="5" t="s">
        <v>182</v>
      </c>
      <c r="E45" s="5" t="s">
        <v>183</v>
      </c>
    </row>
    <row r="46" spans="1:6" ht="15.75" thickBot="1" x14ac:dyDescent="0.3">
      <c r="A46" s="2">
        <v>306</v>
      </c>
      <c r="B46" s="3">
        <v>41688</v>
      </c>
      <c r="C46" s="4">
        <f t="shared" ca="1" si="0"/>
        <v>89</v>
      </c>
      <c r="D46" s="5" t="s">
        <v>269</v>
      </c>
      <c r="E46" s="5" t="s">
        <v>270</v>
      </c>
    </row>
    <row r="47" spans="1:6" ht="15.75" thickBot="1" x14ac:dyDescent="0.3">
      <c r="A47" s="2">
        <v>307</v>
      </c>
      <c r="B47" s="40">
        <v>41695</v>
      </c>
      <c r="C47" s="4">
        <f t="shared" ca="1" si="0"/>
        <v>82</v>
      </c>
      <c r="D47" s="9" t="s">
        <v>271</v>
      </c>
      <c r="E47" s="5" t="s">
        <v>272</v>
      </c>
      <c r="F47" s="6"/>
    </row>
    <row r="48" spans="1:6" ht="15.75" thickBot="1" x14ac:dyDescent="0.3">
      <c r="A48" s="8">
        <v>308</v>
      </c>
      <c r="B48" s="3">
        <v>41696</v>
      </c>
      <c r="C48" s="4">
        <f t="shared" ca="1" si="0"/>
        <v>81</v>
      </c>
      <c r="D48" s="10" t="s">
        <v>184</v>
      </c>
      <c r="E48" s="5" t="s">
        <v>185</v>
      </c>
      <c r="F48" s="6">
        <v>41698</v>
      </c>
    </row>
    <row r="49" spans="1:7" ht="15.75" thickBot="1" x14ac:dyDescent="0.3">
      <c r="A49" s="2">
        <v>309</v>
      </c>
      <c r="B49" s="40">
        <v>41696</v>
      </c>
      <c r="C49" s="4">
        <f t="shared" ca="1" si="0"/>
        <v>81</v>
      </c>
      <c r="D49" s="17" t="s">
        <v>273</v>
      </c>
      <c r="E49" s="5" t="s">
        <v>95</v>
      </c>
      <c r="F49" s="6"/>
    </row>
    <row r="50" spans="1:7" ht="15.75" thickBot="1" x14ac:dyDescent="0.3">
      <c r="A50" s="8">
        <v>310</v>
      </c>
      <c r="B50" s="3">
        <v>41695</v>
      </c>
      <c r="C50" s="4">
        <f t="shared" ca="1" si="0"/>
        <v>82</v>
      </c>
      <c r="D50" s="9" t="s">
        <v>92</v>
      </c>
      <c r="E50" s="5" t="s">
        <v>93</v>
      </c>
      <c r="F50" s="6"/>
    </row>
    <row r="51" spans="1:7" ht="15.75" thickBot="1" x14ac:dyDescent="0.3">
      <c r="A51" s="2">
        <v>311</v>
      </c>
      <c r="B51" s="3">
        <v>41694</v>
      </c>
      <c r="C51" s="4">
        <f t="shared" ca="1" si="0"/>
        <v>83</v>
      </c>
      <c r="D51" s="5" t="s">
        <v>274</v>
      </c>
      <c r="E51" s="5" t="s">
        <v>91</v>
      </c>
      <c r="F51" s="6"/>
    </row>
    <row r="52" spans="1:7" ht="15.75" thickBot="1" x14ac:dyDescent="0.3">
      <c r="A52" s="8">
        <v>313</v>
      </c>
      <c r="B52" s="3">
        <v>41695</v>
      </c>
      <c r="C52" s="4">
        <f t="shared" ca="1" si="0"/>
        <v>82</v>
      </c>
      <c r="D52" s="5" t="s">
        <v>96</v>
      </c>
      <c r="E52" s="5" t="s">
        <v>97</v>
      </c>
      <c r="F52" s="6">
        <v>41703</v>
      </c>
      <c r="G52" s="6"/>
    </row>
    <row r="53" spans="1:7" ht="15.75" thickBot="1" x14ac:dyDescent="0.3">
      <c r="A53" s="2">
        <v>315</v>
      </c>
      <c r="B53" s="3">
        <v>41695</v>
      </c>
      <c r="C53" s="4">
        <f t="shared" ca="1" si="0"/>
        <v>82</v>
      </c>
      <c r="D53" s="5" t="s">
        <v>275</v>
      </c>
      <c r="E53" s="5" t="s">
        <v>276</v>
      </c>
      <c r="F53" s="6">
        <v>41697</v>
      </c>
    </row>
    <row r="54" spans="1:7" ht="15.75" thickBot="1" x14ac:dyDescent="0.3">
      <c r="A54" s="2">
        <v>316</v>
      </c>
      <c r="B54" s="3">
        <v>41696</v>
      </c>
      <c r="C54" s="4">
        <f t="shared" ca="1" si="0"/>
        <v>81</v>
      </c>
      <c r="D54" s="9" t="s">
        <v>277</v>
      </c>
      <c r="E54" s="5" t="s">
        <v>56</v>
      </c>
    </row>
    <row r="55" spans="1:7" ht="15.75" thickBot="1" x14ac:dyDescent="0.3">
      <c r="A55" s="8">
        <v>317</v>
      </c>
      <c r="B55" s="3">
        <v>41696</v>
      </c>
      <c r="C55" s="4">
        <f t="shared" ca="1" si="0"/>
        <v>81</v>
      </c>
      <c r="D55" s="5" t="s">
        <v>186</v>
      </c>
      <c r="E55" s="5" t="s">
        <v>187</v>
      </c>
      <c r="F55" s="6">
        <v>41697</v>
      </c>
    </row>
    <row r="56" spans="1:7" ht="15.75" thickBot="1" x14ac:dyDescent="0.3">
      <c r="A56" s="8">
        <v>318</v>
      </c>
      <c r="B56" s="3">
        <v>41695</v>
      </c>
      <c r="C56" s="4">
        <f t="shared" ca="1" si="0"/>
        <v>82</v>
      </c>
      <c r="D56" s="10" t="s">
        <v>188</v>
      </c>
      <c r="E56" s="5" t="s">
        <v>173</v>
      </c>
      <c r="F56" s="6">
        <v>41698</v>
      </c>
    </row>
    <row r="57" spans="1:7" ht="15.75" thickBot="1" x14ac:dyDescent="0.3">
      <c r="A57" s="8">
        <v>319</v>
      </c>
      <c r="B57" s="3">
        <v>41694</v>
      </c>
      <c r="C57" s="4">
        <f t="shared" ca="1" si="0"/>
        <v>83</v>
      </c>
      <c r="D57" s="5" t="s">
        <v>189</v>
      </c>
      <c r="E57" s="5" t="s">
        <v>190</v>
      </c>
      <c r="F57" s="6"/>
    </row>
    <row r="58" spans="1:7" ht="15.75" thickBot="1" x14ac:dyDescent="0.3">
      <c r="A58" s="8">
        <v>320</v>
      </c>
      <c r="B58" s="40">
        <v>41696</v>
      </c>
      <c r="C58" s="4">
        <f t="shared" ca="1" si="0"/>
        <v>81</v>
      </c>
      <c r="D58" s="17" t="s">
        <v>191</v>
      </c>
      <c r="E58" s="5" t="s">
        <v>192</v>
      </c>
      <c r="F58" s="6">
        <v>41698</v>
      </c>
    </row>
    <row r="59" spans="1:7" ht="15.75" thickBot="1" x14ac:dyDescent="0.3">
      <c r="A59" s="8">
        <v>321</v>
      </c>
      <c r="B59" s="3">
        <v>41695</v>
      </c>
      <c r="C59" s="4">
        <f t="shared" ca="1" si="0"/>
        <v>82</v>
      </c>
      <c r="D59" s="5" t="s">
        <v>193</v>
      </c>
      <c r="E59" s="5" t="s">
        <v>177</v>
      </c>
      <c r="F59" s="6">
        <v>41699</v>
      </c>
    </row>
    <row r="60" spans="1:7" ht="15.75" thickBot="1" x14ac:dyDescent="0.3">
      <c r="A60" s="8">
        <v>322</v>
      </c>
      <c r="B60" s="3">
        <v>41663</v>
      </c>
      <c r="C60" s="4">
        <f t="shared" ca="1" si="0"/>
        <v>113</v>
      </c>
      <c r="D60" s="5" t="s">
        <v>194</v>
      </c>
      <c r="E60" s="5" t="s">
        <v>18</v>
      </c>
    </row>
    <row r="61" spans="1:7" ht="15.75" thickBot="1" x14ac:dyDescent="0.3">
      <c r="A61" s="8">
        <v>323</v>
      </c>
      <c r="B61" s="3">
        <v>41695</v>
      </c>
      <c r="C61" s="4">
        <f t="shared" ca="1" si="0"/>
        <v>82</v>
      </c>
      <c r="D61" s="10" t="s">
        <v>108</v>
      </c>
      <c r="E61" s="5" t="s">
        <v>24</v>
      </c>
      <c r="F61" s="11">
        <v>41699</v>
      </c>
    </row>
    <row r="62" spans="1:7" ht="15.75" thickBot="1" x14ac:dyDescent="0.3">
      <c r="A62" s="8">
        <v>324</v>
      </c>
      <c r="B62" s="3">
        <v>41694</v>
      </c>
      <c r="C62" s="4">
        <f t="shared" ca="1" si="0"/>
        <v>83</v>
      </c>
      <c r="D62" s="5" t="s">
        <v>109</v>
      </c>
      <c r="E62" s="5" t="s">
        <v>110</v>
      </c>
      <c r="F62" s="6"/>
    </row>
    <row r="63" spans="1:7" ht="15.75" thickBot="1" x14ac:dyDescent="0.3">
      <c r="A63" s="8">
        <v>325</v>
      </c>
      <c r="B63" s="40">
        <v>41696</v>
      </c>
      <c r="C63" s="4">
        <f t="shared" ca="1" si="0"/>
        <v>81</v>
      </c>
      <c r="D63" s="17" t="s">
        <v>195</v>
      </c>
      <c r="E63" s="5" t="s">
        <v>106</v>
      </c>
      <c r="F63" s="6">
        <v>41698</v>
      </c>
    </row>
    <row r="64" spans="1:7" ht="15.75" thickBot="1" x14ac:dyDescent="0.3">
      <c r="A64" s="8">
        <v>326</v>
      </c>
      <c r="B64" s="3">
        <v>41692</v>
      </c>
      <c r="C64" s="4">
        <f t="shared" ca="1" si="0"/>
        <v>85</v>
      </c>
      <c r="D64" s="5" t="s">
        <v>196</v>
      </c>
      <c r="E64" s="5" t="s">
        <v>197</v>
      </c>
      <c r="F64" s="6"/>
    </row>
    <row r="65" spans="1:7" ht="15.75" thickBot="1" x14ac:dyDescent="0.3">
      <c r="A65" s="8">
        <v>327</v>
      </c>
      <c r="B65" s="3">
        <v>41685</v>
      </c>
      <c r="C65" s="4">
        <f t="shared" ca="1" si="0"/>
        <v>92</v>
      </c>
      <c r="D65" s="5" t="s">
        <v>198</v>
      </c>
      <c r="E65" s="5" t="s">
        <v>199</v>
      </c>
    </row>
    <row r="66" spans="1:7" ht="15.75" thickBot="1" x14ac:dyDescent="0.3">
      <c r="A66" s="8">
        <v>328</v>
      </c>
      <c r="B66" s="3">
        <v>41694</v>
      </c>
      <c r="C66" s="4">
        <f t="shared" ref="C66:C92" ca="1" si="1">IF(B66="","",DAYS360(B66,TODAY()))</f>
        <v>83</v>
      </c>
      <c r="D66" s="5" t="s">
        <v>113</v>
      </c>
      <c r="E66" s="5" t="s">
        <v>114</v>
      </c>
      <c r="F66" s="6"/>
    </row>
    <row r="67" spans="1:7" ht="15.75" thickBot="1" x14ac:dyDescent="0.3">
      <c r="A67" s="8">
        <v>329</v>
      </c>
      <c r="B67" s="3">
        <v>41695</v>
      </c>
      <c r="C67" s="4">
        <f t="shared" ca="1" si="1"/>
        <v>82</v>
      </c>
      <c r="D67" s="9" t="s">
        <v>115</v>
      </c>
      <c r="E67" s="5" t="s">
        <v>26</v>
      </c>
      <c r="F67" s="16">
        <v>41702</v>
      </c>
    </row>
    <row r="68" spans="1:7" ht="15.75" thickBot="1" x14ac:dyDescent="0.3">
      <c r="A68" s="8">
        <v>330</v>
      </c>
      <c r="B68" s="40">
        <v>41695</v>
      </c>
      <c r="C68" s="4">
        <f t="shared" ca="1" si="1"/>
        <v>82</v>
      </c>
      <c r="D68" s="9" t="s">
        <v>116</v>
      </c>
      <c r="E68" s="5" t="s">
        <v>117</v>
      </c>
      <c r="F68" s="6"/>
      <c r="G68" s="6"/>
    </row>
    <row r="69" spans="1:7" ht="15.75" thickBot="1" x14ac:dyDescent="0.3">
      <c r="A69" s="8">
        <v>331</v>
      </c>
      <c r="B69" s="3"/>
      <c r="C69" s="4" t="str">
        <f t="shared" ca="1" si="1"/>
        <v/>
      </c>
      <c r="D69" s="5"/>
      <c r="E69" s="5"/>
      <c r="F69" s="6"/>
    </row>
    <row r="70" spans="1:7" ht="15.75" thickBot="1" x14ac:dyDescent="0.3">
      <c r="A70" s="8">
        <v>332</v>
      </c>
      <c r="B70" s="3"/>
      <c r="C70" s="4" t="str">
        <f t="shared" ca="1" si="1"/>
        <v/>
      </c>
      <c r="D70" s="5"/>
      <c r="E70" s="5"/>
      <c r="F70" s="6"/>
    </row>
    <row r="71" spans="1:7" ht="15.75" thickBot="1" x14ac:dyDescent="0.3">
      <c r="A71" s="8">
        <v>400</v>
      </c>
      <c r="B71" s="3">
        <v>41677</v>
      </c>
      <c r="C71" s="4">
        <f t="shared" ca="1" si="1"/>
        <v>100</v>
      </c>
      <c r="D71" s="5" t="s">
        <v>202</v>
      </c>
      <c r="E71" s="5" t="s">
        <v>62</v>
      </c>
      <c r="F71" s="6"/>
    </row>
    <row r="72" spans="1:7" ht="15.75" thickBot="1" x14ac:dyDescent="0.3">
      <c r="A72" s="8">
        <v>403</v>
      </c>
      <c r="B72" s="3">
        <v>41694</v>
      </c>
      <c r="C72" s="4">
        <f t="shared" ca="1" si="1"/>
        <v>83</v>
      </c>
      <c r="D72" s="5" t="s">
        <v>118</v>
      </c>
      <c r="E72" s="5" t="s">
        <v>18</v>
      </c>
      <c r="F72" s="6"/>
    </row>
    <row r="73" spans="1:7" ht="15.75" thickBot="1" x14ac:dyDescent="0.3">
      <c r="A73" s="8">
        <v>404</v>
      </c>
      <c r="B73" s="3">
        <v>41683</v>
      </c>
      <c r="C73" s="4">
        <f t="shared" ca="1" si="1"/>
        <v>94</v>
      </c>
      <c r="D73" s="5" t="s">
        <v>119</v>
      </c>
      <c r="E73" s="5" t="s">
        <v>89</v>
      </c>
      <c r="F73" s="6"/>
    </row>
    <row r="74" spans="1:7" ht="15.75" thickBot="1" x14ac:dyDescent="0.3">
      <c r="A74" s="2">
        <v>406</v>
      </c>
      <c r="B74" s="3">
        <v>41693</v>
      </c>
      <c r="C74" s="4">
        <f t="shared" ca="1" si="1"/>
        <v>84</v>
      </c>
      <c r="D74" s="5" t="s">
        <v>278</v>
      </c>
      <c r="E74" s="5" t="s">
        <v>279</v>
      </c>
      <c r="F74" s="6"/>
    </row>
    <row r="75" spans="1:7" ht="15.75" thickBot="1" x14ac:dyDescent="0.3">
      <c r="A75" s="8">
        <v>407</v>
      </c>
      <c r="B75" s="3">
        <v>41674</v>
      </c>
      <c r="C75" s="4">
        <f t="shared" ca="1" si="1"/>
        <v>103</v>
      </c>
      <c r="D75" s="5" t="s">
        <v>122</v>
      </c>
      <c r="E75" s="5" t="s">
        <v>26</v>
      </c>
      <c r="F75" s="11" t="s">
        <v>29</v>
      </c>
    </row>
    <row r="76" spans="1:7" ht="15.75" thickBot="1" x14ac:dyDescent="0.3">
      <c r="A76" s="2">
        <v>408</v>
      </c>
      <c r="B76" s="3">
        <v>41696</v>
      </c>
      <c r="C76" s="4">
        <f t="shared" ca="1" si="1"/>
        <v>81</v>
      </c>
      <c r="D76" s="5" t="s">
        <v>280</v>
      </c>
      <c r="E76" s="5" t="s">
        <v>28</v>
      </c>
    </row>
    <row r="77" spans="1:7" ht="15.75" thickBot="1" x14ac:dyDescent="0.3">
      <c r="A77" s="8">
        <v>409</v>
      </c>
      <c r="B77" s="3">
        <v>41662</v>
      </c>
      <c r="C77" s="4">
        <f t="shared" ca="1" si="1"/>
        <v>114</v>
      </c>
      <c r="D77" s="5" t="s">
        <v>124</v>
      </c>
      <c r="E77" s="5" t="s">
        <v>125</v>
      </c>
      <c r="F77" s="6"/>
    </row>
    <row r="78" spans="1:7" ht="15.75" thickBot="1" x14ac:dyDescent="0.3">
      <c r="A78" s="2">
        <v>410</v>
      </c>
      <c r="B78" s="3">
        <v>41694</v>
      </c>
      <c r="C78" s="4">
        <f t="shared" ca="1" si="1"/>
        <v>83</v>
      </c>
      <c r="D78" s="5" t="s">
        <v>281</v>
      </c>
      <c r="E78" s="5" t="s">
        <v>127</v>
      </c>
      <c r="F78" s="6"/>
    </row>
    <row r="79" spans="1:7" ht="15.75" thickBot="1" x14ac:dyDescent="0.3">
      <c r="A79" s="8" t="s">
        <v>40</v>
      </c>
      <c r="B79" s="3">
        <v>41695</v>
      </c>
      <c r="C79" s="4">
        <f t="shared" ca="1" si="1"/>
        <v>82</v>
      </c>
      <c r="D79" s="9" t="s">
        <v>128</v>
      </c>
      <c r="E79" s="5" t="s">
        <v>18</v>
      </c>
    </row>
    <row r="80" spans="1:7" ht="15.75" thickBot="1" x14ac:dyDescent="0.3">
      <c r="A80" s="8" t="s">
        <v>43</v>
      </c>
      <c r="B80" s="3">
        <v>41695</v>
      </c>
      <c r="C80" s="4">
        <f t="shared" ca="1" si="1"/>
        <v>82</v>
      </c>
      <c r="D80" s="9" t="s">
        <v>129</v>
      </c>
      <c r="E80" s="5" t="s">
        <v>65</v>
      </c>
    </row>
    <row r="81" spans="1:6" ht="15.75" thickBot="1" x14ac:dyDescent="0.3">
      <c r="A81" s="2" t="s">
        <v>130</v>
      </c>
      <c r="B81" s="3">
        <v>41694</v>
      </c>
      <c r="C81" s="4">
        <f t="shared" ca="1" si="1"/>
        <v>83</v>
      </c>
      <c r="D81" s="5" t="s">
        <v>282</v>
      </c>
      <c r="E81" s="5" t="s">
        <v>253</v>
      </c>
    </row>
    <row r="82" spans="1:6" ht="15.75" thickBot="1" x14ac:dyDescent="0.3">
      <c r="A82" s="2" t="s">
        <v>132</v>
      </c>
      <c r="B82" s="3">
        <v>41695</v>
      </c>
      <c r="C82" s="4">
        <f t="shared" ca="1" si="1"/>
        <v>82</v>
      </c>
      <c r="D82" s="5" t="s">
        <v>283</v>
      </c>
      <c r="E82" s="5" t="s">
        <v>58</v>
      </c>
    </row>
    <row r="83" spans="1:6" ht="15.75" thickBot="1" x14ac:dyDescent="0.3">
      <c r="A83" s="8" t="s">
        <v>133</v>
      </c>
      <c r="B83" s="3">
        <v>41694</v>
      </c>
      <c r="C83" s="4">
        <f t="shared" ca="1" si="1"/>
        <v>83</v>
      </c>
      <c r="D83" s="5" t="s">
        <v>86</v>
      </c>
      <c r="E83" s="5" t="s">
        <v>87</v>
      </c>
      <c r="F83" s="6"/>
    </row>
    <row r="84" spans="1:6" ht="15.75" thickBot="1" x14ac:dyDescent="0.3">
      <c r="A84" s="8" t="s">
        <v>134</v>
      </c>
      <c r="B84" s="3">
        <v>41687</v>
      </c>
      <c r="C84" s="4">
        <f t="shared" ca="1" si="1"/>
        <v>90</v>
      </c>
      <c r="D84" s="17" t="s">
        <v>135</v>
      </c>
      <c r="E84" s="5" t="s">
        <v>42</v>
      </c>
      <c r="F84" s="6"/>
    </row>
    <row r="85" spans="1:6" ht="15.75" thickBot="1" x14ac:dyDescent="0.3">
      <c r="A85" s="8" t="s">
        <v>46</v>
      </c>
      <c r="B85" s="3"/>
      <c r="C85" s="4" t="str">
        <f t="shared" ca="1" si="1"/>
        <v/>
      </c>
      <c r="D85" s="5"/>
      <c r="E85" s="5"/>
    </row>
    <row r="86" spans="1:6" ht="15.75" thickBot="1" x14ac:dyDescent="0.3">
      <c r="A86" s="2" t="s">
        <v>137</v>
      </c>
      <c r="B86" s="3">
        <v>41696</v>
      </c>
      <c r="C86" s="4">
        <f t="shared" ca="1" si="1"/>
        <v>81</v>
      </c>
      <c r="D86" s="17" t="s">
        <v>284</v>
      </c>
      <c r="E86" s="5" t="s">
        <v>39</v>
      </c>
      <c r="F86" s="6"/>
    </row>
    <row r="87" spans="1:6" ht="15.75" thickBot="1" x14ac:dyDescent="0.3">
      <c r="A87" s="8" t="s">
        <v>138</v>
      </c>
      <c r="B87" s="3">
        <v>41690</v>
      </c>
      <c r="C87" s="4">
        <f t="shared" ca="1" si="1"/>
        <v>87</v>
      </c>
      <c r="D87" s="5" t="s">
        <v>139</v>
      </c>
      <c r="E87" s="5" t="s">
        <v>72</v>
      </c>
    </row>
    <row r="88" spans="1:6" ht="15.75" thickBot="1" x14ac:dyDescent="0.3">
      <c r="A88" s="8" t="s">
        <v>143</v>
      </c>
      <c r="B88" s="3">
        <v>41681</v>
      </c>
      <c r="C88" s="4">
        <f t="shared" ca="1" si="1"/>
        <v>96</v>
      </c>
      <c r="D88" s="5" t="s">
        <v>144</v>
      </c>
      <c r="E88" s="5" t="s">
        <v>145</v>
      </c>
      <c r="F88" s="6"/>
    </row>
    <row r="89" spans="1:6" ht="15.75" thickBot="1" x14ac:dyDescent="0.3">
      <c r="A89" s="8" t="s">
        <v>146</v>
      </c>
      <c r="B89" s="3">
        <v>41683</v>
      </c>
      <c r="C89" s="4">
        <f t="shared" ca="1" si="1"/>
        <v>94</v>
      </c>
      <c r="D89" s="5" t="s">
        <v>147</v>
      </c>
      <c r="E89" s="5" t="s">
        <v>145</v>
      </c>
    </row>
    <row r="90" spans="1:6" ht="15.75" thickBot="1" x14ac:dyDescent="0.3">
      <c r="A90" s="8" t="s">
        <v>204</v>
      </c>
      <c r="B90" s="3">
        <v>41695</v>
      </c>
      <c r="C90" s="4">
        <f t="shared" ca="1" si="1"/>
        <v>82</v>
      </c>
      <c r="D90" s="5" t="s">
        <v>203</v>
      </c>
      <c r="E90" s="5" t="s">
        <v>16</v>
      </c>
    </row>
    <row r="91" spans="1:6" ht="15.75" thickBot="1" x14ac:dyDescent="0.3">
      <c r="A91" s="8" t="s">
        <v>205</v>
      </c>
      <c r="B91" s="3">
        <v>41691</v>
      </c>
      <c r="C91" s="4">
        <f t="shared" ca="1" si="1"/>
        <v>86</v>
      </c>
      <c r="D91" s="5" t="s">
        <v>206</v>
      </c>
      <c r="E91" s="5" t="s">
        <v>121</v>
      </c>
    </row>
    <row r="92" spans="1:6" ht="15.75" thickBot="1" x14ac:dyDescent="0.3">
      <c r="A92" s="8" t="s">
        <v>158</v>
      </c>
      <c r="B92" s="3">
        <v>41674</v>
      </c>
      <c r="C92" s="4">
        <f t="shared" ca="1" si="1"/>
        <v>103</v>
      </c>
      <c r="D92" s="5" t="s">
        <v>159</v>
      </c>
      <c r="E92" s="5" t="s">
        <v>145</v>
      </c>
    </row>
  </sheetData>
  <conditionalFormatting sqref="C43:C47 C49 C11:C12 C15:C16 C18 C22:C23 C30 C37 C51:C52 C57:C62 C64:C68 C70:C72 C74:C77 C88:C89 C7:C9 C39 C79:C84 C86 C2:C3 C32:C34 C54:C55">
    <cfRule type="expression" dxfId="696" priority="181" stopIfTrue="1">
      <formula>C2&gt;3</formula>
    </cfRule>
  </conditionalFormatting>
  <conditionalFormatting sqref="C43:C47 C49 C11:C12 C15:C16 C18 C22:C23 C30 C37 C51:C52 C57:C62 C64:C68 C70:C72 C74:C77 C88:C89 C7:C9 C39 C79:C84 C86 C2:C3 C32:C34 C54:C55">
    <cfRule type="expression" dxfId="695" priority="182" stopIfTrue="1">
      <formula>C2&gt;2</formula>
    </cfRule>
  </conditionalFormatting>
  <conditionalFormatting sqref="C43:C47 C49 C11:C12 C15:C16 C18 C22:C23 C30 C37 C51:C52 C57:C62 C64:C68 C70:C72 C74:C77 C88:C89 C7:C9 C39 C79:C84 C86 C2:C3 C32:C34 C54:C55">
    <cfRule type="expression" dxfId="694" priority="183" stopIfTrue="1">
      <formula>C2&gt;1</formula>
    </cfRule>
  </conditionalFormatting>
  <conditionalFormatting sqref="C43:C47 C49 C11:C12 C15:C16 C18 C22:C23 C30 C37 C51:C52 C57:C62 C64:C68 C70:C72 C74:C77 C88:C89 C7:C9 C39 C79:C84 C86 C2:C3 C32:C34 C54:C55">
    <cfRule type="expression" dxfId="693" priority="184" stopIfTrue="1">
      <formula>C2&gt;0</formula>
    </cfRule>
  </conditionalFormatting>
  <conditionalFormatting sqref="C43:C47 C49 C11:C12 C15:C16 C18 C22:C23 C30 C37 C51:C52 C57:C62 C64:C68 C70:C72 C74:C77 C88:C89 C7:C9 C39 C79:C84 C86 C2:C3 C32:C34 C54:C55">
    <cfRule type="expression" dxfId="692" priority="185">
      <formula>C2&lt;0</formula>
    </cfRule>
  </conditionalFormatting>
  <conditionalFormatting sqref="C92">
    <cfRule type="expression" dxfId="691" priority="166" stopIfTrue="1">
      <formula>C92&gt;3</formula>
    </cfRule>
  </conditionalFormatting>
  <conditionalFormatting sqref="C92">
    <cfRule type="expression" dxfId="690" priority="167" stopIfTrue="1">
      <formula>C92&gt;2</formula>
    </cfRule>
  </conditionalFormatting>
  <conditionalFormatting sqref="C92">
    <cfRule type="expression" dxfId="689" priority="168" stopIfTrue="1">
      <formula>C92&gt;1</formula>
    </cfRule>
  </conditionalFormatting>
  <conditionalFormatting sqref="C92">
    <cfRule type="expression" dxfId="688" priority="169" stopIfTrue="1">
      <formula>C92&gt;0</formula>
    </cfRule>
  </conditionalFormatting>
  <conditionalFormatting sqref="C92">
    <cfRule type="expression" dxfId="687" priority="170">
      <formula>C92&lt;0</formula>
    </cfRule>
  </conditionalFormatting>
  <conditionalFormatting sqref="C87">
    <cfRule type="expression" dxfId="686" priority="176" stopIfTrue="1">
      <formula>C87&gt;3</formula>
    </cfRule>
  </conditionalFormatting>
  <conditionalFormatting sqref="C87">
    <cfRule type="expression" dxfId="685" priority="177" stopIfTrue="1">
      <formula>C87&gt;2</formula>
    </cfRule>
  </conditionalFormatting>
  <conditionalFormatting sqref="C87">
    <cfRule type="expression" dxfId="684" priority="178" stopIfTrue="1">
      <formula>C87&gt;1</formula>
    </cfRule>
  </conditionalFormatting>
  <conditionalFormatting sqref="C87">
    <cfRule type="expression" dxfId="683" priority="179" stopIfTrue="1">
      <formula>C87&gt;0</formula>
    </cfRule>
  </conditionalFormatting>
  <conditionalFormatting sqref="C87">
    <cfRule type="expression" dxfId="682" priority="180">
      <formula>C87&lt;0</formula>
    </cfRule>
  </conditionalFormatting>
  <conditionalFormatting sqref="C91">
    <cfRule type="expression" dxfId="681" priority="171" stopIfTrue="1">
      <formula>C91&gt;3</formula>
    </cfRule>
  </conditionalFormatting>
  <conditionalFormatting sqref="C91">
    <cfRule type="expression" dxfId="680" priority="172" stopIfTrue="1">
      <formula>C91&gt;2</formula>
    </cfRule>
  </conditionalFormatting>
  <conditionalFormatting sqref="C91">
    <cfRule type="expression" dxfId="679" priority="173" stopIfTrue="1">
      <formula>C91&gt;1</formula>
    </cfRule>
  </conditionalFormatting>
  <conditionalFormatting sqref="C91">
    <cfRule type="expression" dxfId="678" priority="174" stopIfTrue="1">
      <formula>C91&gt;0</formula>
    </cfRule>
  </conditionalFormatting>
  <conditionalFormatting sqref="C91">
    <cfRule type="expression" dxfId="677" priority="175">
      <formula>C91&lt;0</formula>
    </cfRule>
  </conditionalFormatting>
  <conditionalFormatting sqref="C48">
    <cfRule type="expression" dxfId="676" priority="161" stopIfTrue="1">
      <formula>C48&gt;3</formula>
    </cfRule>
  </conditionalFormatting>
  <conditionalFormatting sqref="C48">
    <cfRule type="expression" dxfId="675" priority="162" stopIfTrue="1">
      <formula>C48&gt;2</formula>
    </cfRule>
  </conditionalFormatting>
  <conditionalFormatting sqref="C48">
    <cfRule type="expression" dxfId="674" priority="163" stopIfTrue="1">
      <formula>C48&gt;1</formula>
    </cfRule>
  </conditionalFormatting>
  <conditionalFormatting sqref="C48">
    <cfRule type="expression" dxfId="673" priority="164" stopIfTrue="1">
      <formula>C48&gt;0</formula>
    </cfRule>
  </conditionalFormatting>
  <conditionalFormatting sqref="C48">
    <cfRule type="expression" dxfId="672" priority="165">
      <formula>C48&lt;0</formula>
    </cfRule>
  </conditionalFormatting>
  <conditionalFormatting sqref="C4">
    <cfRule type="expression" dxfId="671" priority="156" stopIfTrue="1">
      <formula>C4&gt;3</formula>
    </cfRule>
  </conditionalFormatting>
  <conditionalFormatting sqref="C4">
    <cfRule type="expression" dxfId="670" priority="157" stopIfTrue="1">
      <formula>C4&gt;2</formula>
    </cfRule>
  </conditionalFormatting>
  <conditionalFormatting sqref="C4">
    <cfRule type="expression" dxfId="669" priority="158" stopIfTrue="1">
      <formula>C4&gt;1</formula>
    </cfRule>
  </conditionalFormatting>
  <conditionalFormatting sqref="C4">
    <cfRule type="expression" dxfId="668" priority="159" stopIfTrue="1">
      <formula>C4&gt;0</formula>
    </cfRule>
  </conditionalFormatting>
  <conditionalFormatting sqref="C4">
    <cfRule type="expression" dxfId="667" priority="160">
      <formula>C4&lt;0</formula>
    </cfRule>
  </conditionalFormatting>
  <conditionalFormatting sqref="C13">
    <cfRule type="expression" dxfId="666" priority="151" stopIfTrue="1">
      <formula>C13&gt;3</formula>
    </cfRule>
  </conditionalFormatting>
  <conditionalFormatting sqref="C13">
    <cfRule type="expression" dxfId="665" priority="152" stopIfTrue="1">
      <formula>C13&gt;2</formula>
    </cfRule>
  </conditionalFormatting>
  <conditionalFormatting sqref="C13">
    <cfRule type="expression" dxfId="664" priority="153" stopIfTrue="1">
      <formula>C13&gt;1</formula>
    </cfRule>
  </conditionalFormatting>
  <conditionalFormatting sqref="C13">
    <cfRule type="expression" dxfId="663" priority="154" stopIfTrue="1">
      <formula>C13&gt;0</formula>
    </cfRule>
  </conditionalFormatting>
  <conditionalFormatting sqref="C13">
    <cfRule type="expression" dxfId="662" priority="155">
      <formula>C13&lt;0</formula>
    </cfRule>
  </conditionalFormatting>
  <conditionalFormatting sqref="C14">
    <cfRule type="expression" dxfId="661" priority="146" stopIfTrue="1">
      <formula>C14&gt;3</formula>
    </cfRule>
  </conditionalFormatting>
  <conditionalFormatting sqref="C14">
    <cfRule type="expression" dxfId="660" priority="147" stopIfTrue="1">
      <formula>C14&gt;2</formula>
    </cfRule>
  </conditionalFormatting>
  <conditionalFormatting sqref="C14">
    <cfRule type="expression" dxfId="659" priority="148" stopIfTrue="1">
      <formula>C14&gt;1</formula>
    </cfRule>
  </conditionalFormatting>
  <conditionalFormatting sqref="C14">
    <cfRule type="expression" dxfId="658" priority="149" stopIfTrue="1">
      <formula>C14&gt;0</formula>
    </cfRule>
  </conditionalFormatting>
  <conditionalFormatting sqref="C14">
    <cfRule type="expression" dxfId="657" priority="150">
      <formula>C14&lt;0</formula>
    </cfRule>
  </conditionalFormatting>
  <conditionalFormatting sqref="C28">
    <cfRule type="expression" dxfId="656" priority="136" stopIfTrue="1">
      <formula>C28&gt;3</formula>
    </cfRule>
  </conditionalFormatting>
  <conditionalFormatting sqref="C28">
    <cfRule type="expression" dxfId="655" priority="137" stopIfTrue="1">
      <formula>C28&gt;2</formula>
    </cfRule>
  </conditionalFormatting>
  <conditionalFormatting sqref="C28">
    <cfRule type="expression" dxfId="654" priority="138" stopIfTrue="1">
      <formula>C28&gt;1</formula>
    </cfRule>
  </conditionalFormatting>
  <conditionalFormatting sqref="C28">
    <cfRule type="expression" dxfId="653" priority="139" stopIfTrue="1">
      <formula>C28&gt;0</formula>
    </cfRule>
  </conditionalFormatting>
  <conditionalFormatting sqref="C28">
    <cfRule type="expression" dxfId="652" priority="140">
      <formula>C28&lt;0</formula>
    </cfRule>
  </conditionalFormatting>
  <conditionalFormatting sqref="C35">
    <cfRule type="expression" dxfId="651" priority="126" stopIfTrue="1">
      <formula>C35&gt;3</formula>
    </cfRule>
  </conditionalFormatting>
  <conditionalFormatting sqref="C35">
    <cfRule type="expression" dxfId="650" priority="127" stopIfTrue="1">
      <formula>C35&gt;2</formula>
    </cfRule>
  </conditionalFormatting>
  <conditionalFormatting sqref="C35">
    <cfRule type="expression" dxfId="649" priority="128" stopIfTrue="1">
      <formula>C35&gt;1</formula>
    </cfRule>
  </conditionalFormatting>
  <conditionalFormatting sqref="C35">
    <cfRule type="expression" dxfId="648" priority="129" stopIfTrue="1">
      <formula>C35&gt;0</formula>
    </cfRule>
  </conditionalFormatting>
  <conditionalFormatting sqref="C35">
    <cfRule type="expression" dxfId="647" priority="130">
      <formula>C35&lt;0</formula>
    </cfRule>
  </conditionalFormatting>
  <conditionalFormatting sqref="C21">
    <cfRule type="expression" dxfId="646" priority="141" stopIfTrue="1">
      <formula>C21&gt;3</formula>
    </cfRule>
  </conditionalFormatting>
  <conditionalFormatting sqref="C21">
    <cfRule type="expression" dxfId="645" priority="142" stopIfTrue="1">
      <formula>C21&gt;2</formula>
    </cfRule>
  </conditionalFormatting>
  <conditionalFormatting sqref="C21">
    <cfRule type="expression" dxfId="644" priority="143" stopIfTrue="1">
      <formula>C21&gt;1</formula>
    </cfRule>
  </conditionalFormatting>
  <conditionalFormatting sqref="C21">
    <cfRule type="expression" dxfId="643" priority="144" stopIfTrue="1">
      <formula>C21&gt;0</formula>
    </cfRule>
  </conditionalFormatting>
  <conditionalFormatting sqref="C21">
    <cfRule type="expression" dxfId="642" priority="145">
      <formula>C21&lt;0</formula>
    </cfRule>
  </conditionalFormatting>
  <conditionalFormatting sqref="C29">
    <cfRule type="expression" dxfId="641" priority="131" stopIfTrue="1">
      <formula>C29&gt;3</formula>
    </cfRule>
  </conditionalFormatting>
  <conditionalFormatting sqref="C29">
    <cfRule type="expression" dxfId="640" priority="132" stopIfTrue="1">
      <formula>C29&gt;2</formula>
    </cfRule>
  </conditionalFormatting>
  <conditionalFormatting sqref="C29">
    <cfRule type="expression" dxfId="639" priority="133" stopIfTrue="1">
      <formula>C29&gt;1</formula>
    </cfRule>
  </conditionalFormatting>
  <conditionalFormatting sqref="C29">
    <cfRule type="expression" dxfId="638" priority="134" stopIfTrue="1">
      <formula>C29&gt;0</formula>
    </cfRule>
  </conditionalFormatting>
  <conditionalFormatting sqref="C29">
    <cfRule type="expression" dxfId="637" priority="135">
      <formula>C29&lt;0</formula>
    </cfRule>
  </conditionalFormatting>
  <conditionalFormatting sqref="C42">
    <cfRule type="expression" dxfId="636" priority="111" stopIfTrue="1">
      <formula>C42&gt;3</formula>
    </cfRule>
  </conditionalFormatting>
  <conditionalFormatting sqref="C42">
    <cfRule type="expression" dxfId="635" priority="112" stopIfTrue="1">
      <formula>C42&gt;2</formula>
    </cfRule>
  </conditionalFormatting>
  <conditionalFormatting sqref="C42">
    <cfRule type="expression" dxfId="634" priority="113" stopIfTrue="1">
      <formula>C42&gt;1</formula>
    </cfRule>
  </conditionalFormatting>
  <conditionalFormatting sqref="C42">
    <cfRule type="expression" dxfId="633" priority="114" stopIfTrue="1">
      <formula>C42&gt;0</formula>
    </cfRule>
  </conditionalFormatting>
  <conditionalFormatting sqref="C42">
    <cfRule type="expression" dxfId="632" priority="115">
      <formula>C42&lt;0</formula>
    </cfRule>
  </conditionalFormatting>
  <conditionalFormatting sqref="C40">
    <cfRule type="expression" dxfId="631" priority="121" stopIfTrue="1">
      <formula>C40&gt;3</formula>
    </cfRule>
  </conditionalFormatting>
  <conditionalFormatting sqref="C40">
    <cfRule type="expression" dxfId="630" priority="122" stopIfTrue="1">
      <formula>C40&gt;2</formula>
    </cfRule>
  </conditionalFormatting>
  <conditionalFormatting sqref="C40">
    <cfRule type="expression" dxfId="629" priority="123" stopIfTrue="1">
      <formula>C40&gt;1</formula>
    </cfRule>
  </conditionalFormatting>
  <conditionalFormatting sqref="C40">
    <cfRule type="expression" dxfId="628" priority="124" stopIfTrue="1">
      <formula>C40&gt;0</formula>
    </cfRule>
  </conditionalFormatting>
  <conditionalFormatting sqref="C40">
    <cfRule type="expression" dxfId="627" priority="125">
      <formula>C40&lt;0</formula>
    </cfRule>
  </conditionalFormatting>
  <conditionalFormatting sqref="C41">
    <cfRule type="expression" dxfId="626" priority="116" stopIfTrue="1">
      <formula>C41&gt;3</formula>
    </cfRule>
  </conditionalFormatting>
  <conditionalFormatting sqref="C41">
    <cfRule type="expression" dxfId="625" priority="117" stopIfTrue="1">
      <formula>C41&gt;2</formula>
    </cfRule>
  </conditionalFormatting>
  <conditionalFormatting sqref="C41">
    <cfRule type="expression" dxfId="624" priority="118" stopIfTrue="1">
      <formula>C41&gt;1</formula>
    </cfRule>
  </conditionalFormatting>
  <conditionalFormatting sqref="C41">
    <cfRule type="expression" dxfId="623" priority="119" stopIfTrue="1">
      <formula>C41&gt;0</formula>
    </cfRule>
  </conditionalFormatting>
  <conditionalFormatting sqref="C41">
    <cfRule type="expression" dxfId="622" priority="120">
      <formula>C41&lt;0</formula>
    </cfRule>
  </conditionalFormatting>
  <conditionalFormatting sqref="C50">
    <cfRule type="expression" dxfId="621" priority="106" stopIfTrue="1">
      <formula>C50&gt;3</formula>
    </cfRule>
  </conditionalFormatting>
  <conditionalFormatting sqref="C50">
    <cfRule type="expression" dxfId="620" priority="107" stopIfTrue="1">
      <formula>C50&gt;2</formula>
    </cfRule>
  </conditionalFormatting>
  <conditionalFormatting sqref="C50">
    <cfRule type="expression" dxfId="619" priority="108" stopIfTrue="1">
      <formula>C50&gt;1</formula>
    </cfRule>
  </conditionalFormatting>
  <conditionalFormatting sqref="C50">
    <cfRule type="expression" dxfId="618" priority="109" stopIfTrue="1">
      <formula>C50&gt;0</formula>
    </cfRule>
  </conditionalFormatting>
  <conditionalFormatting sqref="C50">
    <cfRule type="expression" dxfId="617" priority="110">
      <formula>C50&lt;0</formula>
    </cfRule>
  </conditionalFormatting>
  <conditionalFormatting sqref="C56">
    <cfRule type="expression" dxfId="616" priority="101" stopIfTrue="1">
      <formula>C56&gt;3</formula>
    </cfRule>
  </conditionalFormatting>
  <conditionalFormatting sqref="C56">
    <cfRule type="expression" dxfId="615" priority="102" stopIfTrue="1">
      <formula>C56&gt;2</formula>
    </cfRule>
  </conditionalFormatting>
  <conditionalFormatting sqref="C56">
    <cfRule type="expression" dxfId="614" priority="103" stopIfTrue="1">
      <formula>C56&gt;1</formula>
    </cfRule>
  </conditionalFormatting>
  <conditionalFormatting sqref="C56">
    <cfRule type="expression" dxfId="613" priority="104" stopIfTrue="1">
      <formula>C56&gt;0</formula>
    </cfRule>
  </conditionalFormatting>
  <conditionalFormatting sqref="C56">
    <cfRule type="expression" dxfId="612" priority="105">
      <formula>C56&lt;0</formula>
    </cfRule>
  </conditionalFormatting>
  <conditionalFormatting sqref="C63">
    <cfRule type="expression" dxfId="611" priority="96" stopIfTrue="1">
      <formula>C63&gt;3</formula>
    </cfRule>
  </conditionalFormatting>
  <conditionalFormatting sqref="C63">
    <cfRule type="expression" dxfId="610" priority="97" stopIfTrue="1">
      <formula>C63&gt;2</formula>
    </cfRule>
  </conditionalFormatting>
  <conditionalFormatting sqref="C63">
    <cfRule type="expression" dxfId="609" priority="98" stopIfTrue="1">
      <formula>C63&gt;1</formula>
    </cfRule>
  </conditionalFormatting>
  <conditionalFormatting sqref="C63">
    <cfRule type="expression" dxfId="608" priority="99" stopIfTrue="1">
      <formula>C63&gt;0</formula>
    </cfRule>
  </conditionalFormatting>
  <conditionalFormatting sqref="C63">
    <cfRule type="expression" dxfId="607" priority="100">
      <formula>C63&lt;0</formula>
    </cfRule>
  </conditionalFormatting>
  <conditionalFormatting sqref="C69">
    <cfRule type="expression" dxfId="606" priority="91" stopIfTrue="1">
      <formula>C69&gt;3</formula>
    </cfRule>
  </conditionalFormatting>
  <conditionalFormatting sqref="C69">
    <cfRule type="expression" dxfId="605" priority="92" stopIfTrue="1">
      <formula>C69&gt;2</formula>
    </cfRule>
  </conditionalFormatting>
  <conditionalFormatting sqref="C69">
    <cfRule type="expression" dxfId="604" priority="93" stopIfTrue="1">
      <formula>C69&gt;1</formula>
    </cfRule>
  </conditionalFormatting>
  <conditionalFormatting sqref="C69">
    <cfRule type="expression" dxfId="603" priority="94" stopIfTrue="1">
      <formula>C69&gt;0</formula>
    </cfRule>
  </conditionalFormatting>
  <conditionalFormatting sqref="C69">
    <cfRule type="expression" dxfId="602" priority="95">
      <formula>C69&lt;0</formula>
    </cfRule>
  </conditionalFormatting>
  <conditionalFormatting sqref="C73">
    <cfRule type="expression" dxfId="601" priority="86" stopIfTrue="1">
      <formula>C73&gt;3</formula>
    </cfRule>
  </conditionalFormatting>
  <conditionalFormatting sqref="C73">
    <cfRule type="expression" dxfId="600" priority="87" stopIfTrue="1">
      <formula>C73&gt;2</formula>
    </cfRule>
  </conditionalFormatting>
  <conditionalFormatting sqref="C73">
    <cfRule type="expression" dxfId="599" priority="88" stopIfTrue="1">
      <formula>C73&gt;1</formula>
    </cfRule>
  </conditionalFormatting>
  <conditionalFormatting sqref="C73">
    <cfRule type="expression" dxfId="598" priority="89" stopIfTrue="1">
      <formula>C73&gt;0</formula>
    </cfRule>
  </conditionalFormatting>
  <conditionalFormatting sqref="C73">
    <cfRule type="expression" dxfId="597" priority="90">
      <formula>C73&lt;0</formula>
    </cfRule>
  </conditionalFormatting>
  <conditionalFormatting sqref="C90">
    <cfRule type="expression" dxfId="596" priority="81" stopIfTrue="1">
      <formula>C90&gt;3</formula>
    </cfRule>
  </conditionalFormatting>
  <conditionalFormatting sqref="C90">
    <cfRule type="expression" dxfId="595" priority="82" stopIfTrue="1">
      <formula>C90&gt;2</formula>
    </cfRule>
  </conditionalFormatting>
  <conditionalFormatting sqref="C90">
    <cfRule type="expression" dxfId="594" priority="83" stopIfTrue="1">
      <formula>C90&gt;1</formula>
    </cfRule>
  </conditionalFormatting>
  <conditionalFormatting sqref="C90">
    <cfRule type="expression" dxfId="593" priority="84" stopIfTrue="1">
      <formula>C90&gt;0</formula>
    </cfRule>
  </conditionalFormatting>
  <conditionalFormatting sqref="C90">
    <cfRule type="expression" dxfId="592" priority="85">
      <formula>C90&lt;0</formula>
    </cfRule>
  </conditionalFormatting>
  <conditionalFormatting sqref="C24">
    <cfRule type="expression" dxfId="591" priority="76" stopIfTrue="1">
      <formula>C24&gt;3</formula>
    </cfRule>
  </conditionalFormatting>
  <conditionalFormatting sqref="C24">
    <cfRule type="expression" dxfId="590" priority="77" stopIfTrue="1">
      <formula>C24&gt;2</formula>
    </cfRule>
  </conditionalFormatting>
  <conditionalFormatting sqref="C24">
    <cfRule type="expression" dxfId="589" priority="78" stopIfTrue="1">
      <formula>C24&gt;1</formula>
    </cfRule>
  </conditionalFormatting>
  <conditionalFormatting sqref="C24">
    <cfRule type="expression" dxfId="588" priority="79" stopIfTrue="1">
      <formula>C24&gt;0</formula>
    </cfRule>
  </conditionalFormatting>
  <conditionalFormatting sqref="C24">
    <cfRule type="expression" dxfId="587" priority="80">
      <formula>C24&lt;0</formula>
    </cfRule>
  </conditionalFormatting>
  <conditionalFormatting sqref="C6">
    <cfRule type="expression" dxfId="586" priority="71" stopIfTrue="1">
      <formula>C6&gt;3</formula>
    </cfRule>
  </conditionalFormatting>
  <conditionalFormatting sqref="C6">
    <cfRule type="expression" dxfId="585" priority="72" stopIfTrue="1">
      <formula>C6&gt;2</formula>
    </cfRule>
  </conditionalFormatting>
  <conditionalFormatting sqref="C6">
    <cfRule type="expression" dxfId="584" priority="73" stopIfTrue="1">
      <formula>C6&gt;1</formula>
    </cfRule>
  </conditionalFormatting>
  <conditionalFormatting sqref="C6">
    <cfRule type="expression" dxfId="583" priority="74" stopIfTrue="1">
      <formula>C6&gt;0</formula>
    </cfRule>
  </conditionalFormatting>
  <conditionalFormatting sqref="C6">
    <cfRule type="expression" dxfId="582" priority="75">
      <formula>C6&lt;0</formula>
    </cfRule>
  </conditionalFormatting>
  <conditionalFormatting sqref="C78">
    <cfRule type="expression" dxfId="581" priority="66" stopIfTrue="1">
      <formula>C78&gt;3</formula>
    </cfRule>
  </conditionalFormatting>
  <conditionalFormatting sqref="C78">
    <cfRule type="expression" dxfId="580" priority="67" stopIfTrue="1">
      <formula>C78&gt;2</formula>
    </cfRule>
  </conditionalFormatting>
  <conditionalFormatting sqref="C78">
    <cfRule type="expression" dxfId="579" priority="68" stopIfTrue="1">
      <formula>C78&gt;1</formula>
    </cfRule>
  </conditionalFormatting>
  <conditionalFormatting sqref="C78">
    <cfRule type="expression" dxfId="578" priority="69" stopIfTrue="1">
      <formula>C78&gt;0</formula>
    </cfRule>
  </conditionalFormatting>
  <conditionalFormatting sqref="C78">
    <cfRule type="expression" dxfId="577" priority="70">
      <formula>C78&lt;0</formula>
    </cfRule>
  </conditionalFormatting>
  <conditionalFormatting sqref="C5">
    <cfRule type="expression" dxfId="576" priority="61" stopIfTrue="1">
      <formula>C5&gt;3</formula>
    </cfRule>
  </conditionalFormatting>
  <conditionalFormatting sqref="C5">
    <cfRule type="expression" dxfId="575" priority="62" stopIfTrue="1">
      <formula>C5&gt;2</formula>
    </cfRule>
  </conditionalFormatting>
  <conditionalFormatting sqref="C5">
    <cfRule type="expression" dxfId="574" priority="63" stopIfTrue="1">
      <formula>C5&gt;1</formula>
    </cfRule>
  </conditionalFormatting>
  <conditionalFormatting sqref="C5">
    <cfRule type="expression" dxfId="573" priority="64" stopIfTrue="1">
      <formula>C5&gt;0</formula>
    </cfRule>
  </conditionalFormatting>
  <conditionalFormatting sqref="C5">
    <cfRule type="expression" dxfId="572" priority="65">
      <formula>C5&lt;0</formula>
    </cfRule>
  </conditionalFormatting>
  <conditionalFormatting sqref="C17">
    <cfRule type="expression" dxfId="571" priority="56" stopIfTrue="1">
      <formula>C17&gt;3</formula>
    </cfRule>
  </conditionalFormatting>
  <conditionalFormatting sqref="C17">
    <cfRule type="expression" dxfId="570" priority="57" stopIfTrue="1">
      <formula>C17&gt;2</formula>
    </cfRule>
  </conditionalFormatting>
  <conditionalFormatting sqref="C17">
    <cfRule type="expression" dxfId="569" priority="58" stopIfTrue="1">
      <formula>C17&gt;1</formula>
    </cfRule>
  </conditionalFormatting>
  <conditionalFormatting sqref="C17">
    <cfRule type="expression" dxfId="568" priority="59" stopIfTrue="1">
      <formula>C17&gt;0</formula>
    </cfRule>
  </conditionalFormatting>
  <conditionalFormatting sqref="C17">
    <cfRule type="expression" dxfId="567" priority="60">
      <formula>C17&lt;0</formula>
    </cfRule>
  </conditionalFormatting>
  <conditionalFormatting sqref="C26">
    <cfRule type="expression" dxfId="566" priority="41" stopIfTrue="1">
      <formula>C26&gt;3</formula>
    </cfRule>
  </conditionalFormatting>
  <conditionalFormatting sqref="C19">
    <cfRule type="expression" dxfId="565" priority="51" stopIfTrue="1">
      <formula>C19&gt;3</formula>
    </cfRule>
  </conditionalFormatting>
  <conditionalFormatting sqref="C19">
    <cfRule type="expression" dxfId="564" priority="52" stopIfTrue="1">
      <formula>C19&gt;2</formula>
    </cfRule>
  </conditionalFormatting>
  <conditionalFormatting sqref="C19">
    <cfRule type="expression" dxfId="563" priority="53" stopIfTrue="1">
      <formula>C19&gt;1</formula>
    </cfRule>
  </conditionalFormatting>
  <conditionalFormatting sqref="C19">
    <cfRule type="expression" dxfId="562" priority="54" stopIfTrue="1">
      <formula>C19&gt;0</formula>
    </cfRule>
  </conditionalFormatting>
  <conditionalFormatting sqref="C19">
    <cfRule type="expression" dxfId="561" priority="55">
      <formula>C19&lt;0</formula>
    </cfRule>
  </conditionalFormatting>
  <conditionalFormatting sqref="C25">
    <cfRule type="expression" dxfId="560" priority="46" stopIfTrue="1">
      <formula>C25&gt;3</formula>
    </cfRule>
  </conditionalFormatting>
  <conditionalFormatting sqref="C25">
    <cfRule type="expression" dxfId="559" priority="47" stopIfTrue="1">
      <formula>C25&gt;2</formula>
    </cfRule>
  </conditionalFormatting>
  <conditionalFormatting sqref="C25">
    <cfRule type="expression" dxfId="558" priority="48" stopIfTrue="1">
      <formula>C25&gt;1</formula>
    </cfRule>
  </conditionalFormatting>
  <conditionalFormatting sqref="C25">
    <cfRule type="expression" dxfId="557" priority="49" stopIfTrue="1">
      <formula>C25&gt;0</formula>
    </cfRule>
  </conditionalFormatting>
  <conditionalFormatting sqref="C25">
    <cfRule type="expression" dxfId="556" priority="50">
      <formula>C25&lt;0</formula>
    </cfRule>
  </conditionalFormatting>
  <conditionalFormatting sqref="C26">
    <cfRule type="expression" dxfId="555" priority="42" stopIfTrue="1">
      <formula>C26&gt;2</formula>
    </cfRule>
  </conditionalFormatting>
  <conditionalFormatting sqref="C26">
    <cfRule type="expression" dxfId="554" priority="43" stopIfTrue="1">
      <formula>C26&gt;1</formula>
    </cfRule>
  </conditionalFormatting>
  <conditionalFormatting sqref="C26">
    <cfRule type="expression" dxfId="553" priority="44" stopIfTrue="1">
      <formula>C26&gt;0</formula>
    </cfRule>
  </conditionalFormatting>
  <conditionalFormatting sqref="C26">
    <cfRule type="expression" dxfId="552" priority="45">
      <formula>C26&lt;0</formula>
    </cfRule>
  </conditionalFormatting>
  <conditionalFormatting sqref="C38">
    <cfRule type="expression" dxfId="551" priority="36" stopIfTrue="1">
      <formula>C38&gt;3</formula>
    </cfRule>
  </conditionalFormatting>
  <conditionalFormatting sqref="C38">
    <cfRule type="expression" dxfId="550" priority="37" stopIfTrue="1">
      <formula>C38&gt;2</formula>
    </cfRule>
  </conditionalFormatting>
  <conditionalFormatting sqref="C38">
    <cfRule type="expression" dxfId="549" priority="38" stopIfTrue="1">
      <formula>C38&gt;1</formula>
    </cfRule>
  </conditionalFormatting>
  <conditionalFormatting sqref="C38">
    <cfRule type="expression" dxfId="548" priority="39" stopIfTrue="1">
      <formula>C38&gt;0</formula>
    </cfRule>
  </conditionalFormatting>
  <conditionalFormatting sqref="C38">
    <cfRule type="expression" dxfId="547" priority="40">
      <formula>C38&lt;0</formula>
    </cfRule>
  </conditionalFormatting>
  <conditionalFormatting sqref="C85">
    <cfRule type="expression" dxfId="546" priority="31" stopIfTrue="1">
      <formula>C85&gt;3</formula>
    </cfRule>
  </conditionalFormatting>
  <conditionalFormatting sqref="C85">
    <cfRule type="expression" dxfId="545" priority="32" stopIfTrue="1">
      <formula>C85&gt;2</formula>
    </cfRule>
  </conditionalFormatting>
  <conditionalFormatting sqref="C85">
    <cfRule type="expression" dxfId="544" priority="33" stopIfTrue="1">
      <formula>C85&gt;1</formula>
    </cfRule>
  </conditionalFormatting>
  <conditionalFormatting sqref="C85">
    <cfRule type="expression" dxfId="543" priority="34" stopIfTrue="1">
      <formula>C85&gt;0</formula>
    </cfRule>
  </conditionalFormatting>
  <conditionalFormatting sqref="C85">
    <cfRule type="expression" dxfId="542" priority="35">
      <formula>C85&lt;0</formula>
    </cfRule>
  </conditionalFormatting>
  <conditionalFormatting sqref="C20">
    <cfRule type="expression" dxfId="541" priority="26" stopIfTrue="1">
      <formula>C20&gt;3</formula>
    </cfRule>
  </conditionalFormatting>
  <conditionalFormatting sqref="C20">
    <cfRule type="expression" dxfId="540" priority="27" stopIfTrue="1">
      <formula>C20&gt;2</formula>
    </cfRule>
  </conditionalFormatting>
  <conditionalFormatting sqref="C20">
    <cfRule type="expression" dxfId="539" priority="28" stopIfTrue="1">
      <formula>C20&gt;1</formula>
    </cfRule>
  </conditionalFormatting>
  <conditionalFormatting sqref="C20">
    <cfRule type="expression" dxfId="538" priority="29" stopIfTrue="1">
      <formula>C20&gt;0</formula>
    </cfRule>
  </conditionalFormatting>
  <conditionalFormatting sqref="C20">
    <cfRule type="expression" dxfId="537" priority="30">
      <formula>C20&lt;0</formula>
    </cfRule>
  </conditionalFormatting>
  <conditionalFormatting sqref="C31">
    <cfRule type="expression" dxfId="536" priority="21" stopIfTrue="1">
      <formula>C31&gt;3</formula>
    </cfRule>
  </conditionalFormatting>
  <conditionalFormatting sqref="C31">
    <cfRule type="expression" dxfId="535" priority="22" stopIfTrue="1">
      <formula>C31&gt;2</formula>
    </cfRule>
  </conditionalFormatting>
  <conditionalFormatting sqref="C31">
    <cfRule type="expression" dxfId="534" priority="23" stopIfTrue="1">
      <formula>C31&gt;1</formula>
    </cfRule>
  </conditionalFormatting>
  <conditionalFormatting sqref="C31">
    <cfRule type="expression" dxfId="533" priority="24" stopIfTrue="1">
      <formula>C31&gt;0</formula>
    </cfRule>
  </conditionalFormatting>
  <conditionalFormatting sqref="C31">
    <cfRule type="expression" dxfId="532" priority="25">
      <formula>C31&lt;0</formula>
    </cfRule>
  </conditionalFormatting>
  <conditionalFormatting sqref="C36">
    <cfRule type="expression" dxfId="531" priority="16" stopIfTrue="1">
      <formula>C36&gt;3</formula>
    </cfRule>
  </conditionalFormatting>
  <conditionalFormatting sqref="C36">
    <cfRule type="expression" dxfId="530" priority="17" stopIfTrue="1">
      <formula>C36&gt;2</formula>
    </cfRule>
  </conditionalFormatting>
  <conditionalFormatting sqref="C36">
    <cfRule type="expression" dxfId="529" priority="18" stopIfTrue="1">
      <formula>C36&gt;1</formula>
    </cfRule>
  </conditionalFormatting>
  <conditionalFormatting sqref="C36">
    <cfRule type="expression" dxfId="528" priority="19" stopIfTrue="1">
      <formula>C36&gt;0</formula>
    </cfRule>
  </conditionalFormatting>
  <conditionalFormatting sqref="C36">
    <cfRule type="expression" dxfId="527" priority="20">
      <formula>C36&lt;0</formula>
    </cfRule>
  </conditionalFormatting>
  <conditionalFormatting sqref="C53">
    <cfRule type="expression" dxfId="526" priority="11" stopIfTrue="1">
      <formula>C53&gt;3</formula>
    </cfRule>
  </conditionalFormatting>
  <conditionalFormatting sqref="C53">
    <cfRule type="expression" dxfId="525" priority="12" stopIfTrue="1">
      <formula>C53&gt;2</formula>
    </cfRule>
  </conditionalFormatting>
  <conditionalFormatting sqref="C53">
    <cfRule type="expression" dxfId="524" priority="13" stopIfTrue="1">
      <formula>C53&gt;1</formula>
    </cfRule>
  </conditionalFormatting>
  <conditionalFormatting sqref="C53">
    <cfRule type="expression" dxfId="523" priority="14" stopIfTrue="1">
      <formula>C53&gt;0</formula>
    </cfRule>
  </conditionalFormatting>
  <conditionalFormatting sqref="C53">
    <cfRule type="expression" dxfId="522" priority="15">
      <formula>C53&lt;0</formula>
    </cfRule>
  </conditionalFormatting>
  <conditionalFormatting sqref="C10">
    <cfRule type="expression" dxfId="521" priority="6" stopIfTrue="1">
      <formula>C10&gt;3</formula>
    </cfRule>
  </conditionalFormatting>
  <conditionalFormatting sqref="C10">
    <cfRule type="expression" dxfId="520" priority="7" stopIfTrue="1">
      <formula>C10&gt;2</formula>
    </cfRule>
  </conditionalFormatting>
  <conditionalFormatting sqref="C10">
    <cfRule type="expression" dxfId="519" priority="8" stopIfTrue="1">
      <formula>C10&gt;1</formula>
    </cfRule>
  </conditionalFormatting>
  <conditionalFormatting sqref="C10">
    <cfRule type="expression" dxfId="518" priority="9" stopIfTrue="1">
      <formula>C10&gt;0</formula>
    </cfRule>
  </conditionalFormatting>
  <conditionalFormatting sqref="C10">
    <cfRule type="expression" dxfId="517" priority="10">
      <formula>C10&lt;0</formula>
    </cfRule>
  </conditionalFormatting>
  <conditionalFormatting sqref="C27">
    <cfRule type="expression" dxfId="516" priority="1" stopIfTrue="1">
      <formula>C27&gt;3</formula>
    </cfRule>
  </conditionalFormatting>
  <conditionalFormatting sqref="C27">
    <cfRule type="expression" dxfId="515" priority="2" stopIfTrue="1">
      <formula>C27&gt;2</formula>
    </cfRule>
  </conditionalFormatting>
  <conditionalFormatting sqref="C27">
    <cfRule type="expression" dxfId="514" priority="3" stopIfTrue="1">
      <formula>C27&gt;1</formula>
    </cfRule>
  </conditionalFormatting>
  <conditionalFormatting sqref="C27">
    <cfRule type="expression" dxfId="513" priority="4" stopIfTrue="1">
      <formula>C27&gt;0</formula>
    </cfRule>
  </conditionalFormatting>
  <conditionalFormatting sqref="C27">
    <cfRule type="expression" dxfId="512" priority="5">
      <formula>C27&lt;0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2"/>
  <sheetViews>
    <sheetView topLeftCell="A11" zoomScale="180" zoomScaleNormal="180" workbookViewId="0">
      <selection sqref="A1:XFD1"/>
    </sheetView>
  </sheetViews>
  <sheetFormatPr baseColWidth="10" defaultColWidth="9.140625" defaultRowHeight="15" x14ac:dyDescent="0.25"/>
  <cols>
    <col min="1" max="1" width="7.140625" bestFit="1" customWidth="1"/>
    <col min="2" max="2" width="15.85546875" bestFit="1" customWidth="1"/>
    <col min="4" max="4" width="22.140625" bestFit="1" customWidth="1"/>
    <col min="5" max="5" width="23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.75" hidden="1" thickBot="1" x14ac:dyDescent="0.3">
      <c r="A2" s="8">
        <v>200</v>
      </c>
      <c r="B2" s="3">
        <v>41693</v>
      </c>
      <c r="C2" s="4">
        <f t="shared" ref="C2:C33" ca="1" si="0">IF(B2="","",DAYS360(B2,TODAY()))</f>
        <v>84</v>
      </c>
      <c r="D2" s="5" t="s">
        <v>5</v>
      </c>
      <c r="E2" s="5" t="s">
        <v>6</v>
      </c>
      <c r="F2" s="6"/>
      <c r="H2" s="7">
        <v>201</v>
      </c>
    </row>
    <row r="3" spans="1:8" ht="15.75" hidden="1" thickBot="1" x14ac:dyDescent="0.3">
      <c r="A3" s="2">
        <v>201</v>
      </c>
      <c r="B3" s="3">
        <v>41694</v>
      </c>
      <c r="C3" s="4">
        <f t="shared" ca="1" si="0"/>
        <v>83</v>
      </c>
      <c r="D3" s="5" t="s">
        <v>160</v>
      </c>
      <c r="E3" s="5" t="s">
        <v>161</v>
      </c>
      <c r="F3" s="6"/>
      <c r="H3" s="7">
        <v>202</v>
      </c>
    </row>
    <row r="4" spans="1:8" ht="15.75" hidden="1" thickBot="1" x14ac:dyDescent="0.3">
      <c r="A4" s="2">
        <v>202</v>
      </c>
      <c r="B4" s="3">
        <v>41695</v>
      </c>
      <c r="C4" s="4">
        <f t="shared" ca="1" si="0"/>
        <v>82</v>
      </c>
      <c r="D4" s="5" t="s">
        <v>162</v>
      </c>
      <c r="E4" s="5" t="s">
        <v>58</v>
      </c>
      <c r="F4" s="6">
        <v>41697</v>
      </c>
      <c r="H4" s="7">
        <v>204</v>
      </c>
    </row>
    <row r="5" spans="1:8" ht="15.75" hidden="1" thickBot="1" x14ac:dyDescent="0.3">
      <c r="A5" s="8">
        <v>203</v>
      </c>
      <c r="B5" s="3">
        <v>41695</v>
      </c>
      <c r="C5" s="4">
        <f t="shared" ca="1" si="0"/>
        <v>82</v>
      </c>
      <c r="D5" s="5" t="s">
        <v>11</v>
      </c>
      <c r="E5" s="5" t="s">
        <v>12</v>
      </c>
      <c r="F5" s="6">
        <v>41698</v>
      </c>
      <c r="H5" s="7">
        <v>205</v>
      </c>
    </row>
    <row r="6" spans="1:8" ht="15.75" hidden="1" thickBot="1" x14ac:dyDescent="0.3">
      <c r="A6" s="2">
        <v>204</v>
      </c>
      <c r="B6" s="3">
        <v>41695</v>
      </c>
      <c r="C6" s="4">
        <f t="shared" ca="1" si="0"/>
        <v>82</v>
      </c>
      <c r="D6" s="5" t="s">
        <v>163</v>
      </c>
      <c r="E6" s="5" t="s">
        <v>164</v>
      </c>
      <c r="F6" s="6">
        <v>41698</v>
      </c>
      <c r="H6" s="7">
        <v>218</v>
      </c>
    </row>
    <row r="7" spans="1:8" ht="15.75" hidden="1" thickBot="1" x14ac:dyDescent="0.3">
      <c r="A7" s="2">
        <v>205</v>
      </c>
      <c r="B7" s="3">
        <v>41696</v>
      </c>
      <c r="C7" s="4">
        <f t="shared" ca="1" si="0"/>
        <v>81</v>
      </c>
      <c r="D7" s="5" t="s">
        <v>165</v>
      </c>
      <c r="E7" s="5" t="s">
        <v>72</v>
      </c>
      <c r="F7" s="6">
        <v>41698</v>
      </c>
      <c r="H7" s="7">
        <v>220</v>
      </c>
    </row>
    <row r="8" spans="1:8" ht="15.75" hidden="1" thickBot="1" x14ac:dyDescent="0.3">
      <c r="A8" s="8">
        <v>206</v>
      </c>
      <c r="B8" s="3">
        <v>41682</v>
      </c>
      <c r="C8" s="4">
        <f t="shared" ca="1" si="0"/>
        <v>95</v>
      </c>
      <c r="D8" s="5" t="s">
        <v>17</v>
      </c>
      <c r="E8" s="5" t="s">
        <v>18</v>
      </c>
      <c r="H8" s="7">
        <v>223</v>
      </c>
    </row>
    <row r="9" spans="1:8" ht="15.75" thickBot="1" x14ac:dyDescent="0.3">
      <c r="A9" s="8">
        <v>207</v>
      </c>
      <c r="B9" s="3">
        <v>41696</v>
      </c>
      <c r="C9" s="4">
        <f t="shared" ca="1" si="0"/>
        <v>81</v>
      </c>
      <c r="D9" s="9" t="s">
        <v>19</v>
      </c>
      <c r="E9" s="5" t="s">
        <v>20</v>
      </c>
      <c r="F9" s="6"/>
      <c r="H9" s="7">
        <v>225</v>
      </c>
    </row>
    <row r="10" spans="1:8" ht="15.75" hidden="1" thickBot="1" x14ac:dyDescent="0.3">
      <c r="A10" s="8">
        <v>208</v>
      </c>
      <c r="B10" s="3">
        <v>41697</v>
      </c>
      <c r="C10" s="4">
        <f t="shared" ca="1" si="0"/>
        <v>80</v>
      </c>
      <c r="D10" s="10" t="s">
        <v>21</v>
      </c>
      <c r="E10" s="5" t="s">
        <v>12</v>
      </c>
      <c r="F10" s="6">
        <v>41699</v>
      </c>
      <c r="H10" s="7">
        <v>229</v>
      </c>
    </row>
    <row r="11" spans="1:8" ht="15.75" thickBot="1" x14ac:dyDescent="0.3">
      <c r="A11" s="8">
        <v>209</v>
      </c>
      <c r="B11" s="3">
        <v>41696</v>
      </c>
      <c r="C11" s="4">
        <f t="shared" ca="1" si="0"/>
        <v>81</v>
      </c>
      <c r="D11" s="9" t="s">
        <v>22</v>
      </c>
      <c r="E11" s="5" t="s">
        <v>8</v>
      </c>
      <c r="F11" s="6"/>
      <c r="H11" s="7">
        <v>230</v>
      </c>
    </row>
    <row r="12" spans="1:8" ht="15.75" hidden="1" thickBot="1" x14ac:dyDescent="0.3">
      <c r="A12" s="8">
        <v>210</v>
      </c>
      <c r="B12" s="3">
        <v>41697</v>
      </c>
      <c r="C12" s="4">
        <f t="shared" ca="1" si="0"/>
        <v>80</v>
      </c>
      <c r="D12" s="10" t="s">
        <v>23</v>
      </c>
      <c r="E12" s="5" t="s">
        <v>24</v>
      </c>
      <c r="F12" s="6"/>
      <c r="H12" s="7">
        <v>230</v>
      </c>
    </row>
    <row r="13" spans="1:8" ht="15.75" hidden="1" thickBot="1" x14ac:dyDescent="0.3">
      <c r="A13" s="8">
        <v>211</v>
      </c>
      <c r="B13" s="3">
        <v>41662</v>
      </c>
      <c r="C13" s="4">
        <f t="shared" ca="1" si="0"/>
        <v>114</v>
      </c>
      <c r="D13" s="5" t="s">
        <v>25</v>
      </c>
      <c r="E13" s="5" t="s">
        <v>26</v>
      </c>
      <c r="H13" s="7">
        <v>236</v>
      </c>
    </row>
    <row r="14" spans="1:8" ht="15.75" hidden="1" thickBot="1" x14ac:dyDescent="0.3">
      <c r="A14" s="8">
        <v>212</v>
      </c>
      <c r="B14" s="3">
        <v>41696</v>
      </c>
      <c r="C14" s="4">
        <f t="shared" ca="1" si="0"/>
        <v>81</v>
      </c>
      <c r="D14" s="5" t="s">
        <v>27</v>
      </c>
      <c r="E14" s="5" t="s">
        <v>28</v>
      </c>
      <c r="F14" s="11" t="s">
        <v>29</v>
      </c>
      <c r="H14" s="7">
        <v>237</v>
      </c>
    </row>
    <row r="15" spans="1:8" ht="15.75" hidden="1" thickBot="1" x14ac:dyDescent="0.3">
      <c r="A15" s="8">
        <v>213</v>
      </c>
      <c r="B15" s="3">
        <v>41695</v>
      </c>
      <c r="C15" s="4">
        <f t="shared" ca="1" si="0"/>
        <v>82</v>
      </c>
      <c r="D15" s="5" t="s">
        <v>30</v>
      </c>
      <c r="E15" s="5" t="s">
        <v>31</v>
      </c>
      <c r="F15" s="6">
        <v>41698</v>
      </c>
      <c r="H15" s="7">
        <v>238</v>
      </c>
    </row>
    <row r="16" spans="1:8" ht="15.75" hidden="1" thickBot="1" x14ac:dyDescent="0.3">
      <c r="A16" s="8">
        <v>214</v>
      </c>
      <c r="B16" s="3">
        <v>41682</v>
      </c>
      <c r="C16" s="4">
        <f t="shared" ca="1" si="0"/>
        <v>95</v>
      </c>
      <c r="D16" s="5" t="s">
        <v>32</v>
      </c>
      <c r="E16" s="5" t="s">
        <v>33</v>
      </c>
      <c r="H16" s="7">
        <v>303</v>
      </c>
    </row>
    <row r="17" spans="1:8" ht="15.75" hidden="1" thickBot="1" x14ac:dyDescent="0.3">
      <c r="A17" s="8">
        <v>215</v>
      </c>
      <c r="B17" s="3">
        <v>41697</v>
      </c>
      <c r="C17" s="4">
        <f t="shared" ca="1" si="0"/>
        <v>80</v>
      </c>
      <c r="D17" s="10" t="s">
        <v>34</v>
      </c>
      <c r="E17" s="5" t="s">
        <v>35</v>
      </c>
      <c r="F17" s="6">
        <v>41699</v>
      </c>
      <c r="H17" s="7">
        <v>305</v>
      </c>
    </row>
    <row r="18" spans="1:8" ht="15.75" hidden="1" thickBot="1" x14ac:dyDescent="0.3">
      <c r="A18" s="8">
        <v>217</v>
      </c>
      <c r="B18" s="3">
        <v>41696</v>
      </c>
      <c r="C18" s="4">
        <f t="shared" ca="1" si="0"/>
        <v>81</v>
      </c>
      <c r="D18" s="5" t="s">
        <v>36</v>
      </c>
      <c r="E18" s="5" t="s">
        <v>37</v>
      </c>
      <c r="F18" s="11" t="s">
        <v>29</v>
      </c>
      <c r="G18" s="6"/>
      <c r="H18" s="7">
        <v>308</v>
      </c>
    </row>
    <row r="19" spans="1:8" ht="15.75" thickBot="1" x14ac:dyDescent="0.3">
      <c r="A19" s="2">
        <v>218</v>
      </c>
      <c r="B19" s="3">
        <v>41696</v>
      </c>
      <c r="C19" s="4">
        <f t="shared" ca="1" si="0"/>
        <v>81</v>
      </c>
      <c r="D19" s="9" t="s">
        <v>166</v>
      </c>
      <c r="E19" s="5" t="s">
        <v>39</v>
      </c>
      <c r="F19" s="11"/>
      <c r="H19" s="7">
        <v>317</v>
      </c>
    </row>
    <row r="20" spans="1:8" ht="15.75" thickBot="1" x14ac:dyDescent="0.3">
      <c r="A20" s="8">
        <v>219</v>
      </c>
      <c r="B20" s="3">
        <v>41695</v>
      </c>
      <c r="C20" s="4">
        <f t="shared" ca="1" si="0"/>
        <v>82</v>
      </c>
      <c r="D20" s="9" t="s">
        <v>38</v>
      </c>
      <c r="E20" s="5" t="s">
        <v>39</v>
      </c>
      <c r="F20" s="6"/>
      <c r="H20" s="7">
        <v>318</v>
      </c>
    </row>
    <row r="21" spans="1:8" ht="15.75" hidden="1" thickBot="1" x14ac:dyDescent="0.3">
      <c r="A21" s="2">
        <v>220</v>
      </c>
      <c r="B21" s="3">
        <v>41696</v>
      </c>
      <c r="C21" s="4">
        <f t="shared" ca="1" si="0"/>
        <v>81</v>
      </c>
      <c r="D21" s="5" t="s">
        <v>167</v>
      </c>
      <c r="E21" s="5" t="s">
        <v>58</v>
      </c>
      <c r="F21" s="6">
        <v>41697</v>
      </c>
      <c r="H21" s="7">
        <v>319</v>
      </c>
    </row>
    <row r="22" spans="1:8" ht="15.75" thickBot="1" x14ac:dyDescent="0.3">
      <c r="A22" s="8">
        <v>221</v>
      </c>
      <c r="B22" s="3">
        <v>41696</v>
      </c>
      <c r="C22" s="4">
        <f t="shared" ca="1" si="0"/>
        <v>81</v>
      </c>
      <c r="D22" s="9" t="s">
        <v>44</v>
      </c>
      <c r="E22" s="5" t="s">
        <v>45</v>
      </c>
      <c r="F22" s="6"/>
      <c r="H22" s="7">
        <v>320</v>
      </c>
    </row>
    <row r="23" spans="1:8" ht="15.75" hidden="1" thickBot="1" x14ac:dyDescent="0.3">
      <c r="A23" s="8">
        <v>222</v>
      </c>
      <c r="B23" s="3">
        <v>41693</v>
      </c>
      <c r="C23" s="4">
        <f t="shared" ca="1" si="0"/>
        <v>84</v>
      </c>
      <c r="D23" s="5" t="s">
        <v>47</v>
      </c>
      <c r="E23" s="5" t="s">
        <v>48</v>
      </c>
      <c r="H23" s="7">
        <v>321</v>
      </c>
    </row>
    <row r="24" spans="1:8" ht="15.75" hidden="1" thickBot="1" x14ac:dyDescent="0.3">
      <c r="A24" s="2">
        <v>223</v>
      </c>
      <c r="B24" s="3">
        <v>41695</v>
      </c>
      <c r="C24" s="4">
        <f t="shared" ca="1" si="0"/>
        <v>82</v>
      </c>
      <c r="D24" s="5" t="s">
        <v>168</v>
      </c>
      <c r="E24" s="5" t="s">
        <v>169</v>
      </c>
      <c r="F24" s="11">
        <v>41699</v>
      </c>
      <c r="H24" s="7">
        <v>325</v>
      </c>
    </row>
    <row r="25" spans="1:8" ht="15.75" hidden="1" thickBot="1" x14ac:dyDescent="0.3">
      <c r="A25" s="8">
        <v>224</v>
      </c>
      <c r="B25" s="3">
        <v>41696</v>
      </c>
      <c r="C25" s="4">
        <f t="shared" ca="1" si="0"/>
        <v>81</v>
      </c>
      <c r="D25" s="5" t="s">
        <v>51</v>
      </c>
      <c r="E25" s="5" t="s">
        <v>52</v>
      </c>
      <c r="F25" s="11">
        <v>41699</v>
      </c>
      <c r="H25" s="7">
        <v>326</v>
      </c>
    </row>
    <row r="26" spans="1:8" ht="15.75" hidden="1" thickBot="1" x14ac:dyDescent="0.3">
      <c r="A26" s="2">
        <v>225</v>
      </c>
      <c r="B26" s="3">
        <v>41696</v>
      </c>
      <c r="C26" s="4">
        <f t="shared" ca="1" si="0"/>
        <v>81</v>
      </c>
      <c r="D26" s="5" t="s">
        <v>170</v>
      </c>
      <c r="E26" s="5" t="s">
        <v>171</v>
      </c>
      <c r="F26" s="6">
        <v>41698</v>
      </c>
      <c r="H26" s="7">
        <v>327</v>
      </c>
    </row>
    <row r="27" spans="1:8" ht="15.75" hidden="1" thickBot="1" x14ac:dyDescent="0.3">
      <c r="A27" s="8">
        <v>226</v>
      </c>
      <c r="B27" s="3">
        <v>41697</v>
      </c>
      <c r="C27" s="4">
        <f t="shared" ca="1" si="0"/>
        <v>80</v>
      </c>
      <c r="D27" s="10" t="s">
        <v>55</v>
      </c>
      <c r="E27" s="5" t="s">
        <v>56</v>
      </c>
      <c r="F27" s="6">
        <v>41700</v>
      </c>
      <c r="H27" s="7">
        <v>332</v>
      </c>
    </row>
    <row r="28" spans="1:8" ht="15.75" hidden="1" thickBot="1" x14ac:dyDescent="0.3">
      <c r="A28" s="8">
        <v>227</v>
      </c>
      <c r="B28" s="3">
        <v>41696</v>
      </c>
      <c r="C28" s="4">
        <f t="shared" ca="1" si="0"/>
        <v>81</v>
      </c>
      <c r="D28" s="10" t="s">
        <v>57</v>
      </c>
      <c r="E28" s="5" t="s">
        <v>58</v>
      </c>
      <c r="F28" s="11">
        <v>41699</v>
      </c>
      <c r="H28" s="7">
        <v>400</v>
      </c>
    </row>
    <row r="29" spans="1:8" ht="15.75" hidden="1" thickBot="1" x14ac:dyDescent="0.3">
      <c r="A29" s="8">
        <v>228</v>
      </c>
      <c r="B29" s="3"/>
      <c r="C29" s="4" t="str">
        <f t="shared" ca="1" si="0"/>
        <v/>
      </c>
      <c r="D29" s="5"/>
      <c r="E29" s="5"/>
      <c r="F29" s="11"/>
      <c r="H29" s="7">
        <v>406</v>
      </c>
    </row>
    <row r="30" spans="1:8" ht="15.75" hidden="1" thickBot="1" x14ac:dyDescent="0.3">
      <c r="A30" s="2">
        <v>229</v>
      </c>
      <c r="B30" s="3">
        <v>41695</v>
      </c>
      <c r="C30" s="4">
        <f t="shared" ca="1" si="0"/>
        <v>82</v>
      </c>
      <c r="D30" s="5" t="s">
        <v>172</v>
      </c>
      <c r="E30" s="5" t="s">
        <v>173</v>
      </c>
      <c r="F30" s="6">
        <v>41697</v>
      </c>
    </row>
    <row r="31" spans="1:8" ht="15.75" hidden="1" thickBot="1" x14ac:dyDescent="0.3">
      <c r="A31" s="2">
        <v>230</v>
      </c>
      <c r="B31" s="3">
        <v>41697</v>
      </c>
      <c r="C31" s="4">
        <f t="shared" ca="1" si="0"/>
        <v>80</v>
      </c>
      <c r="D31" s="10" t="s">
        <v>174</v>
      </c>
      <c r="E31" s="5" t="s">
        <v>62</v>
      </c>
      <c r="F31" s="6">
        <v>41699</v>
      </c>
    </row>
    <row r="32" spans="1:8" ht="15.75" hidden="1" thickBot="1" x14ac:dyDescent="0.3">
      <c r="A32" s="14">
        <v>231</v>
      </c>
      <c r="B32" s="3">
        <v>41691</v>
      </c>
      <c r="C32" s="4">
        <f t="shared" ca="1" si="0"/>
        <v>86</v>
      </c>
      <c r="D32" s="5" t="s">
        <v>64</v>
      </c>
      <c r="E32" s="5" t="s">
        <v>65</v>
      </c>
    </row>
    <row r="33" spans="1:6" ht="15.75" hidden="1" thickBot="1" x14ac:dyDescent="0.3">
      <c r="A33" s="14">
        <v>232</v>
      </c>
      <c r="B33" s="3">
        <v>41658</v>
      </c>
      <c r="C33" s="4">
        <f t="shared" ca="1" si="0"/>
        <v>118</v>
      </c>
      <c r="D33" s="5" t="s">
        <v>66</v>
      </c>
      <c r="E33" s="5" t="s">
        <v>24</v>
      </c>
    </row>
    <row r="34" spans="1:6" ht="15.75" hidden="1" thickBot="1" x14ac:dyDescent="0.3">
      <c r="A34" s="8">
        <v>233</v>
      </c>
      <c r="B34" s="3">
        <v>41681</v>
      </c>
      <c r="C34" s="4">
        <f t="shared" ref="C34:C65" ca="1" si="1">IF(B34="","",DAYS360(B34,TODAY()))</f>
        <v>96</v>
      </c>
      <c r="D34" s="5" t="s">
        <v>153</v>
      </c>
      <c r="E34" s="5" t="s">
        <v>24</v>
      </c>
      <c r="F34" s="6">
        <v>41708</v>
      </c>
    </row>
    <row r="35" spans="1:6" ht="15.75" hidden="1" thickBot="1" x14ac:dyDescent="0.3">
      <c r="A35" s="8">
        <v>234</v>
      </c>
      <c r="B35" s="3">
        <v>41692</v>
      </c>
      <c r="C35" s="4">
        <f t="shared" ca="1" si="1"/>
        <v>85</v>
      </c>
      <c r="D35" s="5" t="s">
        <v>69</v>
      </c>
      <c r="E35" s="5" t="s">
        <v>70</v>
      </c>
      <c r="F35" s="6"/>
    </row>
    <row r="36" spans="1:6" ht="15.75" hidden="1" thickBot="1" x14ac:dyDescent="0.3">
      <c r="A36" s="8">
        <v>235</v>
      </c>
      <c r="B36" s="3">
        <v>41697</v>
      </c>
      <c r="C36" s="4">
        <f t="shared" ca="1" si="1"/>
        <v>80</v>
      </c>
      <c r="D36" s="10" t="s">
        <v>71</v>
      </c>
      <c r="E36" s="5" t="s">
        <v>72</v>
      </c>
      <c r="F36" s="6">
        <v>41699</v>
      </c>
    </row>
    <row r="37" spans="1:6" ht="15.75" hidden="1" thickBot="1" x14ac:dyDescent="0.3">
      <c r="A37" s="2">
        <v>236</v>
      </c>
      <c r="B37" s="3">
        <v>41695</v>
      </c>
      <c r="C37" s="4">
        <f t="shared" ca="1" si="1"/>
        <v>82</v>
      </c>
      <c r="D37" s="5" t="s">
        <v>175</v>
      </c>
      <c r="E37" s="5" t="s">
        <v>35</v>
      </c>
      <c r="F37" s="6">
        <v>41697</v>
      </c>
    </row>
    <row r="38" spans="1:6" ht="15.75" hidden="1" thickBot="1" x14ac:dyDescent="0.3">
      <c r="A38" s="2">
        <v>237</v>
      </c>
      <c r="B38" s="3">
        <v>41695</v>
      </c>
      <c r="C38" s="4">
        <f t="shared" ca="1" si="1"/>
        <v>82</v>
      </c>
      <c r="D38" s="5" t="s">
        <v>176</v>
      </c>
      <c r="E38" s="5" t="s">
        <v>177</v>
      </c>
      <c r="F38" s="6">
        <v>41698</v>
      </c>
    </row>
    <row r="39" spans="1:6" ht="15.75" hidden="1" thickBot="1" x14ac:dyDescent="0.3">
      <c r="A39" s="2">
        <v>238</v>
      </c>
      <c r="B39" s="3">
        <v>41693</v>
      </c>
      <c r="C39" s="4">
        <f t="shared" ca="1" si="1"/>
        <v>84</v>
      </c>
      <c r="D39" s="5" t="s">
        <v>178</v>
      </c>
      <c r="E39" s="5" t="s">
        <v>89</v>
      </c>
      <c r="F39" s="6"/>
    </row>
    <row r="40" spans="1:6" ht="15.75" hidden="1" thickBot="1" x14ac:dyDescent="0.3">
      <c r="A40" s="8">
        <v>300</v>
      </c>
      <c r="B40" s="3">
        <v>41696</v>
      </c>
      <c r="C40" s="4">
        <f t="shared" ca="1" si="1"/>
        <v>81</v>
      </c>
      <c r="D40" s="5" t="s">
        <v>77</v>
      </c>
      <c r="E40" s="5" t="s">
        <v>78</v>
      </c>
      <c r="F40" s="6">
        <v>41696</v>
      </c>
    </row>
    <row r="41" spans="1:6" ht="15.75" hidden="1" thickBot="1" x14ac:dyDescent="0.3">
      <c r="A41" s="8">
        <v>301</v>
      </c>
      <c r="B41" s="3">
        <v>41697</v>
      </c>
      <c r="C41" s="4">
        <f t="shared" ca="1" si="1"/>
        <v>80</v>
      </c>
      <c r="D41" s="17" t="s">
        <v>79</v>
      </c>
      <c r="E41" s="5" t="s">
        <v>80</v>
      </c>
      <c r="F41" s="6"/>
    </row>
    <row r="42" spans="1:6" ht="15.75" thickBot="1" x14ac:dyDescent="0.3">
      <c r="A42" s="8">
        <v>302</v>
      </c>
      <c r="B42" s="3">
        <v>41697</v>
      </c>
      <c r="C42" s="4">
        <f t="shared" ca="1" si="1"/>
        <v>80</v>
      </c>
      <c r="D42" s="9" t="s">
        <v>179</v>
      </c>
      <c r="E42" s="5" t="s">
        <v>127</v>
      </c>
      <c r="F42" s="6"/>
    </row>
    <row r="43" spans="1:6" ht="15.75" hidden="1" thickBot="1" x14ac:dyDescent="0.3">
      <c r="A43" s="2">
        <v>303</v>
      </c>
      <c r="B43" s="3">
        <v>41695</v>
      </c>
      <c r="C43" s="4">
        <f t="shared" ca="1" si="1"/>
        <v>82</v>
      </c>
      <c r="D43" s="5" t="s">
        <v>180</v>
      </c>
      <c r="E43" s="5" t="s">
        <v>181</v>
      </c>
      <c r="F43" s="6"/>
    </row>
    <row r="44" spans="1:6" ht="15.75" hidden="1" thickBot="1" x14ac:dyDescent="0.3">
      <c r="A44" s="8">
        <v>304</v>
      </c>
      <c r="B44" s="3">
        <v>41455</v>
      </c>
      <c r="C44" s="4">
        <f t="shared" ca="1" si="1"/>
        <v>317</v>
      </c>
      <c r="D44" s="5" t="s">
        <v>83</v>
      </c>
      <c r="E44" s="5" t="s">
        <v>31</v>
      </c>
    </row>
    <row r="45" spans="1:6" ht="15.75" hidden="1" thickBot="1" x14ac:dyDescent="0.3">
      <c r="A45" s="2">
        <v>305</v>
      </c>
      <c r="B45" s="3">
        <v>41693</v>
      </c>
      <c r="C45" s="4">
        <f t="shared" ca="1" si="1"/>
        <v>84</v>
      </c>
      <c r="D45" s="5" t="s">
        <v>182</v>
      </c>
      <c r="E45" s="5" t="s">
        <v>183</v>
      </c>
    </row>
    <row r="46" spans="1:6" ht="15.75" hidden="1" thickBot="1" x14ac:dyDescent="0.3">
      <c r="A46" s="8">
        <v>306</v>
      </c>
      <c r="B46" s="3">
        <v>41694</v>
      </c>
      <c r="C46" s="4">
        <f t="shared" ca="1" si="1"/>
        <v>83</v>
      </c>
      <c r="D46" s="5" t="s">
        <v>86</v>
      </c>
      <c r="E46" s="5" t="s">
        <v>87</v>
      </c>
    </row>
    <row r="47" spans="1:6" ht="15.75" hidden="1" thickBot="1" x14ac:dyDescent="0.3">
      <c r="A47" s="8">
        <v>307</v>
      </c>
      <c r="B47" s="3">
        <v>41697</v>
      </c>
      <c r="C47" s="4">
        <f t="shared" ca="1" si="1"/>
        <v>80</v>
      </c>
      <c r="D47" s="17" t="s">
        <v>88</v>
      </c>
      <c r="E47" s="5" t="s">
        <v>89</v>
      </c>
      <c r="F47" s="6"/>
    </row>
    <row r="48" spans="1:6" ht="15.75" hidden="1" thickBot="1" x14ac:dyDescent="0.3">
      <c r="A48" s="2">
        <v>308</v>
      </c>
      <c r="B48" s="3">
        <v>41696</v>
      </c>
      <c r="C48" s="4">
        <f t="shared" ca="1" si="1"/>
        <v>81</v>
      </c>
      <c r="D48" s="5" t="s">
        <v>184</v>
      </c>
      <c r="E48" s="5" t="s">
        <v>185</v>
      </c>
      <c r="F48" s="6">
        <v>41698</v>
      </c>
    </row>
    <row r="49" spans="1:7" ht="15.75" hidden="1" thickBot="1" x14ac:dyDescent="0.3">
      <c r="A49" s="8">
        <v>309</v>
      </c>
      <c r="B49" s="3">
        <v>41696</v>
      </c>
      <c r="C49" s="4">
        <f t="shared" ca="1" si="1"/>
        <v>81</v>
      </c>
      <c r="D49" s="17" t="s">
        <v>90</v>
      </c>
      <c r="E49" s="5" t="s">
        <v>91</v>
      </c>
      <c r="F49" s="6"/>
    </row>
    <row r="50" spans="1:7" ht="15.75" hidden="1" thickBot="1" x14ac:dyDescent="0.3">
      <c r="A50" s="8">
        <v>310</v>
      </c>
      <c r="B50" s="3">
        <v>41695</v>
      </c>
      <c r="C50" s="4">
        <f t="shared" ca="1" si="1"/>
        <v>82</v>
      </c>
      <c r="D50" s="5" t="s">
        <v>92</v>
      </c>
      <c r="E50" s="5" t="s">
        <v>93</v>
      </c>
      <c r="F50" s="6"/>
    </row>
    <row r="51" spans="1:7" ht="15.75" thickBot="1" x14ac:dyDescent="0.3">
      <c r="A51" s="8">
        <v>311</v>
      </c>
      <c r="B51" s="3">
        <v>41696</v>
      </c>
      <c r="C51" s="4">
        <f t="shared" ca="1" si="1"/>
        <v>81</v>
      </c>
      <c r="D51" s="9" t="s">
        <v>94</v>
      </c>
      <c r="E51" s="5" t="s">
        <v>95</v>
      </c>
      <c r="F51" s="6"/>
    </row>
    <row r="52" spans="1:7" ht="15.75" hidden="1" thickBot="1" x14ac:dyDescent="0.3">
      <c r="A52" s="8">
        <v>313</v>
      </c>
      <c r="B52" s="3">
        <v>41695</v>
      </c>
      <c r="C52" s="4">
        <f t="shared" ca="1" si="1"/>
        <v>82</v>
      </c>
      <c r="D52" s="5" t="s">
        <v>96</v>
      </c>
      <c r="E52" s="5" t="s">
        <v>97</v>
      </c>
      <c r="F52" s="6">
        <v>41703</v>
      </c>
      <c r="G52" s="6"/>
    </row>
    <row r="53" spans="1:7" ht="15.75" hidden="1" thickBot="1" x14ac:dyDescent="0.3">
      <c r="A53" s="8">
        <v>315</v>
      </c>
      <c r="B53" s="3">
        <v>41697</v>
      </c>
      <c r="C53" s="4">
        <f t="shared" ca="1" si="1"/>
        <v>80</v>
      </c>
      <c r="D53" s="17" t="s">
        <v>98</v>
      </c>
      <c r="E53" s="5" t="s">
        <v>82</v>
      </c>
      <c r="F53" s="6"/>
    </row>
    <row r="54" spans="1:7" ht="15.75" thickBot="1" x14ac:dyDescent="0.3">
      <c r="A54" s="8">
        <v>316</v>
      </c>
      <c r="B54" s="3">
        <v>41696</v>
      </c>
      <c r="C54" s="4">
        <f t="shared" ca="1" si="1"/>
        <v>81</v>
      </c>
      <c r="D54" s="9" t="s">
        <v>99</v>
      </c>
      <c r="E54" s="5" t="s">
        <v>60</v>
      </c>
    </row>
    <row r="55" spans="1:7" ht="15.75" hidden="1" thickBot="1" x14ac:dyDescent="0.3">
      <c r="A55" s="2">
        <v>317</v>
      </c>
      <c r="B55" s="3">
        <v>41696</v>
      </c>
      <c r="C55" s="4">
        <f t="shared" ca="1" si="1"/>
        <v>81</v>
      </c>
      <c r="D55" s="5" t="s">
        <v>186</v>
      </c>
      <c r="E55" s="5" t="s">
        <v>187</v>
      </c>
      <c r="F55" s="6">
        <v>41697</v>
      </c>
    </row>
    <row r="56" spans="1:7" ht="15.75" hidden="1" thickBot="1" x14ac:dyDescent="0.3">
      <c r="A56" s="2">
        <v>318</v>
      </c>
      <c r="B56" s="3">
        <v>41695</v>
      </c>
      <c r="C56" s="4">
        <f t="shared" ca="1" si="1"/>
        <v>82</v>
      </c>
      <c r="D56" s="5" t="s">
        <v>188</v>
      </c>
      <c r="E56" s="5" t="s">
        <v>173</v>
      </c>
      <c r="F56" s="6">
        <v>41698</v>
      </c>
    </row>
    <row r="57" spans="1:7" ht="15.75" hidden="1" thickBot="1" x14ac:dyDescent="0.3">
      <c r="A57" s="2">
        <v>319</v>
      </c>
      <c r="B57" s="3">
        <v>41694</v>
      </c>
      <c r="C57" s="4">
        <f t="shared" ca="1" si="1"/>
        <v>83</v>
      </c>
      <c r="D57" s="5" t="s">
        <v>189</v>
      </c>
      <c r="E57" s="5" t="s">
        <v>190</v>
      </c>
      <c r="F57" s="6"/>
    </row>
    <row r="58" spans="1:7" ht="15.75" hidden="1" thickBot="1" x14ac:dyDescent="0.3">
      <c r="A58" s="2">
        <v>320</v>
      </c>
      <c r="B58" s="3">
        <v>41696</v>
      </c>
      <c r="C58" s="4">
        <f t="shared" ca="1" si="1"/>
        <v>81</v>
      </c>
      <c r="D58" s="5" t="s">
        <v>191</v>
      </c>
      <c r="E58" s="5" t="s">
        <v>192</v>
      </c>
      <c r="F58" s="6">
        <v>41698</v>
      </c>
    </row>
    <row r="59" spans="1:7" ht="15.75" hidden="1" thickBot="1" x14ac:dyDescent="0.3">
      <c r="A59" s="2">
        <v>321</v>
      </c>
      <c r="B59" s="3">
        <v>41695</v>
      </c>
      <c r="C59" s="4">
        <f t="shared" ca="1" si="1"/>
        <v>82</v>
      </c>
      <c r="D59" s="5" t="s">
        <v>193</v>
      </c>
      <c r="E59" s="5" t="s">
        <v>177</v>
      </c>
      <c r="F59" s="6">
        <v>41699</v>
      </c>
    </row>
    <row r="60" spans="1:7" ht="15.75" hidden="1" thickBot="1" x14ac:dyDescent="0.3">
      <c r="A60" s="8">
        <v>322</v>
      </c>
      <c r="B60" s="3">
        <v>41663</v>
      </c>
      <c r="C60" s="4">
        <f t="shared" ca="1" si="1"/>
        <v>113</v>
      </c>
      <c r="D60" s="5" t="s">
        <v>194</v>
      </c>
      <c r="E60" s="5" t="s">
        <v>18</v>
      </c>
    </row>
    <row r="61" spans="1:7" ht="15.75" hidden="1" thickBot="1" x14ac:dyDescent="0.3">
      <c r="A61" s="8">
        <v>323</v>
      </c>
      <c r="B61" s="3">
        <v>41695</v>
      </c>
      <c r="C61" s="4">
        <f t="shared" ca="1" si="1"/>
        <v>82</v>
      </c>
      <c r="D61" s="5" t="s">
        <v>108</v>
      </c>
      <c r="E61" s="5" t="s">
        <v>24</v>
      </c>
      <c r="F61" s="11">
        <v>41699</v>
      </c>
    </row>
    <row r="62" spans="1:7" ht="15.75" hidden="1" thickBot="1" x14ac:dyDescent="0.3">
      <c r="A62" s="8">
        <v>324</v>
      </c>
      <c r="B62" s="3">
        <v>41694</v>
      </c>
      <c r="C62" s="4">
        <f t="shared" ca="1" si="1"/>
        <v>83</v>
      </c>
      <c r="D62" s="5" t="s">
        <v>109</v>
      </c>
      <c r="E62" s="5" t="s">
        <v>110</v>
      </c>
      <c r="F62" s="6"/>
    </row>
    <row r="63" spans="1:7" ht="15.75" hidden="1" thickBot="1" x14ac:dyDescent="0.3">
      <c r="A63" s="2">
        <v>325</v>
      </c>
      <c r="B63" s="3">
        <v>41696</v>
      </c>
      <c r="C63" s="4">
        <f t="shared" ca="1" si="1"/>
        <v>81</v>
      </c>
      <c r="D63" s="5" t="s">
        <v>195</v>
      </c>
      <c r="E63" s="5" t="s">
        <v>106</v>
      </c>
      <c r="F63" s="6">
        <v>41698</v>
      </c>
    </row>
    <row r="64" spans="1:7" ht="15.75" hidden="1" thickBot="1" x14ac:dyDescent="0.3">
      <c r="A64" s="2">
        <v>326</v>
      </c>
      <c r="B64" s="3">
        <v>41692</v>
      </c>
      <c r="C64" s="4">
        <f t="shared" ca="1" si="1"/>
        <v>85</v>
      </c>
      <c r="D64" s="5" t="s">
        <v>196</v>
      </c>
      <c r="E64" s="5" t="s">
        <v>197</v>
      </c>
      <c r="F64" s="6"/>
    </row>
    <row r="65" spans="1:7" ht="15.75" hidden="1" thickBot="1" x14ac:dyDescent="0.3">
      <c r="A65" s="2">
        <v>327</v>
      </c>
      <c r="B65" s="3">
        <v>41685</v>
      </c>
      <c r="C65" s="4">
        <f t="shared" ca="1" si="1"/>
        <v>92</v>
      </c>
      <c r="D65" s="5" t="s">
        <v>198</v>
      </c>
      <c r="E65" s="5" t="s">
        <v>199</v>
      </c>
    </row>
    <row r="66" spans="1:7" ht="15.75" hidden="1" thickBot="1" x14ac:dyDescent="0.3">
      <c r="A66" s="8">
        <v>328</v>
      </c>
      <c r="B66" s="3">
        <v>41694</v>
      </c>
      <c r="C66" s="4">
        <f t="shared" ref="C66:C92" ca="1" si="2">IF(B66="","",DAYS360(B66,TODAY()))</f>
        <v>83</v>
      </c>
      <c r="D66" s="5" t="s">
        <v>113</v>
      </c>
      <c r="E66" s="5" t="s">
        <v>114</v>
      </c>
      <c r="F66" s="6"/>
    </row>
    <row r="67" spans="1:7" ht="15.75" hidden="1" thickBot="1" x14ac:dyDescent="0.3">
      <c r="A67" s="8">
        <v>329</v>
      </c>
      <c r="B67" s="3">
        <v>41695</v>
      </c>
      <c r="C67" s="4">
        <f t="shared" ca="1" si="2"/>
        <v>82</v>
      </c>
      <c r="D67" s="5" t="s">
        <v>115</v>
      </c>
      <c r="E67" s="5" t="s">
        <v>26</v>
      </c>
      <c r="F67" s="16">
        <v>41702</v>
      </c>
    </row>
    <row r="68" spans="1:7" ht="15.75" hidden="1" thickBot="1" x14ac:dyDescent="0.3">
      <c r="A68" s="8">
        <v>330</v>
      </c>
      <c r="B68" s="3">
        <v>41695</v>
      </c>
      <c r="C68" s="4">
        <f t="shared" ca="1" si="2"/>
        <v>82</v>
      </c>
      <c r="D68" s="5" t="s">
        <v>116</v>
      </c>
      <c r="E68" s="5" t="s">
        <v>117</v>
      </c>
      <c r="F68" s="6"/>
      <c r="G68" s="6"/>
    </row>
    <row r="69" spans="1:7" ht="15.75" thickBot="1" x14ac:dyDescent="0.3">
      <c r="A69" s="8">
        <v>331</v>
      </c>
      <c r="B69" s="3">
        <v>41696</v>
      </c>
      <c r="C69" s="4">
        <f t="shared" ca="1" si="2"/>
        <v>81</v>
      </c>
      <c r="D69" s="9" t="s">
        <v>112</v>
      </c>
      <c r="E69" s="5" t="s">
        <v>18</v>
      </c>
      <c r="F69" s="6"/>
    </row>
    <row r="70" spans="1:7" ht="15.75" thickBot="1" x14ac:dyDescent="0.3">
      <c r="A70" s="2">
        <v>332</v>
      </c>
      <c r="B70" s="3">
        <v>41696</v>
      </c>
      <c r="C70" s="4">
        <f t="shared" ca="1" si="2"/>
        <v>81</v>
      </c>
      <c r="D70" s="9" t="s">
        <v>200</v>
      </c>
      <c r="E70" s="5" t="s">
        <v>201</v>
      </c>
      <c r="F70" s="6"/>
    </row>
    <row r="71" spans="1:7" ht="15.75" hidden="1" thickBot="1" x14ac:dyDescent="0.3">
      <c r="A71" s="2">
        <v>400</v>
      </c>
      <c r="B71" s="3">
        <v>41677</v>
      </c>
      <c r="C71" s="4">
        <f t="shared" ca="1" si="2"/>
        <v>100</v>
      </c>
      <c r="D71" s="5" t="s">
        <v>202</v>
      </c>
      <c r="E71" s="5" t="s">
        <v>62</v>
      </c>
      <c r="F71" s="6"/>
    </row>
    <row r="72" spans="1:7" ht="15.75" hidden="1" thickBot="1" x14ac:dyDescent="0.3">
      <c r="A72" s="8">
        <v>403</v>
      </c>
      <c r="B72" s="3">
        <v>41694</v>
      </c>
      <c r="C72" s="4">
        <f t="shared" ca="1" si="2"/>
        <v>83</v>
      </c>
      <c r="D72" s="5" t="s">
        <v>118</v>
      </c>
      <c r="E72" s="5" t="s">
        <v>18</v>
      </c>
      <c r="F72" s="6"/>
    </row>
    <row r="73" spans="1:7" ht="15.75" hidden="1" thickBot="1" x14ac:dyDescent="0.3">
      <c r="A73" s="8">
        <v>404</v>
      </c>
      <c r="B73" s="3">
        <v>41683</v>
      </c>
      <c r="C73" s="4">
        <f t="shared" ca="1" si="2"/>
        <v>94</v>
      </c>
      <c r="D73" s="5" t="s">
        <v>119</v>
      </c>
      <c r="E73" s="5" t="s">
        <v>89</v>
      </c>
      <c r="F73" s="6"/>
    </row>
    <row r="74" spans="1:7" ht="15.75" hidden="1" thickBot="1" x14ac:dyDescent="0.3">
      <c r="A74" s="2">
        <v>406</v>
      </c>
      <c r="B74" s="3">
        <v>41695</v>
      </c>
      <c r="C74" s="4">
        <f t="shared" ca="1" si="2"/>
        <v>82</v>
      </c>
      <c r="D74" s="17" t="s">
        <v>203</v>
      </c>
      <c r="E74" s="5" t="s">
        <v>16</v>
      </c>
      <c r="F74" s="6"/>
    </row>
    <row r="75" spans="1:7" ht="15.75" hidden="1" thickBot="1" x14ac:dyDescent="0.3">
      <c r="A75" s="8">
        <v>407</v>
      </c>
      <c r="B75" s="3">
        <v>41674</v>
      </c>
      <c r="C75" s="4">
        <f t="shared" ca="1" si="2"/>
        <v>103</v>
      </c>
      <c r="D75" s="5" t="s">
        <v>122</v>
      </c>
      <c r="E75" s="5" t="s">
        <v>26</v>
      </c>
      <c r="F75" s="11" t="s">
        <v>29</v>
      </c>
    </row>
    <row r="76" spans="1:7" ht="15.75" hidden="1" thickBot="1" x14ac:dyDescent="0.3">
      <c r="A76" s="8">
        <v>408</v>
      </c>
      <c r="B76" s="3">
        <v>41697</v>
      </c>
      <c r="C76" s="4">
        <f t="shared" ca="1" si="2"/>
        <v>80</v>
      </c>
      <c r="D76" s="10" t="s">
        <v>123</v>
      </c>
      <c r="E76" s="5" t="s">
        <v>12</v>
      </c>
      <c r="F76" s="6">
        <v>41699</v>
      </c>
    </row>
    <row r="77" spans="1:7" ht="15.75" hidden="1" thickBot="1" x14ac:dyDescent="0.3">
      <c r="A77" s="8">
        <v>409</v>
      </c>
      <c r="B77" s="3">
        <v>41662</v>
      </c>
      <c r="C77" s="4">
        <f t="shared" ca="1" si="2"/>
        <v>114</v>
      </c>
      <c r="D77" s="5" t="s">
        <v>124</v>
      </c>
      <c r="E77" s="5" t="s">
        <v>125</v>
      </c>
      <c r="F77" s="6"/>
    </row>
    <row r="78" spans="1:7" ht="15.75" thickBot="1" x14ac:dyDescent="0.3">
      <c r="A78" s="8">
        <v>410</v>
      </c>
      <c r="B78" s="3">
        <v>41697</v>
      </c>
      <c r="C78" s="4">
        <f t="shared" ca="1" si="2"/>
        <v>80</v>
      </c>
      <c r="D78" s="9" t="s">
        <v>126</v>
      </c>
      <c r="E78" s="5" t="s">
        <v>127</v>
      </c>
      <c r="F78" s="6"/>
    </row>
    <row r="79" spans="1:7" ht="15.75" hidden="1" thickBot="1" x14ac:dyDescent="0.3">
      <c r="A79" s="8" t="s">
        <v>40</v>
      </c>
      <c r="B79" s="3">
        <v>41695</v>
      </c>
      <c r="C79" s="4">
        <f t="shared" ca="1" si="2"/>
        <v>82</v>
      </c>
      <c r="D79" s="5" t="s">
        <v>128</v>
      </c>
      <c r="E79" s="5" t="s">
        <v>18</v>
      </c>
    </row>
    <row r="80" spans="1:7" ht="15.75" hidden="1" thickBot="1" x14ac:dyDescent="0.3">
      <c r="A80" s="8" t="s">
        <v>43</v>
      </c>
      <c r="B80" s="3">
        <v>41695</v>
      </c>
      <c r="C80" s="4">
        <f t="shared" ca="1" si="2"/>
        <v>82</v>
      </c>
      <c r="D80" s="5" t="s">
        <v>129</v>
      </c>
      <c r="E80" s="5" t="s">
        <v>65</v>
      </c>
    </row>
    <row r="81" spans="1:6" ht="15.75" hidden="1" thickBot="1" x14ac:dyDescent="0.3">
      <c r="A81" s="8" t="s">
        <v>130</v>
      </c>
      <c r="B81" s="3"/>
      <c r="C81" s="4" t="str">
        <f t="shared" ca="1" si="2"/>
        <v/>
      </c>
      <c r="D81" s="5"/>
      <c r="E81" s="5"/>
    </row>
    <row r="82" spans="1:6" ht="15.75" hidden="1" thickBot="1" x14ac:dyDescent="0.3">
      <c r="A82" s="8" t="s">
        <v>132</v>
      </c>
      <c r="B82" s="3"/>
      <c r="C82" s="4" t="str">
        <f t="shared" ca="1" si="2"/>
        <v/>
      </c>
      <c r="D82" s="5"/>
      <c r="E82" s="5"/>
    </row>
    <row r="83" spans="1:6" ht="15.75" hidden="1" thickBot="1" x14ac:dyDescent="0.3">
      <c r="A83" s="8" t="s">
        <v>133</v>
      </c>
      <c r="B83" s="3"/>
      <c r="C83" s="4" t="str">
        <f t="shared" ca="1" si="2"/>
        <v/>
      </c>
      <c r="D83" s="5"/>
      <c r="E83" s="5"/>
      <c r="F83" s="6"/>
    </row>
    <row r="84" spans="1:6" ht="15.75" hidden="1" thickBot="1" x14ac:dyDescent="0.3">
      <c r="A84" s="8" t="s">
        <v>134</v>
      </c>
      <c r="B84" s="3">
        <v>41687</v>
      </c>
      <c r="C84" s="4">
        <f t="shared" ca="1" si="2"/>
        <v>90</v>
      </c>
      <c r="D84" s="5" t="s">
        <v>135</v>
      </c>
      <c r="E84" s="5" t="s">
        <v>42</v>
      </c>
      <c r="F84" s="6"/>
    </row>
    <row r="85" spans="1:6" ht="15.75" thickBot="1" x14ac:dyDescent="0.3">
      <c r="A85" s="8" t="s">
        <v>46</v>
      </c>
      <c r="B85" s="3">
        <v>41696</v>
      </c>
      <c r="C85" s="4">
        <f t="shared" ca="1" si="2"/>
        <v>81</v>
      </c>
      <c r="D85" s="9" t="s">
        <v>136</v>
      </c>
      <c r="E85" s="5" t="s">
        <v>89</v>
      </c>
    </row>
    <row r="86" spans="1:6" ht="15.75" hidden="1" thickBot="1" x14ac:dyDescent="0.3">
      <c r="A86" s="8" t="s">
        <v>137</v>
      </c>
      <c r="B86" s="3"/>
      <c r="C86" s="4" t="str">
        <f t="shared" ca="1" si="2"/>
        <v/>
      </c>
      <c r="D86" s="5"/>
      <c r="E86" s="5"/>
      <c r="F86" s="6"/>
    </row>
    <row r="87" spans="1:6" ht="15.75" hidden="1" thickBot="1" x14ac:dyDescent="0.3">
      <c r="A87" s="8" t="s">
        <v>138</v>
      </c>
      <c r="B87" s="3">
        <v>41690</v>
      </c>
      <c r="C87" s="4">
        <f t="shared" ca="1" si="2"/>
        <v>87</v>
      </c>
      <c r="D87" s="5" t="s">
        <v>139</v>
      </c>
      <c r="E87" s="5" t="s">
        <v>72</v>
      </c>
    </row>
    <row r="88" spans="1:6" ht="15.75" hidden="1" thickBot="1" x14ac:dyDescent="0.3">
      <c r="A88" s="8" t="s">
        <v>143</v>
      </c>
      <c r="B88" s="3">
        <v>41681</v>
      </c>
      <c r="C88" s="4">
        <f t="shared" ca="1" si="2"/>
        <v>96</v>
      </c>
      <c r="D88" s="5" t="s">
        <v>144</v>
      </c>
      <c r="E88" s="5" t="s">
        <v>145</v>
      </c>
      <c r="F88" s="6"/>
    </row>
    <row r="89" spans="1:6" ht="15.75" hidden="1" thickBot="1" x14ac:dyDescent="0.3">
      <c r="A89" s="8" t="s">
        <v>146</v>
      </c>
      <c r="B89" s="3">
        <v>41683</v>
      </c>
      <c r="C89" s="4">
        <f t="shared" ca="1" si="2"/>
        <v>94</v>
      </c>
      <c r="D89" s="5" t="s">
        <v>147</v>
      </c>
      <c r="E89" s="5" t="s">
        <v>145</v>
      </c>
    </row>
    <row r="90" spans="1:6" ht="15.75" hidden="1" thickBot="1" x14ac:dyDescent="0.3">
      <c r="A90" s="8" t="s">
        <v>204</v>
      </c>
      <c r="B90" s="3">
        <v>41695</v>
      </c>
      <c r="C90" s="4">
        <f t="shared" ca="1" si="2"/>
        <v>82</v>
      </c>
      <c r="D90" s="5" t="s">
        <v>203</v>
      </c>
      <c r="E90" s="5" t="s">
        <v>16</v>
      </c>
    </row>
    <row r="91" spans="1:6" ht="15.75" hidden="1" thickBot="1" x14ac:dyDescent="0.3">
      <c r="A91" s="8" t="s">
        <v>205</v>
      </c>
      <c r="B91" s="3">
        <v>41691</v>
      </c>
      <c r="C91" s="4">
        <f t="shared" ca="1" si="2"/>
        <v>86</v>
      </c>
      <c r="D91" s="5" t="s">
        <v>206</v>
      </c>
      <c r="E91" s="5" t="s">
        <v>121</v>
      </c>
    </row>
    <row r="92" spans="1:6" ht="15.75" hidden="1" thickBot="1" x14ac:dyDescent="0.3">
      <c r="A92" s="8" t="s">
        <v>158</v>
      </c>
      <c r="B92" s="3">
        <v>41674</v>
      </c>
      <c r="C92" s="4">
        <f t="shared" ca="1" si="2"/>
        <v>103</v>
      </c>
      <c r="D92" s="5" t="s">
        <v>159</v>
      </c>
      <c r="E92" s="5" t="s">
        <v>145</v>
      </c>
    </row>
  </sheetData>
  <autoFilter ref="A1:H92">
    <filterColumn colId="3">
      <colorFilter dxfId="511"/>
    </filterColumn>
  </autoFilter>
  <conditionalFormatting sqref="C43:C47 C49 C11:C12 C15:C16 C18 C22:C23 C30 C37 C51:C52 C57:C62 C64:C68 C70:C72 C74:C77 C88:C89 C7:C8 C39 C79:C84 C86 C2:C3 C32:C34 C54:C55">
    <cfRule type="expression" dxfId="510" priority="186" stopIfTrue="1">
      <formula>C2&gt;3</formula>
    </cfRule>
  </conditionalFormatting>
  <conditionalFormatting sqref="C43:C47 C49 C11:C12 C15:C16 C18 C22:C23 C30 C37 C51:C52 C57:C62 C64:C68 C70:C72 C74:C77 C88:C89 C7:C8 C39 C79:C84 C86 C2:C3 C32:C34 C54:C55">
    <cfRule type="expression" dxfId="509" priority="187" stopIfTrue="1">
      <formula>C2&gt;2</formula>
    </cfRule>
  </conditionalFormatting>
  <conditionalFormatting sqref="C43:C47 C49 C11:C12 C15:C16 C18 C22:C23 C30 C37 C51:C52 C57:C62 C64:C68 C70:C72 C74:C77 C88:C89 C7:C8 C39 C79:C84 C86 C2:C3 C32:C34 C54:C55">
    <cfRule type="expression" dxfId="508" priority="188" stopIfTrue="1">
      <formula>C2&gt;1</formula>
    </cfRule>
  </conditionalFormatting>
  <conditionalFormatting sqref="C43:C47 C49 C11:C12 C15:C16 C18 C22:C23 C30 C37 C51:C52 C57:C62 C64:C68 C70:C72 C74:C77 C88:C89 C7:C8 C39 C79:C84 C86 C2:C3 C32:C34 C54:C55">
    <cfRule type="expression" dxfId="507" priority="189" stopIfTrue="1">
      <formula>C2&gt;0</formula>
    </cfRule>
  </conditionalFormatting>
  <conditionalFormatting sqref="C43:C47 C49 C11:C12 C15:C16 C18 C22:C23 C30 C37 C51:C52 C57:C62 C64:C68 C70:C72 C74:C77 C88:C89 C7:C8 C39 C79:C84 C86 C2:C3 C32:C34 C54:C55">
    <cfRule type="expression" dxfId="506" priority="190">
      <formula>C2&lt;0</formula>
    </cfRule>
  </conditionalFormatting>
  <conditionalFormatting sqref="C92">
    <cfRule type="expression" dxfId="505" priority="171" stopIfTrue="1">
      <formula>C92&gt;3</formula>
    </cfRule>
  </conditionalFormatting>
  <conditionalFormatting sqref="C92">
    <cfRule type="expression" dxfId="504" priority="172" stopIfTrue="1">
      <formula>C92&gt;2</formula>
    </cfRule>
  </conditionalFormatting>
  <conditionalFormatting sqref="C92">
    <cfRule type="expression" dxfId="503" priority="173" stopIfTrue="1">
      <formula>C92&gt;1</formula>
    </cfRule>
  </conditionalFormatting>
  <conditionalFormatting sqref="C92">
    <cfRule type="expression" dxfId="502" priority="174" stopIfTrue="1">
      <formula>C92&gt;0</formula>
    </cfRule>
  </conditionalFormatting>
  <conditionalFormatting sqref="C92">
    <cfRule type="expression" dxfId="501" priority="175">
      <formula>C92&lt;0</formula>
    </cfRule>
  </conditionalFormatting>
  <conditionalFormatting sqref="C87">
    <cfRule type="expression" dxfId="500" priority="181" stopIfTrue="1">
      <formula>C87&gt;3</formula>
    </cfRule>
  </conditionalFormatting>
  <conditionalFormatting sqref="C87">
    <cfRule type="expression" dxfId="499" priority="182" stopIfTrue="1">
      <formula>C87&gt;2</formula>
    </cfRule>
  </conditionalFormatting>
  <conditionalFormatting sqref="C87">
    <cfRule type="expression" dxfId="498" priority="183" stopIfTrue="1">
      <formula>C87&gt;1</formula>
    </cfRule>
  </conditionalFormatting>
  <conditionalFormatting sqref="C87">
    <cfRule type="expression" dxfId="497" priority="184" stopIfTrue="1">
      <formula>C87&gt;0</formula>
    </cfRule>
  </conditionalFormatting>
  <conditionalFormatting sqref="C87">
    <cfRule type="expression" dxfId="496" priority="185">
      <formula>C87&lt;0</formula>
    </cfRule>
  </conditionalFormatting>
  <conditionalFormatting sqref="C91">
    <cfRule type="expression" dxfId="495" priority="176" stopIfTrue="1">
      <formula>C91&gt;3</formula>
    </cfRule>
  </conditionalFormatting>
  <conditionalFormatting sqref="C91">
    <cfRule type="expression" dxfId="494" priority="177" stopIfTrue="1">
      <formula>C91&gt;2</formula>
    </cfRule>
  </conditionalFormatting>
  <conditionalFormatting sqref="C91">
    <cfRule type="expression" dxfId="493" priority="178" stopIfTrue="1">
      <formula>C91&gt;1</formula>
    </cfRule>
  </conditionalFormatting>
  <conditionalFormatting sqref="C91">
    <cfRule type="expression" dxfId="492" priority="179" stopIfTrue="1">
      <formula>C91&gt;0</formula>
    </cfRule>
  </conditionalFormatting>
  <conditionalFormatting sqref="C91">
    <cfRule type="expression" dxfId="491" priority="180">
      <formula>C91&lt;0</formula>
    </cfRule>
  </conditionalFormatting>
  <conditionalFormatting sqref="C48">
    <cfRule type="expression" dxfId="490" priority="166" stopIfTrue="1">
      <formula>C48&gt;3</formula>
    </cfRule>
  </conditionalFormatting>
  <conditionalFormatting sqref="C48">
    <cfRule type="expression" dxfId="489" priority="167" stopIfTrue="1">
      <formula>C48&gt;2</formula>
    </cfRule>
  </conditionalFormatting>
  <conditionalFormatting sqref="C48">
    <cfRule type="expression" dxfId="488" priority="168" stopIfTrue="1">
      <formula>C48&gt;1</formula>
    </cfRule>
  </conditionalFormatting>
  <conditionalFormatting sqref="C48">
    <cfRule type="expression" dxfId="487" priority="169" stopIfTrue="1">
      <formula>C48&gt;0</formula>
    </cfRule>
  </conditionalFormatting>
  <conditionalFormatting sqref="C48">
    <cfRule type="expression" dxfId="486" priority="170">
      <formula>C48&lt;0</formula>
    </cfRule>
  </conditionalFormatting>
  <conditionalFormatting sqref="C4">
    <cfRule type="expression" dxfId="485" priority="161" stopIfTrue="1">
      <formula>C4&gt;3</formula>
    </cfRule>
  </conditionalFormatting>
  <conditionalFormatting sqref="C4">
    <cfRule type="expression" dxfId="484" priority="162" stopIfTrue="1">
      <formula>C4&gt;2</formula>
    </cfRule>
  </conditionalFormatting>
  <conditionalFormatting sqref="C4">
    <cfRule type="expression" dxfId="483" priority="163" stopIfTrue="1">
      <formula>C4&gt;1</formula>
    </cfRule>
  </conditionalFormatting>
  <conditionalFormatting sqref="C4">
    <cfRule type="expression" dxfId="482" priority="164" stopIfTrue="1">
      <formula>C4&gt;0</formula>
    </cfRule>
  </conditionalFormatting>
  <conditionalFormatting sqref="C4">
    <cfRule type="expression" dxfId="481" priority="165">
      <formula>C4&lt;0</formula>
    </cfRule>
  </conditionalFormatting>
  <conditionalFormatting sqref="C13">
    <cfRule type="expression" dxfId="480" priority="156" stopIfTrue="1">
      <formula>C13&gt;3</formula>
    </cfRule>
  </conditionalFormatting>
  <conditionalFormatting sqref="C13">
    <cfRule type="expression" dxfId="479" priority="157" stopIfTrue="1">
      <formula>C13&gt;2</formula>
    </cfRule>
  </conditionalFormatting>
  <conditionalFormatting sqref="C13">
    <cfRule type="expression" dxfId="478" priority="158" stopIfTrue="1">
      <formula>C13&gt;1</formula>
    </cfRule>
  </conditionalFormatting>
  <conditionalFormatting sqref="C13">
    <cfRule type="expression" dxfId="477" priority="159" stopIfTrue="1">
      <formula>C13&gt;0</formula>
    </cfRule>
  </conditionalFormatting>
  <conditionalFormatting sqref="C13">
    <cfRule type="expression" dxfId="476" priority="160">
      <formula>C13&lt;0</formula>
    </cfRule>
  </conditionalFormatting>
  <conditionalFormatting sqref="C14">
    <cfRule type="expression" dxfId="475" priority="151" stopIfTrue="1">
      <formula>C14&gt;3</formula>
    </cfRule>
  </conditionalFormatting>
  <conditionalFormatting sqref="C14">
    <cfRule type="expression" dxfId="474" priority="152" stopIfTrue="1">
      <formula>C14&gt;2</formula>
    </cfRule>
  </conditionalFormatting>
  <conditionalFormatting sqref="C14">
    <cfRule type="expression" dxfId="473" priority="153" stopIfTrue="1">
      <formula>C14&gt;1</formula>
    </cfRule>
  </conditionalFormatting>
  <conditionalFormatting sqref="C14">
    <cfRule type="expression" dxfId="472" priority="154" stopIfTrue="1">
      <formula>C14&gt;0</formula>
    </cfRule>
  </conditionalFormatting>
  <conditionalFormatting sqref="C14">
    <cfRule type="expression" dxfId="471" priority="155">
      <formula>C14&lt;0</formula>
    </cfRule>
  </conditionalFormatting>
  <conditionalFormatting sqref="C28">
    <cfRule type="expression" dxfId="470" priority="141" stopIfTrue="1">
      <formula>C28&gt;3</formula>
    </cfRule>
  </conditionalFormatting>
  <conditionalFormatting sqref="C28">
    <cfRule type="expression" dxfId="469" priority="142" stopIfTrue="1">
      <formula>C28&gt;2</formula>
    </cfRule>
  </conditionalFormatting>
  <conditionalFormatting sqref="C28">
    <cfRule type="expression" dxfId="468" priority="143" stopIfTrue="1">
      <formula>C28&gt;1</formula>
    </cfRule>
  </conditionalFormatting>
  <conditionalFormatting sqref="C28">
    <cfRule type="expression" dxfId="467" priority="144" stopIfTrue="1">
      <formula>C28&gt;0</formula>
    </cfRule>
  </conditionalFormatting>
  <conditionalFormatting sqref="C28">
    <cfRule type="expression" dxfId="466" priority="145">
      <formula>C28&lt;0</formula>
    </cfRule>
  </conditionalFormatting>
  <conditionalFormatting sqref="C35">
    <cfRule type="expression" dxfId="465" priority="131" stopIfTrue="1">
      <formula>C35&gt;3</formula>
    </cfRule>
  </conditionalFormatting>
  <conditionalFormatting sqref="C35">
    <cfRule type="expression" dxfId="464" priority="132" stopIfTrue="1">
      <formula>C35&gt;2</formula>
    </cfRule>
  </conditionalFormatting>
  <conditionalFormatting sqref="C35">
    <cfRule type="expression" dxfId="463" priority="133" stopIfTrue="1">
      <formula>C35&gt;1</formula>
    </cfRule>
  </conditionalFormatting>
  <conditionalFormatting sqref="C35">
    <cfRule type="expression" dxfId="462" priority="134" stopIfTrue="1">
      <formula>C35&gt;0</formula>
    </cfRule>
  </conditionalFormatting>
  <conditionalFormatting sqref="C35">
    <cfRule type="expression" dxfId="461" priority="135">
      <formula>C35&lt;0</formula>
    </cfRule>
  </conditionalFormatting>
  <conditionalFormatting sqref="C21">
    <cfRule type="expression" dxfId="460" priority="146" stopIfTrue="1">
      <formula>C21&gt;3</formula>
    </cfRule>
  </conditionalFormatting>
  <conditionalFormatting sqref="C21">
    <cfRule type="expression" dxfId="459" priority="147" stopIfTrue="1">
      <formula>C21&gt;2</formula>
    </cfRule>
  </conditionalFormatting>
  <conditionalFormatting sqref="C21">
    <cfRule type="expression" dxfId="458" priority="148" stopIfTrue="1">
      <formula>C21&gt;1</formula>
    </cfRule>
  </conditionalFormatting>
  <conditionalFormatting sqref="C21">
    <cfRule type="expression" dxfId="457" priority="149" stopIfTrue="1">
      <formula>C21&gt;0</formula>
    </cfRule>
  </conditionalFormatting>
  <conditionalFormatting sqref="C21">
    <cfRule type="expression" dxfId="456" priority="150">
      <formula>C21&lt;0</formula>
    </cfRule>
  </conditionalFormatting>
  <conditionalFormatting sqref="C29">
    <cfRule type="expression" dxfId="455" priority="136" stopIfTrue="1">
      <formula>C29&gt;3</formula>
    </cfRule>
  </conditionalFormatting>
  <conditionalFormatting sqref="C29">
    <cfRule type="expression" dxfId="454" priority="137" stopIfTrue="1">
      <formula>C29&gt;2</formula>
    </cfRule>
  </conditionalFormatting>
  <conditionalFormatting sqref="C29">
    <cfRule type="expression" dxfId="453" priority="138" stopIfTrue="1">
      <formula>C29&gt;1</formula>
    </cfRule>
  </conditionalFormatting>
  <conditionalFormatting sqref="C29">
    <cfRule type="expression" dxfId="452" priority="139" stopIfTrue="1">
      <formula>C29&gt;0</formula>
    </cfRule>
  </conditionalFormatting>
  <conditionalFormatting sqref="C29">
    <cfRule type="expression" dxfId="451" priority="140">
      <formula>C29&lt;0</formula>
    </cfRule>
  </conditionalFormatting>
  <conditionalFormatting sqref="C42">
    <cfRule type="expression" dxfId="450" priority="116" stopIfTrue="1">
      <formula>C42&gt;3</formula>
    </cfRule>
  </conditionalFormatting>
  <conditionalFormatting sqref="C42">
    <cfRule type="expression" dxfId="449" priority="117" stopIfTrue="1">
      <formula>C42&gt;2</formula>
    </cfRule>
  </conditionalFormatting>
  <conditionalFormatting sqref="C42">
    <cfRule type="expression" dxfId="448" priority="118" stopIfTrue="1">
      <formula>C42&gt;1</formula>
    </cfRule>
  </conditionalFormatting>
  <conditionalFormatting sqref="C42">
    <cfRule type="expression" dxfId="447" priority="119" stopIfTrue="1">
      <formula>C42&gt;0</formula>
    </cfRule>
  </conditionalFormatting>
  <conditionalFormatting sqref="C42">
    <cfRule type="expression" dxfId="446" priority="120">
      <formula>C42&lt;0</formula>
    </cfRule>
  </conditionalFormatting>
  <conditionalFormatting sqref="C40">
    <cfRule type="expression" dxfId="445" priority="126" stopIfTrue="1">
      <formula>C40&gt;3</formula>
    </cfRule>
  </conditionalFormatting>
  <conditionalFormatting sqref="C40">
    <cfRule type="expression" dxfId="444" priority="127" stopIfTrue="1">
      <formula>C40&gt;2</formula>
    </cfRule>
  </conditionalFormatting>
  <conditionalFormatting sqref="C40">
    <cfRule type="expression" dxfId="443" priority="128" stopIfTrue="1">
      <formula>C40&gt;1</formula>
    </cfRule>
  </conditionalFormatting>
  <conditionalFormatting sqref="C40">
    <cfRule type="expression" dxfId="442" priority="129" stopIfTrue="1">
      <formula>C40&gt;0</formula>
    </cfRule>
  </conditionalFormatting>
  <conditionalFormatting sqref="C40">
    <cfRule type="expression" dxfId="441" priority="130">
      <formula>C40&lt;0</formula>
    </cfRule>
  </conditionalFormatting>
  <conditionalFormatting sqref="C41">
    <cfRule type="expression" dxfId="440" priority="121" stopIfTrue="1">
      <formula>C41&gt;3</formula>
    </cfRule>
  </conditionalFormatting>
  <conditionalFormatting sqref="C41">
    <cfRule type="expression" dxfId="439" priority="122" stopIfTrue="1">
      <formula>C41&gt;2</formula>
    </cfRule>
  </conditionalFormatting>
  <conditionalFormatting sqref="C41">
    <cfRule type="expression" dxfId="438" priority="123" stopIfTrue="1">
      <formula>C41&gt;1</formula>
    </cfRule>
  </conditionalFormatting>
  <conditionalFormatting sqref="C41">
    <cfRule type="expression" dxfId="437" priority="124" stopIfTrue="1">
      <formula>C41&gt;0</formula>
    </cfRule>
  </conditionalFormatting>
  <conditionalFormatting sqref="C41">
    <cfRule type="expression" dxfId="436" priority="125">
      <formula>C41&lt;0</formula>
    </cfRule>
  </conditionalFormatting>
  <conditionalFormatting sqref="C50">
    <cfRule type="expression" dxfId="435" priority="111" stopIfTrue="1">
      <formula>C50&gt;3</formula>
    </cfRule>
  </conditionalFormatting>
  <conditionalFormatting sqref="C50">
    <cfRule type="expression" dxfId="434" priority="112" stopIfTrue="1">
      <formula>C50&gt;2</formula>
    </cfRule>
  </conditionalFormatting>
  <conditionalFormatting sqref="C50">
    <cfRule type="expression" dxfId="433" priority="113" stopIfTrue="1">
      <formula>C50&gt;1</formula>
    </cfRule>
  </conditionalFormatting>
  <conditionalFormatting sqref="C50">
    <cfRule type="expression" dxfId="432" priority="114" stopIfTrue="1">
      <formula>C50&gt;0</formula>
    </cfRule>
  </conditionalFormatting>
  <conditionalFormatting sqref="C50">
    <cfRule type="expression" dxfId="431" priority="115">
      <formula>C50&lt;0</formula>
    </cfRule>
  </conditionalFormatting>
  <conditionalFormatting sqref="C56">
    <cfRule type="expression" dxfId="430" priority="106" stopIfTrue="1">
      <formula>C56&gt;3</formula>
    </cfRule>
  </conditionalFormatting>
  <conditionalFormatting sqref="C56">
    <cfRule type="expression" dxfId="429" priority="107" stopIfTrue="1">
      <formula>C56&gt;2</formula>
    </cfRule>
  </conditionalFormatting>
  <conditionalFormatting sqref="C56">
    <cfRule type="expression" dxfId="428" priority="108" stopIfTrue="1">
      <formula>C56&gt;1</formula>
    </cfRule>
  </conditionalFormatting>
  <conditionalFormatting sqref="C56">
    <cfRule type="expression" dxfId="427" priority="109" stopIfTrue="1">
      <formula>C56&gt;0</formula>
    </cfRule>
  </conditionalFormatting>
  <conditionalFormatting sqref="C56">
    <cfRule type="expression" dxfId="426" priority="110">
      <formula>C56&lt;0</formula>
    </cfRule>
  </conditionalFormatting>
  <conditionalFormatting sqref="C63">
    <cfRule type="expression" dxfId="425" priority="101" stopIfTrue="1">
      <formula>C63&gt;3</formula>
    </cfRule>
  </conditionalFormatting>
  <conditionalFormatting sqref="C63">
    <cfRule type="expression" dxfId="424" priority="102" stopIfTrue="1">
      <formula>C63&gt;2</formula>
    </cfRule>
  </conditionalFormatting>
  <conditionalFormatting sqref="C63">
    <cfRule type="expression" dxfId="423" priority="103" stopIfTrue="1">
      <formula>C63&gt;1</formula>
    </cfRule>
  </conditionalFormatting>
  <conditionalFormatting sqref="C63">
    <cfRule type="expression" dxfId="422" priority="104" stopIfTrue="1">
      <formula>C63&gt;0</formula>
    </cfRule>
  </conditionalFormatting>
  <conditionalFormatting sqref="C63">
    <cfRule type="expression" dxfId="421" priority="105">
      <formula>C63&lt;0</formula>
    </cfRule>
  </conditionalFormatting>
  <conditionalFormatting sqref="C69">
    <cfRule type="expression" dxfId="420" priority="96" stopIfTrue="1">
      <formula>C69&gt;3</formula>
    </cfRule>
  </conditionalFormatting>
  <conditionalFormatting sqref="C69">
    <cfRule type="expression" dxfId="419" priority="97" stopIfTrue="1">
      <formula>C69&gt;2</formula>
    </cfRule>
  </conditionalFormatting>
  <conditionalFormatting sqref="C69">
    <cfRule type="expression" dxfId="418" priority="98" stopIfTrue="1">
      <formula>C69&gt;1</formula>
    </cfRule>
  </conditionalFormatting>
  <conditionalFormatting sqref="C69">
    <cfRule type="expression" dxfId="417" priority="99" stopIfTrue="1">
      <formula>C69&gt;0</formula>
    </cfRule>
  </conditionalFormatting>
  <conditionalFormatting sqref="C69">
    <cfRule type="expression" dxfId="416" priority="100">
      <formula>C69&lt;0</formula>
    </cfRule>
  </conditionalFormatting>
  <conditionalFormatting sqref="C73">
    <cfRule type="expression" dxfId="415" priority="91" stopIfTrue="1">
      <formula>C73&gt;3</formula>
    </cfRule>
  </conditionalFormatting>
  <conditionalFormatting sqref="C73">
    <cfRule type="expression" dxfId="414" priority="92" stopIfTrue="1">
      <formula>C73&gt;2</formula>
    </cfRule>
  </conditionalFormatting>
  <conditionalFormatting sqref="C73">
    <cfRule type="expression" dxfId="413" priority="93" stopIfTrue="1">
      <formula>C73&gt;1</formula>
    </cfRule>
  </conditionalFormatting>
  <conditionalFormatting sqref="C73">
    <cfRule type="expression" dxfId="412" priority="94" stopIfTrue="1">
      <formula>C73&gt;0</formula>
    </cfRule>
  </conditionalFormatting>
  <conditionalFormatting sqref="C73">
    <cfRule type="expression" dxfId="411" priority="95">
      <formula>C73&lt;0</formula>
    </cfRule>
  </conditionalFormatting>
  <conditionalFormatting sqref="C90">
    <cfRule type="expression" dxfId="410" priority="86" stopIfTrue="1">
      <formula>C90&gt;3</formula>
    </cfRule>
  </conditionalFormatting>
  <conditionalFormatting sqref="C90">
    <cfRule type="expression" dxfId="409" priority="87" stopIfTrue="1">
      <formula>C90&gt;2</formula>
    </cfRule>
  </conditionalFormatting>
  <conditionalFormatting sqref="C90">
    <cfRule type="expression" dxfId="408" priority="88" stopIfTrue="1">
      <formula>C90&gt;1</formula>
    </cfRule>
  </conditionalFormatting>
  <conditionalFormatting sqref="C90">
    <cfRule type="expression" dxfId="407" priority="89" stopIfTrue="1">
      <formula>C90&gt;0</formula>
    </cfRule>
  </conditionalFormatting>
  <conditionalFormatting sqref="C90">
    <cfRule type="expression" dxfId="406" priority="90">
      <formula>C90&lt;0</formula>
    </cfRule>
  </conditionalFormatting>
  <conditionalFormatting sqref="C24">
    <cfRule type="expression" dxfId="405" priority="81" stopIfTrue="1">
      <formula>C24&gt;3</formula>
    </cfRule>
  </conditionalFormatting>
  <conditionalFormatting sqref="C24">
    <cfRule type="expression" dxfId="404" priority="82" stopIfTrue="1">
      <formula>C24&gt;2</formula>
    </cfRule>
  </conditionalFormatting>
  <conditionalFormatting sqref="C24">
    <cfRule type="expression" dxfId="403" priority="83" stopIfTrue="1">
      <formula>C24&gt;1</formula>
    </cfRule>
  </conditionalFormatting>
  <conditionalFormatting sqref="C24">
    <cfRule type="expression" dxfId="402" priority="84" stopIfTrue="1">
      <formula>C24&gt;0</formula>
    </cfRule>
  </conditionalFormatting>
  <conditionalFormatting sqref="C24">
    <cfRule type="expression" dxfId="401" priority="85">
      <formula>C24&lt;0</formula>
    </cfRule>
  </conditionalFormatting>
  <conditionalFormatting sqref="C6">
    <cfRule type="expression" dxfId="400" priority="76" stopIfTrue="1">
      <formula>C6&gt;3</formula>
    </cfRule>
  </conditionalFormatting>
  <conditionalFormatting sqref="C6">
    <cfRule type="expression" dxfId="399" priority="77" stopIfTrue="1">
      <formula>C6&gt;2</formula>
    </cfRule>
  </conditionalFormatting>
  <conditionalFormatting sqref="C6">
    <cfRule type="expression" dxfId="398" priority="78" stopIfTrue="1">
      <formula>C6&gt;1</formula>
    </cfRule>
  </conditionalFormatting>
  <conditionalFormatting sqref="C6">
    <cfRule type="expression" dxfId="397" priority="79" stopIfTrue="1">
      <formula>C6&gt;0</formula>
    </cfRule>
  </conditionalFormatting>
  <conditionalFormatting sqref="C6">
    <cfRule type="expression" dxfId="396" priority="80">
      <formula>C6&lt;0</formula>
    </cfRule>
  </conditionalFormatting>
  <conditionalFormatting sqref="C78">
    <cfRule type="expression" dxfId="395" priority="71" stopIfTrue="1">
      <formula>C78&gt;3</formula>
    </cfRule>
  </conditionalFormatting>
  <conditionalFormatting sqref="C78">
    <cfRule type="expression" dxfId="394" priority="72" stopIfTrue="1">
      <formula>C78&gt;2</formula>
    </cfRule>
  </conditionalFormatting>
  <conditionalFormatting sqref="C78">
    <cfRule type="expression" dxfId="393" priority="73" stopIfTrue="1">
      <formula>C78&gt;1</formula>
    </cfRule>
  </conditionalFormatting>
  <conditionalFormatting sqref="C78">
    <cfRule type="expression" dxfId="392" priority="74" stopIfTrue="1">
      <formula>C78&gt;0</formula>
    </cfRule>
  </conditionalFormatting>
  <conditionalFormatting sqref="C78">
    <cfRule type="expression" dxfId="391" priority="75">
      <formula>C78&lt;0</formula>
    </cfRule>
  </conditionalFormatting>
  <conditionalFormatting sqref="C5">
    <cfRule type="expression" dxfId="390" priority="66" stopIfTrue="1">
      <formula>C5&gt;3</formula>
    </cfRule>
  </conditionalFormatting>
  <conditionalFormatting sqref="C5">
    <cfRule type="expression" dxfId="389" priority="67" stopIfTrue="1">
      <formula>C5&gt;2</formula>
    </cfRule>
  </conditionalFormatting>
  <conditionalFormatting sqref="C5">
    <cfRule type="expression" dxfId="388" priority="68" stopIfTrue="1">
      <formula>C5&gt;1</formula>
    </cfRule>
  </conditionalFormatting>
  <conditionalFormatting sqref="C5">
    <cfRule type="expression" dxfId="387" priority="69" stopIfTrue="1">
      <formula>C5&gt;0</formula>
    </cfRule>
  </conditionalFormatting>
  <conditionalFormatting sqref="C5">
    <cfRule type="expression" dxfId="386" priority="70">
      <formula>C5&lt;0</formula>
    </cfRule>
  </conditionalFormatting>
  <conditionalFormatting sqref="C17">
    <cfRule type="expression" dxfId="385" priority="61" stopIfTrue="1">
      <formula>C17&gt;3</formula>
    </cfRule>
  </conditionalFormatting>
  <conditionalFormatting sqref="C17">
    <cfRule type="expression" dxfId="384" priority="62" stopIfTrue="1">
      <formula>C17&gt;2</formula>
    </cfRule>
  </conditionalFormatting>
  <conditionalFormatting sqref="C17">
    <cfRule type="expression" dxfId="383" priority="63" stopIfTrue="1">
      <formula>C17&gt;1</formula>
    </cfRule>
  </conditionalFormatting>
  <conditionalFormatting sqref="C17">
    <cfRule type="expression" dxfId="382" priority="64" stopIfTrue="1">
      <formula>C17&gt;0</formula>
    </cfRule>
  </conditionalFormatting>
  <conditionalFormatting sqref="C17">
    <cfRule type="expression" dxfId="381" priority="65">
      <formula>C17&lt;0</formula>
    </cfRule>
  </conditionalFormatting>
  <conditionalFormatting sqref="C26">
    <cfRule type="expression" dxfId="380" priority="46" stopIfTrue="1">
      <formula>C26&gt;3</formula>
    </cfRule>
  </conditionalFormatting>
  <conditionalFormatting sqref="C19">
    <cfRule type="expression" dxfId="379" priority="56" stopIfTrue="1">
      <formula>C19&gt;3</formula>
    </cfRule>
  </conditionalFormatting>
  <conditionalFormatting sqref="C19">
    <cfRule type="expression" dxfId="378" priority="57" stopIfTrue="1">
      <formula>C19&gt;2</formula>
    </cfRule>
  </conditionalFormatting>
  <conditionalFormatting sqref="C19">
    <cfRule type="expression" dxfId="377" priority="58" stopIfTrue="1">
      <formula>C19&gt;1</formula>
    </cfRule>
  </conditionalFormatting>
  <conditionalFormatting sqref="C19">
    <cfRule type="expression" dxfId="376" priority="59" stopIfTrue="1">
      <formula>C19&gt;0</formula>
    </cfRule>
  </conditionalFormatting>
  <conditionalFormatting sqref="C19">
    <cfRule type="expression" dxfId="375" priority="60">
      <formula>C19&lt;0</formula>
    </cfRule>
  </conditionalFormatting>
  <conditionalFormatting sqref="C25">
    <cfRule type="expression" dxfId="374" priority="51" stopIfTrue="1">
      <formula>C25&gt;3</formula>
    </cfRule>
  </conditionalFormatting>
  <conditionalFormatting sqref="C25">
    <cfRule type="expression" dxfId="373" priority="52" stopIfTrue="1">
      <formula>C25&gt;2</formula>
    </cfRule>
  </conditionalFormatting>
  <conditionalFormatting sqref="C25">
    <cfRule type="expression" dxfId="372" priority="53" stopIfTrue="1">
      <formula>C25&gt;1</formula>
    </cfRule>
  </conditionalFormatting>
  <conditionalFormatting sqref="C25">
    <cfRule type="expression" dxfId="371" priority="54" stopIfTrue="1">
      <formula>C25&gt;0</formula>
    </cfRule>
  </conditionalFormatting>
  <conditionalFormatting sqref="C25">
    <cfRule type="expression" dxfId="370" priority="55">
      <formula>C25&lt;0</formula>
    </cfRule>
  </conditionalFormatting>
  <conditionalFormatting sqref="C26">
    <cfRule type="expression" dxfId="369" priority="47" stopIfTrue="1">
      <formula>C26&gt;2</formula>
    </cfRule>
  </conditionalFormatting>
  <conditionalFormatting sqref="C26">
    <cfRule type="expression" dxfId="368" priority="48" stopIfTrue="1">
      <formula>C26&gt;1</formula>
    </cfRule>
  </conditionalFormatting>
  <conditionalFormatting sqref="C26">
    <cfRule type="expression" dxfId="367" priority="49" stopIfTrue="1">
      <formula>C26&gt;0</formula>
    </cfRule>
  </conditionalFormatting>
  <conditionalFormatting sqref="C26">
    <cfRule type="expression" dxfId="366" priority="50">
      <formula>C26&lt;0</formula>
    </cfRule>
  </conditionalFormatting>
  <conditionalFormatting sqref="C38">
    <cfRule type="expression" dxfId="365" priority="41" stopIfTrue="1">
      <formula>C38&gt;3</formula>
    </cfRule>
  </conditionalFormatting>
  <conditionalFormatting sqref="C38">
    <cfRule type="expression" dxfId="364" priority="42" stopIfTrue="1">
      <formula>C38&gt;2</formula>
    </cfRule>
  </conditionalFormatting>
  <conditionalFormatting sqref="C38">
    <cfRule type="expression" dxfId="363" priority="43" stopIfTrue="1">
      <formula>C38&gt;1</formula>
    </cfRule>
  </conditionalFormatting>
  <conditionalFormatting sqref="C38">
    <cfRule type="expression" dxfId="362" priority="44" stopIfTrue="1">
      <formula>C38&gt;0</formula>
    </cfRule>
  </conditionalFormatting>
  <conditionalFormatting sqref="C38">
    <cfRule type="expression" dxfId="361" priority="45">
      <formula>C38&lt;0</formula>
    </cfRule>
  </conditionalFormatting>
  <conditionalFormatting sqref="C85">
    <cfRule type="expression" dxfId="360" priority="36" stopIfTrue="1">
      <formula>C85&gt;3</formula>
    </cfRule>
  </conditionalFormatting>
  <conditionalFormatting sqref="C85">
    <cfRule type="expression" dxfId="359" priority="37" stopIfTrue="1">
      <formula>C85&gt;2</formula>
    </cfRule>
  </conditionalFormatting>
  <conditionalFormatting sqref="C85">
    <cfRule type="expression" dxfId="358" priority="38" stopIfTrue="1">
      <formula>C85&gt;1</formula>
    </cfRule>
  </conditionalFormatting>
  <conditionalFormatting sqref="C85">
    <cfRule type="expression" dxfId="357" priority="39" stopIfTrue="1">
      <formula>C85&gt;0</formula>
    </cfRule>
  </conditionalFormatting>
  <conditionalFormatting sqref="C85">
    <cfRule type="expression" dxfId="356" priority="40">
      <formula>C85&lt;0</formula>
    </cfRule>
  </conditionalFormatting>
  <conditionalFormatting sqref="C20">
    <cfRule type="expression" dxfId="355" priority="31" stopIfTrue="1">
      <formula>C20&gt;3</formula>
    </cfRule>
  </conditionalFormatting>
  <conditionalFormatting sqref="C20">
    <cfRule type="expression" dxfId="354" priority="32" stopIfTrue="1">
      <formula>C20&gt;2</formula>
    </cfRule>
  </conditionalFormatting>
  <conditionalFormatting sqref="C20">
    <cfRule type="expression" dxfId="353" priority="33" stopIfTrue="1">
      <formula>C20&gt;1</formula>
    </cfRule>
  </conditionalFormatting>
  <conditionalFormatting sqref="C20">
    <cfRule type="expression" dxfId="352" priority="34" stopIfTrue="1">
      <formula>C20&gt;0</formula>
    </cfRule>
  </conditionalFormatting>
  <conditionalFormatting sqref="C20">
    <cfRule type="expression" dxfId="351" priority="35">
      <formula>C20&lt;0</formula>
    </cfRule>
  </conditionalFormatting>
  <conditionalFormatting sqref="C31">
    <cfRule type="expression" dxfId="350" priority="26" stopIfTrue="1">
      <formula>C31&gt;3</formula>
    </cfRule>
  </conditionalFormatting>
  <conditionalFormatting sqref="C31">
    <cfRule type="expression" dxfId="349" priority="27" stopIfTrue="1">
      <formula>C31&gt;2</formula>
    </cfRule>
  </conditionalFormatting>
  <conditionalFormatting sqref="C31">
    <cfRule type="expression" dxfId="348" priority="28" stopIfTrue="1">
      <formula>C31&gt;1</formula>
    </cfRule>
  </conditionalFormatting>
  <conditionalFormatting sqref="C31">
    <cfRule type="expression" dxfId="347" priority="29" stopIfTrue="1">
      <formula>C31&gt;0</formula>
    </cfRule>
  </conditionalFormatting>
  <conditionalFormatting sqref="C31">
    <cfRule type="expression" dxfId="346" priority="30">
      <formula>C31&lt;0</formula>
    </cfRule>
  </conditionalFormatting>
  <conditionalFormatting sqref="C36">
    <cfRule type="expression" dxfId="345" priority="21" stopIfTrue="1">
      <formula>C36&gt;3</formula>
    </cfRule>
  </conditionalFormatting>
  <conditionalFormatting sqref="C36">
    <cfRule type="expression" dxfId="344" priority="22" stopIfTrue="1">
      <formula>C36&gt;2</formula>
    </cfRule>
  </conditionalFormatting>
  <conditionalFormatting sqref="C36">
    <cfRule type="expression" dxfId="343" priority="23" stopIfTrue="1">
      <formula>C36&gt;1</formula>
    </cfRule>
  </conditionalFormatting>
  <conditionalFormatting sqref="C36">
    <cfRule type="expression" dxfId="342" priority="24" stopIfTrue="1">
      <formula>C36&gt;0</formula>
    </cfRule>
  </conditionalFormatting>
  <conditionalFormatting sqref="C36">
    <cfRule type="expression" dxfId="341" priority="25">
      <formula>C36&lt;0</formula>
    </cfRule>
  </conditionalFormatting>
  <conditionalFormatting sqref="C53">
    <cfRule type="expression" dxfId="340" priority="16" stopIfTrue="1">
      <formula>C53&gt;3</formula>
    </cfRule>
  </conditionalFormatting>
  <conditionalFormatting sqref="C53">
    <cfRule type="expression" dxfId="339" priority="17" stopIfTrue="1">
      <formula>C53&gt;2</formula>
    </cfRule>
  </conditionalFormatting>
  <conditionalFormatting sqref="C53">
    <cfRule type="expression" dxfId="338" priority="18" stopIfTrue="1">
      <formula>C53&gt;1</formula>
    </cfRule>
  </conditionalFormatting>
  <conditionalFormatting sqref="C53">
    <cfRule type="expression" dxfId="337" priority="19" stopIfTrue="1">
      <formula>C53&gt;0</formula>
    </cfRule>
  </conditionalFormatting>
  <conditionalFormatting sqref="C53">
    <cfRule type="expression" dxfId="336" priority="20">
      <formula>C53&lt;0</formula>
    </cfRule>
  </conditionalFormatting>
  <conditionalFormatting sqref="C10">
    <cfRule type="expression" dxfId="335" priority="11" stopIfTrue="1">
      <formula>C10&gt;3</formula>
    </cfRule>
  </conditionalFormatting>
  <conditionalFormatting sqref="C10">
    <cfRule type="expression" dxfId="334" priority="12" stopIfTrue="1">
      <formula>C10&gt;2</formula>
    </cfRule>
  </conditionalFormatting>
  <conditionalFormatting sqref="C10">
    <cfRule type="expression" dxfId="333" priority="13" stopIfTrue="1">
      <formula>C10&gt;1</formula>
    </cfRule>
  </conditionalFormatting>
  <conditionalFormatting sqref="C10">
    <cfRule type="expression" dxfId="332" priority="14" stopIfTrue="1">
      <formula>C10&gt;0</formula>
    </cfRule>
  </conditionalFormatting>
  <conditionalFormatting sqref="C10">
    <cfRule type="expression" dxfId="331" priority="15">
      <formula>C10&lt;0</formula>
    </cfRule>
  </conditionalFormatting>
  <conditionalFormatting sqref="C27">
    <cfRule type="expression" dxfId="330" priority="6" stopIfTrue="1">
      <formula>C27&gt;3</formula>
    </cfRule>
  </conditionalFormatting>
  <conditionalFormatting sqref="C27">
    <cfRule type="expression" dxfId="329" priority="7" stopIfTrue="1">
      <formula>C27&gt;2</formula>
    </cfRule>
  </conditionalFormatting>
  <conditionalFormatting sqref="C27">
    <cfRule type="expression" dxfId="328" priority="8" stopIfTrue="1">
      <formula>C27&gt;1</formula>
    </cfRule>
  </conditionalFormatting>
  <conditionalFormatting sqref="C27">
    <cfRule type="expression" dxfId="327" priority="9" stopIfTrue="1">
      <formula>C27&gt;0</formula>
    </cfRule>
  </conditionalFormatting>
  <conditionalFormatting sqref="C27">
    <cfRule type="expression" dxfId="326" priority="10">
      <formula>C27&lt;0</formula>
    </cfRule>
  </conditionalFormatting>
  <conditionalFormatting sqref="C9">
    <cfRule type="expression" dxfId="325" priority="1" stopIfTrue="1">
      <formula>C9&gt;3</formula>
    </cfRule>
  </conditionalFormatting>
  <conditionalFormatting sqref="C9">
    <cfRule type="expression" dxfId="324" priority="2" stopIfTrue="1">
      <formula>C9&gt;2</formula>
    </cfRule>
  </conditionalFormatting>
  <conditionalFormatting sqref="C9">
    <cfRule type="expression" dxfId="323" priority="3" stopIfTrue="1">
      <formula>C9&gt;1</formula>
    </cfRule>
  </conditionalFormatting>
  <conditionalFormatting sqref="C9">
    <cfRule type="expression" dxfId="322" priority="4" stopIfTrue="1">
      <formula>C9&gt;0</formula>
    </cfRule>
  </conditionalFormatting>
  <conditionalFormatting sqref="C9">
    <cfRule type="expression" dxfId="321" priority="5">
      <formula>C9&lt;0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11" zoomScale="180" zoomScaleNormal="180" workbookViewId="0">
      <selection activeCell="D16" sqref="D1:D1048576"/>
    </sheetView>
  </sheetViews>
  <sheetFormatPr baseColWidth="10" defaultColWidth="9.140625" defaultRowHeight="15" x14ac:dyDescent="0.25"/>
  <cols>
    <col min="1" max="1" width="7.140625" bestFit="1" customWidth="1"/>
    <col min="2" max="2" width="15.85546875" bestFit="1" customWidth="1"/>
    <col min="4" max="4" width="22.140625" bestFit="1" customWidth="1"/>
    <col min="5" max="5" width="23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.75" thickBot="1" x14ac:dyDescent="0.3">
      <c r="A2" s="2">
        <v>200</v>
      </c>
      <c r="B2" s="3">
        <v>41693</v>
      </c>
      <c r="C2" s="4">
        <f t="shared" ref="C2:C33" ca="1" si="0">IF(B2="","",NETWORKDAYS(B2,TODAY()))</f>
        <v>60</v>
      </c>
      <c r="D2" s="5" t="s">
        <v>5</v>
      </c>
      <c r="E2" s="5" t="s">
        <v>6</v>
      </c>
      <c r="F2" s="6"/>
      <c r="H2" s="7">
        <v>200</v>
      </c>
    </row>
    <row r="3" spans="1:8" ht="15.75" thickBot="1" x14ac:dyDescent="0.3">
      <c r="A3" s="8">
        <v>201</v>
      </c>
      <c r="B3" s="3">
        <v>41697</v>
      </c>
      <c r="C3" s="4">
        <f t="shared" ca="1" si="0"/>
        <v>57</v>
      </c>
      <c r="D3" s="9" t="s">
        <v>7</v>
      </c>
      <c r="E3" s="5" t="s">
        <v>8</v>
      </c>
      <c r="F3" s="6"/>
      <c r="H3" s="7">
        <v>203</v>
      </c>
    </row>
    <row r="4" spans="1:8" ht="15.75" thickBot="1" x14ac:dyDescent="0.3">
      <c r="A4" s="8">
        <v>202</v>
      </c>
      <c r="B4" s="3">
        <v>41698</v>
      </c>
      <c r="C4" s="4">
        <f t="shared" ca="1" si="0"/>
        <v>56</v>
      </c>
      <c r="D4" s="10" t="s">
        <v>9</v>
      </c>
      <c r="E4" s="5" t="s">
        <v>10</v>
      </c>
      <c r="F4" s="6">
        <v>41700</v>
      </c>
      <c r="H4" s="7">
        <v>207</v>
      </c>
    </row>
    <row r="5" spans="1:8" ht="15.75" thickBot="1" x14ac:dyDescent="0.3">
      <c r="A5" s="2">
        <v>203</v>
      </c>
      <c r="B5" s="3">
        <v>41695</v>
      </c>
      <c r="C5" s="4">
        <f t="shared" ca="1" si="0"/>
        <v>59</v>
      </c>
      <c r="D5" s="5" t="s">
        <v>11</v>
      </c>
      <c r="E5" s="5" t="s">
        <v>12</v>
      </c>
      <c r="F5" s="6">
        <v>41698</v>
      </c>
      <c r="H5" s="7">
        <v>212</v>
      </c>
    </row>
    <row r="6" spans="1:8" ht="15.75" thickBot="1" x14ac:dyDescent="0.3">
      <c r="A6" s="8">
        <v>204</v>
      </c>
      <c r="B6" s="3">
        <v>41697</v>
      </c>
      <c r="C6" s="4">
        <f t="shared" ca="1" si="0"/>
        <v>57</v>
      </c>
      <c r="D6" s="5" t="s">
        <v>13</v>
      </c>
      <c r="E6" s="5" t="s">
        <v>14</v>
      </c>
      <c r="F6" s="6"/>
      <c r="H6" s="7">
        <v>215</v>
      </c>
    </row>
    <row r="7" spans="1:8" ht="15.75" thickBot="1" x14ac:dyDescent="0.3">
      <c r="A7" s="8">
        <v>205</v>
      </c>
      <c r="B7" s="3">
        <v>41697</v>
      </c>
      <c r="C7" s="4">
        <f t="shared" ca="1" si="0"/>
        <v>57</v>
      </c>
      <c r="D7" s="9" t="s">
        <v>15</v>
      </c>
      <c r="E7" s="5" t="s">
        <v>16</v>
      </c>
      <c r="F7" s="6"/>
      <c r="H7" s="7">
        <v>217</v>
      </c>
    </row>
    <row r="8" spans="1:8" ht="15.75" thickBot="1" x14ac:dyDescent="0.3">
      <c r="A8" s="8">
        <v>206</v>
      </c>
      <c r="B8" s="3">
        <v>41682</v>
      </c>
      <c r="C8" s="4">
        <f t="shared" ca="1" si="0"/>
        <v>68</v>
      </c>
      <c r="D8" s="5" t="s">
        <v>17</v>
      </c>
      <c r="E8" s="5" t="s">
        <v>18</v>
      </c>
      <c r="H8" s="7">
        <v>219</v>
      </c>
    </row>
    <row r="9" spans="1:8" ht="15.75" thickBot="1" x14ac:dyDescent="0.3">
      <c r="A9" s="2">
        <v>207</v>
      </c>
      <c r="B9" s="3">
        <v>41696</v>
      </c>
      <c r="C9" s="4">
        <f t="shared" ca="1" si="0"/>
        <v>58</v>
      </c>
      <c r="D9" s="5" t="s">
        <v>19</v>
      </c>
      <c r="E9" s="5" t="s">
        <v>20</v>
      </c>
      <c r="F9" s="6"/>
      <c r="H9" s="7">
        <v>223</v>
      </c>
    </row>
    <row r="10" spans="1:8" ht="15.75" thickBot="1" x14ac:dyDescent="0.3">
      <c r="A10" s="8">
        <v>208</v>
      </c>
      <c r="B10" s="3">
        <v>41697</v>
      </c>
      <c r="C10" s="4">
        <f t="shared" ca="1" si="0"/>
        <v>57</v>
      </c>
      <c r="D10" s="5" t="s">
        <v>21</v>
      </c>
      <c r="E10" s="5" t="s">
        <v>12</v>
      </c>
      <c r="F10" s="6">
        <v>41699</v>
      </c>
      <c r="H10" s="7">
        <v>224</v>
      </c>
    </row>
    <row r="11" spans="1:8" ht="15.75" thickBot="1" x14ac:dyDescent="0.3">
      <c r="A11" s="8">
        <v>209</v>
      </c>
      <c r="B11" s="3">
        <v>41696</v>
      </c>
      <c r="C11" s="4">
        <f t="shared" ca="1" si="0"/>
        <v>58</v>
      </c>
      <c r="D11" s="5" t="s">
        <v>22</v>
      </c>
      <c r="E11" s="5" t="s">
        <v>8</v>
      </c>
      <c r="F11" s="6"/>
      <c r="H11" s="7">
        <v>229</v>
      </c>
    </row>
    <row r="12" spans="1:8" ht="15.75" thickBot="1" x14ac:dyDescent="0.3">
      <c r="A12" s="8">
        <v>210</v>
      </c>
      <c r="B12" s="3">
        <v>41697</v>
      </c>
      <c r="C12" s="4">
        <f t="shared" ca="1" si="0"/>
        <v>57</v>
      </c>
      <c r="D12" s="10" t="s">
        <v>23</v>
      </c>
      <c r="E12" s="5" t="s">
        <v>24</v>
      </c>
      <c r="F12" s="6"/>
      <c r="H12" s="7">
        <v>234</v>
      </c>
    </row>
    <row r="13" spans="1:8" ht="15.75" thickBot="1" x14ac:dyDescent="0.3">
      <c r="A13" s="8">
        <v>211</v>
      </c>
      <c r="B13" s="3">
        <v>41662</v>
      </c>
      <c r="C13" s="4">
        <f t="shared" ca="1" si="0"/>
        <v>82</v>
      </c>
      <c r="D13" s="5" t="s">
        <v>25</v>
      </c>
      <c r="E13" s="5" t="s">
        <v>26</v>
      </c>
      <c r="H13" s="7">
        <v>235</v>
      </c>
    </row>
    <row r="14" spans="1:8" ht="15.75" thickBot="1" x14ac:dyDescent="0.3">
      <c r="A14" s="2">
        <v>212</v>
      </c>
      <c r="B14" s="3">
        <v>41696</v>
      </c>
      <c r="C14" s="4">
        <f t="shared" ca="1" si="0"/>
        <v>58</v>
      </c>
      <c r="D14" s="5" t="s">
        <v>27</v>
      </c>
      <c r="E14" s="5" t="s">
        <v>28</v>
      </c>
      <c r="F14" s="11" t="s">
        <v>29</v>
      </c>
      <c r="H14" s="7">
        <v>236</v>
      </c>
    </row>
    <row r="15" spans="1:8" ht="15.75" thickBot="1" x14ac:dyDescent="0.3">
      <c r="A15" s="8">
        <v>213</v>
      </c>
      <c r="B15" s="3">
        <v>41695</v>
      </c>
      <c r="C15" s="4">
        <f t="shared" ca="1" si="0"/>
        <v>59</v>
      </c>
      <c r="D15" s="5" t="s">
        <v>30</v>
      </c>
      <c r="E15" s="5" t="s">
        <v>31</v>
      </c>
      <c r="F15" s="6">
        <v>41698</v>
      </c>
      <c r="H15" s="7">
        <v>309</v>
      </c>
    </row>
    <row r="16" spans="1:8" ht="15.75" thickBot="1" x14ac:dyDescent="0.3">
      <c r="A16" s="8">
        <v>214</v>
      </c>
      <c r="B16" s="3">
        <v>41682</v>
      </c>
      <c r="C16" s="4">
        <f t="shared" ca="1" si="0"/>
        <v>68</v>
      </c>
      <c r="D16" s="5" t="s">
        <v>32</v>
      </c>
      <c r="E16" s="5" t="s">
        <v>33</v>
      </c>
      <c r="H16" s="7">
        <v>311</v>
      </c>
    </row>
    <row r="17" spans="1:8" ht="15.75" thickBot="1" x14ac:dyDescent="0.3">
      <c r="A17" s="2">
        <v>215</v>
      </c>
      <c r="B17" s="3">
        <v>41697</v>
      </c>
      <c r="C17" s="4">
        <f t="shared" ca="1" si="0"/>
        <v>57</v>
      </c>
      <c r="D17" s="5" t="s">
        <v>34</v>
      </c>
      <c r="E17" s="5" t="s">
        <v>35</v>
      </c>
      <c r="F17" s="6">
        <v>41699</v>
      </c>
      <c r="H17" s="7">
        <v>315</v>
      </c>
    </row>
    <row r="18" spans="1:8" ht="15.75" thickBot="1" x14ac:dyDescent="0.3">
      <c r="A18" s="2">
        <v>217</v>
      </c>
      <c r="B18" s="3">
        <v>41696</v>
      </c>
      <c r="C18" s="4">
        <f t="shared" ca="1" si="0"/>
        <v>58</v>
      </c>
      <c r="D18" s="5" t="s">
        <v>36</v>
      </c>
      <c r="E18" s="5" t="s">
        <v>37</v>
      </c>
      <c r="F18" s="11">
        <v>41699</v>
      </c>
      <c r="G18" s="6"/>
      <c r="H18" s="7">
        <v>406</v>
      </c>
    </row>
    <row r="19" spans="1:8" ht="15.75" thickBot="1" x14ac:dyDescent="0.3">
      <c r="A19" s="8">
        <v>218</v>
      </c>
      <c r="B19" s="3"/>
      <c r="C19" s="4" t="str">
        <f t="shared" ca="1" si="0"/>
        <v/>
      </c>
      <c r="D19" s="5"/>
      <c r="E19" s="5"/>
      <c r="F19" s="11"/>
      <c r="H19" s="7">
        <v>407</v>
      </c>
    </row>
    <row r="20" spans="1:8" ht="15.75" thickBot="1" x14ac:dyDescent="0.3">
      <c r="A20" s="2">
        <v>219</v>
      </c>
      <c r="B20" s="3">
        <v>41695</v>
      </c>
      <c r="C20" s="4">
        <f t="shared" ca="1" si="0"/>
        <v>59</v>
      </c>
      <c r="D20" s="5" t="s">
        <v>38</v>
      </c>
      <c r="E20" s="5" t="s">
        <v>39</v>
      </c>
      <c r="F20" s="6"/>
      <c r="H20" s="7" t="s">
        <v>40</v>
      </c>
    </row>
    <row r="21" spans="1:8" ht="15.75" thickBot="1" x14ac:dyDescent="0.3">
      <c r="A21" s="8">
        <v>220</v>
      </c>
      <c r="B21" s="3">
        <v>41698</v>
      </c>
      <c r="C21" s="4">
        <f t="shared" ca="1" si="0"/>
        <v>56</v>
      </c>
      <c r="D21" s="12" t="s">
        <v>41</v>
      </c>
      <c r="E21" s="5" t="s">
        <v>42</v>
      </c>
      <c r="F21" s="6"/>
      <c r="H21" s="7" t="s">
        <v>43</v>
      </c>
    </row>
    <row r="22" spans="1:8" ht="15.75" thickBot="1" x14ac:dyDescent="0.3">
      <c r="A22" s="8">
        <v>221</v>
      </c>
      <c r="B22" s="3">
        <v>41696</v>
      </c>
      <c r="C22" s="4">
        <f t="shared" ca="1" si="0"/>
        <v>58</v>
      </c>
      <c r="D22" s="5" t="s">
        <v>44</v>
      </c>
      <c r="E22" s="5" t="s">
        <v>45</v>
      </c>
      <c r="F22" s="6"/>
      <c r="H22" s="7" t="s">
        <v>46</v>
      </c>
    </row>
    <row r="23" spans="1:8" ht="15.75" thickBot="1" x14ac:dyDescent="0.3">
      <c r="A23" s="8">
        <v>222</v>
      </c>
      <c r="B23" s="3">
        <v>41693</v>
      </c>
      <c r="C23" s="4">
        <f t="shared" ca="1" si="0"/>
        <v>60</v>
      </c>
      <c r="D23" s="5" t="s">
        <v>47</v>
      </c>
      <c r="E23" s="5" t="s">
        <v>48</v>
      </c>
    </row>
    <row r="24" spans="1:8" ht="15.75" thickBot="1" x14ac:dyDescent="0.3">
      <c r="A24" s="2">
        <v>223</v>
      </c>
      <c r="B24" s="3">
        <v>41698</v>
      </c>
      <c r="C24" s="4">
        <f t="shared" ca="1" si="0"/>
        <v>56</v>
      </c>
      <c r="D24" s="10" t="s">
        <v>49</v>
      </c>
      <c r="E24" s="5" t="s">
        <v>50</v>
      </c>
    </row>
    <row r="25" spans="1:8" ht="15.75" thickBot="1" x14ac:dyDescent="0.3">
      <c r="A25" s="2">
        <v>224</v>
      </c>
      <c r="B25" s="3">
        <v>41696</v>
      </c>
      <c r="C25" s="4">
        <f t="shared" ca="1" si="0"/>
        <v>58</v>
      </c>
      <c r="D25" s="5" t="s">
        <v>51</v>
      </c>
      <c r="E25" s="5" t="s">
        <v>52</v>
      </c>
      <c r="F25" s="11">
        <v>41699</v>
      </c>
    </row>
    <row r="26" spans="1:8" ht="15.75" thickBot="1" x14ac:dyDescent="0.3">
      <c r="A26" s="8">
        <v>225</v>
      </c>
      <c r="B26" s="3">
        <v>41698</v>
      </c>
      <c r="C26" s="4">
        <f t="shared" ca="1" si="0"/>
        <v>56</v>
      </c>
      <c r="D26" s="10" t="s">
        <v>53</v>
      </c>
      <c r="E26" s="5" t="s">
        <v>54</v>
      </c>
      <c r="F26" s="6">
        <v>41700</v>
      </c>
    </row>
    <row r="27" spans="1:8" ht="15.75" thickBot="1" x14ac:dyDescent="0.3">
      <c r="A27" s="8">
        <v>226</v>
      </c>
      <c r="B27" s="3">
        <v>41697</v>
      </c>
      <c r="C27" s="4">
        <f t="shared" ca="1" si="0"/>
        <v>57</v>
      </c>
      <c r="D27" s="5" t="s">
        <v>55</v>
      </c>
      <c r="E27" s="5" t="s">
        <v>56</v>
      </c>
      <c r="F27" s="6">
        <v>41700</v>
      </c>
    </row>
    <row r="28" spans="1:8" ht="15.75" thickBot="1" x14ac:dyDescent="0.3">
      <c r="A28" s="8">
        <v>227</v>
      </c>
      <c r="B28" s="3">
        <v>41696</v>
      </c>
      <c r="C28" s="4">
        <f t="shared" ca="1" si="0"/>
        <v>58</v>
      </c>
      <c r="D28" s="5" t="s">
        <v>57</v>
      </c>
      <c r="E28" s="5" t="s">
        <v>58</v>
      </c>
      <c r="F28" s="11">
        <v>41700</v>
      </c>
    </row>
    <row r="29" spans="1:8" ht="15.75" thickBot="1" x14ac:dyDescent="0.3">
      <c r="A29" s="8">
        <v>228</v>
      </c>
      <c r="B29" s="3">
        <v>41698</v>
      </c>
      <c r="C29" s="4">
        <f t="shared" ca="1" si="0"/>
        <v>56</v>
      </c>
      <c r="D29" s="12" t="s">
        <v>59</v>
      </c>
      <c r="E29" s="5" t="s">
        <v>60</v>
      </c>
      <c r="F29" s="11"/>
    </row>
    <row r="30" spans="1:8" ht="15.75" thickBot="1" x14ac:dyDescent="0.3">
      <c r="A30" s="2">
        <v>229</v>
      </c>
      <c r="B30" s="3">
        <v>41698</v>
      </c>
      <c r="C30" s="4">
        <f t="shared" ca="1" si="0"/>
        <v>56</v>
      </c>
      <c r="D30" s="12" t="s">
        <v>61</v>
      </c>
      <c r="E30" s="5" t="s">
        <v>62</v>
      </c>
      <c r="F30" s="6"/>
    </row>
    <row r="31" spans="1:8" ht="15.75" thickBot="1" x14ac:dyDescent="0.3">
      <c r="A31" s="8">
        <v>230</v>
      </c>
      <c r="B31" s="3">
        <v>41697</v>
      </c>
      <c r="C31" s="4">
        <f t="shared" ca="1" si="0"/>
        <v>57</v>
      </c>
      <c r="D31" s="12" t="s">
        <v>63</v>
      </c>
      <c r="E31" s="5" t="s">
        <v>62</v>
      </c>
      <c r="F31" s="6"/>
    </row>
    <row r="32" spans="1:8" ht="15.75" thickBot="1" x14ac:dyDescent="0.3">
      <c r="A32" s="14">
        <v>231</v>
      </c>
      <c r="B32" s="3">
        <v>41691</v>
      </c>
      <c r="C32" s="4">
        <f t="shared" ca="1" si="0"/>
        <v>61</v>
      </c>
      <c r="D32" s="5" t="s">
        <v>64</v>
      </c>
      <c r="E32" s="5" t="s">
        <v>65</v>
      </c>
    </row>
    <row r="33" spans="1:6" ht="15.75" thickBot="1" x14ac:dyDescent="0.3">
      <c r="A33" s="14">
        <v>232</v>
      </c>
      <c r="B33" s="3">
        <v>41658</v>
      </c>
      <c r="C33" s="4">
        <f t="shared" ca="1" si="0"/>
        <v>85</v>
      </c>
      <c r="D33" s="5" t="s">
        <v>66</v>
      </c>
      <c r="E33" s="5" t="s">
        <v>24</v>
      </c>
    </row>
    <row r="34" spans="1:6" ht="15.75" thickBot="1" x14ac:dyDescent="0.3">
      <c r="A34" s="8">
        <v>233</v>
      </c>
      <c r="B34" s="3">
        <v>41698</v>
      </c>
      <c r="C34" s="4">
        <f t="shared" ref="C34:C65" ca="1" si="1">IF(B34="","",NETWORKDAYS(B34,TODAY()))</f>
        <v>56</v>
      </c>
      <c r="D34" s="10" t="s">
        <v>67</v>
      </c>
      <c r="E34" s="5" t="s">
        <v>68</v>
      </c>
      <c r="F34" s="6">
        <v>41699</v>
      </c>
    </row>
    <row r="35" spans="1:6" ht="15.75" thickBot="1" x14ac:dyDescent="0.3">
      <c r="A35" s="2">
        <v>234</v>
      </c>
      <c r="B35" s="3">
        <v>41692</v>
      </c>
      <c r="C35" s="4">
        <f t="shared" ca="1" si="1"/>
        <v>60</v>
      </c>
      <c r="D35" s="5" t="s">
        <v>69</v>
      </c>
      <c r="E35" s="5" t="s">
        <v>70</v>
      </c>
      <c r="F35" s="6"/>
    </row>
    <row r="36" spans="1:6" ht="15.75" thickBot="1" x14ac:dyDescent="0.3">
      <c r="A36" s="2">
        <v>235</v>
      </c>
      <c r="B36" s="3">
        <v>41697</v>
      </c>
      <c r="C36" s="4">
        <f t="shared" ca="1" si="1"/>
        <v>57</v>
      </c>
      <c r="D36" s="5" t="s">
        <v>71</v>
      </c>
      <c r="E36" s="5" t="s">
        <v>72</v>
      </c>
      <c r="F36" s="6">
        <v>41699</v>
      </c>
    </row>
    <row r="37" spans="1:6" ht="15.75" thickBot="1" x14ac:dyDescent="0.3">
      <c r="A37" s="2">
        <v>236</v>
      </c>
      <c r="B37" s="3">
        <v>41698</v>
      </c>
      <c r="C37" s="4">
        <f t="shared" ca="1" si="1"/>
        <v>56</v>
      </c>
      <c r="D37" s="10" t="s">
        <v>73</v>
      </c>
      <c r="E37" s="5" t="s">
        <v>74</v>
      </c>
      <c r="F37" s="6">
        <v>41699</v>
      </c>
    </row>
    <row r="38" spans="1:6" ht="15.75" thickBot="1" x14ac:dyDescent="0.3">
      <c r="A38" s="8">
        <v>237</v>
      </c>
      <c r="B38" s="3">
        <v>41698</v>
      </c>
      <c r="C38" s="4">
        <f t="shared" ca="1" si="1"/>
        <v>56</v>
      </c>
      <c r="D38" s="9" t="s">
        <v>75</v>
      </c>
      <c r="E38" s="5" t="s">
        <v>76</v>
      </c>
      <c r="F38" s="6"/>
    </row>
    <row r="39" spans="1:6" ht="15.75" thickBot="1" x14ac:dyDescent="0.3">
      <c r="A39" s="8">
        <v>238</v>
      </c>
      <c r="B39" s="3"/>
      <c r="C39" s="4" t="str">
        <f t="shared" ca="1" si="1"/>
        <v/>
      </c>
      <c r="D39" s="5"/>
      <c r="E39" s="5"/>
      <c r="F39" s="6"/>
    </row>
    <row r="40" spans="1:6" ht="15.75" thickBot="1" x14ac:dyDescent="0.3">
      <c r="A40" s="8">
        <v>300</v>
      </c>
      <c r="B40" s="3">
        <v>41696</v>
      </c>
      <c r="C40" s="4">
        <f t="shared" ca="1" si="1"/>
        <v>58</v>
      </c>
      <c r="D40" s="5" t="s">
        <v>77</v>
      </c>
      <c r="E40" s="5" t="s">
        <v>78</v>
      </c>
      <c r="F40" s="6"/>
    </row>
    <row r="41" spans="1:6" ht="15.75" thickBot="1" x14ac:dyDescent="0.3">
      <c r="A41" s="8">
        <v>301</v>
      </c>
      <c r="B41" s="3">
        <v>41697</v>
      </c>
      <c r="C41" s="4">
        <f t="shared" ca="1" si="1"/>
        <v>57</v>
      </c>
      <c r="D41" s="5" t="s">
        <v>79</v>
      </c>
      <c r="E41" s="5" t="s">
        <v>80</v>
      </c>
      <c r="F41" s="6"/>
    </row>
    <row r="42" spans="1:6" ht="15.75" thickBot="1" x14ac:dyDescent="0.3">
      <c r="A42" s="15">
        <v>302</v>
      </c>
      <c r="B42" s="3">
        <v>41698</v>
      </c>
      <c r="C42" s="4">
        <f t="shared" ca="1" si="1"/>
        <v>56</v>
      </c>
      <c r="D42" s="12" t="s">
        <v>81</v>
      </c>
      <c r="E42" s="5" t="s">
        <v>82</v>
      </c>
      <c r="F42" s="6"/>
    </row>
    <row r="43" spans="1:6" ht="15.75" thickBot="1" x14ac:dyDescent="0.3">
      <c r="A43" s="8">
        <v>303</v>
      </c>
      <c r="B43" s="3"/>
      <c r="C43" s="4" t="str">
        <f t="shared" ca="1" si="1"/>
        <v/>
      </c>
      <c r="D43" s="5"/>
      <c r="E43" s="5"/>
      <c r="F43" s="6"/>
    </row>
    <row r="44" spans="1:6" ht="15.75" thickBot="1" x14ac:dyDescent="0.3">
      <c r="A44" s="8">
        <v>304</v>
      </c>
      <c r="B44" s="3">
        <v>41455</v>
      </c>
      <c r="C44" s="4">
        <f t="shared" ca="1" si="1"/>
        <v>230</v>
      </c>
      <c r="D44" s="5" t="s">
        <v>83</v>
      </c>
      <c r="E44" s="5" t="s">
        <v>31</v>
      </c>
    </row>
    <row r="45" spans="1:6" ht="15.75" thickBot="1" x14ac:dyDescent="0.3">
      <c r="A45" s="8">
        <v>305</v>
      </c>
      <c r="B45" s="3">
        <v>41698</v>
      </c>
      <c r="C45" s="4">
        <f t="shared" ca="1" si="1"/>
        <v>56</v>
      </c>
      <c r="D45" s="10" t="s">
        <v>84</v>
      </c>
      <c r="E45" s="5" t="s">
        <v>85</v>
      </c>
      <c r="F45" s="6">
        <v>41701</v>
      </c>
    </row>
    <row r="46" spans="1:6" ht="15.75" thickBot="1" x14ac:dyDescent="0.3">
      <c r="A46" s="8">
        <v>306</v>
      </c>
      <c r="B46" s="3">
        <v>41694</v>
      </c>
      <c r="C46" s="4">
        <f t="shared" ca="1" si="1"/>
        <v>60</v>
      </c>
      <c r="D46" s="5" t="s">
        <v>86</v>
      </c>
      <c r="E46" s="5" t="s">
        <v>87</v>
      </c>
    </row>
    <row r="47" spans="1:6" ht="15.75" thickBot="1" x14ac:dyDescent="0.3">
      <c r="A47" s="8">
        <v>307</v>
      </c>
      <c r="B47" s="3">
        <v>41697</v>
      </c>
      <c r="C47" s="4">
        <f t="shared" ca="1" si="1"/>
        <v>57</v>
      </c>
      <c r="D47" s="5" t="s">
        <v>88</v>
      </c>
      <c r="E47" s="5" t="s">
        <v>89</v>
      </c>
      <c r="F47" s="6"/>
    </row>
    <row r="48" spans="1:6" ht="15.75" thickBot="1" x14ac:dyDescent="0.3">
      <c r="A48" s="8">
        <v>308</v>
      </c>
      <c r="B48" s="3"/>
      <c r="C48" s="4" t="str">
        <f t="shared" ca="1" si="1"/>
        <v/>
      </c>
      <c r="D48" s="5"/>
      <c r="E48" s="5"/>
      <c r="F48" s="6"/>
    </row>
    <row r="49" spans="1:7" ht="15.75" thickBot="1" x14ac:dyDescent="0.3">
      <c r="A49" s="2">
        <v>309</v>
      </c>
      <c r="B49" s="3">
        <v>41696</v>
      </c>
      <c r="C49" s="4">
        <f t="shared" ca="1" si="1"/>
        <v>58</v>
      </c>
      <c r="D49" s="5" t="s">
        <v>90</v>
      </c>
      <c r="E49" s="5" t="s">
        <v>91</v>
      </c>
      <c r="F49" s="6"/>
    </row>
    <row r="50" spans="1:7" ht="15.75" thickBot="1" x14ac:dyDescent="0.3">
      <c r="A50" s="8">
        <v>310</v>
      </c>
      <c r="B50" s="3">
        <v>41695</v>
      </c>
      <c r="C50" s="4">
        <f t="shared" ca="1" si="1"/>
        <v>59</v>
      </c>
      <c r="D50" s="5" t="s">
        <v>92</v>
      </c>
      <c r="E50" s="5" t="s">
        <v>93</v>
      </c>
      <c r="F50" s="6"/>
    </row>
    <row r="51" spans="1:7" ht="15.75" thickBot="1" x14ac:dyDescent="0.3">
      <c r="A51" s="2">
        <v>311</v>
      </c>
      <c r="B51" s="3">
        <v>41696</v>
      </c>
      <c r="C51" s="4">
        <f t="shared" ca="1" si="1"/>
        <v>58</v>
      </c>
      <c r="D51" s="5" t="s">
        <v>94</v>
      </c>
      <c r="E51" s="5" t="s">
        <v>95</v>
      </c>
      <c r="F51" s="6"/>
    </row>
    <row r="52" spans="1:7" ht="15.75" thickBot="1" x14ac:dyDescent="0.3">
      <c r="A52" s="8">
        <v>313</v>
      </c>
      <c r="B52" s="3">
        <v>41695</v>
      </c>
      <c r="C52" s="4">
        <f t="shared" ca="1" si="1"/>
        <v>59</v>
      </c>
      <c r="D52" s="5" t="s">
        <v>96</v>
      </c>
      <c r="E52" s="5" t="s">
        <v>97</v>
      </c>
      <c r="F52" s="6">
        <v>41703</v>
      </c>
      <c r="G52" s="6"/>
    </row>
    <row r="53" spans="1:7" ht="15.75" thickBot="1" x14ac:dyDescent="0.3">
      <c r="A53" s="2">
        <v>315</v>
      </c>
      <c r="B53" s="3">
        <v>41697</v>
      </c>
      <c r="C53" s="4">
        <f t="shared" ca="1" si="1"/>
        <v>57</v>
      </c>
      <c r="D53" s="5" t="s">
        <v>98</v>
      </c>
      <c r="E53" s="5" t="s">
        <v>82</v>
      </c>
      <c r="F53" s="6">
        <v>41699</v>
      </c>
    </row>
    <row r="54" spans="1:7" ht="15.75" thickBot="1" x14ac:dyDescent="0.3">
      <c r="A54" s="8">
        <v>316</v>
      </c>
      <c r="B54" s="3">
        <v>41696</v>
      </c>
      <c r="C54" s="4">
        <f t="shared" ca="1" si="1"/>
        <v>58</v>
      </c>
      <c r="D54" s="5" t="s">
        <v>99</v>
      </c>
      <c r="E54" s="5" t="s">
        <v>60</v>
      </c>
    </row>
    <row r="55" spans="1:7" ht="15.75" thickBot="1" x14ac:dyDescent="0.3">
      <c r="A55" s="8">
        <v>317</v>
      </c>
      <c r="B55" s="3"/>
      <c r="C55" s="4" t="str">
        <f t="shared" ca="1" si="1"/>
        <v/>
      </c>
      <c r="D55" s="5"/>
      <c r="E55" s="5" t="s">
        <v>100</v>
      </c>
      <c r="F55" s="6">
        <v>41697</v>
      </c>
    </row>
    <row r="56" spans="1:7" ht="15.75" thickBot="1" x14ac:dyDescent="0.3">
      <c r="A56" s="8">
        <v>318</v>
      </c>
      <c r="B56" s="3">
        <v>41698</v>
      </c>
      <c r="C56" s="4">
        <f t="shared" ca="1" si="1"/>
        <v>56</v>
      </c>
      <c r="D56" s="12" t="s">
        <v>101</v>
      </c>
      <c r="E56" s="5" t="s">
        <v>82</v>
      </c>
      <c r="F56" s="6">
        <v>41700</v>
      </c>
    </row>
    <row r="57" spans="1:7" ht="15.75" thickBot="1" x14ac:dyDescent="0.3">
      <c r="A57" s="8">
        <v>319</v>
      </c>
      <c r="B57" s="3">
        <v>41698</v>
      </c>
      <c r="C57" s="4">
        <f t="shared" ca="1" si="1"/>
        <v>56</v>
      </c>
      <c r="D57" s="12" t="s">
        <v>102</v>
      </c>
      <c r="E57" s="5" t="s">
        <v>62</v>
      </c>
      <c r="F57" s="6"/>
    </row>
    <row r="58" spans="1:7" ht="15.75" thickBot="1" x14ac:dyDescent="0.3">
      <c r="A58" s="8">
        <v>320</v>
      </c>
      <c r="B58" s="3">
        <v>41697</v>
      </c>
      <c r="C58" s="4">
        <f t="shared" ca="1" si="1"/>
        <v>57</v>
      </c>
      <c r="D58" s="9" t="s">
        <v>103</v>
      </c>
      <c r="E58" s="5" t="s">
        <v>104</v>
      </c>
      <c r="F58" s="6"/>
    </row>
    <row r="59" spans="1:7" ht="15.75" thickBot="1" x14ac:dyDescent="0.3">
      <c r="A59" s="8">
        <v>321</v>
      </c>
      <c r="B59" s="3">
        <v>41698</v>
      </c>
      <c r="C59" s="4">
        <f t="shared" ca="1" si="1"/>
        <v>56</v>
      </c>
      <c r="D59" s="12" t="s">
        <v>105</v>
      </c>
      <c r="E59" s="5" t="s">
        <v>106</v>
      </c>
      <c r="F59" s="6"/>
    </row>
    <row r="60" spans="1:7" ht="15.75" thickBot="1" x14ac:dyDescent="0.3">
      <c r="A60" s="8">
        <v>322</v>
      </c>
      <c r="B60" s="3">
        <v>41697</v>
      </c>
      <c r="C60" s="4">
        <f t="shared" ca="1" si="1"/>
        <v>57</v>
      </c>
      <c r="D60" s="9" t="s">
        <v>107</v>
      </c>
      <c r="E60" s="5" t="s">
        <v>45</v>
      </c>
    </row>
    <row r="61" spans="1:7" ht="15.75" thickBot="1" x14ac:dyDescent="0.3">
      <c r="A61" s="8">
        <v>323</v>
      </c>
      <c r="B61" s="3">
        <v>41695</v>
      </c>
      <c r="C61" s="4">
        <f t="shared" ca="1" si="1"/>
        <v>59</v>
      </c>
      <c r="D61" s="5" t="s">
        <v>108</v>
      </c>
      <c r="E61" s="5" t="s">
        <v>24</v>
      </c>
      <c r="F61" s="11">
        <v>41699</v>
      </c>
    </row>
    <row r="62" spans="1:7" ht="15.75" thickBot="1" x14ac:dyDescent="0.3">
      <c r="A62" s="8">
        <v>324</v>
      </c>
      <c r="B62" s="3">
        <v>41694</v>
      </c>
      <c r="C62" s="4">
        <f t="shared" ca="1" si="1"/>
        <v>60</v>
      </c>
      <c r="D62" s="5" t="s">
        <v>109</v>
      </c>
      <c r="E62" s="5" t="s">
        <v>110</v>
      </c>
      <c r="F62" s="6"/>
    </row>
    <row r="63" spans="1:7" ht="15.75" thickBot="1" x14ac:dyDescent="0.3">
      <c r="A63" s="8">
        <v>325</v>
      </c>
      <c r="B63" s="3"/>
      <c r="C63" s="4" t="str">
        <f t="shared" ca="1" si="1"/>
        <v/>
      </c>
      <c r="D63" s="5"/>
      <c r="E63" s="5"/>
      <c r="F63" s="6"/>
    </row>
    <row r="64" spans="1:7" ht="15.75" thickBot="1" x14ac:dyDescent="0.3">
      <c r="A64" s="8">
        <v>326</v>
      </c>
      <c r="B64" s="3">
        <v>41698</v>
      </c>
      <c r="C64" s="4">
        <f t="shared" ca="1" si="1"/>
        <v>56</v>
      </c>
      <c r="D64" s="12" t="s">
        <v>111</v>
      </c>
      <c r="E64" s="5" t="s">
        <v>39</v>
      </c>
      <c r="F64" s="6"/>
    </row>
    <row r="65" spans="1:7" ht="15.75" thickBot="1" x14ac:dyDescent="0.3">
      <c r="A65" s="8">
        <v>327</v>
      </c>
      <c r="B65" s="3">
        <v>41696</v>
      </c>
      <c r="C65" s="4">
        <f t="shared" ca="1" si="1"/>
        <v>58</v>
      </c>
      <c r="D65" s="5" t="s">
        <v>112</v>
      </c>
      <c r="E65" s="5" t="s">
        <v>18</v>
      </c>
    </row>
    <row r="66" spans="1:7" ht="15.75" thickBot="1" x14ac:dyDescent="0.3">
      <c r="A66" s="8">
        <v>328</v>
      </c>
      <c r="B66" s="3">
        <v>41694</v>
      </c>
      <c r="C66" s="4">
        <f t="shared" ref="C66:C95" ca="1" si="2">IF(B66="","",NETWORKDAYS(B66,TODAY()))</f>
        <v>60</v>
      </c>
      <c r="D66" s="5" t="s">
        <v>113</v>
      </c>
      <c r="E66" s="5" t="s">
        <v>114</v>
      </c>
      <c r="F66" s="6"/>
    </row>
    <row r="67" spans="1:7" ht="15.75" thickBot="1" x14ac:dyDescent="0.3">
      <c r="A67" s="8">
        <v>329</v>
      </c>
      <c r="B67" s="3">
        <v>41695</v>
      </c>
      <c r="C67" s="4">
        <f t="shared" ca="1" si="2"/>
        <v>59</v>
      </c>
      <c r="D67" s="5" t="s">
        <v>115</v>
      </c>
      <c r="E67" s="5" t="s">
        <v>26</v>
      </c>
      <c r="F67" s="16">
        <v>41702</v>
      </c>
    </row>
    <row r="68" spans="1:7" ht="15.75" thickBot="1" x14ac:dyDescent="0.3">
      <c r="A68" s="8">
        <v>330</v>
      </c>
      <c r="B68" s="3">
        <v>41695</v>
      </c>
      <c r="C68" s="4">
        <f t="shared" ca="1" si="2"/>
        <v>59</v>
      </c>
      <c r="D68" s="5" t="s">
        <v>116</v>
      </c>
      <c r="E68" s="5" t="s">
        <v>117</v>
      </c>
      <c r="F68" s="6"/>
      <c r="G68" s="6"/>
    </row>
    <row r="69" spans="1:7" ht="15.75" thickBot="1" x14ac:dyDescent="0.3">
      <c r="A69" s="8">
        <v>331</v>
      </c>
      <c r="B69" s="3"/>
      <c r="C69" s="4" t="str">
        <f t="shared" ca="1" si="2"/>
        <v/>
      </c>
      <c r="D69" s="5"/>
      <c r="E69" s="5"/>
      <c r="F69" s="6"/>
    </row>
    <row r="70" spans="1:7" ht="15.75" thickBot="1" x14ac:dyDescent="0.3">
      <c r="A70" s="8">
        <v>332</v>
      </c>
      <c r="B70" s="3"/>
      <c r="C70" s="4" t="str">
        <f t="shared" ca="1" si="2"/>
        <v/>
      </c>
      <c r="D70" s="5"/>
      <c r="E70" s="5"/>
      <c r="F70" s="6"/>
    </row>
    <row r="71" spans="1:7" ht="15.75" thickBot="1" x14ac:dyDescent="0.3">
      <c r="A71" s="8">
        <v>400</v>
      </c>
      <c r="B71" s="3"/>
      <c r="C71" s="4" t="str">
        <f t="shared" ca="1" si="2"/>
        <v/>
      </c>
      <c r="D71" s="5"/>
      <c r="E71" s="5"/>
      <c r="F71" s="6"/>
    </row>
    <row r="72" spans="1:7" ht="15.75" thickBot="1" x14ac:dyDescent="0.3">
      <c r="A72" s="8">
        <v>403</v>
      </c>
      <c r="B72" s="3">
        <v>41694</v>
      </c>
      <c r="C72" s="4">
        <f t="shared" ca="1" si="2"/>
        <v>60</v>
      </c>
      <c r="D72" s="5" t="s">
        <v>118</v>
      </c>
      <c r="E72" s="5" t="s">
        <v>18</v>
      </c>
      <c r="F72" s="6"/>
    </row>
    <row r="73" spans="1:7" ht="15.75" thickBot="1" x14ac:dyDescent="0.3">
      <c r="A73" s="8">
        <v>404</v>
      </c>
      <c r="B73" s="3">
        <v>41683</v>
      </c>
      <c r="C73" s="4">
        <f t="shared" ca="1" si="2"/>
        <v>67</v>
      </c>
      <c r="D73" s="5" t="s">
        <v>119</v>
      </c>
      <c r="E73" s="5" t="s">
        <v>89</v>
      </c>
      <c r="F73" s="6"/>
    </row>
    <row r="74" spans="1:7" ht="15.75" thickBot="1" x14ac:dyDescent="0.3">
      <c r="A74" s="2">
        <v>406</v>
      </c>
      <c r="B74" s="3">
        <v>41691</v>
      </c>
      <c r="C74" s="4">
        <f t="shared" ca="1" si="2"/>
        <v>61</v>
      </c>
      <c r="D74" s="12" t="s">
        <v>120</v>
      </c>
      <c r="E74" s="5" t="s">
        <v>121</v>
      </c>
      <c r="F74" s="6"/>
    </row>
    <row r="75" spans="1:7" ht="15.75" thickBot="1" x14ac:dyDescent="0.3">
      <c r="A75" s="2">
        <v>407</v>
      </c>
      <c r="B75" s="3">
        <v>41674</v>
      </c>
      <c r="C75" s="4">
        <f t="shared" ca="1" si="2"/>
        <v>74</v>
      </c>
      <c r="D75" s="5" t="s">
        <v>122</v>
      </c>
      <c r="E75" s="5" t="s">
        <v>26</v>
      </c>
      <c r="F75" s="11" t="s">
        <v>29</v>
      </c>
    </row>
    <row r="76" spans="1:7" ht="15.75" thickBot="1" x14ac:dyDescent="0.3">
      <c r="A76" s="8">
        <v>408</v>
      </c>
      <c r="B76" s="3">
        <v>41697</v>
      </c>
      <c r="C76" s="4">
        <f t="shared" ca="1" si="2"/>
        <v>57</v>
      </c>
      <c r="D76" s="5" t="s">
        <v>123</v>
      </c>
      <c r="E76" s="5" t="s">
        <v>12</v>
      </c>
      <c r="F76" s="6">
        <v>41699</v>
      </c>
    </row>
    <row r="77" spans="1:7" ht="15.75" thickBot="1" x14ac:dyDescent="0.3">
      <c r="A77" s="8">
        <v>409</v>
      </c>
      <c r="B77" s="3">
        <v>41662</v>
      </c>
      <c r="C77" s="4">
        <f t="shared" ca="1" si="2"/>
        <v>82</v>
      </c>
      <c r="D77" s="5" t="s">
        <v>124</v>
      </c>
      <c r="E77" s="5" t="s">
        <v>125</v>
      </c>
      <c r="F77" s="6"/>
    </row>
    <row r="78" spans="1:7" ht="15.75" thickBot="1" x14ac:dyDescent="0.3">
      <c r="A78" s="8">
        <v>410</v>
      </c>
      <c r="B78" s="3">
        <v>41697</v>
      </c>
      <c r="C78" s="4">
        <f t="shared" ca="1" si="2"/>
        <v>57</v>
      </c>
      <c r="D78" s="9" t="s">
        <v>126</v>
      </c>
      <c r="E78" s="5" t="s">
        <v>127</v>
      </c>
      <c r="F78" s="6"/>
    </row>
    <row r="79" spans="1:7" ht="15.75" thickBot="1" x14ac:dyDescent="0.3">
      <c r="A79" s="2" t="s">
        <v>40</v>
      </c>
      <c r="B79" s="3">
        <v>41695</v>
      </c>
      <c r="C79" s="4">
        <f t="shared" ca="1" si="2"/>
        <v>59</v>
      </c>
      <c r="D79" s="5" t="s">
        <v>128</v>
      </c>
      <c r="E79" s="5" t="s">
        <v>18</v>
      </c>
    </row>
    <row r="80" spans="1:7" ht="15.75" thickBot="1" x14ac:dyDescent="0.3">
      <c r="A80" s="2" t="s">
        <v>43</v>
      </c>
      <c r="B80" s="3">
        <v>41695</v>
      </c>
      <c r="C80" s="4">
        <f t="shared" ca="1" si="2"/>
        <v>59</v>
      </c>
      <c r="D80" s="5" t="s">
        <v>129</v>
      </c>
      <c r="E80" s="5" t="s">
        <v>65</v>
      </c>
    </row>
    <row r="81" spans="1:6" ht="15.75" thickBot="1" x14ac:dyDescent="0.3">
      <c r="A81" s="8" t="s">
        <v>130</v>
      </c>
      <c r="B81" s="3">
        <v>41697</v>
      </c>
      <c r="C81" s="4">
        <f t="shared" ca="1" si="2"/>
        <v>57</v>
      </c>
      <c r="D81" s="9" t="s">
        <v>131</v>
      </c>
      <c r="E81" s="5" t="s">
        <v>97</v>
      </c>
    </row>
    <row r="82" spans="1:6" ht="15.75" thickBot="1" x14ac:dyDescent="0.3">
      <c r="A82" s="8" t="s">
        <v>132</v>
      </c>
      <c r="B82" s="3"/>
      <c r="C82" s="4" t="str">
        <f t="shared" ca="1" si="2"/>
        <v/>
      </c>
      <c r="D82" s="5"/>
      <c r="E82" s="5"/>
    </row>
    <row r="83" spans="1:6" ht="15.75" thickBot="1" x14ac:dyDescent="0.3">
      <c r="A83" s="8" t="s">
        <v>133</v>
      </c>
      <c r="B83" s="3"/>
      <c r="C83" s="4" t="str">
        <f t="shared" ca="1" si="2"/>
        <v/>
      </c>
      <c r="D83" s="5"/>
      <c r="E83" s="5"/>
      <c r="F83" s="6"/>
    </row>
    <row r="84" spans="1:6" ht="15.75" thickBot="1" x14ac:dyDescent="0.3">
      <c r="A84" s="8" t="s">
        <v>134</v>
      </c>
      <c r="B84" s="3">
        <v>41687</v>
      </c>
      <c r="C84" s="4">
        <f t="shared" ca="1" si="2"/>
        <v>65</v>
      </c>
      <c r="D84" s="5" t="s">
        <v>135</v>
      </c>
      <c r="E84" s="5" t="s">
        <v>42</v>
      </c>
      <c r="F84" s="6"/>
    </row>
    <row r="85" spans="1:6" ht="15.75" thickBot="1" x14ac:dyDescent="0.3">
      <c r="A85" s="2" t="s">
        <v>46</v>
      </c>
      <c r="B85" s="3">
        <v>41696</v>
      </c>
      <c r="C85" s="4">
        <f t="shared" ca="1" si="2"/>
        <v>58</v>
      </c>
      <c r="D85" s="5" t="s">
        <v>136</v>
      </c>
      <c r="E85" s="5" t="s">
        <v>89</v>
      </c>
    </row>
    <row r="86" spans="1:6" ht="15.75" thickBot="1" x14ac:dyDescent="0.3">
      <c r="A86" s="8" t="s">
        <v>137</v>
      </c>
      <c r="B86" s="3"/>
      <c r="C86" s="4" t="str">
        <f t="shared" ca="1" si="2"/>
        <v/>
      </c>
      <c r="D86" s="5"/>
      <c r="E86" s="5"/>
      <c r="F86" s="6"/>
    </row>
    <row r="87" spans="1:6" ht="15.75" thickBot="1" x14ac:dyDescent="0.3">
      <c r="A87" s="8" t="s">
        <v>138</v>
      </c>
      <c r="B87" s="3">
        <v>41690</v>
      </c>
      <c r="C87" s="4">
        <f t="shared" ca="1" si="2"/>
        <v>62</v>
      </c>
      <c r="D87" s="5" t="s">
        <v>139</v>
      </c>
      <c r="E87" s="5" t="s">
        <v>72</v>
      </c>
    </row>
    <row r="88" spans="1:6" ht="15.75" thickBot="1" x14ac:dyDescent="0.3">
      <c r="A88" s="8" t="s">
        <v>140</v>
      </c>
      <c r="B88" s="3">
        <v>41698</v>
      </c>
      <c r="C88" s="4">
        <f t="shared" ca="1" si="2"/>
        <v>56</v>
      </c>
      <c r="D88" s="5" t="s">
        <v>141</v>
      </c>
      <c r="E88" s="5" t="s">
        <v>142</v>
      </c>
      <c r="F88" s="6"/>
    </row>
    <row r="89" spans="1:6" ht="15.75" thickBot="1" x14ac:dyDescent="0.3">
      <c r="A89" s="8" t="s">
        <v>143</v>
      </c>
      <c r="B89" s="3">
        <v>41681</v>
      </c>
      <c r="C89" s="4">
        <f t="shared" ca="1" si="2"/>
        <v>69</v>
      </c>
      <c r="D89" s="5" t="s">
        <v>144</v>
      </c>
      <c r="E89" s="5" t="s">
        <v>145</v>
      </c>
    </row>
    <row r="90" spans="1:6" ht="15.75" thickBot="1" x14ac:dyDescent="0.3">
      <c r="A90" s="8" t="s">
        <v>146</v>
      </c>
      <c r="B90" s="3">
        <v>41683</v>
      </c>
      <c r="C90" s="4">
        <f t="shared" ca="1" si="2"/>
        <v>67</v>
      </c>
      <c r="D90" s="5" t="s">
        <v>147</v>
      </c>
      <c r="E90" s="5" t="s">
        <v>145</v>
      </c>
    </row>
    <row r="91" spans="1:6" ht="15.75" thickBot="1" x14ac:dyDescent="0.3">
      <c r="A91" s="8" t="s">
        <v>148</v>
      </c>
      <c r="B91" s="3">
        <v>41696</v>
      </c>
      <c r="C91" s="4">
        <f t="shared" ca="1" si="2"/>
        <v>58</v>
      </c>
      <c r="D91" s="5" t="s">
        <v>149</v>
      </c>
      <c r="E91" s="5" t="s">
        <v>16</v>
      </c>
    </row>
    <row r="92" spans="1:6" ht="15.75" thickBot="1" x14ac:dyDescent="0.3">
      <c r="A92" s="8" t="s">
        <v>150</v>
      </c>
      <c r="B92" s="3">
        <v>41697</v>
      </c>
      <c r="C92" s="4">
        <f t="shared" ca="1" si="2"/>
        <v>57</v>
      </c>
      <c r="D92" s="5" t="s">
        <v>151</v>
      </c>
      <c r="E92" s="5" t="s">
        <v>18</v>
      </c>
    </row>
    <row r="93" spans="1:6" ht="15.75" thickBot="1" x14ac:dyDescent="0.3">
      <c r="A93" s="8" t="s">
        <v>152</v>
      </c>
      <c r="B93" s="3">
        <v>41681</v>
      </c>
      <c r="C93" s="4">
        <f t="shared" ca="1" si="2"/>
        <v>69</v>
      </c>
      <c r="D93" s="5" t="s">
        <v>153</v>
      </c>
      <c r="E93" s="5" t="s">
        <v>154</v>
      </c>
    </row>
    <row r="94" spans="1:6" ht="15.75" thickBot="1" x14ac:dyDescent="0.3">
      <c r="A94" s="8" t="s">
        <v>155</v>
      </c>
      <c r="B94" s="3">
        <v>41698</v>
      </c>
      <c r="C94" s="4">
        <f t="shared" ca="1" si="2"/>
        <v>56</v>
      </c>
      <c r="D94" s="5" t="s">
        <v>156</v>
      </c>
      <c r="E94" s="5" t="s">
        <v>157</v>
      </c>
    </row>
    <row r="95" spans="1:6" ht="15.75" thickBot="1" x14ac:dyDescent="0.3">
      <c r="A95" s="8" t="s">
        <v>158</v>
      </c>
      <c r="B95" s="3">
        <v>41674</v>
      </c>
      <c r="C95" s="4">
        <f t="shared" ca="1" si="2"/>
        <v>74</v>
      </c>
      <c r="D95" s="5" t="s">
        <v>159</v>
      </c>
      <c r="E95" s="5" t="s">
        <v>145</v>
      </c>
    </row>
  </sheetData>
  <sortState ref="A2:G95">
    <sortCondition ref="A2:A95"/>
  </sortState>
  <conditionalFormatting sqref="C2:C68 C70:C87 C89:C90 C92:C93 C95">
    <cfRule type="expression" dxfId="320" priority="216" stopIfTrue="1">
      <formula>C2&gt;3</formula>
    </cfRule>
  </conditionalFormatting>
  <conditionalFormatting sqref="C2:C68 C70:C87 C89:C90 C92:C93 C95">
    <cfRule type="expression" dxfId="319" priority="217" stopIfTrue="1">
      <formula>C2&gt;2</formula>
    </cfRule>
  </conditionalFormatting>
  <conditionalFormatting sqref="C2:C68 C70:C87 C89:C90 C92:C93 C95">
    <cfRule type="expression" dxfId="318" priority="218" stopIfTrue="1">
      <formula>C2&gt;1</formula>
    </cfRule>
  </conditionalFormatting>
  <conditionalFormatting sqref="C2:C68 C70:C87 C89:C90 C92:C93 C95">
    <cfRule type="expression" dxfId="317" priority="219" stopIfTrue="1">
      <formula>C2&gt;0</formula>
    </cfRule>
  </conditionalFormatting>
  <conditionalFormatting sqref="C2:C68 C70:C87 C89:C90 C92:C93 C95">
    <cfRule type="expression" dxfId="316" priority="220">
      <formula>C2&lt;0</formula>
    </cfRule>
  </conditionalFormatting>
  <conditionalFormatting sqref="C95">
    <cfRule type="expression" dxfId="315" priority="201" stopIfTrue="1">
      <formula>C95&gt;3</formula>
    </cfRule>
  </conditionalFormatting>
  <conditionalFormatting sqref="C95">
    <cfRule type="expression" dxfId="314" priority="202" stopIfTrue="1">
      <formula>C95&gt;2</formula>
    </cfRule>
  </conditionalFormatting>
  <conditionalFormatting sqref="C95">
    <cfRule type="expression" dxfId="313" priority="203" stopIfTrue="1">
      <formula>C95&gt;1</formula>
    </cfRule>
  </conditionalFormatting>
  <conditionalFormatting sqref="C95">
    <cfRule type="expression" dxfId="312" priority="204" stopIfTrue="1">
      <formula>C95&gt;0</formula>
    </cfRule>
  </conditionalFormatting>
  <conditionalFormatting sqref="C95">
    <cfRule type="expression" dxfId="311" priority="205">
      <formula>C95&lt;0</formula>
    </cfRule>
  </conditionalFormatting>
  <conditionalFormatting sqref="C87">
    <cfRule type="expression" dxfId="310" priority="211" stopIfTrue="1">
      <formula>C87&gt;3</formula>
    </cfRule>
  </conditionalFormatting>
  <conditionalFormatting sqref="C87">
    <cfRule type="expression" dxfId="309" priority="212" stopIfTrue="1">
      <formula>C87&gt;2</formula>
    </cfRule>
  </conditionalFormatting>
  <conditionalFormatting sqref="C87">
    <cfRule type="expression" dxfId="308" priority="213" stopIfTrue="1">
      <formula>C87&gt;1</formula>
    </cfRule>
  </conditionalFormatting>
  <conditionalFormatting sqref="C87">
    <cfRule type="expression" dxfId="307" priority="214" stopIfTrue="1">
      <formula>C87&gt;0</formula>
    </cfRule>
  </conditionalFormatting>
  <conditionalFormatting sqref="C87">
    <cfRule type="expression" dxfId="306" priority="215">
      <formula>C87&lt;0</formula>
    </cfRule>
  </conditionalFormatting>
  <conditionalFormatting sqref="C93">
    <cfRule type="expression" dxfId="305" priority="206" stopIfTrue="1">
      <formula>C93&gt;3</formula>
    </cfRule>
  </conditionalFormatting>
  <conditionalFormatting sqref="C93">
    <cfRule type="expression" dxfId="304" priority="207" stopIfTrue="1">
      <formula>C93&gt;2</formula>
    </cfRule>
  </conditionalFormatting>
  <conditionalFormatting sqref="C93">
    <cfRule type="expression" dxfId="303" priority="208" stopIfTrue="1">
      <formula>C93&gt;1</formula>
    </cfRule>
  </conditionalFormatting>
  <conditionalFormatting sqref="C93">
    <cfRule type="expression" dxfId="302" priority="209" stopIfTrue="1">
      <formula>C93&gt;0</formula>
    </cfRule>
  </conditionalFormatting>
  <conditionalFormatting sqref="C93">
    <cfRule type="expression" dxfId="301" priority="210">
      <formula>C93&lt;0</formula>
    </cfRule>
  </conditionalFormatting>
  <conditionalFormatting sqref="C48">
    <cfRule type="expression" dxfId="300" priority="196" stopIfTrue="1">
      <formula>C48&gt;3</formula>
    </cfRule>
  </conditionalFormatting>
  <conditionalFormatting sqref="C48">
    <cfRule type="expression" dxfId="299" priority="197" stopIfTrue="1">
      <formula>C48&gt;2</formula>
    </cfRule>
  </conditionalFormatting>
  <conditionalFormatting sqref="C48">
    <cfRule type="expression" dxfId="298" priority="198" stopIfTrue="1">
      <formula>C48&gt;1</formula>
    </cfRule>
  </conditionalFormatting>
  <conditionalFormatting sqref="C48">
    <cfRule type="expression" dxfId="297" priority="199" stopIfTrue="1">
      <formula>C48&gt;0</formula>
    </cfRule>
  </conditionalFormatting>
  <conditionalFormatting sqref="C48">
    <cfRule type="expression" dxfId="296" priority="200">
      <formula>C48&lt;0</formula>
    </cfRule>
  </conditionalFormatting>
  <conditionalFormatting sqref="C4">
    <cfRule type="expression" dxfId="295" priority="191" stopIfTrue="1">
      <formula>C4&gt;3</formula>
    </cfRule>
  </conditionalFormatting>
  <conditionalFormatting sqref="C4">
    <cfRule type="expression" dxfId="294" priority="192" stopIfTrue="1">
      <formula>C4&gt;2</formula>
    </cfRule>
  </conditionalFormatting>
  <conditionalFormatting sqref="C4">
    <cfRule type="expression" dxfId="293" priority="193" stopIfTrue="1">
      <formula>C4&gt;1</formula>
    </cfRule>
  </conditionalFormatting>
  <conditionalFormatting sqref="C4">
    <cfRule type="expression" dxfId="292" priority="194" stopIfTrue="1">
      <formula>C4&gt;0</formula>
    </cfRule>
  </conditionalFormatting>
  <conditionalFormatting sqref="C4">
    <cfRule type="expression" dxfId="291" priority="195">
      <formula>C4&lt;0</formula>
    </cfRule>
  </conditionalFormatting>
  <conditionalFormatting sqref="C13">
    <cfRule type="expression" dxfId="290" priority="186" stopIfTrue="1">
      <formula>C13&gt;3</formula>
    </cfRule>
  </conditionalFormatting>
  <conditionalFormatting sqref="C13">
    <cfRule type="expression" dxfId="289" priority="187" stopIfTrue="1">
      <formula>C13&gt;2</formula>
    </cfRule>
  </conditionalFormatting>
  <conditionalFormatting sqref="C13">
    <cfRule type="expression" dxfId="288" priority="188" stopIfTrue="1">
      <formula>C13&gt;1</formula>
    </cfRule>
  </conditionalFormatting>
  <conditionalFormatting sqref="C13">
    <cfRule type="expression" dxfId="287" priority="189" stopIfTrue="1">
      <formula>C13&gt;0</formula>
    </cfRule>
  </conditionalFormatting>
  <conditionalFormatting sqref="C13">
    <cfRule type="expression" dxfId="286" priority="190">
      <formula>C13&lt;0</formula>
    </cfRule>
  </conditionalFormatting>
  <conditionalFormatting sqref="C14">
    <cfRule type="expression" dxfId="285" priority="181" stopIfTrue="1">
      <formula>C14&gt;3</formula>
    </cfRule>
  </conditionalFormatting>
  <conditionalFormatting sqref="C14">
    <cfRule type="expression" dxfId="284" priority="182" stopIfTrue="1">
      <formula>C14&gt;2</formula>
    </cfRule>
  </conditionalFormatting>
  <conditionalFormatting sqref="C14">
    <cfRule type="expression" dxfId="283" priority="183" stopIfTrue="1">
      <formula>C14&gt;1</formula>
    </cfRule>
  </conditionalFormatting>
  <conditionalFormatting sqref="C14">
    <cfRule type="expression" dxfId="282" priority="184" stopIfTrue="1">
      <formula>C14&gt;0</formula>
    </cfRule>
  </conditionalFormatting>
  <conditionalFormatting sqref="C14">
    <cfRule type="expression" dxfId="281" priority="185">
      <formula>C14&lt;0</formula>
    </cfRule>
  </conditionalFormatting>
  <conditionalFormatting sqref="C28">
    <cfRule type="expression" dxfId="280" priority="171" stopIfTrue="1">
      <formula>C28&gt;3</formula>
    </cfRule>
  </conditionalFormatting>
  <conditionalFormatting sqref="C28">
    <cfRule type="expression" dxfId="279" priority="172" stopIfTrue="1">
      <formula>C28&gt;2</formula>
    </cfRule>
  </conditionalFormatting>
  <conditionalFormatting sqref="C28">
    <cfRule type="expression" dxfId="278" priority="173" stopIfTrue="1">
      <formula>C28&gt;1</formula>
    </cfRule>
  </conditionalFormatting>
  <conditionalFormatting sqref="C28">
    <cfRule type="expression" dxfId="277" priority="174" stopIfTrue="1">
      <formula>C28&gt;0</formula>
    </cfRule>
  </conditionalFormatting>
  <conditionalFormatting sqref="C28">
    <cfRule type="expression" dxfId="276" priority="175">
      <formula>C28&lt;0</formula>
    </cfRule>
  </conditionalFormatting>
  <conditionalFormatting sqref="C35">
    <cfRule type="expression" dxfId="275" priority="161" stopIfTrue="1">
      <formula>C35&gt;3</formula>
    </cfRule>
  </conditionalFormatting>
  <conditionalFormatting sqref="C35">
    <cfRule type="expression" dxfId="274" priority="162" stopIfTrue="1">
      <formula>C35&gt;2</formula>
    </cfRule>
  </conditionalFormatting>
  <conditionalFormatting sqref="C35">
    <cfRule type="expression" dxfId="273" priority="163" stopIfTrue="1">
      <formula>C35&gt;1</formula>
    </cfRule>
  </conditionalFormatting>
  <conditionalFormatting sqref="C35">
    <cfRule type="expression" dxfId="272" priority="164" stopIfTrue="1">
      <formula>C35&gt;0</formula>
    </cfRule>
  </conditionalFormatting>
  <conditionalFormatting sqref="C35">
    <cfRule type="expression" dxfId="271" priority="165">
      <formula>C35&lt;0</formula>
    </cfRule>
  </conditionalFormatting>
  <conditionalFormatting sqref="C21">
    <cfRule type="expression" dxfId="270" priority="176" stopIfTrue="1">
      <formula>C21&gt;3</formula>
    </cfRule>
  </conditionalFormatting>
  <conditionalFormatting sqref="C21">
    <cfRule type="expression" dxfId="269" priority="177" stopIfTrue="1">
      <formula>C21&gt;2</formula>
    </cfRule>
  </conditionalFormatting>
  <conditionalFormatting sqref="C21">
    <cfRule type="expression" dxfId="268" priority="178" stopIfTrue="1">
      <formula>C21&gt;1</formula>
    </cfRule>
  </conditionalFormatting>
  <conditionalFormatting sqref="C21">
    <cfRule type="expression" dxfId="267" priority="179" stopIfTrue="1">
      <formula>C21&gt;0</formula>
    </cfRule>
  </conditionalFormatting>
  <conditionalFormatting sqref="C21">
    <cfRule type="expression" dxfId="266" priority="180">
      <formula>C21&lt;0</formula>
    </cfRule>
  </conditionalFormatting>
  <conditionalFormatting sqref="C29">
    <cfRule type="expression" dxfId="265" priority="166" stopIfTrue="1">
      <formula>C29&gt;3</formula>
    </cfRule>
  </conditionalFormatting>
  <conditionalFormatting sqref="C29">
    <cfRule type="expression" dxfId="264" priority="167" stopIfTrue="1">
      <formula>C29&gt;2</formula>
    </cfRule>
  </conditionalFormatting>
  <conditionalFormatting sqref="C29">
    <cfRule type="expression" dxfId="263" priority="168" stopIfTrue="1">
      <formula>C29&gt;1</formula>
    </cfRule>
  </conditionalFormatting>
  <conditionalFormatting sqref="C29">
    <cfRule type="expression" dxfId="262" priority="169" stopIfTrue="1">
      <formula>C29&gt;0</formula>
    </cfRule>
  </conditionalFormatting>
  <conditionalFormatting sqref="C29">
    <cfRule type="expression" dxfId="261" priority="170">
      <formula>C29&lt;0</formula>
    </cfRule>
  </conditionalFormatting>
  <conditionalFormatting sqref="C42">
    <cfRule type="expression" dxfId="260" priority="146" stopIfTrue="1">
      <formula>C42&gt;3</formula>
    </cfRule>
  </conditionalFormatting>
  <conditionalFormatting sqref="C42">
    <cfRule type="expression" dxfId="259" priority="147" stopIfTrue="1">
      <formula>C42&gt;2</formula>
    </cfRule>
  </conditionalFormatting>
  <conditionalFormatting sqref="C42">
    <cfRule type="expression" dxfId="258" priority="148" stopIfTrue="1">
      <formula>C42&gt;1</formula>
    </cfRule>
  </conditionalFormatting>
  <conditionalFormatting sqref="C42">
    <cfRule type="expression" dxfId="257" priority="149" stopIfTrue="1">
      <formula>C42&gt;0</formula>
    </cfRule>
  </conditionalFormatting>
  <conditionalFormatting sqref="C42">
    <cfRule type="expression" dxfId="256" priority="150">
      <formula>C42&lt;0</formula>
    </cfRule>
  </conditionalFormatting>
  <conditionalFormatting sqref="C40">
    <cfRule type="expression" dxfId="255" priority="156" stopIfTrue="1">
      <formula>C40&gt;3</formula>
    </cfRule>
  </conditionalFormatting>
  <conditionalFormatting sqref="C40">
    <cfRule type="expression" dxfId="254" priority="157" stopIfTrue="1">
      <formula>C40&gt;2</formula>
    </cfRule>
  </conditionalFormatting>
  <conditionalFormatting sqref="C40">
    <cfRule type="expression" dxfId="253" priority="158" stopIfTrue="1">
      <formula>C40&gt;1</formula>
    </cfRule>
  </conditionalFormatting>
  <conditionalFormatting sqref="C40">
    <cfRule type="expression" dxfId="252" priority="159" stopIfTrue="1">
      <formula>C40&gt;0</formula>
    </cfRule>
  </conditionalFormatting>
  <conditionalFormatting sqref="C40">
    <cfRule type="expression" dxfId="251" priority="160">
      <formula>C40&lt;0</formula>
    </cfRule>
  </conditionalFormatting>
  <conditionalFormatting sqref="C41">
    <cfRule type="expression" dxfId="250" priority="151" stopIfTrue="1">
      <formula>C41&gt;3</formula>
    </cfRule>
  </conditionalFormatting>
  <conditionalFormatting sqref="C41">
    <cfRule type="expression" dxfId="249" priority="152" stopIfTrue="1">
      <formula>C41&gt;2</formula>
    </cfRule>
  </conditionalFormatting>
  <conditionalFormatting sqref="C41">
    <cfRule type="expression" dxfId="248" priority="153" stopIfTrue="1">
      <formula>C41&gt;1</formula>
    </cfRule>
  </conditionalFormatting>
  <conditionalFormatting sqref="C41">
    <cfRule type="expression" dxfId="247" priority="154" stopIfTrue="1">
      <formula>C41&gt;0</formula>
    </cfRule>
  </conditionalFormatting>
  <conditionalFormatting sqref="C41">
    <cfRule type="expression" dxfId="246" priority="155">
      <formula>C41&lt;0</formula>
    </cfRule>
  </conditionalFormatting>
  <conditionalFormatting sqref="C50">
    <cfRule type="expression" dxfId="245" priority="141" stopIfTrue="1">
      <formula>C50&gt;3</formula>
    </cfRule>
  </conditionalFormatting>
  <conditionalFormatting sqref="C50">
    <cfRule type="expression" dxfId="244" priority="142" stopIfTrue="1">
      <formula>C50&gt;2</formula>
    </cfRule>
  </conditionalFormatting>
  <conditionalFormatting sqref="C50">
    <cfRule type="expression" dxfId="243" priority="143" stopIfTrue="1">
      <formula>C50&gt;1</formula>
    </cfRule>
  </conditionalFormatting>
  <conditionalFormatting sqref="C50">
    <cfRule type="expression" dxfId="242" priority="144" stopIfTrue="1">
      <formula>C50&gt;0</formula>
    </cfRule>
  </conditionalFormatting>
  <conditionalFormatting sqref="C50">
    <cfRule type="expression" dxfId="241" priority="145">
      <formula>C50&lt;0</formula>
    </cfRule>
  </conditionalFormatting>
  <conditionalFormatting sqref="C56">
    <cfRule type="expression" dxfId="240" priority="136" stopIfTrue="1">
      <formula>C56&gt;3</formula>
    </cfRule>
  </conditionalFormatting>
  <conditionalFormatting sqref="C56">
    <cfRule type="expression" dxfId="239" priority="137" stopIfTrue="1">
      <formula>C56&gt;2</formula>
    </cfRule>
  </conditionalFormatting>
  <conditionalFormatting sqref="C56">
    <cfRule type="expression" dxfId="238" priority="138" stopIfTrue="1">
      <formula>C56&gt;1</formula>
    </cfRule>
  </conditionalFormatting>
  <conditionalFormatting sqref="C56">
    <cfRule type="expression" dxfId="237" priority="139" stopIfTrue="1">
      <formula>C56&gt;0</formula>
    </cfRule>
  </conditionalFormatting>
  <conditionalFormatting sqref="C56">
    <cfRule type="expression" dxfId="236" priority="140">
      <formula>C56&lt;0</formula>
    </cfRule>
  </conditionalFormatting>
  <conditionalFormatting sqref="C63">
    <cfRule type="expression" dxfId="235" priority="131" stopIfTrue="1">
      <formula>C63&gt;3</formula>
    </cfRule>
  </conditionalFormatting>
  <conditionalFormatting sqref="C63">
    <cfRule type="expression" dxfId="234" priority="132" stopIfTrue="1">
      <formula>C63&gt;2</formula>
    </cfRule>
  </conditionalFormatting>
  <conditionalFormatting sqref="C63">
    <cfRule type="expression" dxfId="233" priority="133" stopIfTrue="1">
      <formula>C63&gt;1</formula>
    </cfRule>
  </conditionalFormatting>
  <conditionalFormatting sqref="C63">
    <cfRule type="expression" dxfId="232" priority="134" stopIfTrue="1">
      <formula>C63&gt;0</formula>
    </cfRule>
  </conditionalFormatting>
  <conditionalFormatting sqref="C63">
    <cfRule type="expression" dxfId="231" priority="135">
      <formula>C63&lt;0</formula>
    </cfRule>
  </conditionalFormatting>
  <conditionalFormatting sqref="C73">
    <cfRule type="expression" dxfId="230" priority="126" stopIfTrue="1">
      <formula>C73&gt;3</formula>
    </cfRule>
  </conditionalFormatting>
  <conditionalFormatting sqref="C73">
    <cfRule type="expression" dxfId="229" priority="127" stopIfTrue="1">
      <formula>C73&gt;2</formula>
    </cfRule>
  </conditionalFormatting>
  <conditionalFormatting sqref="C73">
    <cfRule type="expression" dxfId="228" priority="128" stopIfTrue="1">
      <formula>C73&gt;1</formula>
    </cfRule>
  </conditionalFormatting>
  <conditionalFormatting sqref="C73">
    <cfRule type="expression" dxfId="227" priority="129" stopIfTrue="1">
      <formula>C73&gt;0</formula>
    </cfRule>
  </conditionalFormatting>
  <conditionalFormatting sqref="C73">
    <cfRule type="expression" dxfId="226" priority="130">
      <formula>C73&lt;0</formula>
    </cfRule>
  </conditionalFormatting>
  <conditionalFormatting sqref="C92">
    <cfRule type="expression" dxfId="225" priority="121" stopIfTrue="1">
      <formula>C92&gt;3</formula>
    </cfRule>
  </conditionalFormatting>
  <conditionalFormatting sqref="C92">
    <cfRule type="expression" dxfId="224" priority="122" stopIfTrue="1">
      <formula>C92&gt;2</formula>
    </cfRule>
  </conditionalFormatting>
  <conditionalFormatting sqref="C92">
    <cfRule type="expression" dxfId="223" priority="123" stopIfTrue="1">
      <formula>C92&gt;1</formula>
    </cfRule>
  </conditionalFormatting>
  <conditionalFormatting sqref="C92">
    <cfRule type="expression" dxfId="222" priority="124" stopIfTrue="1">
      <formula>C92&gt;0</formula>
    </cfRule>
  </conditionalFormatting>
  <conditionalFormatting sqref="C92">
    <cfRule type="expression" dxfId="221" priority="125">
      <formula>C92&lt;0</formula>
    </cfRule>
  </conditionalFormatting>
  <conditionalFormatting sqref="C24">
    <cfRule type="expression" dxfId="220" priority="116" stopIfTrue="1">
      <formula>C24&gt;3</formula>
    </cfRule>
  </conditionalFormatting>
  <conditionalFormatting sqref="C24">
    <cfRule type="expression" dxfId="219" priority="117" stopIfTrue="1">
      <formula>C24&gt;2</formula>
    </cfRule>
  </conditionalFormatting>
  <conditionalFormatting sqref="C24">
    <cfRule type="expression" dxfId="218" priority="118" stopIfTrue="1">
      <formula>C24&gt;1</formula>
    </cfRule>
  </conditionalFormatting>
  <conditionalFormatting sqref="C24">
    <cfRule type="expression" dxfId="217" priority="119" stopIfTrue="1">
      <formula>C24&gt;0</formula>
    </cfRule>
  </conditionalFormatting>
  <conditionalFormatting sqref="C24">
    <cfRule type="expression" dxfId="216" priority="120">
      <formula>C24&lt;0</formula>
    </cfRule>
  </conditionalFormatting>
  <conditionalFormatting sqref="C6">
    <cfRule type="expression" dxfId="215" priority="111" stopIfTrue="1">
      <formula>C6&gt;3</formula>
    </cfRule>
  </conditionalFormatting>
  <conditionalFormatting sqref="C6">
    <cfRule type="expression" dxfId="214" priority="112" stopIfTrue="1">
      <formula>C6&gt;2</formula>
    </cfRule>
  </conditionalFormatting>
  <conditionalFormatting sqref="C6">
    <cfRule type="expression" dxfId="213" priority="113" stopIfTrue="1">
      <formula>C6&gt;1</formula>
    </cfRule>
  </conditionalFormatting>
  <conditionalFormatting sqref="C6">
    <cfRule type="expression" dxfId="212" priority="114" stopIfTrue="1">
      <formula>C6&gt;0</formula>
    </cfRule>
  </conditionalFormatting>
  <conditionalFormatting sqref="C6">
    <cfRule type="expression" dxfId="211" priority="115">
      <formula>C6&lt;0</formula>
    </cfRule>
  </conditionalFormatting>
  <conditionalFormatting sqref="C78">
    <cfRule type="expression" dxfId="210" priority="106" stopIfTrue="1">
      <formula>C78&gt;3</formula>
    </cfRule>
  </conditionalFormatting>
  <conditionalFormatting sqref="C78">
    <cfRule type="expression" dxfId="209" priority="107" stopIfTrue="1">
      <formula>C78&gt;2</formula>
    </cfRule>
  </conditionalFormatting>
  <conditionalFormatting sqref="C78">
    <cfRule type="expression" dxfId="208" priority="108" stopIfTrue="1">
      <formula>C78&gt;1</formula>
    </cfRule>
  </conditionalFormatting>
  <conditionalFormatting sqref="C78">
    <cfRule type="expression" dxfId="207" priority="109" stopIfTrue="1">
      <formula>C78&gt;0</formula>
    </cfRule>
  </conditionalFormatting>
  <conditionalFormatting sqref="C78">
    <cfRule type="expression" dxfId="206" priority="110">
      <formula>C78&lt;0</formula>
    </cfRule>
  </conditionalFormatting>
  <conditionalFormatting sqref="C5">
    <cfRule type="expression" dxfId="205" priority="101" stopIfTrue="1">
      <formula>C5&gt;3</formula>
    </cfRule>
  </conditionalFormatting>
  <conditionalFormatting sqref="C5">
    <cfRule type="expression" dxfId="204" priority="102" stopIfTrue="1">
      <formula>C5&gt;2</formula>
    </cfRule>
  </conditionalFormatting>
  <conditionalFormatting sqref="C5">
    <cfRule type="expression" dxfId="203" priority="103" stopIfTrue="1">
      <formula>C5&gt;1</formula>
    </cfRule>
  </conditionalFormatting>
  <conditionalFormatting sqref="C5">
    <cfRule type="expression" dxfId="202" priority="104" stopIfTrue="1">
      <formula>C5&gt;0</formula>
    </cfRule>
  </conditionalFormatting>
  <conditionalFormatting sqref="C5">
    <cfRule type="expression" dxfId="201" priority="105">
      <formula>C5&lt;0</formula>
    </cfRule>
  </conditionalFormatting>
  <conditionalFormatting sqref="C17">
    <cfRule type="expression" dxfId="200" priority="96" stopIfTrue="1">
      <formula>C17&gt;3</formula>
    </cfRule>
  </conditionalFormatting>
  <conditionalFormatting sqref="C17">
    <cfRule type="expression" dxfId="199" priority="97" stopIfTrue="1">
      <formula>C17&gt;2</formula>
    </cfRule>
  </conditionalFormatting>
  <conditionalFormatting sqref="C17">
    <cfRule type="expression" dxfId="198" priority="98" stopIfTrue="1">
      <formula>C17&gt;1</formula>
    </cfRule>
  </conditionalFormatting>
  <conditionalFormatting sqref="C17">
    <cfRule type="expression" dxfId="197" priority="99" stopIfTrue="1">
      <formula>C17&gt;0</formula>
    </cfRule>
  </conditionalFormatting>
  <conditionalFormatting sqref="C17">
    <cfRule type="expression" dxfId="196" priority="100">
      <formula>C17&lt;0</formula>
    </cfRule>
  </conditionalFormatting>
  <conditionalFormatting sqref="C26">
    <cfRule type="expression" dxfId="195" priority="81" stopIfTrue="1">
      <formula>C26&gt;3</formula>
    </cfRule>
  </conditionalFormatting>
  <conditionalFormatting sqref="C19">
    <cfRule type="expression" dxfId="194" priority="91" stopIfTrue="1">
      <formula>C19&gt;3</formula>
    </cfRule>
  </conditionalFormatting>
  <conditionalFormatting sqref="C19">
    <cfRule type="expression" dxfId="193" priority="92" stopIfTrue="1">
      <formula>C19&gt;2</formula>
    </cfRule>
  </conditionalFormatting>
  <conditionalFormatting sqref="C19">
    <cfRule type="expression" dxfId="192" priority="93" stopIfTrue="1">
      <formula>C19&gt;1</formula>
    </cfRule>
  </conditionalFormatting>
  <conditionalFormatting sqref="C19">
    <cfRule type="expression" dxfId="191" priority="94" stopIfTrue="1">
      <formula>C19&gt;0</formula>
    </cfRule>
  </conditionalFormatting>
  <conditionalFormatting sqref="C19">
    <cfRule type="expression" dxfId="190" priority="95">
      <formula>C19&lt;0</formula>
    </cfRule>
  </conditionalFormatting>
  <conditionalFormatting sqref="C25">
    <cfRule type="expression" dxfId="189" priority="86" stopIfTrue="1">
      <formula>C25&gt;3</formula>
    </cfRule>
  </conditionalFormatting>
  <conditionalFormatting sqref="C25">
    <cfRule type="expression" dxfId="188" priority="87" stopIfTrue="1">
      <formula>C25&gt;2</formula>
    </cfRule>
  </conditionalFormatting>
  <conditionalFormatting sqref="C25">
    <cfRule type="expression" dxfId="187" priority="88" stopIfTrue="1">
      <formula>C25&gt;1</formula>
    </cfRule>
  </conditionalFormatting>
  <conditionalFormatting sqref="C25">
    <cfRule type="expression" dxfId="186" priority="89" stopIfTrue="1">
      <formula>C25&gt;0</formula>
    </cfRule>
  </conditionalFormatting>
  <conditionalFormatting sqref="C25">
    <cfRule type="expression" dxfId="185" priority="90">
      <formula>C25&lt;0</formula>
    </cfRule>
  </conditionalFormatting>
  <conditionalFormatting sqref="C26">
    <cfRule type="expression" dxfId="184" priority="82" stopIfTrue="1">
      <formula>C26&gt;2</formula>
    </cfRule>
  </conditionalFormatting>
  <conditionalFormatting sqref="C26">
    <cfRule type="expression" dxfId="183" priority="83" stopIfTrue="1">
      <formula>C26&gt;1</formula>
    </cfRule>
  </conditionalFormatting>
  <conditionalFormatting sqref="C26">
    <cfRule type="expression" dxfId="182" priority="84" stopIfTrue="1">
      <formula>C26&gt;0</formula>
    </cfRule>
  </conditionalFormatting>
  <conditionalFormatting sqref="C26">
    <cfRule type="expression" dxfId="181" priority="85">
      <formula>C26&lt;0</formula>
    </cfRule>
  </conditionalFormatting>
  <conditionalFormatting sqref="C38">
    <cfRule type="expression" dxfId="180" priority="76" stopIfTrue="1">
      <formula>C38&gt;3</formula>
    </cfRule>
  </conditionalFormatting>
  <conditionalFormatting sqref="C38">
    <cfRule type="expression" dxfId="179" priority="77" stopIfTrue="1">
      <formula>C38&gt;2</formula>
    </cfRule>
  </conditionalFormatting>
  <conditionalFormatting sqref="C38">
    <cfRule type="expression" dxfId="178" priority="78" stopIfTrue="1">
      <formula>C38&gt;1</formula>
    </cfRule>
  </conditionalFormatting>
  <conditionalFormatting sqref="C38">
    <cfRule type="expression" dxfId="177" priority="79" stopIfTrue="1">
      <formula>C38&gt;0</formula>
    </cfRule>
  </conditionalFormatting>
  <conditionalFormatting sqref="C38">
    <cfRule type="expression" dxfId="176" priority="80">
      <formula>C38&lt;0</formula>
    </cfRule>
  </conditionalFormatting>
  <conditionalFormatting sqref="C85">
    <cfRule type="expression" dxfId="175" priority="71" stopIfTrue="1">
      <formula>C85&gt;3</formula>
    </cfRule>
  </conditionalFormatting>
  <conditionalFormatting sqref="C85">
    <cfRule type="expression" dxfId="174" priority="72" stopIfTrue="1">
      <formula>C85&gt;2</formula>
    </cfRule>
  </conditionalFormatting>
  <conditionalFormatting sqref="C85">
    <cfRule type="expression" dxfId="173" priority="73" stopIfTrue="1">
      <formula>C85&gt;1</formula>
    </cfRule>
  </conditionalFormatting>
  <conditionalFormatting sqref="C85">
    <cfRule type="expression" dxfId="172" priority="74" stopIfTrue="1">
      <formula>C85&gt;0</formula>
    </cfRule>
  </conditionalFormatting>
  <conditionalFormatting sqref="C85">
    <cfRule type="expression" dxfId="171" priority="75">
      <formula>C85&lt;0</formula>
    </cfRule>
  </conditionalFormatting>
  <conditionalFormatting sqref="C20">
    <cfRule type="expression" dxfId="170" priority="66" stopIfTrue="1">
      <formula>C20&gt;3</formula>
    </cfRule>
  </conditionalFormatting>
  <conditionalFormatting sqref="C20">
    <cfRule type="expression" dxfId="169" priority="67" stopIfTrue="1">
      <formula>C20&gt;2</formula>
    </cfRule>
  </conditionalFormatting>
  <conditionalFormatting sqref="C20">
    <cfRule type="expression" dxfId="168" priority="68" stopIfTrue="1">
      <formula>C20&gt;1</formula>
    </cfRule>
  </conditionalFormatting>
  <conditionalFormatting sqref="C20">
    <cfRule type="expression" dxfId="167" priority="69" stopIfTrue="1">
      <formula>C20&gt;0</formula>
    </cfRule>
  </conditionalFormatting>
  <conditionalFormatting sqref="C20">
    <cfRule type="expression" dxfId="166" priority="70">
      <formula>C20&lt;0</formula>
    </cfRule>
  </conditionalFormatting>
  <conditionalFormatting sqref="C31">
    <cfRule type="expression" dxfId="165" priority="61" stopIfTrue="1">
      <formula>C31&gt;3</formula>
    </cfRule>
  </conditionalFormatting>
  <conditionalFormatting sqref="C31">
    <cfRule type="expression" dxfId="164" priority="62" stopIfTrue="1">
      <formula>C31&gt;2</formula>
    </cfRule>
  </conditionalFormatting>
  <conditionalFormatting sqref="C31">
    <cfRule type="expression" dxfId="163" priority="63" stopIfTrue="1">
      <formula>C31&gt;1</formula>
    </cfRule>
  </conditionalFormatting>
  <conditionalFormatting sqref="C31">
    <cfRule type="expression" dxfId="162" priority="64" stopIfTrue="1">
      <formula>C31&gt;0</formula>
    </cfRule>
  </conditionalFormatting>
  <conditionalFormatting sqref="C31">
    <cfRule type="expression" dxfId="161" priority="65">
      <formula>C31&lt;0</formula>
    </cfRule>
  </conditionalFormatting>
  <conditionalFormatting sqref="C36">
    <cfRule type="expression" dxfId="160" priority="56" stopIfTrue="1">
      <formula>C36&gt;3</formula>
    </cfRule>
  </conditionalFormatting>
  <conditionalFormatting sqref="C36">
    <cfRule type="expression" dxfId="159" priority="57" stopIfTrue="1">
      <formula>C36&gt;2</formula>
    </cfRule>
  </conditionalFormatting>
  <conditionalFormatting sqref="C36">
    <cfRule type="expression" dxfId="158" priority="58" stopIfTrue="1">
      <formula>C36&gt;1</formula>
    </cfRule>
  </conditionalFormatting>
  <conditionalFormatting sqref="C36">
    <cfRule type="expression" dxfId="157" priority="59" stopIfTrue="1">
      <formula>C36&gt;0</formula>
    </cfRule>
  </conditionalFormatting>
  <conditionalFormatting sqref="C36">
    <cfRule type="expression" dxfId="156" priority="60">
      <formula>C36&lt;0</formula>
    </cfRule>
  </conditionalFormatting>
  <conditionalFormatting sqref="C53">
    <cfRule type="expression" dxfId="155" priority="51" stopIfTrue="1">
      <formula>C53&gt;3</formula>
    </cfRule>
  </conditionalFormatting>
  <conditionalFormatting sqref="C53">
    <cfRule type="expression" dxfId="154" priority="52" stopIfTrue="1">
      <formula>C53&gt;2</formula>
    </cfRule>
  </conditionalFormatting>
  <conditionalFormatting sqref="C53">
    <cfRule type="expression" dxfId="153" priority="53" stopIfTrue="1">
      <formula>C53&gt;1</formula>
    </cfRule>
  </conditionalFormatting>
  <conditionalFormatting sqref="C53">
    <cfRule type="expression" dxfId="152" priority="54" stopIfTrue="1">
      <formula>C53&gt;0</formula>
    </cfRule>
  </conditionalFormatting>
  <conditionalFormatting sqref="C53">
    <cfRule type="expression" dxfId="151" priority="55">
      <formula>C53&lt;0</formula>
    </cfRule>
  </conditionalFormatting>
  <conditionalFormatting sqref="C10">
    <cfRule type="expression" dxfId="150" priority="46" stopIfTrue="1">
      <formula>C10&gt;3</formula>
    </cfRule>
  </conditionalFormatting>
  <conditionalFormatting sqref="C10">
    <cfRule type="expression" dxfId="149" priority="47" stopIfTrue="1">
      <formula>C10&gt;2</formula>
    </cfRule>
  </conditionalFormatting>
  <conditionalFormatting sqref="C10">
    <cfRule type="expression" dxfId="148" priority="48" stopIfTrue="1">
      <formula>C10&gt;1</formula>
    </cfRule>
  </conditionalFormatting>
  <conditionalFormatting sqref="C10">
    <cfRule type="expression" dxfId="147" priority="49" stopIfTrue="1">
      <formula>C10&gt;0</formula>
    </cfRule>
  </conditionalFormatting>
  <conditionalFormatting sqref="C10">
    <cfRule type="expression" dxfId="146" priority="50">
      <formula>C10&lt;0</formula>
    </cfRule>
  </conditionalFormatting>
  <conditionalFormatting sqref="C27">
    <cfRule type="expression" dxfId="145" priority="41" stopIfTrue="1">
      <formula>C27&gt;3</formula>
    </cfRule>
  </conditionalFormatting>
  <conditionalFormatting sqref="C27">
    <cfRule type="expression" dxfId="144" priority="42" stopIfTrue="1">
      <formula>C27&gt;2</formula>
    </cfRule>
  </conditionalFormatting>
  <conditionalFormatting sqref="C27">
    <cfRule type="expression" dxfId="143" priority="43" stopIfTrue="1">
      <formula>C27&gt;1</formula>
    </cfRule>
  </conditionalFormatting>
  <conditionalFormatting sqref="C27">
    <cfRule type="expression" dxfId="142" priority="44" stopIfTrue="1">
      <formula>C27&gt;0</formula>
    </cfRule>
  </conditionalFormatting>
  <conditionalFormatting sqref="C27">
    <cfRule type="expression" dxfId="141" priority="45">
      <formula>C27&lt;0</formula>
    </cfRule>
  </conditionalFormatting>
  <conditionalFormatting sqref="C9">
    <cfRule type="expression" dxfId="140" priority="36" stopIfTrue="1">
      <formula>C9&gt;3</formula>
    </cfRule>
  </conditionalFormatting>
  <conditionalFormatting sqref="C9">
    <cfRule type="expression" dxfId="139" priority="37" stopIfTrue="1">
      <formula>C9&gt;2</formula>
    </cfRule>
  </conditionalFormatting>
  <conditionalFormatting sqref="C9">
    <cfRule type="expression" dxfId="138" priority="38" stopIfTrue="1">
      <formula>C9&gt;1</formula>
    </cfRule>
  </conditionalFormatting>
  <conditionalFormatting sqref="C9">
    <cfRule type="expression" dxfId="137" priority="39" stopIfTrue="1">
      <formula>C9&gt;0</formula>
    </cfRule>
  </conditionalFormatting>
  <conditionalFormatting sqref="C9">
    <cfRule type="expression" dxfId="136" priority="40">
      <formula>C9&lt;0</formula>
    </cfRule>
  </conditionalFormatting>
  <conditionalFormatting sqref="C69">
    <cfRule type="expression" dxfId="135" priority="31" stopIfTrue="1">
      <formula>C69&gt;3</formula>
    </cfRule>
  </conditionalFormatting>
  <conditionalFormatting sqref="C69">
    <cfRule type="expression" dxfId="134" priority="32" stopIfTrue="1">
      <formula>C69&gt;2</formula>
    </cfRule>
  </conditionalFormatting>
  <conditionalFormatting sqref="C69">
    <cfRule type="expression" dxfId="133" priority="33" stopIfTrue="1">
      <formula>C69&gt;1</formula>
    </cfRule>
  </conditionalFormatting>
  <conditionalFormatting sqref="C69">
    <cfRule type="expression" dxfId="132" priority="34" stopIfTrue="1">
      <formula>C69&gt;0</formula>
    </cfRule>
  </conditionalFormatting>
  <conditionalFormatting sqref="C69">
    <cfRule type="expression" dxfId="131" priority="35">
      <formula>C69&lt;0</formula>
    </cfRule>
  </conditionalFormatting>
  <conditionalFormatting sqref="C88">
    <cfRule type="expression" dxfId="130" priority="26" stopIfTrue="1">
      <formula>C88&gt;3</formula>
    </cfRule>
  </conditionalFormatting>
  <conditionalFormatting sqref="C88">
    <cfRule type="expression" dxfId="129" priority="27" stopIfTrue="1">
      <formula>C88&gt;2</formula>
    </cfRule>
  </conditionalFormatting>
  <conditionalFormatting sqref="C88">
    <cfRule type="expression" dxfId="128" priority="28" stopIfTrue="1">
      <formula>C88&gt;1</formula>
    </cfRule>
  </conditionalFormatting>
  <conditionalFormatting sqref="C88">
    <cfRule type="expression" dxfId="127" priority="29" stopIfTrue="1">
      <formula>C88&gt;0</formula>
    </cfRule>
  </conditionalFormatting>
  <conditionalFormatting sqref="C88">
    <cfRule type="expression" dxfId="126" priority="30">
      <formula>C88&lt;0</formula>
    </cfRule>
  </conditionalFormatting>
  <conditionalFormatting sqref="C88">
    <cfRule type="expression" dxfId="125" priority="21" stopIfTrue="1">
      <formula>C88&gt;3</formula>
    </cfRule>
  </conditionalFormatting>
  <conditionalFormatting sqref="C88">
    <cfRule type="expression" dxfId="124" priority="22" stopIfTrue="1">
      <formula>C88&gt;2</formula>
    </cfRule>
  </conditionalFormatting>
  <conditionalFormatting sqref="C88">
    <cfRule type="expression" dxfId="123" priority="23" stopIfTrue="1">
      <formula>C88&gt;1</formula>
    </cfRule>
  </conditionalFormatting>
  <conditionalFormatting sqref="C88">
    <cfRule type="expression" dxfId="122" priority="24" stopIfTrue="1">
      <formula>C88&gt;0</formula>
    </cfRule>
  </conditionalFormatting>
  <conditionalFormatting sqref="C88">
    <cfRule type="expression" dxfId="121" priority="25">
      <formula>C88&lt;0</formula>
    </cfRule>
  </conditionalFormatting>
  <conditionalFormatting sqref="C91">
    <cfRule type="expression" dxfId="120" priority="16" stopIfTrue="1">
      <formula>C91&gt;3</formula>
    </cfRule>
  </conditionalFormatting>
  <conditionalFormatting sqref="C91">
    <cfRule type="expression" dxfId="119" priority="17" stopIfTrue="1">
      <formula>C91&gt;2</formula>
    </cfRule>
  </conditionalFormatting>
  <conditionalFormatting sqref="C91">
    <cfRule type="expression" dxfId="118" priority="18" stopIfTrue="1">
      <formula>C91&gt;1</formula>
    </cfRule>
  </conditionalFormatting>
  <conditionalFormatting sqref="C91">
    <cfRule type="expression" dxfId="117" priority="19" stopIfTrue="1">
      <formula>C91&gt;0</formula>
    </cfRule>
  </conditionalFormatting>
  <conditionalFormatting sqref="C91">
    <cfRule type="expression" dxfId="116" priority="20">
      <formula>C91&lt;0</formula>
    </cfRule>
  </conditionalFormatting>
  <conditionalFormatting sqref="C91">
    <cfRule type="expression" dxfId="115" priority="11" stopIfTrue="1">
      <formula>C91&gt;3</formula>
    </cfRule>
  </conditionalFormatting>
  <conditionalFormatting sqref="C91">
    <cfRule type="expression" dxfId="114" priority="12" stopIfTrue="1">
      <formula>C91&gt;2</formula>
    </cfRule>
  </conditionalFormatting>
  <conditionalFormatting sqref="C91">
    <cfRule type="expression" dxfId="113" priority="13" stopIfTrue="1">
      <formula>C91&gt;1</formula>
    </cfRule>
  </conditionalFormatting>
  <conditionalFormatting sqref="C91">
    <cfRule type="expression" dxfId="112" priority="14" stopIfTrue="1">
      <formula>C91&gt;0</formula>
    </cfRule>
  </conditionalFormatting>
  <conditionalFormatting sqref="C91">
    <cfRule type="expression" dxfId="111" priority="15">
      <formula>C91&lt;0</formula>
    </cfRule>
  </conditionalFormatting>
  <conditionalFormatting sqref="C94">
    <cfRule type="expression" dxfId="110" priority="6" stopIfTrue="1">
      <formula>C94&gt;3</formula>
    </cfRule>
  </conditionalFormatting>
  <conditionalFormatting sqref="C94">
    <cfRule type="expression" dxfId="109" priority="7" stopIfTrue="1">
      <formula>C94&gt;2</formula>
    </cfRule>
  </conditionalFormatting>
  <conditionalFormatting sqref="C94">
    <cfRule type="expression" dxfId="108" priority="8" stopIfTrue="1">
      <formula>C94&gt;1</formula>
    </cfRule>
  </conditionalFormatting>
  <conditionalFormatting sqref="C94">
    <cfRule type="expression" dxfId="107" priority="9" stopIfTrue="1">
      <formula>C94&gt;0</formula>
    </cfRule>
  </conditionalFormatting>
  <conditionalFormatting sqref="C94">
    <cfRule type="expression" dxfId="106" priority="10">
      <formula>C94&lt;0</formula>
    </cfRule>
  </conditionalFormatting>
  <conditionalFormatting sqref="C94">
    <cfRule type="expression" dxfId="105" priority="1" stopIfTrue="1">
      <formula>C94&gt;3</formula>
    </cfRule>
  </conditionalFormatting>
  <conditionalFormatting sqref="C94">
    <cfRule type="expression" dxfId="104" priority="2" stopIfTrue="1">
      <formula>C94&gt;2</formula>
    </cfRule>
  </conditionalFormatting>
  <conditionalFormatting sqref="C94">
    <cfRule type="expression" dxfId="103" priority="3" stopIfTrue="1">
      <formula>C94&gt;1</formula>
    </cfRule>
  </conditionalFormatting>
  <conditionalFormatting sqref="C94">
    <cfRule type="expression" dxfId="102" priority="4" stopIfTrue="1">
      <formula>C94&gt;0</formula>
    </cfRule>
  </conditionalFormatting>
  <conditionalFormatting sqref="C94">
    <cfRule type="expression" dxfId="101" priority="5">
      <formula>C94&lt;0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16" zoomScale="180" zoomScaleNormal="180" workbookViewId="0">
      <selection activeCell="D1" sqref="D1:D1048576"/>
    </sheetView>
  </sheetViews>
  <sheetFormatPr baseColWidth="10" defaultColWidth="9.140625" defaultRowHeight="15" x14ac:dyDescent="0.25"/>
  <cols>
    <col min="1" max="1" width="7.140625" bestFit="1" customWidth="1"/>
    <col min="2" max="2" width="15.85546875" bestFit="1" customWidth="1"/>
    <col min="4" max="4" width="22.140625" bestFit="1" customWidth="1"/>
    <col min="5" max="5" width="23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.75" thickBot="1" x14ac:dyDescent="0.3">
      <c r="A2" s="8">
        <v>200</v>
      </c>
      <c r="B2" s="3"/>
      <c r="C2" s="4" t="str">
        <f ca="1">IF(B2="","",NETWORKDAYS(B2,TODAY())+1)</f>
        <v/>
      </c>
      <c r="D2" s="5"/>
      <c r="E2" s="5"/>
      <c r="F2" s="6"/>
      <c r="H2" s="7">
        <v>201</v>
      </c>
    </row>
    <row r="3" spans="1:8" ht="15.75" thickBot="1" x14ac:dyDescent="0.3">
      <c r="A3" s="2">
        <v>201</v>
      </c>
      <c r="B3" s="3">
        <v>41697</v>
      </c>
      <c r="C3" s="4">
        <f t="shared" ref="C3:C66" ca="1" si="0">IF(B3="","",NETWORKDAYS(B3,TODAY())+1)</f>
        <v>58</v>
      </c>
      <c r="D3" s="5" t="s">
        <v>7</v>
      </c>
      <c r="E3" s="5" t="s">
        <v>8</v>
      </c>
      <c r="F3" s="6"/>
      <c r="H3" s="7">
        <v>202</v>
      </c>
    </row>
    <row r="4" spans="1:8" ht="15.75" thickBot="1" x14ac:dyDescent="0.3">
      <c r="A4" s="2">
        <v>202</v>
      </c>
      <c r="B4" s="3">
        <v>41698</v>
      </c>
      <c r="C4" s="4">
        <f t="shared" ca="1" si="0"/>
        <v>57</v>
      </c>
      <c r="D4" s="5" t="s">
        <v>9</v>
      </c>
      <c r="E4" s="5" t="s">
        <v>10</v>
      </c>
      <c r="F4" s="6">
        <v>41700</v>
      </c>
      <c r="H4" s="7">
        <v>213</v>
      </c>
    </row>
    <row r="5" spans="1:8" ht="15.75" thickBot="1" x14ac:dyDescent="0.3">
      <c r="A5" s="8">
        <v>203</v>
      </c>
      <c r="B5" s="3"/>
      <c r="C5" s="4" t="str">
        <f t="shared" ca="1" si="0"/>
        <v/>
      </c>
      <c r="D5" s="5"/>
      <c r="E5" s="5"/>
      <c r="F5" s="6"/>
      <c r="H5" s="7">
        <v>218</v>
      </c>
    </row>
    <row r="6" spans="1:8" ht="15.75" thickBot="1" x14ac:dyDescent="0.3">
      <c r="A6" s="8">
        <v>204</v>
      </c>
      <c r="B6" s="3">
        <v>41697</v>
      </c>
      <c r="C6" s="4">
        <f t="shared" ca="1" si="0"/>
        <v>58</v>
      </c>
      <c r="D6" s="5" t="s">
        <v>13</v>
      </c>
      <c r="E6" s="5" t="s">
        <v>14</v>
      </c>
      <c r="F6" s="6"/>
      <c r="H6" s="7">
        <v>226</v>
      </c>
    </row>
    <row r="7" spans="1:8" ht="15.75" thickBot="1" x14ac:dyDescent="0.3">
      <c r="A7" s="8">
        <v>205</v>
      </c>
      <c r="B7" s="3">
        <v>41697</v>
      </c>
      <c r="C7" s="4">
        <f t="shared" ca="1" si="0"/>
        <v>58</v>
      </c>
      <c r="D7" s="5" t="s">
        <v>15</v>
      </c>
      <c r="E7" s="5" t="s">
        <v>16</v>
      </c>
      <c r="F7" s="6"/>
      <c r="H7" s="7">
        <v>227</v>
      </c>
    </row>
    <row r="8" spans="1:8" ht="15.75" thickBot="1" x14ac:dyDescent="0.3">
      <c r="A8" s="8">
        <v>206</v>
      </c>
      <c r="B8" s="3">
        <v>41682</v>
      </c>
      <c r="C8" s="4">
        <f t="shared" ca="1" si="0"/>
        <v>69</v>
      </c>
      <c r="D8" s="5" t="s">
        <v>17</v>
      </c>
      <c r="E8" s="5" t="s">
        <v>18</v>
      </c>
      <c r="H8" s="7">
        <v>233</v>
      </c>
    </row>
    <row r="9" spans="1:8" ht="15.75" thickBot="1" x14ac:dyDescent="0.3">
      <c r="A9" s="8">
        <v>207</v>
      </c>
      <c r="B9" s="3"/>
      <c r="C9" s="4" t="str">
        <f t="shared" ca="1" si="0"/>
        <v/>
      </c>
      <c r="D9" s="5"/>
      <c r="E9" s="5"/>
      <c r="F9" s="6"/>
      <c r="H9" s="7">
        <v>302</v>
      </c>
    </row>
    <row r="10" spans="1:8" ht="15.75" thickBot="1" x14ac:dyDescent="0.3">
      <c r="A10" s="8">
        <v>208</v>
      </c>
      <c r="B10" s="3">
        <v>41697</v>
      </c>
      <c r="C10" s="4">
        <f t="shared" ca="1" si="0"/>
        <v>58</v>
      </c>
      <c r="D10" s="5" t="s">
        <v>21</v>
      </c>
      <c r="E10" s="5" t="s">
        <v>12</v>
      </c>
      <c r="F10" s="6">
        <v>41699</v>
      </c>
      <c r="H10" s="7">
        <v>318</v>
      </c>
    </row>
    <row r="11" spans="1:8" ht="15.75" thickBot="1" x14ac:dyDescent="0.3">
      <c r="A11" s="8">
        <v>209</v>
      </c>
      <c r="B11" s="3">
        <v>41696</v>
      </c>
      <c r="C11" s="4">
        <f t="shared" ca="1" si="0"/>
        <v>59</v>
      </c>
      <c r="D11" s="5" t="s">
        <v>22</v>
      </c>
      <c r="E11" s="5" t="s">
        <v>8</v>
      </c>
      <c r="F11" s="6"/>
      <c r="H11" s="7">
        <v>321</v>
      </c>
    </row>
    <row r="12" spans="1:8" ht="15.75" thickBot="1" x14ac:dyDescent="0.3">
      <c r="A12" s="8">
        <v>210</v>
      </c>
      <c r="B12" s="3">
        <v>41697</v>
      </c>
      <c r="C12" s="4">
        <f t="shared" ca="1" si="0"/>
        <v>58</v>
      </c>
      <c r="D12" s="5" t="s">
        <v>23</v>
      </c>
      <c r="E12" s="5" t="s">
        <v>24</v>
      </c>
      <c r="F12" s="6"/>
      <c r="H12" s="7">
        <v>322</v>
      </c>
    </row>
    <row r="13" spans="1:8" ht="15.75" thickBot="1" x14ac:dyDescent="0.3">
      <c r="A13" s="8">
        <v>211</v>
      </c>
      <c r="B13" s="3">
        <v>41662</v>
      </c>
      <c r="C13" s="4">
        <f t="shared" ca="1" si="0"/>
        <v>83</v>
      </c>
      <c r="D13" s="5" t="s">
        <v>25</v>
      </c>
      <c r="E13" s="5" t="s">
        <v>26</v>
      </c>
      <c r="H13" s="7">
        <v>323</v>
      </c>
    </row>
    <row r="14" spans="1:8" ht="15.75" thickBot="1" x14ac:dyDescent="0.3">
      <c r="A14" s="8">
        <v>212</v>
      </c>
      <c r="B14" s="3"/>
      <c r="C14" s="4" t="str">
        <f t="shared" ca="1" si="0"/>
        <v/>
      </c>
      <c r="D14" s="5"/>
      <c r="E14" s="5"/>
      <c r="F14" s="11"/>
    </row>
    <row r="15" spans="1:8" ht="15.75" thickBot="1" x14ac:dyDescent="0.3">
      <c r="A15" s="2">
        <v>213</v>
      </c>
      <c r="B15" s="3">
        <v>41695</v>
      </c>
      <c r="C15" s="4">
        <f t="shared" ca="1" si="0"/>
        <v>60</v>
      </c>
      <c r="D15" s="5" t="s">
        <v>30</v>
      </c>
      <c r="E15" s="5" t="s">
        <v>31</v>
      </c>
      <c r="F15" s="6">
        <v>41698</v>
      </c>
    </row>
    <row r="16" spans="1:8" ht="15.75" thickBot="1" x14ac:dyDescent="0.3">
      <c r="A16" s="8">
        <v>214</v>
      </c>
      <c r="B16" s="3"/>
      <c r="C16" s="4" t="str">
        <f t="shared" ca="1" si="0"/>
        <v/>
      </c>
      <c r="D16" s="5"/>
      <c r="E16" s="5"/>
    </row>
    <row r="17" spans="1:7" ht="15.75" thickBot="1" x14ac:dyDescent="0.3">
      <c r="A17" s="8">
        <v>215</v>
      </c>
      <c r="B17" s="3"/>
      <c r="C17" s="4" t="str">
        <f t="shared" ca="1" si="0"/>
        <v/>
      </c>
      <c r="D17" s="5"/>
      <c r="E17" s="5"/>
      <c r="F17" s="6"/>
    </row>
    <row r="18" spans="1:7" ht="15.75" thickBot="1" x14ac:dyDescent="0.3">
      <c r="A18" s="8">
        <v>217</v>
      </c>
      <c r="B18" s="3">
        <v>41699</v>
      </c>
      <c r="C18" s="4">
        <f t="shared" ca="1" si="0"/>
        <v>56</v>
      </c>
      <c r="D18" s="9" t="s">
        <v>286</v>
      </c>
      <c r="E18" s="5" t="s">
        <v>104</v>
      </c>
      <c r="F18" s="11"/>
      <c r="G18" s="6"/>
    </row>
    <row r="19" spans="1:7" ht="15.75" thickBot="1" x14ac:dyDescent="0.3">
      <c r="A19" s="2">
        <v>218</v>
      </c>
      <c r="B19" s="42"/>
      <c r="C19" s="4" t="str">
        <f t="shared" ca="1" si="0"/>
        <v/>
      </c>
      <c r="D19" s="5"/>
      <c r="E19" s="5"/>
      <c r="F19" s="11"/>
    </row>
    <row r="20" spans="1:7" ht="15.75" thickBot="1" x14ac:dyDescent="0.3">
      <c r="A20" s="8">
        <v>219</v>
      </c>
      <c r="B20" s="3"/>
      <c r="C20" s="4" t="str">
        <f t="shared" ca="1" si="0"/>
        <v/>
      </c>
      <c r="D20" s="5"/>
      <c r="E20" s="5"/>
      <c r="F20" s="6"/>
    </row>
    <row r="21" spans="1:7" ht="15.75" thickBot="1" x14ac:dyDescent="0.3">
      <c r="A21" s="8">
        <v>220</v>
      </c>
      <c r="B21" s="3">
        <v>41698</v>
      </c>
      <c r="C21" s="4">
        <f t="shared" ca="1" si="0"/>
        <v>57</v>
      </c>
      <c r="D21" s="5" t="s">
        <v>41</v>
      </c>
      <c r="E21" s="5" t="s">
        <v>42</v>
      </c>
      <c r="F21" s="6"/>
    </row>
    <row r="22" spans="1:7" ht="15.75" thickBot="1" x14ac:dyDescent="0.3">
      <c r="A22" s="8">
        <v>221</v>
      </c>
      <c r="B22" s="3">
        <v>41696</v>
      </c>
      <c r="C22" s="4">
        <f t="shared" ca="1" si="0"/>
        <v>59</v>
      </c>
      <c r="D22" s="5" t="s">
        <v>44</v>
      </c>
      <c r="E22" s="5" t="s">
        <v>45</v>
      </c>
      <c r="F22" s="6"/>
    </row>
    <row r="23" spans="1:7" ht="15.75" thickBot="1" x14ac:dyDescent="0.3">
      <c r="A23" s="8">
        <v>222</v>
      </c>
      <c r="B23" s="3">
        <v>41693</v>
      </c>
      <c r="C23" s="4">
        <f t="shared" ca="1" si="0"/>
        <v>61</v>
      </c>
      <c r="D23" s="5" t="s">
        <v>47</v>
      </c>
      <c r="E23" s="5" t="s">
        <v>48</v>
      </c>
    </row>
    <row r="24" spans="1:7" ht="15.75" thickBot="1" x14ac:dyDescent="0.3">
      <c r="A24" s="8">
        <v>223</v>
      </c>
      <c r="B24" s="3">
        <v>41699</v>
      </c>
      <c r="C24" s="4">
        <f t="shared" ca="1" si="0"/>
        <v>56</v>
      </c>
      <c r="D24" s="9" t="s">
        <v>287</v>
      </c>
      <c r="E24" s="5" t="s">
        <v>288</v>
      </c>
    </row>
    <row r="25" spans="1:7" ht="15.75" thickBot="1" x14ac:dyDescent="0.3">
      <c r="A25" s="8">
        <v>224</v>
      </c>
      <c r="B25" s="3">
        <v>41699</v>
      </c>
      <c r="C25" s="4">
        <f t="shared" ca="1" si="0"/>
        <v>56</v>
      </c>
      <c r="D25" s="9" t="s">
        <v>289</v>
      </c>
      <c r="E25" s="5" t="s">
        <v>290</v>
      </c>
      <c r="F25" s="11"/>
    </row>
    <row r="26" spans="1:7" ht="15.75" thickBot="1" x14ac:dyDescent="0.3">
      <c r="A26" s="8">
        <v>225</v>
      </c>
      <c r="B26" s="3">
        <v>41698</v>
      </c>
      <c r="C26" s="4">
        <f t="shared" ca="1" si="0"/>
        <v>57</v>
      </c>
      <c r="D26" s="5" t="s">
        <v>53</v>
      </c>
      <c r="E26" s="5" t="s">
        <v>54</v>
      </c>
      <c r="F26" s="6">
        <v>41700</v>
      </c>
    </row>
    <row r="27" spans="1:7" ht="15.75" thickBot="1" x14ac:dyDescent="0.3">
      <c r="A27" s="2">
        <v>226</v>
      </c>
      <c r="B27" s="3">
        <v>41697</v>
      </c>
      <c r="C27" s="4">
        <f t="shared" ca="1" si="0"/>
        <v>58</v>
      </c>
      <c r="D27" s="5" t="s">
        <v>55</v>
      </c>
      <c r="E27" s="5" t="s">
        <v>56</v>
      </c>
      <c r="F27" s="6">
        <v>41700</v>
      </c>
    </row>
    <row r="28" spans="1:7" ht="15.75" thickBot="1" x14ac:dyDescent="0.3">
      <c r="A28" s="2">
        <v>227</v>
      </c>
      <c r="B28" s="3">
        <v>41696</v>
      </c>
      <c r="C28" s="4">
        <f t="shared" ca="1" si="0"/>
        <v>59</v>
      </c>
      <c r="D28" s="5" t="s">
        <v>57</v>
      </c>
      <c r="E28" s="5" t="s">
        <v>58</v>
      </c>
      <c r="F28" s="11">
        <v>41700</v>
      </c>
    </row>
    <row r="29" spans="1:7" ht="15.75" thickBot="1" x14ac:dyDescent="0.3">
      <c r="A29" s="8">
        <v>228</v>
      </c>
      <c r="B29" s="3"/>
      <c r="C29" s="4" t="str">
        <f t="shared" ca="1" si="0"/>
        <v/>
      </c>
      <c r="D29" s="5"/>
      <c r="E29" s="5"/>
      <c r="F29" s="11"/>
    </row>
    <row r="30" spans="1:7" ht="15.75" thickBot="1" x14ac:dyDescent="0.3">
      <c r="A30" s="8">
        <v>229</v>
      </c>
      <c r="B30" s="3">
        <v>41698</v>
      </c>
      <c r="C30" s="4">
        <f t="shared" ca="1" si="0"/>
        <v>57</v>
      </c>
      <c r="D30" s="5" t="s">
        <v>59</v>
      </c>
      <c r="E30" s="5" t="s">
        <v>60</v>
      </c>
      <c r="F30" s="6"/>
    </row>
    <row r="31" spans="1:7" ht="15.75" thickBot="1" x14ac:dyDescent="0.3">
      <c r="A31" s="8">
        <v>230</v>
      </c>
      <c r="B31" s="3">
        <v>41697</v>
      </c>
      <c r="C31" s="4">
        <f t="shared" ca="1" si="0"/>
        <v>58</v>
      </c>
      <c r="D31" s="5" t="s">
        <v>63</v>
      </c>
      <c r="E31" s="5" t="s">
        <v>62</v>
      </c>
      <c r="F31" s="6"/>
    </row>
    <row r="32" spans="1:7" ht="15.75" thickBot="1" x14ac:dyDescent="0.3">
      <c r="A32" s="14">
        <v>231</v>
      </c>
      <c r="B32" s="3">
        <v>41691</v>
      </c>
      <c r="C32" s="4">
        <f t="shared" ca="1" si="0"/>
        <v>62</v>
      </c>
      <c r="D32" s="5" t="s">
        <v>64</v>
      </c>
      <c r="E32" s="5" t="s">
        <v>65</v>
      </c>
    </row>
    <row r="33" spans="1:6" ht="15.75" thickBot="1" x14ac:dyDescent="0.3">
      <c r="A33" s="14">
        <v>232</v>
      </c>
      <c r="B33" s="3">
        <v>41658</v>
      </c>
      <c r="C33" s="4">
        <f t="shared" ca="1" si="0"/>
        <v>86</v>
      </c>
      <c r="D33" s="5" t="s">
        <v>66</v>
      </c>
      <c r="E33" s="5" t="s">
        <v>24</v>
      </c>
    </row>
    <row r="34" spans="1:6" ht="15.75" thickBot="1" x14ac:dyDescent="0.3">
      <c r="A34" s="2">
        <v>233</v>
      </c>
      <c r="B34" s="3">
        <v>41698</v>
      </c>
      <c r="C34" s="4">
        <f t="shared" ca="1" si="0"/>
        <v>57</v>
      </c>
      <c r="D34" s="5" t="s">
        <v>67</v>
      </c>
      <c r="E34" s="5" t="s">
        <v>68</v>
      </c>
      <c r="F34" s="6">
        <v>41699</v>
      </c>
    </row>
    <row r="35" spans="1:6" ht="15.75" thickBot="1" x14ac:dyDescent="0.3">
      <c r="A35" s="8">
        <v>234</v>
      </c>
      <c r="B35" s="3"/>
      <c r="C35" s="4" t="str">
        <f t="shared" ca="1" si="0"/>
        <v/>
      </c>
      <c r="D35" s="5"/>
      <c r="E35" s="5"/>
      <c r="F35" s="6"/>
    </row>
    <row r="36" spans="1:6" ht="15.75" thickBot="1" x14ac:dyDescent="0.3">
      <c r="A36" s="8">
        <v>235</v>
      </c>
      <c r="B36" s="3"/>
      <c r="C36" s="4" t="str">
        <f t="shared" ca="1" si="0"/>
        <v/>
      </c>
      <c r="D36" s="5"/>
      <c r="E36" s="5"/>
      <c r="F36" s="6"/>
    </row>
    <row r="37" spans="1:6" ht="15.75" thickBot="1" x14ac:dyDescent="0.3">
      <c r="A37" s="8">
        <v>236</v>
      </c>
      <c r="B37" s="3">
        <v>41699</v>
      </c>
      <c r="C37" s="4">
        <f t="shared" ca="1" si="0"/>
        <v>56</v>
      </c>
      <c r="D37" s="9" t="s">
        <v>291</v>
      </c>
      <c r="E37" s="5" t="s">
        <v>60</v>
      </c>
      <c r="F37" s="6"/>
    </row>
    <row r="38" spans="1:6" ht="15.75" thickBot="1" x14ac:dyDescent="0.3">
      <c r="A38" s="8">
        <v>237</v>
      </c>
      <c r="B38" s="3">
        <v>41698</v>
      </c>
      <c r="C38" s="4">
        <f t="shared" ca="1" si="0"/>
        <v>57</v>
      </c>
      <c r="D38" s="5" t="s">
        <v>75</v>
      </c>
      <c r="E38" s="5" t="s">
        <v>76</v>
      </c>
      <c r="F38" s="6"/>
    </row>
    <row r="39" spans="1:6" ht="15.75" thickBot="1" x14ac:dyDescent="0.3">
      <c r="A39" s="8">
        <v>238</v>
      </c>
      <c r="B39" s="3">
        <v>41696</v>
      </c>
      <c r="C39" s="4">
        <f t="shared" ca="1" si="0"/>
        <v>59</v>
      </c>
      <c r="D39" s="5" t="s">
        <v>292</v>
      </c>
      <c r="E39" s="5" t="s">
        <v>125</v>
      </c>
      <c r="F39" s="6"/>
    </row>
    <row r="40" spans="1:6" ht="15.75" thickBot="1" x14ac:dyDescent="0.3">
      <c r="A40" s="8">
        <v>300</v>
      </c>
      <c r="B40" s="3">
        <v>41696</v>
      </c>
      <c r="C40" s="4">
        <f t="shared" ca="1" si="0"/>
        <v>59</v>
      </c>
      <c r="D40" s="5" t="s">
        <v>77</v>
      </c>
      <c r="E40" s="5" t="s">
        <v>78</v>
      </c>
      <c r="F40" s="6"/>
    </row>
    <row r="41" spans="1:6" ht="15.75" thickBot="1" x14ac:dyDescent="0.3">
      <c r="A41" s="8">
        <v>301</v>
      </c>
      <c r="B41" s="3">
        <v>41697</v>
      </c>
      <c r="C41" s="4">
        <f t="shared" ca="1" si="0"/>
        <v>58</v>
      </c>
      <c r="D41" s="5" t="s">
        <v>79</v>
      </c>
      <c r="E41" s="5" t="s">
        <v>80</v>
      </c>
      <c r="F41" s="6"/>
    </row>
    <row r="42" spans="1:6" ht="15.75" thickBot="1" x14ac:dyDescent="0.3">
      <c r="A42" s="2">
        <v>302</v>
      </c>
      <c r="B42" s="3">
        <v>41698</v>
      </c>
      <c r="C42" s="4">
        <f t="shared" ca="1" si="0"/>
        <v>57</v>
      </c>
      <c r="D42" s="5" t="s">
        <v>81</v>
      </c>
      <c r="E42" s="5" t="s">
        <v>82</v>
      </c>
      <c r="F42" s="6"/>
    </row>
    <row r="43" spans="1:6" ht="15.75" thickBot="1" x14ac:dyDescent="0.3">
      <c r="A43" s="8">
        <v>303</v>
      </c>
      <c r="B43" s="3">
        <v>41699</v>
      </c>
      <c r="C43" s="4">
        <f t="shared" ca="1" si="0"/>
        <v>56</v>
      </c>
      <c r="D43" s="12" t="s">
        <v>293</v>
      </c>
      <c r="E43" s="5" t="s">
        <v>192</v>
      </c>
      <c r="F43" s="6"/>
    </row>
    <row r="44" spans="1:6" ht="15.75" thickBot="1" x14ac:dyDescent="0.3">
      <c r="A44" s="8">
        <v>304</v>
      </c>
      <c r="B44" s="3">
        <v>41455</v>
      </c>
      <c r="C44" s="4">
        <f t="shared" ca="1" si="0"/>
        <v>231</v>
      </c>
      <c r="D44" s="5" t="s">
        <v>83</v>
      </c>
      <c r="E44" s="5" t="s">
        <v>31</v>
      </c>
    </row>
    <row r="45" spans="1:6" ht="15.75" thickBot="1" x14ac:dyDescent="0.3">
      <c r="A45" s="8">
        <v>305</v>
      </c>
      <c r="B45" s="3">
        <v>41698</v>
      </c>
      <c r="C45" s="4">
        <f t="shared" ca="1" si="0"/>
        <v>57</v>
      </c>
      <c r="D45" s="5" t="s">
        <v>84</v>
      </c>
      <c r="E45" s="5" t="s">
        <v>85</v>
      </c>
      <c r="F45" s="6">
        <v>41701</v>
      </c>
    </row>
    <row r="46" spans="1:6" ht="15.75" thickBot="1" x14ac:dyDescent="0.3">
      <c r="A46" s="8">
        <v>306</v>
      </c>
      <c r="B46" s="3">
        <v>41694</v>
      </c>
      <c r="C46" s="4">
        <f t="shared" ca="1" si="0"/>
        <v>61</v>
      </c>
      <c r="D46" s="5" t="s">
        <v>86</v>
      </c>
      <c r="E46" s="5" t="s">
        <v>87</v>
      </c>
    </row>
    <row r="47" spans="1:6" ht="15.75" thickBot="1" x14ac:dyDescent="0.3">
      <c r="A47" s="8">
        <v>307</v>
      </c>
      <c r="B47" s="3">
        <v>41697</v>
      </c>
      <c r="C47" s="4">
        <f t="shared" ca="1" si="0"/>
        <v>58</v>
      </c>
      <c r="D47" s="5" t="s">
        <v>88</v>
      </c>
      <c r="E47" s="5" t="s">
        <v>89</v>
      </c>
      <c r="F47" s="6"/>
    </row>
    <row r="48" spans="1:6" ht="15.75" thickBot="1" x14ac:dyDescent="0.3">
      <c r="A48" s="8">
        <v>308</v>
      </c>
      <c r="B48" s="3"/>
      <c r="C48" s="4" t="str">
        <f t="shared" ca="1" si="0"/>
        <v/>
      </c>
      <c r="D48" s="5"/>
      <c r="E48" s="5"/>
      <c r="F48" s="6"/>
    </row>
    <row r="49" spans="1:7" ht="15.75" thickBot="1" x14ac:dyDescent="0.3">
      <c r="A49" s="8">
        <v>309</v>
      </c>
      <c r="B49" s="3">
        <v>41699</v>
      </c>
      <c r="C49" s="4">
        <f t="shared" ca="1" si="0"/>
        <v>56</v>
      </c>
      <c r="D49" s="5" t="s">
        <v>313</v>
      </c>
      <c r="E49" s="5" t="s">
        <v>91</v>
      </c>
      <c r="F49" s="6"/>
    </row>
    <row r="50" spans="1:7" ht="15.75" thickBot="1" x14ac:dyDescent="0.3">
      <c r="A50" s="8">
        <v>310</v>
      </c>
      <c r="B50" s="3">
        <v>41695</v>
      </c>
      <c r="C50" s="4">
        <f t="shared" ca="1" si="0"/>
        <v>60</v>
      </c>
      <c r="D50" s="5" t="s">
        <v>92</v>
      </c>
      <c r="E50" s="5" t="s">
        <v>93</v>
      </c>
      <c r="F50" s="6"/>
    </row>
    <row r="51" spans="1:7" ht="15.75" thickBot="1" x14ac:dyDescent="0.3">
      <c r="A51" s="8">
        <v>311</v>
      </c>
      <c r="B51" s="3"/>
      <c r="C51" s="4" t="str">
        <f t="shared" ca="1" si="0"/>
        <v/>
      </c>
      <c r="D51" s="5"/>
      <c r="E51" s="5"/>
      <c r="F51" s="6"/>
    </row>
    <row r="52" spans="1:7" ht="15.75" thickBot="1" x14ac:dyDescent="0.3">
      <c r="A52" s="8">
        <v>313</v>
      </c>
      <c r="B52" s="3">
        <v>41695</v>
      </c>
      <c r="C52" s="4">
        <f t="shared" ca="1" si="0"/>
        <v>60</v>
      </c>
      <c r="D52" s="5" t="s">
        <v>96</v>
      </c>
      <c r="E52" s="5" t="s">
        <v>97</v>
      </c>
      <c r="F52" s="6">
        <v>41703</v>
      </c>
      <c r="G52" s="6"/>
    </row>
    <row r="53" spans="1:7" ht="15.75" thickBot="1" x14ac:dyDescent="0.3">
      <c r="A53" s="8">
        <v>315</v>
      </c>
      <c r="B53" s="3"/>
      <c r="C53" s="4" t="str">
        <f t="shared" ca="1" si="0"/>
        <v/>
      </c>
      <c r="D53" s="5"/>
      <c r="E53" s="5"/>
      <c r="F53" s="6"/>
    </row>
    <row r="54" spans="1:7" ht="15.75" thickBot="1" x14ac:dyDescent="0.3">
      <c r="A54" s="8">
        <v>316</v>
      </c>
      <c r="B54" s="3">
        <v>41696</v>
      </c>
      <c r="C54" s="4">
        <f t="shared" ca="1" si="0"/>
        <v>59</v>
      </c>
      <c r="D54" s="5" t="s">
        <v>99</v>
      </c>
      <c r="E54" s="5" t="s">
        <v>60</v>
      </c>
    </row>
    <row r="55" spans="1:7" ht="15.75" thickBot="1" x14ac:dyDescent="0.3">
      <c r="A55" s="8">
        <v>317</v>
      </c>
      <c r="B55" s="3"/>
      <c r="C55" s="4" t="str">
        <f t="shared" ca="1" si="0"/>
        <v/>
      </c>
      <c r="D55" s="5"/>
      <c r="E55" s="5" t="s">
        <v>100</v>
      </c>
      <c r="F55" s="6"/>
    </row>
    <row r="56" spans="1:7" ht="15.75" thickBot="1" x14ac:dyDescent="0.3">
      <c r="A56" s="2">
        <v>318</v>
      </c>
      <c r="B56" s="3">
        <v>41698</v>
      </c>
      <c r="C56" s="4">
        <f t="shared" ca="1" si="0"/>
        <v>57</v>
      </c>
      <c r="D56" s="5" t="s">
        <v>101</v>
      </c>
      <c r="E56" s="5" t="s">
        <v>82</v>
      </c>
      <c r="F56" s="6">
        <v>41700</v>
      </c>
    </row>
    <row r="57" spans="1:7" ht="15.75" thickBot="1" x14ac:dyDescent="0.3">
      <c r="A57" s="8">
        <v>319</v>
      </c>
      <c r="B57" s="3">
        <v>41698</v>
      </c>
      <c r="C57" s="4">
        <f t="shared" ca="1" si="0"/>
        <v>57</v>
      </c>
      <c r="D57" s="5" t="s">
        <v>102</v>
      </c>
      <c r="E57" s="5" t="s">
        <v>62</v>
      </c>
      <c r="F57" s="6"/>
    </row>
    <row r="58" spans="1:7" ht="15.75" thickBot="1" x14ac:dyDescent="0.3">
      <c r="A58" s="8">
        <v>320</v>
      </c>
      <c r="B58" s="3">
        <v>41697</v>
      </c>
      <c r="C58" s="4">
        <f t="shared" ca="1" si="0"/>
        <v>58</v>
      </c>
      <c r="D58" s="5" t="s">
        <v>103</v>
      </c>
      <c r="E58" s="5" t="s">
        <v>104</v>
      </c>
      <c r="F58" s="6"/>
    </row>
    <row r="59" spans="1:7" ht="15.75" thickBot="1" x14ac:dyDescent="0.3">
      <c r="A59" s="2">
        <v>321</v>
      </c>
      <c r="B59" s="3">
        <v>41698</v>
      </c>
      <c r="C59" s="4">
        <f t="shared" ca="1" si="0"/>
        <v>57</v>
      </c>
      <c r="D59" s="5" t="s">
        <v>105</v>
      </c>
      <c r="E59" s="5" t="s">
        <v>106</v>
      </c>
      <c r="F59" s="6"/>
    </row>
    <row r="60" spans="1:7" ht="15.75" thickBot="1" x14ac:dyDescent="0.3">
      <c r="A60" s="2">
        <v>322</v>
      </c>
      <c r="B60" s="3">
        <v>41697</v>
      </c>
      <c r="C60" s="4">
        <f t="shared" ca="1" si="0"/>
        <v>58</v>
      </c>
      <c r="D60" s="5" t="s">
        <v>107</v>
      </c>
      <c r="E60" s="5" t="s">
        <v>45</v>
      </c>
    </row>
    <row r="61" spans="1:7" ht="15.75" thickBot="1" x14ac:dyDescent="0.3">
      <c r="A61" s="2">
        <v>323</v>
      </c>
      <c r="B61" s="3">
        <v>41695</v>
      </c>
      <c r="C61" s="4">
        <f t="shared" ca="1" si="0"/>
        <v>60</v>
      </c>
      <c r="D61" s="5" t="s">
        <v>108</v>
      </c>
      <c r="E61" s="5" t="s">
        <v>24</v>
      </c>
      <c r="F61" s="11">
        <v>41699</v>
      </c>
    </row>
    <row r="62" spans="1:7" ht="15.75" thickBot="1" x14ac:dyDescent="0.3">
      <c r="A62" s="8">
        <v>324</v>
      </c>
      <c r="B62" s="3">
        <v>41694</v>
      </c>
      <c r="C62" s="4">
        <f t="shared" ca="1" si="0"/>
        <v>61</v>
      </c>
      <c r="D62" s="5" t="s">
        <v>109</v>
      </c>
      <c r="E62" s="5" t="s">
        <v>110</v>
      </c>
      <c r="F62" s="6"/>
    </row>
    <row r="63" spans="1:7" ht="15.75" thickBot="1" x14ac:dyDescent="0.3">
      <c r="A63" s="8">
        <v>325</v>
      </c>
      <c r="B63" s="3"/>
      <c r="C63" s="4" t="str">
        <f t="shared" ca="1" si="0"/>
        <v/>
      </c>
      <c r="D63" s="5"/>
      <c r="E63" s="5"/>
      <c r="F63" s="6"/>
    </row>
    <row r="64" spans="1:7" ht="15.75" thickBot="1" x14ac:dyDescent="0.3">
      <c r="A64" s="8">
        <v>326</v>
      </c>
      <c r="B64" s="3">
        <v>41698</v>
      </c>
      <c r="C64" s="4">
        <f t="shared" ca="1" si="0"/>
        <v>57</v>
      </c>
      <c r="D64" s="5" t="s">
        <v>111</v>
      </c>
      <c r="E64" s="5" t="s">
        <v>39</v>
      </c>
      <c r="F64" s="6"/>
    </row>
    <row r="65" spans="1:7" ht="15.75" thickBot="1" x14ac:dyDescent="0.3">
      <c r="A65" s="8">
        <v>327</v>
      </c>
      <c r="B65" s="3">
        <v>41696</v>
      </c>
      <c r="C65" s="4">
        <f t="shared" ca="1" si="0"/>
        <v>59</v>
      </c>
      <c r="D65" s="5" t="s">
        <v>112</v>
      </c>
      <c r="E65" s="5" t="s">
        <v>18</v>
      </c>
    </row>
    <row r="66" spans="1:7" ht="15.75" thickBot="1" x14ac:dyDescent="0.3">
      <c r="A66" s="8">
        <v>328</v>
      </c>
      <c r="B66" s="3">
        <v>41694</v>
      </c>
      <c r="C66" s="4">
        <f t="shared" ca="1" si="0"/>
        <v>61</v>
      </c>
      <c r="D66" s="5" t="s">
        <v>113</v>
      </c>
      <c r="E66" s="5" t="s">
        <v>114</v>
      </c>
      <c r="F66" s="6"/>
    </row>
    <row r="67" spans="1:7" ht="15.75" thickBot="1" x14ac:dyDescent="0.3">
      <c r="A67" s="8">
        <v>329</v>
      </c>
      <c r="B67" s="3">
        <v>41695</v>
      </c>
      <c r="C67" s="4">
        <f t="shared" ref="C67:C97" ca="1" si="1">IF(B67="","",NETWORKDAYS(B67,TODAY())+1)</f>
        <v>60</v>
      </c>
      <c r="D67" s="5" t="s">
        <v>115</v>
      </c>
      <c r="E67" s="5" t="s">
        <v>26</v>
      </c>
      <c r="F67" s="16">
        <v>41702</v>
      </c>
    </row>
    <row r="68" spans="1:7" ht="15.75" thickBot="1" x14ac:dyDescent="0.3">
      <c r="A68" s="8">
        <v>330</v>
      </c>
      <c r="B68" s="3">
        <v>41695</v>
      </c>
      <c r="C68" s="4">
        <f t="shared" ca="1" si="1"/>
        <v>60</v>
      </c>
      <c r="D68" s="5" t="s">
        <v>116</v>
      </c>
      <c r="E68" s="5" t="s">
        <v>117</v>
      </c>
      <c r="F68" s="6"/>
      <c r="G68" s="6"/>
    </row>
    <row r="69" spans="1:7" ht="15.75" thickBot="1" x14ac:dyDescent="0.3">
      <c r="A69" s="8">
        <v>331</v>
      </c>
      <c r="B69" s="3"/>
      <c r="C69" s="4" t="str">
        <f t="shared" ca="1" si="1"/>
        <v/>
      </c>
      <c r="D69" s="5"/>
      <c r="E69" s="5"/>
      <c r="F69" s="6"/>
    </row>
    <row r="70" spans="1:7" ht="15.75" thickBot="1" x14ac:dyDescent="0.3">
      <c r="A70" s="8">
        <v>332</v>
      </c>
      <c r="B70" s="3"/>
      <c r="C70" s="4" t="str">
        <f t="shared" ca="1" si="1"/>
        <v/>
      </c>
      <c r="D70" s="5"/>
      <c r="E70" s="5"/>
      <c r="F70" s="6"/>
    </row>
    <row r="71" spans="1:7" ht="15.75" thickBot="1" x14ac:dyDescent="0.3">
      <c r="A71" s="8">
        <v>400</v>
      </c>
      <c r="B71" s="3">
        <v>41699</v>
      </c>
      <c r="C71" s="4">
        <f t="shared" ca="1" si="1"/>
        <v>56</v>
      </c>
      <c r="D71" s="9" t="s">
        <v>294</v>
      </c>
      <c r="E71" s="5" t="s">
        <v>8</v>
      </c>
      <c r="F71" s="6"/>
    </row>
    <row r="72" spans="1:7" ht="15.75" thickBot="1" x14ac:dyDescent="0.3">
      <c r="A72" s="8">
        <v>403</v>
      </c>
      <c r="B72" s="3">
        <v>41694</v>
      </c>
      <c r="C72" s="4">
        <f t="shared" ca="1" si="1"/>
        <v>61</v>
      </c>
      <c r="D72" s="5" t="s">
        <v>118</v>
      </c>
      <c r="E72" s="5" t="s">
        <v>18</v>
      </c>
      <c r="F72" s="6"/>
    </row>
    <row r="73" spans="1:7" ht="15.75" thickBot="1" x14ac:dyDescent="0.3">
      <c r="A73" s="8">
        <v>404</v>
      </c>
      <c r="B73" s="3">
        <v>41683</v>
      </c>
      <c r="C73" s="4">
        <f t="shared" ca="1" si="1"/>
        <v>68</v>
      </c>
      <c r="D73" s="5" t="s">
        <v>119</v>
      </c>
      <c r="E73" s="5" t="s">
        <v>89</v>
      </c>
      <c r="F73" s="6"/>
    </row>
    <row r="74" spans="1:7" ht="15.75" thickBot="1" x14ac:dyDescent="0.3">
      <c r="A74" s="8">
        <v>406</v>
      </c>
      <c r="B74" s="3">
        <v>41699</v>
      </c>
      <c r="C74" s="4">
        <f t="shared" ca="1" si="1"/>
        <v>56</v>
      </c>
      <c r="D74" s="9" t="s">
        <v>295</v>
      </c>
      <c r="E74" s="5" t="s">
        <v>296</v>
      </c>
      <c r="F74" s="6"/>
    </row>
    <row r="75" spans="1:7" ht="15.75" thickBot="1" x14ac:dyDescent="0.3">
      <c r="A75" s="8">
        <v>407</v>
      </c>
      <c r="B75" s="3"/>
      <c r="C75" s="4" t="str">
        <f t="shared" ca="1" si="1"/>
        <v/>
      </c>
      <c r="D75" s="5"/>
      <c r="E75" s="5"/>
      <c r="F75" s="11"/>
    </row>
    <row r="76" spans="1:7" ht="15.75" thickBot="1" x14ac:dyDescent="0.3">
      <c r="A76" s="8">
        <v>408</v>
      </c>
      <c r="B76" s="3">
        <v>41697</v>
      </c>
      <c r="C76" s="4">
        <f t="shared" ca="1" si="1"/>
        <v>58</v>
      </c>
      <c r="D76" s="5" t="s">
        <v>123</v>
      </c>
      <c r="E76" s="5" t="s">
        <v>12</v>
      </c>
      <c r="F76" s="6">
        <v>41699</v>
      </c>
    </row>
    <row r="77" spans="1:7" ht="15.75" thickBot="1" x14ac:dyDescent="0.3">
      <c r="A77" s="8">
        <v>409</v>
      </c>
      <c r="B77" s="3">
        <v>41662</v>
      </c>
      <c r="C77" s="4">
        <f t="shared" ca="1" si="1"/>
        <v>83</v>
      </c>
      <c r="D77" s="5" t="s">
        <v>124</v>
      </c>
      <c r="E77" s="5" t="s">
        <v>125</v>
      </c>
      <c r="F77" s="6"/>
    </row>
    <row r="78" spans="1:7" ht="15.75" thickBot="1" x14ac:dyDescent="0.3">
      <c r="A78" s="8">
        <v>410</v>
      </c>
      <c r="B78" s="3">
        <v>41697</v>
      </c>
      <c r="C78" s="4">
        <f t="shared" ca="1" si="1"/>
        <v>58</v>
      </c>
      <c r="D78" s="5" t="s">
        <v>126</v>
      </c>
      <c r="E78" s="5" t="s">
        <v>127</v>
      </c>
      <c r="F78" s="6"/>
    </row>
    <row r="79" spans="1:7" ht="15.75" thickBot="1" x14ac:dyDescent="0.3">
      <c r="A79" s="8" t="s">
        <v>40</v>
      </c>
      <c r="B79" s="3"/>
      <c r="C79" s="4" t="str">
        <f t="shared" ca="1" si="1"/>
        <v/>
      </c>
      <c r="D79" s="5"/>
      <c r="E79" s="5"/>
    </row>
    <row r="80" spans="1:7" ht="15.75" thickBot="1" x14ac:dyDescent="0.3">
      <c r="A80" s="8" t="s">
        <v>43</v>
      </c>
      <c r="B80" s="3"/>
      <c r="C80" s="4" t="str">
        <f t="shared" ca="1" si="1"/>
        <v/>
      </c>
      <c r="D80" s="5"/>
      <c r="E80" s="5"/>
    </row>
    <row r="81" spans="1:6" ht="15.75" thickBot="1" x14ac:dyDescent="0.3">
      <c r="A81" s="8" t="s">
        <v>130</v>
      </c>
      <c r="B81" s="3">
        <v>41697</v>
      </c>
      <c r="C81" s="4">
        <f t="shared" ca="1" si="1"/>
        <v>58</v>
      </c>
      <c r="D81" s="5" t="s">
        <v>131</v>
      </c>
      <c r="E81" s="5" t="s">
        <v>97</v>
      </c>
    </row>
    <row r="82" spans="1:6" ht="15.75" thickBot="1" x14ac:dyDescent="0.3">
      <c r="A82" s="8" t="s">
        <v>132</v>
      </c>
      <c r="B82" s="3"/>
      <c r="C82" s="4" t="str">
        <f t="shared" ca="1" si="1"/>
        <v/>
      </c>
      <c r="D82" s="5"/>
      <c r="E82" s="5"/>
    </row>
    <row r="83" spans="1:6" ht="15.75" thickBot="1" x14ac:dyDescent="0.3">
      <c r="A83" s="8" t="s">
        <v>133</v>
      </c>
      <c r="B83" s="3"/>
      <c r="C83" s="4" t="str">
        <f t="shared" ca="1" si="1"/>
        <v/>
      </c>
      <c r="D83" s="5"/>
      <c r="E83" s="5"/>
      <c r="F83" s="6"/>
    </row>
    <row r="84" spans="1:6" ht="15.75" thickBot="1" x14ac:dyDescent="0.3">
      <c r="A84" s="8" t="s">
        <v>134</v>
      </c>
      <c r="B84" s="3">
        <v>41687</v>
      </c>
      <c r="C84" s="4">
        <f t="shared" ca="1" si="1"/>
        <v>66</v>
      </c>
      <c r="D84" s="5" t="s">
        <v>135</v>
      </c>
      <c r="E84" s="5" t="s">
        <v>42</v>
      </c>
      <c r="F84" s="6"/>
    </row>
    <row r="85" spans="1:6" ht="15.75" thickBot="1" x14ac:dyDescent="0.3">
      <c r="A85" s="8" t="s">
        <v>46</v>
      </c>
      <c r="B85" s="3"/>
      <c r="C85" s="4" t="str">
        <f t="shared" ca="1" si="1"/>
        <v/>
      </c>
      <c r="D85" s="5"/>
      <c r="E85" s="5"/>
    </row>
    <row r="86" spans="1:6" ht="15.75" thickBot="1" x14ac:dyDescent="0.3">
      <c r="A86" s="8" t="s">
        <v>137</v>
      </c>
      <c r="B86" s="3"/>
      <c r="C86" s="4" t="str">
        <f t="shared" ca="1" si="1"/>
        <v/>
      </c>
      <c r="D86" s="5"/>
      <c r="E86" s="5"/>
      <c r="F86" s="6"/>
    </row>
    <row r="87" spans="1:6" ht="15.75" thickBot="1" x14ac:dyDescent="0.3">
      <c r="A87" s="8" t="s">
        <v>138</v>
      </c>
      <c r="B87" s="3">
        <v>41690</v>
      </c>
      <c r="C87" s="4">
        <f t="shared" ca="1" si="1"/>
        <v>63</v>
      </c>
      <c r="D87" s="5" t="s">
        <v>139</v>
      </c>
      <c r="E87" s="5" t="s">
        <v>72</v>
      </c>
    </row>
    <row r="88" spans="1:6" ht="15.75" thickBot="1" x14ac:dyDescent="0.3">
      <c r="A88" s="8" t="s">
        <v>140</v>
      </c>
      <c r="B88" s="3">
        <v>41698</v>
      </c>
      <c r="C88" s="4">
        <f t="shared" ca="1" si="1"/>
        <v>57</v>
      </c>
      <c r="D88" s="5" t="s">
        <v>141</v>
      </c>
      <c r="E88" s="5" t="s">
        <v>142</v>
      </c>
      <c r="F88" s="6"/>
    </row>
    <row r="89" spans="1:6" ht="15.75" thickBot="1" x14ac:dyDescent="0.3">
      <c r="A89" s="8" t="s">
        <v>143</v>
      </c>
      <c r="B89" s="3">
        <v>41681</v>
      </c>
      <c r="C89" s="4">
        <f t="shared" ca="1" si="1"/>
        <v>70</v>
      </c>
      <c r="D89" s="5" t="s">
        <v>144</v>
      </c>
      <c r="E89" s="5" t="s">
        <v>145</v>
      </c>
    </row>
    <row r="90" spans="1:6" ht="15.75" thickBot="1" x14ac:dyDescent="0.3">
      <c r="A90" s="8" t="s">
        <v>148</v>
      </c>
      <c r="B90" s="3">
        <v>41696</v>
      </c>
      <c r="C90" s="4">
        <f t="shared" ca="1" si="1"/>
        <v>59</v>
      </c>
      <c r="D90" s="5" t="s">
        <v>149</v>
      </c>
      <c r="E90" s="5" t="s">
        <v>16</v>
      </c>
    </row>
    <row r="91" spans="1:6" ht="15.75" thickBot="1" x14ac:dyDescent="0.3">
      <c r="A91" s="8" t="s">
        <v>297</v>
      </c>
      <c r="B91" s="3">
        <v>41699</v>
      </c>
      <c r="C91" s="4">
        <f t="shared" ca="1" si="1"/>
        <v>56</v>
      </c>
      <c r="D91" s="5" t="s">
        <v>298</v>
      </c>
      <c r="E91" s="5" t="s">
        <v>296</v>
      </c>
    </row>
    <row r="92" spans="1:6" ht="15.75" thickBot="1" x14ac:dyDescent="0.3">
      <c r="A92" s="8" t="s">
        <v>150</v>
      </c>
      <c r="B92" s="3">
        <v>41697</v>
      </c>
      <c r="C92" s="4">
        <f t="shared" ca="1" si="1"/>
        <v>58</v>
      </c>
      <c r="D92" s="5" t="s">
        <v>151</v>
      </c>
      <c r="E92" s="5" t="s">
        <v>18</v>
      </c>
    </row>
    <row r="93" spans="1:6" ht="15.75" thickBot="1" x14ac:dyDescent="0.3">
      <c r="A93" s="8" t="s">
        <v>299</v>
      </c>
      <c r="B93" s="3">
        <v>41698</v>
      </c>
      <c r="C93" s="4">
        <f t="shared" ca="1" si="1"/>
        <v>57</v>
      </c>
      <c r="D93" s="5" t="s">
        <v>300</v>
      </c>
      <c r="E93" s="5" t="s">
        <v>89</v>
      </c>
    </row>
    <row r="94" spans="1:6" ht="15.75" thickBot="1" x14ac:dyDescent="0.3">
      <c r="A94" s="8" t="s">
        <v>301</v>
      </c>
      <c r="B94" s="3">
        <v>41698</v>
      </c>
      <c r="C94" s="4">
        <f t="shared" ca="1" si="1"/>
        <v>57</v>
      </c>
      <c r="D94" s="5" t="s">
        <v>302</v>
      </c>
      <c r="E94" s="5" t="s">
        <v>303</v>
      </c>
    </row>
    <row r="95" spans="1:6" ht="15.75" thickBot="1" x14ac:dyDescent="0.3">
      <c r="A95" s="8" t="s">
        <v>205</v>
      </c>
      <c r="B95" s="3">
        <v>41699</v>
      </c>
      <c r="C95" s="4">
        <f t="shared" ca="1" si="1"/>
        <v>56</v>
      </c>
      <c r="D95" s="5" t="s">
        <v>304</v>
      </c>
      <c r="E95" s="5" t="s">
        <v>305</v>
      </c>
    </row>
    <row r="96" spans="1:6" ht="15.75" thickBot="1" x14ac:dyDescent="0.3">
      <c r="A96" s="8" t="s">
        <v>152</v>
      </c>
      <c r="B96" s="3">
        <v>41681</v>
      </c>
      <c r="C96" s="4">
        <f t="shared" ca="1" si="1"/>
        <v>70</v>
      </c>
      <c r="D96" s="5" t="s">
        <v>153</v>
      </c>
      <c r="E96" s="5" t="s">
        <v>154</v>
      </c>
    </row>
    <row r="97" spans="1:5" ht="15.75" thickBot="1" x14ac:dyDescent="0.3">
      <c r="A97" s="8" t="s">
        <v>158</v>
      </c>
      <c r="B97" s="3">
        <v>41674</v>
      </c>
      <c r="C97" s="4">
        <f t="shared" ca="1" si="1"/>
        <v>75</v>
      </c>
      <c r="D97" s="5" t="s">
        <v>159</v>
      </c>
      <c r="E97" s="5" t="s">
        <v>145</v>
      </c>
    </row>
  </sheetData>
  <autoFilter ref="A1:H97"/>
  <conditionalFormatting sqref="C2:C29 C31:C90 C92 C96:C97">
    <cfRule type="expression" dxfId="100" priority="251" stopIfTrue="1">
      <formula>C2&gt;3</formula>
    </cfRule>
  </conditionalFormatting>
  <conditionalFormatting sqref="C2:C29 C31:C90 C92 C96:C97">
    <cfRule type="expression" dxfId="99" priority="252" stopIfTrue="1">
      <formula>C2&gt;2</formula>
    </cfRule>
  </conditionalFormatting>
  <conditionalFormatting sqref="C2:C29 C31:C90 C92 C96:C97">
    <cfRule type="expression" dxfId="98" priority="253" stopIfTrue="1">
      <formula>C2&gt;1</formula>
    </cfRule>
  </conditionalFormatting>
  <conditionalFormatting sqref="C2:C29 C31:C90 C92 C96:C97">
    <cfRule type="expression" dxfId="97" priority="254" stopIfTrue="1">
      <formula>C2&gt;0</formula>
    </cfRule>
  </conditionalFormatting>
  <conditionalFormatting sqref="C2:C29 C31:C90 C92 C96:C97">
    <cfRule type="expression" dxfId="96" priority="255">
      <formula>C2&lt;0</formula>
    </cfRule>
  </conditionalFormatting>
  <conditionalFormatting sqref="C4">
    <cfRule type="expression" dxfId="95" priority="226" stopIfTrue="1">
      <formula>C4&gt;3</formula>
    </cfRule>
  </conditionalFormatting>
  <conditionalFormatting sqref="C4">
    <cfRule type="expression" dxfId="94" priority="227" stopIfTrue="1">
      <formula>C4&gt;2</formula>
    </cfRule>
  </conditionalFormatting>
  <conditionalFormatting sqref="C4">
    <cfRule type="expression" dxfId="93" priority="228" stopIfTrue="1">
      <formula>C4&gt;1</formula>
    </cfRule>
  </conditionalFormatting>
  <conditionalFormatting sqref="C4">
    <cfRule type="expression" dxfId="92" priority="229" stopIfTrue="1">
      <formula>C4&gt;0</formula>
    </cfRule>
  </conditionalFormatting>
  <conditionalFormatting sqref="C4">
    <cfRule type="expression" dxfId="91" priority="230">
      <formula>C4&lt;0</formula>
    </cfRule>
  </conditionalFormatting>
  <conditionalFormatting sqref="C6">
    <cfRule type="expression" dxfId="90" priority="146" stopIfTrue="1">
      <formula>C6&gt;3</formula>
    </cfRule>
  </conditionalFormatting>
  <conditionalFormatting sqref="C6">
    <cfRule type="expression" dxfId="89" priority="147" stopIfTrue="1">
      <formula>C6&gt;2</formula>
    </cfRule>
  </conditionalFormatting>
  <conditionalFormatting sqref="C6">
    <cfRule type="expression" dxfId="88" priority="148" stopIfTrue="1">
      <formula>C6&gt;1</formula>
    </cfRule>
  </conditionalFormatting>
  <conditionalFormatting sqref="C6">
    <cfRule type="expression" dxfId="87" priority="149" stopIfTrue="1">
      <formula>C6&gt;0</formula>
    </cfRule>
  </conditionalFormatting>
  <conditionalFormatting sqref="C6">
    <cfRule type="expression" dxfId="86" priority="150">
      <formula>C6&lt;0</formula>
    </cfRule>
  </conditionalFormatting>
  <conditionalFormatting sqref="C5">
    <cfRule type="expression" dxfId="85" priority="136" stopIfTrue="1">
      <formula>C5&gt;3</formula>
    </cfRule>
  </conditionalFormatting>
  <conditionalFormatting sqref="C5">
    <cfRule type="expression" dxfId="84" priority="137" stopIfTrue="1">
      <formula>C5&gt;2</formula>
    </cfRule>
  </conditionalFormatting>
  <conditionalFormatting sqref="C5">
    <cfRule type="expression" dxfId="83" priority="138" stopIfTrue="1">
      <formula>C5&gt;1</formula>
    </cfRule>
  </conditionalFormatting>
  <conditionalFormatting sqref="C5">
    <cfRule type="expression" dxfId="82" priority="139" stopIfTrue="1">
      <formula>C5&gt;0</formula>
    </cfRule>
  </conditionalFormatting>
  <conditionalFormatting sqref="C5">
    <cfRule type="expression" dxfId="81" priority="140">
      <formula>C5&lt;0</formula>
    </cfRule>
  </conditionalFormatting>
  <conditionalFormatting sqref="C30">
    <cfRule type="expression" dxfId="80" priority="31" stopIfTrue="1">
      <formula>C30&gt;3</formula>
    </cfRule>
  </conditionalFormatting>
  <conditionalFormatting sqref="C30">
    <cfRule type="expression" dxfId="79" priority="32" stopIfTrue="1">
      <formula>C30&gt;2</formula>
    </cfRule>
  </conditionalFormatting>
  <conditionalFormatting sqref="C30">
    <cfRule type="expression" dxfId="78" priority="33" stopIfTrue="1">
      <formula>C30&gt;1</formula>
    </cfRule>
  </conditionalFormatting>
  <conditionalFormatting sqref="C30">
    <cfRule type="expression" dxfId="77" priority="34" stopIfTrue="1">
      <formula>C30&gt;0</formula>
    </cfRule>
  </conditionalFormatting>
  <conditionalFormatting sqref="C30">
    <cfRule type="expression" dxfId="76" priority="35">
      <formula>C30&lt;0</formula>
    </cfRule>
  </conditionalFormatting>
  <conditionalFormatting sqref="C91">
    <cfRule type="expression" dxfId="75" priority="16" stopIfTrue="1">
      <formula>C91&gt;3</formula>
    </cfRule>
  </conditionalFormatting>
  <conditionalFormatting sqref="C91">
    <cfRule type="expression" dxfId="74" priority="17" stopIfTrue="1">
      <formula>C91&gt;2</formula>
    </cfRule>
  </conditionalFormatting>
  <conditionalFormatting sqref="C91">
    <cfRule type="expression" dxfId="73" priority="18" stopIfTrue="1">
      <formula>C91&gt;1</formula>
    </cfRule>
  </conditionalFormatting>
  <conditionalFormatting sqref="C91">
    <cfRule type="expression" dxfId="72" priority="19" stopIfTrue="1">
      <formula>C91&gt;0</formula>
    </cfRule>
  </conditionalFormatting>
  <conditionalFormatting sqref="C91">
    <cfRule type="expression" dxfId="71" priority="20">
      <formula>C91&lt;0</formula>
    </cfRule>
  </conditionalFormatting>
  <conditionalFormatting sqref="C93">
    <cfRule type="expression" dxfId="70" priority="11" stopIfTrue="1">
      <formula>C93&gt;3</formula>
    </cfRule>
  </conditionalFormatting>
  <conditionalFormatting sqref="C93">
    <cfRule type="expression" dxfId="69" priority="12" stopIfTrue="1">
      <formula>C93&gt;2</formula>
    </cfRule>
  </conditionalFormatting>
  <conditionalFormatting sqref="C93">
    <cfRule type="expression" dxfId="68" priority="13" stopIfTrue="1">
      <formula>C93&gt;1</formula>
    </cfRule>
  </conditionalFormatting>
  <conditionalFormatting sqref="C93">
    <cfRule type="expression" dxfId="67" priority="14" stopIfTrue="1">
      <formula>C93&gt;0</formula>
    </cfRule>
  </conditionalFormatting>
  <conditionalFormatting sqref="C93">
    <cfRule type="expression" dxfId="66" priority="15">
      <formula>C93&lt;0</formula>
    </cfRule>
  </conditionalFormatting>
  <conditionalFormatting sqref="C94">
    <cfRule type="expression" dxfId="65" priority="6" stopIfTrue="1">
      <formula>C94&gt;3</formula>
    </cfRule>
  </conditionalFormatting>
  <conditionalFormatting sqref="C94">
    <cfRule type="expression" dxfId="64" priority="7" stopIfTrue="1">
      <formula>C94&gt;2</formula>
    </cfRule>
  </conditionalFormatting>
  <conditionalFormatting sqref="C94">
    <cfRule type="expression" dxfId="63" priority="8" stopIfTrue="1">
      <formula>C94&gt;1</formula>
    </cfRule>
  </conditionalFormatting>
  <conditionalFormatting sqref="C94">
    <cfRule type="expression" dxfId="62" priority="9" stopIfTrue="1">
      <formula>C94&gt;0</formula>
    </cfRule>
  </conditionalFormatting>
  <conditionalFormatting sqref="C94">
    <cfRule type="expression" dxfId="61" priority="10">
      <formula>C94&lt;0</formula>
    </cfRule>
  </conditionalFormatting>
  <conditionalFormatting sqref="C95">
    <cfRule type="expression" dxfId="60" priority="1" stopIfTrue="1">
      <formula>C95&gt;3</formula>
    </cfRule>
  </conditionalFormatting>
  <conditionalFormatting sqref="C95">
    <cfRule type="expression" dxfId="59" priority="2" stopIfTrue="1">
      <formula>C95&gt;2</formula>
    </cfRule>
  </conditionalFormatting>
  <conditionalFormatting sqref="C95">
    <cfRule type="expression" dxfId="58" priority="3" stopIfTrue="1">
      <formula>C95&gt;1</formula>
    </cfRule>
  </conditionalFormatting>
  <conditionalFormatting sqref="C95">
    <cfRule type="expression" dxfId="57" priority="4" stopIfTrue="1">
      <formula>C95&gt;0</formula>
    </cfRule>
  </conditionalFormatting>
  <conditionalFormatting sqref="C95">
    <cfRule type="expression" dxfId="56" priority="5">
      <formula>C95&lt;0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zoomScale="180" zoomScaleNormal="180" workbookViewId="0">
      <selection activeCell="D1" sqref="D1:D1048576"/>
    </sheetView>
  </sheetViews>
  <sheetFormatPr baseColWidth="10" defaultColWidth="9.140625" defaultRowHeight="15" x14ac:dyDescent="0.25"/>
  <cols>
    <col min="1" max="1" width="7.140625" bestFit="1" customWidth="1"/>
    <col min="2" max="2" width="15.85546875" bestFit="1" customWidth="1"/>
    <col min="4" max="4" width="22.140625" bestFit="1" customWidth="1"/>
    <col min="5" max="5" width="23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.75" thickBot="1" x14ac:dyDescent="0.3">
      <c r="A2" s="8">
        <v>200</v>
      </c>
      <c r="B2" s="3">
        <v>41700</v>
      </c>
      <c r="C2" s="4">
        <f t="shared" ref="C2" ca="1" si="0">IF(B2="","",NETWORKDAYS(B2,TODAY()))</f>
        <v>55</v>
      </c>
      <c r="D2" s="5" t="s">
        <v>306</v>
      </c>
      <c r="E2" s="5" t="s">
        <v>253</v>
      </c>
      <c r="F2" s="6"/>
      <c r="H2" s="7">
        <v>208</v>
      </c>
    </row>
    <row r="3" spans="1:8" ht="15.75" thickBot="1" x14ac:dyDescent="0.3">
      <c r="A3" s="8">
        <v>201</v>
      </c>
      <c r="B3" s="3"/>
      <c r="C3" s="4" t="str">
        <f t="shared" ref="C3:C66" ca="1" si="1">IF(B3="","",NETWORKDAYS(B3,TODAY())+1)</f>
        <v/>
      </c>
      <c r="D3" s="5"/>
      <c r="E3" s="5"/>
      <c r="F3" s="6"/>
      <c r="H3" s="7">
        <v>220</v>
      </c>
    </row>
    <row r="4" spans="1:8" ht="15.75" thickBot="1" x14ac:dyDescent="0.3">
      <c r="A4" s="8">
        <v>202</v>
      </c>
      <c r="B4" s="3"/>
      <c r="C4" s="4" t="str">
        <f t="shared" ca="1" si="1"/>
        <v/>
      </c>
      <c r="D4" s="5"/>
      <c r="E4" s="5"/>
      <c r="F4" s="6"/>
      <c r="H4" s="7">
        <v>221</v>
      </c>
    </row>
    <row r="5" spans="1:8" ht="15.75" thickBot="1" x14ac:dyDescent="0.3">
      <c r="A5" s="8">
        <v>203</v>
      </c>
      <c r="B5" s="3">
        <v>41699</v>
      </c>
      <c r="C5" s="4">
        <f t="shared" ca="1" si="1"/>
        <v>56</v>
      </c>
      <c r="D5" s="5" t="s">
        <v>310</v>
      </c>
      <c r="E5" s="5" t="s">
        <v>121</v>
      </c>
      <c r="F5" s="6"/>
      <c r="H5" s="7">
        <v>223</v>
      </c>
    </row>
    <row r="6" spans="1:8" ht="15.75" thickBot="1" x14ac:dyDescent="0.3">
      <c r="A6" s="8">
        <v>204</v>
      </c>
      <c r="B6" s="3">
        <v>41697</v>
      </c>
      <c r="C6" s="4">
        <f t="shared" ca="1" si="1"/>
        <v>58</v>
      </c>
      <c r="D6" s="5" t="s">
        <v>13</v>
      </c>
      <c r="E6" s="5" t="s">
        <v>14</v>
      </c>
      <c r="F6" s="6"/>
      <c r="H6" s="7">
        <v>231</v>
      </c>
    </row>
    <row r="7" spans="1:8" ht="15.75" thickBot="1" x14ac:dyDescent="0.3">
      <c r="A7" s="8">
        <v>205</v>
      </c>
      <c r="B7" s="3">
        <v>41697</v>
      </c>
      <c r="C7" s="4">
        <f t="shared" ca="1" si="1"/>
        <v>58</v>
      </c>
      <c r="D7" s="5" t="s">
        <v>15</v>
      </c>
      <c r="E7" s="5" t="s">
        <v>16</v>
      </c>
      <c r="F7" s="6"/>
      <c r="H7" s="7">
        <v>237</v>
      </c>
    </row>
    <row r="8" spans="1:8" ht="15.75" thickBot="1" x14ac:dyDescent="0.3">
      <c r="A8" s="8">
        <v>206</v>
      </c>
      <c r="B8" s="3">
        <v>41682</v>
      </c>
      <c r="C8" s="4">
        <f t="shared" ca="1" si="1"/>
        <v>69</v>
      </c>
      <c r="D8" s="5" t="s">
        <v>17</v>
      </c>
      <c r="E8" s="5" t="s">
        <v>18</v>
      </c>
      <c r="H8" s="7">
        <v>303</v>
      </c>
    </row>
    <row r="9" spans="1:8" ht="15.75" thickBot="1" x14ac:dyDescent="0.3">
      <c r="A9" s="8">
        <v>207</v>
      </c>
      <c r="B9" s="3"/>
      <c r="C9" s="4" t="str">
        <f t="shared" ca="1" si="1"/>
        <v/>
      </c>
      <c r="D9" s="5"/>
      <c r="E9" s="5"/>
      <c r="F9" s="6"/>
      <c r="H9" s="7">
        <v>305</v>
      </c>
    </row>
    <row r="10" spans="1:8" ht="15.75" thickBot="1" x14ac:dyDescent="0.3">
      <c r="A10" s="2">
        <v>208</v>
      </c>
      <c r="B10" s="3">
        <v>41697</v>
      </c>
      <c r="C10" s="4">
        <f t="shared" ca="1" si="1"/>
        <v>58</v>
      </c>
      <c r="D10" s="5" t="s">
        <v>21</v>
      </c>
      <c r="E10" s="5" t="s">
        <v>12</v>
      </c>
      <c r="F10" s="6">
        <v>41699</v>
      </c>
      <c r="H10" s="7">
        <v>307</v>
      </c>
    </row>
    <row r="11" spans="1:8" ht="15.75" thickBot="1" x14ac:dyDescent="0.3">
      <c r="A11" s="8">
        <v>209</v>
      </c>
      <c r="B11" s="3">
        <v>41696</v>
      </c>
      <c r="C11" s="4">
        <f t="shared" ca="1" si="1"/>
        <v>59</v>
      </c>
      <c r="D11" s="5" t="s">
        <v>22</v>
      </c>
      <c r="E11" s="5" t="s">
        <v>8</v>
      </c>
      <c r="F11" s="6"/>
      <c r="H11" s="7">
        <v>311</v>
      </c>
    </row>
    <row r="12" spans="1:8" ht="15.75" thickBot="1" x14ac:dyDescent="0.3">
      <c r="A12" s="8">
        <v>210</v>
      </c>
      <c r="B12" s="3">
        <v>41697</v>
      </c>
      <c r="C12" s="4">
        <f t="shared" ca="1" si="1"/>
        <v>58</v>
      </c>
      <c r="D12" s="5" t="s">
        <v>23</v>
      </c>
      <c r="E12" s="5" t="s">
        <v>24</v>
      </c>
      <c r="F12" s="6"/>
      <c r="H12" s="7">
        <v>319</v>
      </c>
    </row>
    <row r="13" spans="1:8" ht="15.75" thickBot="1" x14ac:dyDescent="0.3">
      <c r="A13" s="8">
        <v>211</v>
      </c>
      <c r="B13" s="3">
        <v>41662</v>
      </c>
      <c r="C13" s="4">
        <f t="shared" ca="1" si="1"/>
        <v>83</v>
      </c>
      <c r="D13" s="5" t="s">
        <v>25</v>
      </c>
      <c r="E13" s="5" t="s">
        <v>26</v>
      </c>
      <c r="H13" s="7">
        <v>320</v>
      </c>
    </row>
    <row r="14" spans="1:8" ht="15.75" thickBot="1" x14ac:dyDescent="0.3">
      <c r="A14" s="8">
        <v>212</v>
      </c>
      <c r="B14" s="3"/>
      <c r="C14" s="4" t="str">
        <f t="shared" ca="1" si="1"/>
        <v/>
      </c>
      <c r="D14" s="5"/>
      <c r="E14" s="5"/>
      <c r="F14" s="11"/>
      <c r="H14" s="7">
        <v>324</v>
      </c>
    </row>
    <row r="15" spans="1:8" ht="15.75" thickBot="1" x14ac:dyDescent="0.3">
      <c r="A15" s="8">
        <v>213</v>
      </c>
      <c r="B15" s="3"/>
      <c r="C15" s="4" t="str">
        <f t="shared" ca="1" si="1"/>
        <v/>
      </c>
      <c r="D15" s="5"/>
      <c r="E15" s="5"/>
      <c r="F15" s="6"/>
      <c r="H15" s="7">
        <v>326</v>
      </c>
    </row>
    <row r="16" spans="1:8" ht="15.75" thickBot="1" x14ac:dyDescent="0.3">
      <c r="A16" s="8">
        <v>214</v>
      </c>
      <c r="B16" s="3">
        <v>41682</v>
      </c>
      <c r="C16" s="4">
        <f t="shared" ca="1" si="1"/>
        <v>69</v>
      </c>
      <c r="D16" s="12" t="s">
        <v>32</v>
      </c>
      <c r="E16" s="5" t="s">
        <v>33</v>
      </c>
      <c r="H16" s="7">
        <v>400</v>
      </c>
    </row>
    <row r="17" spans="1:8" ht="15.75" thickBot="1" x14ac:dyDescent="0.3">
      <c r="A17" s="8">
        <v>215</v>
      </c>
      <c r="B17" s="43">
        <v>41697</v>
      </c>
      <c r="C17" s="4">
        <f t="shared" ref="C17" ca="1" si="2">IF(B17="","",NETWORKDAYS(B17,TODAY()))</f>
        <v>57</v>
      </c>
      <c r="D17" s="12" t="s">
        <v>151</v>
      </c>
      <c r="E17" s="5" t="s">
        <v>18</v>
      </c>
      <c r="F17" s="6"/>
      <c r="H17" s="7">
        <v>403</v>
      </c>
    </row>
    <row r="18" spans="1:8" ht="15.75" thickBot="1" x14ac:dyDescent="0.3">
      <c r="A18" s="8">
        <v>217</v>
      </c>
      <c r="B18" s="3">
        <v>41699</v>
      </c>
      <c r="C18" s="4">
        <f t="shared" ca="1" si="1"/>
        <v>56</v>
      </c>
      <c r="D18" s="9" t="s">
        <v>286</v>
      </c>
      <c r="E18" s="5" t="s">
        <v>104</v>
      </c>
      <c r="F18" s="11"/>
      <c r="G18" s="6"/>
      <c r="H18" s="7">
        <v>406</v>
      </c>
    </row>
    <row r="19" spans="1:8" ht="15.75" thickBot="1" x14ac:dyDescent="0.3">
      <c r="A19" s="8">
        <v>218</v>
      </c>
      <c r="B19" s="42"/>
      <c r="C19" s="4" t="str">
        <f t="shared" ca="1" si="1"/>
        <v/>
      </c>
      <c r="D19" s="5"/>
      <c r="E19" s="5"/>
      <c r="F19" s="11"/>
      <c r="H19" s="7">
        <v>407</v>
      </c>
    </row>
    <row r="20" spans="1:8" ht="15.75" thickBot="1" x14ac:dyDescent="0.3">
      <c r="A20" s="8">
        <v>219</v>
      </c>
      <c r="B20" s="3"/>
      <c r="C20" s="4" t="str">
        <f t="shared" ca="1" si="1"/>
        <v/>
      </c>
      <c r="D20" s="5"/>
      <c r="E20" s="5"/>
      <c r="F20" s="6"/>
      <c r="H20" s="7">
        <v>409</v>
      </c>
    </row>
    <row r="21" spans="1:8" ht="15.75" thickBot="1" x14ac:dyDescent="0.3">
      <c r="A21" s="2">
        <v>220</v>
      </c>
      <c r="B21" s="3">
        <v>41698</v>
      </c>
      <c r="C21" s="4">
        <f t="shared" ca="1" si="1"/>
        <v>57</v>
      </c>
      <c r="D21" s="5" t="s">
        <v>41</v>
      </c>
      <c r="E21" s="5" t="s">
        <v>42</v>
      </c>
      <c r="F21" s="6"/>
    </row>
    <row r="22" spans="1:8" ht="15.75" thickBot="1" x14ac:dyDescent="0.3">
      <c r="A22" s="2">
        <v>221</v>
      </c>
      <c r="B22" s="3">
        <v>41696</v>
      </c>
      <c r="C22" s="4">
        <f t="shared" ca="1" si="1"/>
        <v>59</v>
      </c>
      <c r="D22" s="5" t="s">
        <v>44</v>
      </c>
      <c r="E22" s="5" t="s">
        <v>45</v>
      </c>
      <c r="F22" s="6"/>
    </row>
    <row r="23" spans="1:8" ht="15.75" thickBot="1" x14ac:dyDescent="0.3">
      <c r="A23" s="8">
        <v>222</v>
      </c>
      <c r="B23" s="3">
        <v>41693</v>
      </c>
      <c r="C23" s="4">
        <f t="shared" ca="1" si="1"/>
        <v>61</v>
      </c>
      <c r="D23" s="5" t="s">
        <v>47</v>
      </c>
      <c r="E23" s="5" t="s">
        <v>48</v>
      </c>
    </row>
    <row r="24" spans="1:8" ht="15.75" thickBot="1" x14ac:dyDescent="0.3">
      <c r="A24" s="2">
        <v>223</v>
      </c>
      <c r="B24" s="3">
        <v>41699</v>
      </c>
      <c r="C24" s="4">
        <f t="shared" ca="1" si="1"/>
        <v>56</v>
      </c>
      <c r="D24" s="9" t="s">
        <v>287</v>
      </c>
      <c r="E24" s="5" t="s">
        <v>288</v>
      </c>
    </row>
    <row r="25" spans="1:8" ht="15.75" thickBot="1" x14ac:dyDescent="0.3">
      <c r="A25" s="8">
        <v>224</v>
      </c>
      <c r="B25" s="3">
        <v>41699</v>
      </c>
      <c r="C25" s="4">
        <f t="shared" ca="1" si="1"/>
        <v>56</v>
      </c>
      <c r="D25" s="9" t="s">
        <v>289</v>
      </c>
      <c r="E25" s="5" t="s">
        <v>290</v>
      </c>
      <c r="F25" s="11"/>
    </row>
    <row r="26" spans="1:8" ht="15.75" thickBot="1" x14ac:dyDescent="0.3">
      <c r="A26" s="8">
        <v>225</v>
      </c>
      <c r="B26" s="3">
        <v>41698</v>
      </c>
      <c r="C26" s="4">
        <f t="shared" ca="1" si="1"/>
        <v>57</v>
      </c>
      <c r="D26" s="5" t="s">
        <v>53</v>
      </c>
      <c r="E26" s="5" t="s">
        <v>54</v>
      </c>
      <c r="F26" s="6">
        <v>41700</v>
      </c>
    </row>
    <row r="27" spans="1:8" ht="15.75" thickBot="1" x14ac:dyDescent="0.3">
      <c r="A27" s="8">
        <v>226</v>
      </c>
      <c r="B27" s="3"/>
      <c r="C27" s="4" t="str">
        <f t="shared" ca="1" si="1"/>
        <v/>
      </c>
      <c r="D27" s="5"/>
      <c r="E27" s="5"/>
      <c r="F27" s="6"/>
    </row>
    <row r="28" spans="1:8" ht="15.75" thickBot="1" x14ac:dyDescent="0.3">
      <c r="A28" s="8">
        <v>227</v>
      </c>
      <c r="B28" s="3"/>
      <c r="C28" s="4" t="str">
        <f t="shared" ca="1" si="1"/>
        <v/>
      </c>
      <c r="D28" s="5"/>
      <c r="E28" s="5"/>
      <c r="F28" s="11"/>
    </row>
    <row r="29" spans="1:8" ht="15.75" thickBot="1" x14ac:dyDescent="0.3">
      <c r="A29" s="8">
        <v>228</v>
      </c>
      <c r="B29" s="3"/>
      <c r="C29" s="4" t="str">
        <f t="shared" ca="1" si="1"/>
        <v/>
      </c>
      <c r="D29" s="5"/>
      <c r="E29" s="5"/>
      <c r="F29" s="11"/>
    </row>
    <row r="30" spans="1:8" ht="15.75" thickBot="1" x14ac:dyDescent="0.3">
      <c r="A30" s="8">
        <v>229</v>
      </c>
      <c r="B30" s="3">
        <v>41698</v>
      </c>
      <c r="C30" s="4">
        <f t="shared" ca="1" si="1"/>
        <v>57</v>
      </c>
      <c r="D30" s="5" t="s">
        <v>59</v>
      </c>
      <c r="E30" s="5" t="s">
        <v>60</v>
      </c>
      <c r="F30" s="6"/>
    </row>
    <row r="31" spans="1:8" ht="15.75" thickBot="1" x14ac:dyDescent="0.3">
      <c r="A31" s="8">
        <v>230</v>
      </c>
      <c r="B31" s="3">
        <v>41697</v>
      </c>
      <c r="C31" s="4">
        <f t="shared" ca="1" si="1"/>
        <v>58</v>
      </c>
      <c r="D31" s="5" t="s">
        <v>63</v>
      </c>
      <c r="E31" s="5" t="s">
        <v>62</v>
      </c>
      <c r="F31" s="6"/>
    </row>
    <row r="32" spans="1:8" ht="15.75" thickBot="1" x14ac:dyDescent="0.3">
      <c r="A32" s="2">
        <v>231</v>
      </c>
      <c r="B32" s="3">
        <v>41691</v>
      </c>
      <c r="C32" s="4">
        <f t="shared" ca="1" si="1"/>
        <v>62</v>
      </c>
      <c r="D32" s="5" t="s">
        <v>64</v>
      </c>
      <c r="E32" s="5" t="s">
        <v>65</v>
      </c>
    </row>
    <row r="33" spans="1:6" ht="15.75" thickBot="1" x14ac:dyDescent="0.3">
      <c r="A33" s="14">
        <v>232</v>
      </c>
      <c r="B33" s="3">
        <v>41658</v>
      </c>
      <c r="C33" s="4">
        <f t="shared" ca="1" si="1"/>
        <v>86</v>
      </c>
      <c r="D33" s="5" t="s">
        <v>66</v>
      </c>
      <c r="E33" s="5" t="s">
        <v>24</v>
      </c>
    </row>
    <row r="34" spans="1:6" ht="15.75" thickBot="1" x14ac:dyDescent="0.3">
      <c r="A34" s="14">
        <v>233</v>
      </c>
      <c r="B34" s="3"/>
      <c r="C34" s="4" t="str">
        <f t="shared" ca="1" si="1"/>
        <v/>
      </c>
      <c r="D34" s="5"/>
      <c r="E34" s="5"/>
      <c r="F34" s="6"/>
    </row>
    <row r="35" spans="1:6" ht="15.75" thickBot="1" x14ac:dyDescent="0.3">
      <c r="A35" s="8">
        <v>234</v>
      </c>
      <c r="B35" s="3"/>
      <c r="C35" s="4" t="str">
        <f t="shared" ca="1" si="1"/>
        <v/>
      </c>
      <c r="D35" s="5"/>
      <c r="E35" s="5"/>
      <c r="F35" s="6"/>
    </row>
    <row r="36" spans="1:6" ht="15.75" thickBot="1" x14ac:dyDescent="0.3">
      <c r="A36" s="8">
        <v>235</v>
      </c>
      <c r="B36" s="3"/>
      <c r="C36" s="4" t="str">
        <f t="shared" ca="1" si="1"/>
        <v/>
      </c>
      <c r="D36" s="5"/>
      <c r="E36" s="5"/>
      <c r="F36" s="6"/>
    </row>
    <row r="37" spans="1:6" ht="15.75" thickBot="1" x14ac:dyDescent="0.3">
      <c r="A37" s="8">
        <v>236</v>
      </c>
      <c r="B37" s="3">
        <v>41699</v>
      </c>
      <c r="C37" s="4">
        <f t="shared" ca="1" si="1"/>
        <v>56</v>
      </c>
      <c r="D37" s="5" t="s">
        <v>291</v>
      </c>
      <c r="E37" s="5" t="s">
        <v>60</v>
      </c>
      <c r="F37" s="6"/>
    </row>
    <row r="38" spans="1:6" ht="15.75" thickBot="1" x14ac:dyDescent="0.3">
      <c r="A38" s="2">
        <v>237</v>
      </c>
      <c r="B38" s="3">
        <v>41698</v>
      </c>
      <c r="C38" s="4">
        <f t="shared" ca="1" si="1"/>
        <v>57</v>
      </c>
      <c r="D38" s="5" t="s">
        <v>75</v>
      </c>
      <c r="E38" s="5" t="s">
        <v>76</v>
      </c>
      <c r="F38" s="6"/>
    </row>
    <row r="39" spans="1:6" ht="15.75" thickBot="1" x14ac:dyDescent="0.3">
      <c r="A39" s="8">
        <v>238</v>
      </c>
      <c r="B39" s="3">
        <v>41696</v>
      </c>
      <c r="C39" s="4">
        <f t="shared" ca="1" si="1"/>
        <v>59</v>
      </c>
      <c r="D39" s="5" t="s">
        <v>292</v>
      </c>
      <c r="E39" s="5" t="s">
        <v>125</v>
      </c>
      <c r="F39" s="6"/>
    </row>
    <row r="40" spans="1:6" ht="15.75" thickBot="1" x14ac:dyDescent="0.3">
      <c r="A40" s="8">
        <v>300</v>
      </c>
      <c r="B40" s="3">
        <v>41696</v>
      </c>
      <c r="C40" s="4">
        <f t="shared" ca="1" si="1"/>
        <v>59</v>
      </c>
      <c r="D40" s="5" t="s">
        <v>77</v>
      </c>
      <c r="E40" s="5" t="s">
        <v>78</v>
      </c>
      <c r="F40" s="6"/>
    </row>
    <row r="41" spans="1:6" ht="15.75" thickBot="1" x14ac:dyDescent="0.3">
      <c r="A41" s="8">
        <v>301</v>
      </c>
      <c r="B41" s="3">
        <v>41697</v>
      </c>
      <c r="C41" s="4">
        <f t="shared" ca="1" si="1"/>
        <v>58</v>
      </c>
      <c r="D41" s="5" t="s">
        <v>79</v>
      </c>
      <c r="E41" s="5" t="s">
        <v>80</v>
      </c>
      <c r="F41" s="6"/>
    </row>
    <row r="42" spans="1:6" ht="15.75" thickBot="1" x14ac:dyDescent="0.3">
      <c r="A42" s="8">
        <v>302</v>
      </c>
      <c r="B42" s="3"/>
      <c r="C42" s="4" t="str">
        <f t="shared" ca="1" si="1"/>
        <v/>
      </c>
      <c r="D42" s="5"/>
      <c r="E42" s="5"/>
      <c r="F42" s="6"/>
    </row>
    <row r="43" spans="1:6" ht="15.75" thickBot="1" x14ac:dyDescent="0.3">
      <c r="A43" s="2">
        <v>303</v>
      </c>
      <c r="B43" s="3">
        <v>41699</v>
      </c>
      <c r="C43" s="4">
        <f t="shared" ca="1" si="1"/>
        <v>56</v>
      </c>
      <c r="D43" s="5" t="s">
        <v>293</v>
      </c>
      <c r="E43" s="5" t="s">
        <v>192</v>
      </c>
      <c r="F43" s="6"/>
    </row>
    <row r="44" spans="1:6" ht="15.75" thickBot="1" x14ac:dyDescent="0.3">
      <c r="A44" s="8">
        <v>304</v>
      </c>
      <c r="B44" s="3">
        <v>41455</v>
      </c>
      <c r="C44" s="4">
        <f t="shared" ca="1" si="1"/>
        <v>231</v>
      </c>
      <c r="D44" s="5" t="s">
        <v>83</v>
      </c>
      <c r="E44" s="5" t="s">
        <v>31</v>
      </c>
    </row>
    <row r="45" spans="1:6" ht="15.75" thickBot="1" x14ac:dyDescent="0.3">
      <c r="A45" s="2">
        <v>305</v>
      </c>
      <c r="B45" s="3">
        <v>41698</v>
      </c>
      <c r="C45" s="4">
        <f t="shared" ca="1" si="1"/>
        <v>57</v>
      </c>
      <c r="D45" s="5" t="s">
        <v>84</v>
      </c>
      <c r="E45" s="5" t="s">
        <v>85</v>
      </c>
      <c r="F45" s="6">
        <v>41701</v>
      </c>
    </row>
    <row r="46" spans="1:6" ht="15.75" thickBot="1" x14ac:dyDescent="0.3">
      <c r="A46" s="8">
        <v>306</v>
      </c>
      <c r="B46" s="3">
        <v>41694</v>
      </c>
      <c r="C46" s="4">
        <f t="shared" ca="1" si="1"/>
        <v>61</v>
      </c>
      <c r="D46" s="5" t="s">
        <v>86</v>
      </c>
      <c r="E46" s="5" t="s">
        <v>87</v>
      </c>
    </row>
    <row r="47" spans="1:6" ht="15.75" thickBot="1" x14ac:dyDescent="0.3">
      <c r="A47" s="2">
        <v>307</v>
      </c>
      <c r="B47" s="3">
        <v>41697</v>
      </c>
      <c r="C47" s="4">
        <f t="shared" ca="1" si="1"/>
        <v>58</v>
      </c>
      <c r="D47" s="5" t="s">
        <v>88</v>
      </c>
      <c r="E47" s="5" t="s">
        <v>89</v>
      </c>
      <c r="F47" s="6"/>
    </row>
    <row r="48" spans="1:6" ht="15.75" thickBot="1" x14ac:dyDescent="0.3">
      <c r="A48" s="8">
        <v>308</v>
      </c>
      <c r="B48" s="3">
        <v>41700</v>
      </c>
      <c r="C48" s="4">
        <f t="shared" ca="1" si="1"/>
        <v>56</v>
      </c>
      <c r="D48" s="12" t="s">
        <v>327</v>
      </c>
      <c r="E48" s="5" t="s">
        <v>315</v>
      </c>
      <c r="F48" s="6"/>
    </row>
    <row r="49" spans="1:7" ht="15.75" thickBot="1" x14ac:dyDescent="0.3">
      <c r="A49" s="8">
        <v>309</v>
      </c>
      <c r="B49" s="3">
        <v>41699</v>
      </c>
      <c r="C49" s="4">
        <f t="shared" ca="1" si="1"/>
        <v>56</v>
      </c>
      <c r="D49" s="5" t="s">
        <v>313</v>
      </c>
      <c r="E49" s="5" t="s">
        <v>91</v>
      </c>
      <c r="F49" s="6"/>
    </row>
    <row r="50" spans="1:7" ht="15.75" thickBot="1" x14ac:dyDescent="0.3">
      <c r="A50" s="8">
        <v>310</v>
      </c>
      <c r="B50" s="3">
        <v>41695</v>
      </c>
      <c r="C50" s="4">
        <f t="shared" ca="1" si="1"/>
        <v>60</v>
      </c>
      <c r="D50" s="5" t="s">
        <v>92</v>
      </c>
      <c r="E50" s="5" t="s">
        <v>93</v>
      </c>
      <c r="F50" s="6"/>
    </row>
    <row r="51" spans="1:7" ht="15.75" thickBot="1" x14ac:dyDescent="0.3">
      <c r="A51" s="2">
        <v>311</v>
      </c>
      <c r="B51" s="3">
        <v>41700</v>
      </c>
      <c r="C51" s="4">
        <f t="shared" ca="1" si="1"/>
        <v>56</v>
      </c>
      <c r="D51" s="5" t="s">
        <v>328</v>
      </c>
      <c r="E51" s="5" t="s">
        <v>93</v>
      </c>
      <c r="F51" s="6"/>
    </row>
    <row r="52" spans="1:7" ht="15.75" thickBot="1" x14ac:dyDescent="0.3">
      <c r="A52" s="8">
        <v>313</v>
      </c>
      <c r="B52" s="3">
        <v>41695</v>
      </c>
      <c r="C52" s="4">
        <f t="shared" ca="1" si="1"/>
        <v>60</v>
      </c>
      <c r="D52" s="5" t="s">
        <v>96</v>
      </c>
      <c r="E52" s="5" t="s">
        <v>97</v>
      </c>
      <c r="F52" s="6">
        <v>41703</v>
      </c>
      <c r="G52" s="6"/>
    </row>
    <row r="53" spans="1:7" ht="15.75" thickBot="1" x14ac:dyDescent="0.3">
      <c r="A53" s="8">
        <v>315</v>
      </c>
      <c r="B53" s="3">
        <v>41700</v>
      </c>
      <c r="C53" s="4">
        <f t="shared" ca="1" si="1"/>
        <v>56</v>
      </c>
      <c r="D53" s="12" t="s">
        <v>307</v>
      </c>
      <c r="E53" s="5" t="s">
        <v>316</v>
      </c>
      <c r="F53" s="6"/>
    </row>
    <row r="54" spans="1:7" ht="15.75" thickBot="1" x14ac:dyDescent="0.3">
      <c r="A54" s="8">
        <v>316</v>
      </c>
      <c r="B54" s="3">
        <v>41696</v>
      </c>
      <c r="C54" s="4">
        <f t="shared" ca="1" si="1"/>
        <v>59</v>
      </c>
      <c r="D54" s="5" t="s">
        <v>99</v>
      </c>
      <c r="E54" s="5" t="s">
        <v>60</v>
      </c>
    </row>
    <row r="55" spans="1:7" ht="15.75" thickBot="1" x14ac:dyDescent="0.3">
      <c r="A55" s="8">
        <v>317</v>
      </c>
      <c r="B55" s="3">
        <v>41700</v>
      </c>
      <c r="C55" s="4">
        <f t="shared" ca="1" si="1"/>
        <v>56</v>
      </c>
      <c r="D55" s="5" t="s">
        <v>309</v>
      </c>
      <c r="E55" s="5" t="s">
        <v>317</v>
      </c>
      <c r="F55" s="6"/>
    </row>
    <row r="56" spans="1:7" ht="15.75" thickBot="1" x14ac:dyDescent="0.3">
      <c r="A56" s="8">
        <v>318</v>
      </c>
      <c r="B56" s="3"/>
      <c r="C56" s="4" t="str">
        <f t="shared" ca="1" si="1"/>
        <v/>
      </c>
      <c r="D56" s="5"/>
      <c r="E56" s="5"/>
      <c r="F56" s="6"/>
    </row>
    <row r="57" spans="1:7" ht="15.75" thickBot="1" x14ac:dyDescent="0.3">
      <c r="A57" s="2">
        <v>319</v>
      </c>
      <c r="B57" s="3">
        <v>41698</v>
      </c>
      <c r="C57" s="4">
        <f t="shared" ca="1" si="1"/>
        <v>57</v>
      </c>
      <c r="D57" s="5" t="s">
        <v>102</v>
      </c>
      <c r="E57" s="5" t="s">
        <v>62</v>
      </c>
      <c r="F57" s="6"/>
    </row>
    <row r="58" spans="1:7" ht="15.75" thickBot="1" x14ac:dyDescent="0.3">
      <c r="A58" s="2">
        <v>320</v>
      </c>
      <c r="B58" s="3">
        <v>41697</v>
      </c>
      <c r="C58" s="4">
        <f t="shared" ca="1" si="1"/>
        <v>58</v>
      </c>
      <c r="D58" s="5" t="s">
        <v>103</v>
      </c>
      <c r="E58" s="5" t="s">
        <v>104</v>
      </c>
      <c r="F58" s="6"/>
    </row>
    <row r="59" spans="1:7" ht="15.75" thickBot="1" x14ac:dyDescent="0.3">
      <c r="A59" s="8">
        <v>321</v>
      </c>
      <c r="B59" s="3"/>
      <c r="C59" s="4" t="str">
        <f t="shared" ca="1" si="1"/>
        <v/>
      </c>
      <c r="D59" s="5"/>
      <c r="E59" s="5"/>
      <c r="F59" s="6"/>
    </row>
    <row r="60" spans="1:7" ht="15.75" thickBot="1" x14ac:dyDescent="0.3">
      <c r="A60" s="8">
        <v>322</v>
      </c>
      <c r="B60" s="3"/>
      <c r="C60" s="4" t="str">
        <f t="shared" ca="1" si="1"/>
        <v/>
      </c>
      <c r="D60" s="5"/>
      <c r="E60" s="5"/>
    </row>
    <row r="61" spans="1:7" ht="15.75" thickBot="1" x14ac:dyDescent="0.3">
      <c r="A61" s="8">
        <v>323</v>
      </c>
      <c r="B61" s="3"/>
      <c r="C61" s="4" t="str">
        <f t="shared" ca="1" si="1"/>
        <v/>
      </c>
      <c r="D61" s="5"/>
      <c r="E61" s="5"/>
      <c r="F61" s="11"/>
    </row>
    <row r="62" spans="1:7" ht="15.75" thickBot="1" x14ac:dyDescent="0.3">
      <c r="A62" s="2">
        <v>324</v>
      </c>
      <c r="B62" s="3">
        <v>41694</v>
      </c>
      <c r="C62" s="4">
        <f t="shared" ca="1" si="1"/>
        <v>61</v>
      </c>
      <c r="D62" s="5" t="s">
        <v>109</v>
      </c>
      <c r="E62" s="5" t="s">
        <v>110</v>
      </c>
      <c r="F62" s="6"/>
    </row>
    <row r="63" spans="1:7" ht="15.75" thickBot="1" x14ac:dyDescent="0.3">
      <c r="A63" s="8">
        <v>325</v>
      </c>
      <c r="B63" s="3"/>
      <c r="C63" s="4" t="str">
        <f t="shared" ca="1" si="1"/>
        <v/>
      </c>
      <c r="D63" s="5"/>
      <c r="E63" s="5"/>
      <c r="F63" s="6"/>
    </row>
    <row r="64" spans="1:7" ht="15.75" thickBot="1" x14ac:dyDescent="0.3">
      <c r="A64" s="2">
        <v>326</v>
      </c>
      <c r="B64" s="3">
        <v>41698</v>
      </c>
      <c r="C64" s="4">
        <f t="shared" ca="1" si="1"/>
        <v>57</v>
      </c>
      <c r="D64" s="5" t="s">
        <v>111</v>
      </c>
      <c r="E64" s="5" t="s">
        <v>39</v>
      </c>
      <c r="F64" s="6"/>
    </row>
    <row r="65" spans="1:7" ht="15.75" thickBot="1" x14ac:dyDescent="0.3">
      <c r="A65" s="8">
        <v>327</v>
      </c>
      <c r="B65" s="3"/>
      <c r="C65" s="4" t="str">
        <f t="shared" ca="1" si="1"/>
        <v/>
      </c>
      <c r="D65" s="5"/>
      <c r="E65" s="5"/>
    </row>
    <row r="66" spans="1:7" ht="15.75" thickBot="1" x14ac:dyDescent="0.3">
      <c r="A66" s="8">
        <v>328</v>
      </c>
      <c r="B66" s="3">
        <v>41694</v>
      </c>
      <c r="C66" s="4">
        <f t="shared" ca="1" si="1"/>
        <v>61</v>
      </c>
      <c r="D66" s="5" t="s">
        <v>113</v>
      </c>
      <c r="E66" s="5" t="s">
        <v>114</v>
      </c>
      <c r="F66" s="6"/>
    </row>
    <row r="67" spans="1:7" ht="15.75" thickBot="1" x14ac:dyDescent="0.3">
      <c r="A67" s="8">
        <v>329</v>
      </c>
      <c r="B67" s="3">
        <v>41695</v>
      </c>
      <c r="C67" s="4">
        <f t="shared" ref="C67:C93" ca="1" si="3">IF(B67="","",NETWORKDAYS(B67,TODAY())+1)</f>
        <v>60</v>
      </c>
      <c r="D67" s="5" t="s">
        <v>115</v>
      </c>
      <c r="E67" s="5" t="s">
        <v>26</v>
      </c>
      <c r="F67" s="16">
        <v>41702</v>
      </c>
    </row>
    <row r="68" spans="1:7" ht="15.75" thickBot="1" x14ac:dyDescent="0.3">
      <c r="A68" s="8">
        <v>330</v>
      </c>
      <c r="B68" s="3">
        <v>41695</v>
      </c>
      <c r="C68" s="4">
        <f t="shared" ca="1" si="3"/>
        <v>60</v>
      </c>
      <c r="D68" s="5" t="s">
        <v>116</v>
      </c>
      <c r="E68" s="5" t="s">
        <v>117</v>
      </c>
      <c r="F68" s="6"/>
      <c r="G68" s="6"/>
    </row>
    <row r="69" spans="1:7" ht="15.75" thickBot="1" x14ac:dyDescent="0.3">
      <c r="A69" s="8">
        <v>331</v>
      </c>
      <c r="B69" s="3">
        <v>41700</v>
      </c>
      <c r="C69" s="4">
        <f t="shared" ca="1" si="3"/>
        <v>56</v>
      </c>
      <c r="D69" s="9" t="s">
        <v>314</v>
      </c>
      <c r="E69" s="5" t="s">
        <v>290</v>
      </c>
      <c r="F69" s="6"/>
    </row>
    <row r="70" spans="1:7" ht="15.75" thickBot="1" x14ac:dyDescent="0.3">
      <c r="A70" s="8">
        <v>332</v>
      </c>
      <c r="B70" s="3"/>
      <c r="C70" s="4" t="str">
        <f t="shared" ca="1" si="3"/>
        <v/>
      </c>
      <c r="D70" s="5"/>
      <c r="E70" s="5"/>
      <c r="F70" s="6"/>
    </row>
    <row r="71" spans="1:7" ht="15.75" thickBot="1" x14ac:dyDescent="0.3">
      <c r="A71" s="2">
        <v>400</v>
      </c>
      <c r="B71" s="3">
        <v>41699</v>
      </c>
      <c r="C71" s="4">
        <f t="shared" ca="1" si="3"/>
        <v>56</v>
      </c>
      <c r="D71" s="5" t="s">
        <v>294</v>
      </c>
      <c r="E71" s="5" t="s">
        <v>8</v>
      </c>
      <c r="F71" s="6"/>
    </row>
    <row r="72" spans="1:7" ht="15.75" thickBot="1" x14ac:dyDescent="0.3">
      <c r="A72" s="2">
        <v>403</v>
      </c>
      <c r="B72" s="3">
        <v>41694</v>
      </c>
      <c r="C72" s="4">
        <f t="shared" ca="1" si="3"/>
        <v>61</v>
      </c>
      <c r="D72" s="5" t="s">
        <v>118</v>
      </c>
      <c r="E72" s="5" t="s">
        <v>18</v>
      </c>
      <c r="F72" s="6"/>
    </row>
    <row r="73" spans="1:7" ht="15.75" thickBot="1" x14ac:dyDescent="0.3">
      <c r="A73" s="8">
        <v>404</v>
      </c>
      <c r="B73" s="3">
        <v>41683</v>
      </c>
      <c r="C73" s="4">
        <f t="shared" ca="1" si="3"/>
        <v>68</v>
      </c>
      <c r="D73" s="5" t="s">
        <v>119</v>
      </c>
      <c r="E73" s="5" t="s">
        <v>89</v>
      </c>
      <c r="F73" s="6"/>
    </row>
    <row r="74" spans="1:7" ht="15.75" thickBot="1" x14ac:dyDescent="0.3">
      <c r="A74" s="2">
        <v>406</v>
      </c>
      <c r="B74" s="3">
        <v>41699</v>
      </c>
      <c r="C74" s="4">
        <f t="shared" ca="1" si="3"/>
        <v>56</v>
      </c>
      <c r="D74" s="5" t="s">
        <v>295</v>
      </c>
      <c r="E74" s="5" t="s">
        <v>296</v>
      </c>
      <c r="F74" s="6"/>
    </row>
    <row r="75" spans="1:7" ht="15.75" thickBot="1" x14ac:dyDescent="0.3">
      <c r="A75" s="2">
        <v>407</v>
      </c>
      <c r="B75" s="3">
        <v>41699</v>
      </c>
      <c r="C75" s="4">
        <f t="shared" ca="1" si="3"/>
        <v>56</v>
      </c>
      <c r="D75" s="12" t="s">
        <v>308</v>
      </c>
      <c r="E75" s="5" t="s">
        <v>305</v>
      </c>
      <c r="F75" s="11"/>
    </row>
    <row r="76" spans="1:7" ht="15.75" thickBot="1" x14ac:dyDescent="0.3">
      <c r="A76" s="8">
        <v>408</v>
      </c>
      <c r="B76" s="3">
        <v>41697</v>
      </c>
      <c r="C76" s="4">
        <f t="shared" ca="1" si="3"/>
        <v>58</v>
      </c>
      <c r="D76" s="5" t="s">
        <v>123</v>
      </c>
      <c r="E76" s="5" t="s">
        <v>12</v>
      </c>
      <c r="F76" s="6">
        <v>41699</v>
      </c>
    </row>
    <row r="77" spans="1:7" ht="15.75" thickBot="1" x14ac:dyDescent="0.3">
      <c r="A77" s="2">
        <v>409</v>
      </c>
      <c r="B77" s="3">
        <v>41662</v>
      </c>
      <c r="C77" s="4">
        <f t="shared" ca="1" si="3"/>
        <v>83</v>
      </c>
      <c r="D77" s="5" t="s">
        <v>124</v>
      </c>
      <c r="E77" s="5" t="s">
        <v>125</v>
      </c>
      <c r="F77" s="6"/>
    </row>
    <row r="78" spans="1:7" ht="15.75" thickBot="1" x14ac:dyDescent="0.3">
      <c r="A78" s="8">
        <v>410</v>
      </c>
      <c r="B78" s="3">
        <v>41697</v>
      </c>
      <c r="C78" s="4">
        <f t="shared" ca="1" si="3"/>
        <v>58</v>
      </c>
      <c r="D78" s="5" t="s">
        <v>126</v>
      </c>
      <c r="E78" s="5" t="s">
        <v>127</v>
      </c>
      <c r="F78" s="6"/>
    </row>
    <row r="79" spans="1:7" ht="15.75" thickBot="1" x14ac:dyDescent="0.3">
      <c r="A79" s="8" t="s">
        <v>40</v>
      </c>
      <c r="B79" s="3"/>
      <c r="C79" s="4" t="str">
        <f t="shared" ca="1" si="3"/>
        <v/>
      </c>
      <c r="D79" s="5"/>
      <c r="E79" s="5"/>
    </row>
    <row r="80" spans="1:7" ht="15.75" thickBot="1" x14ac:dyDescent="0.3">
      <c r="A80" s="8" t="s">
        <v>43</v>
      </c>
      <c r="B80" s="3"/>
      <c r="C80" s="4" t="str">
        <f t="shared" ca="1" si="3"/>
        <v/>
      </c>
      <c r="D80" s="5"/>
      <c r="E80" s="5"/>
    </row>
    <row r="81" spans="1:6" ht="15.75" thickBot="1" x14ac:dyDescent="0.3">
      <c r="A81" s="8" t="s">
        <v>130</v>
      </c>
      <c r="B81" s="3">
        <v>41697</v>
      </c>
      <c r="C81" s="4">
        <f t="shared" ca="1" si="3"/>
        <v>58</v>
      </c>
      <c r="D81" s="5" t="s">
        <v>131</v>
      </c>
      <c r="E81" s="5" t="s">
        <v>97</v>
      </c>
    </row>
    <row r="82" spans="1:6" ht="15.75" thickBot="1" x14ac:dyDescent="0.3">
      <c r="A82" s="8" t="s">
        <v>132</v>
      </c>
      <c r="B82" s="3"/>
      <c r="C82" s="4" t="str">
        <f t="shared" ca="1" si="3"/>
        <v/>
      </c>
      <c r="D82" s="5"/>
      <c r="E82" s="5"/>
    </row>
    <row r="83" spans="1:6" ht="15.75" thickBot="1" x14ac:dyDescent="0.3">
      <c r="A83" s="8" t="s">
        <v>133</v>
      </c>
      <c r="B83" s="3">
        <v>41698</v>
      </c>
      <c r="C83" s="4">
        <f t="shared" ca="1" si="3"/>
        <v>57</v>
      </c>
      <c r="D83" s="12" t="s">
        <v>312</v>
      </c>
      <c r="E83" s="5" t="s">
        <v>65</v>
      </c>
      <c r="F83" s="6"/>
    </row>
    <row r="84" spans="1:6" ht="15.75" thickBot="1" x14ac:dyDescent="0.3">
      <c r="A84" s="8" t="s">
        <v>134</v>
      </c>
      <c r="B84" s="3">
        <v>41687</v>
      </c>
      <c r="C84" s="4">
        <f t="shared" ca="1" si="3"/>
        <v>66</v>
      </c>
      <c r="D84" s="5" t="s">
        <v>135</v>
      </c>
      <c r="E84" s="5" t="s">
        <v>42</v>
      </c>
      <c r="F84" s="6"/>
    </row>
    <row r="85" spans="1:6" ht="15.75" thickBot="1" x14ac:dyDescent="0.3">
      <c r="A85" s="8" t="s">
        <v>46</v>
      </c>
      <c r="B85" s="3"/>
      <c r="C85" s="4" t="str">
        <f t="shared" ca="1" si="3"/>
        <v/>
      </c>
      <c r="D85" s="5"/>
      <c r="E85" s="5"/>
    </row>
    <row r="86" spans="1:6" ht="15.75" thickBot="1" x14ac:dyDescent="0.3">
      <c r="A86" s="8" t="s">
        <v>137</v>
      </c>
      <c r="B86" s="3"/>
      <c r="C86" s="4" t="str">
        <f t="shared" ca="1" si="3"/>
        <v/>
      </c>
      <c r="D86" s="5"/>
      <c r="E86" s="5"/>
      <c r="F86" s="6"/>
    </row>
    <row r="87" spans="1:6" ht="15.75" thickBot="1" x14ac:dyDescent="0.3">
      <c r="A87" s="8" t="s">
        <v>138</v>
      </c>
      <c r="B87" s="3">
        <v>41690</v>
      </c>
      <c r="C87" s="4">
        <f t="shared" ca="1" si="3"/>
        <v>63</v>
      </c>
      <c r="D87" s="5" t="s">
        <v>139</v>
      </c>
      <c r="E87" s="5" t="s">
        <v>72</v>
      </c>
    </row>
    <row r="88" spans="1:6" ht="15.75" thickBot="1" x14ac:dyDescent="0.3">
      <c r="A88" s="8" t="s">
        <v>140</v>
      </c>
      <c r="B88" s="3">
        <v>41698</v>
      </c>
      <c r="C88" s="4">
        <f t="shared" ca="1" si="3"/>
        <v>57</v>
      </c>
      <c r="D88" s="5" t="s">
        <v>141</v>
      </c>
      <c r="E88" s="5" t="s">
        <v>142</v>
      </c>
      <c r="F88" s="6"/>
    </row>
    <row r="89" spans="1:6" ht="15.75" thickBot="1" x14ac:dyDescent="0.3">
      <c r="A89" s="8" t="s">
        <v>143</v>
      </c>
      <c r="B89" s="3">
        <v>41681</v>
      </c>
      <c r="C89" s="4">
        <f t="shared" ca="1" si="3"/>
        <v>70</v>
      </c>
      <c r="D89" s="5" t="s">
        <v>144</v>
      </c>
      <c r="E89" s="5" t="s">
        <v>145</v>
      </c>
    </row>
    <row r="90" spans="1:6" ht="15.75" thickBot="1" x14ac:dyDescent="0.3">
      <c r="A90" s="8" t="s">
        <v>148</v>
      </c>
      <c r="B90" s="3">
        <v>41696</v>
      </c>
      <c r="C90" s="4">
        <f t="shared" ca="1" si="3"/>
        <v>59</v>
      </c>
      <c r="D90" s="5" t="s">
        <v>149</v>
      </c>
      <c r="E90" s="5" t="s">
        <v>16</v>
      </c>
    </row>
    <row r="91" spans="1:6" ht="15.75" thickBot="1" x14ac:dyDescent="0.3">
      <c r="A91" s="8" t="s">
        <v>301</v>
      </c>
      <c r="B91" s="3">
        <v>41698</v>
      </c>
      <c r="C91" s="4">
        <f t="shared" ca="1" si="3"/>
        <v>57</v>
      </c>
      <c r="D91" s="5" t="s">
        <v>302</v>
      </c>
      <c r="E91" s="5" t="s">
        <v>303</v>
      </c>
    </row>
    <row r="92" spans="1:6" ht="15.75" thickBot="1" x14ac:dyDescent="0.3">
      <c r="A92" s="8" t="s">
        <v>152</v>
      </c>
      <c r="B92" s="3">
        <v>41681</v>
      </c>
      <c r="C92" s="4">
        <f t="shared" ca="1" si="3"/>
        <v>70</v>
      </c>
      <c r="D92" s="5" t="s">
        <v>153</v>
      </c>
      <c r="E92" s="5" t="s">
        <v>154</v>
      </c>
    </row>
    <row r="93" spans="1:6" ht="15.75" thickBot="1" x14ac:dyDescent="0.3">
      <c r="A93" s="8" t="s">
        <v>158</v>
      </c>
      <c r="B93" s="3">
        <v>41674</v>
      </c>
      <c r="C93" s="4">
        <f t="shared" ca="1" si="3"/>
        <v>75</v>
      </c>
      <c r="D93" s="5" t="s">
        <v>159</v>
      </c>
      <c r="E93" s="5" t="s">
        <v>145</v>
      </c>
    </row>
  </sheetData>
  <conditionalFormatting sqref="C3:C16 C31:C90 C92:C93 C18:C29">
    <cfRule type="expression" dxfId="55" priority="51" stopIfTrue="1">
      <formula>C3&gt;3</formula>
    </cfRule>
  </conditionalFormatting>
  <conditionalFormatting sqref="C3:C16 C31:C90 C92:C93 C18:C29">
    <cfRule type="expression" dxfId="54" priority="52" stopIfTrue="1">
      <formula>C3&gt;2</formula>
    </cfRule>
  </conditionalFormatting>
  <conditionalFormatting sqref="C3:C16 C31:C90 C92:C93 C18:C29">
    <cfRule type="expression" dxfId="53" priority="53" stopIfTrue="1">
      <formula>C3&gt;1</formula>
    </cfRule>
  </conditionalFormatting>
  <conditionalFormatting sqref="C3:C16 C31:C90 C92:C93 C18:C29">
    <cfRule type="expression" dxfId="52" priority="54" stopIfTrue="1">
      <formula>C3&gt;0</formula>
    </cfRule>
  </conditionalFormatting>
  <conditionalFormatting sqref="C3:C16 C31:C90 C92:C93 C18:C29">
    <cfRule type="expression" dxfId="51" priority="55">
      <formula>C3&lt;0</formula>
    </cfRule>
  </conditionalFormatting>
  <conditionalFormatting sqref="C4">
    <cfRule type="expression" dxfId="50" priority="46" stopIfTrue="1">
      <formula>C4&gt;3</formula>
    </cfRule>
  </conditionalFormatting>
  <conditionalFormatting sqref="C4">
    <cfRule type="expression" dxfId="49" priority="47" stopIfTrue="1">
      <formula>C4&gt;2</formula>
    </cfRule>
  </conditionalFormatting>
  <conditionalFormatting sqref="C4">
    <cfRule type="expression" dxfId="48" priority="48" stopIfTrue="1">
      <formula>C4&gt;1</formula>
    </cfRule>
  </conditionalFormatting>
  <conditionalFormatting sqref="C4">
    <cfRule type="expression" dxfId="47" priority="49" stopIfTrue="1">
      <formula>C4&gt;0</formula>
    </cfRule>
  </conditionalFormatting>
  <conditionalFormatting sqref="C4">
    <cfRule type="expression" dxfId="46" priority="50">
      <formula>C4&lt;0</formula>
    </cfRule>
  </conditionalFormatting>
  <conditionalFormatting sqref="C6">
    <cfRule type="expression" dxfId="45" priority="41" stopIfTrue="1">
      <formula>C6&gt;3</formula>
    </cfRule>
  </conditionalFormatting>
  <conditionalFormatting sqref="C6">
    <cfRule type="expression" dxfId="44" priority="42" stopIfTrue="1">
      <formula>C6&gt;2</formula>
    </cfRule>
  </conditionalFormatting>
  <conditionalFormatting sqref="C6">
    <cfRule type="expression" dxfId="43" priority="43" stopIfTrue="1">
      <formula>C6&gt;1</formula>
    </cfRule>
  </conditionalFormatting>
  <conditionalFormatting sqref="C6">
    <cfRule type="expression" dxfId="42" priority="44" stopIfTrue="1">
      <formula>C6&gt;0</formula>
    </cfRule>
  </conditionalFormatting>
  <conditionalFormatting sqref="C6">
    <cfRule type="expression" dxfId="41" priority="45">
      <formula>C6&lt;0</formula>
    </cfRule>
  </conditionalFormatting>
  <conditionalFormatting sqref="C5">
    <cfRule type="expression" dxfId="40" priority="36" stopIfTrue="1">
      <formula>C5&gt;3</formula>
    </cfRule>
  </conditionalFormatting>
  <conditionalFormatting sqref="C5">
    <cfRule type="expression" dxfId="39" priority="37" stopIfTrue="1">
      <formula>C5&gt;2</formula>
    </cfRule>
  </conditionalFormatting>
  <conditionalFormatting sqref="C5">
    <cfRule type="expression" dxfId="38" priority="38" stopIfTrue="1">
      <formula>C5&gt;1</formula>
    </cfRule>
  </conditionalFormatting>
  <conditionalFormatting sqref="C5">
    <cfRule type="expression" dxfId="37" priority="39" stopIfTrue="1">
      <formula>C5&gt;0</formula>
    </cfRule>
  </conditionalFormatting>
  <conditionalFormatting sqref="C5">
    <cfRule type="expression" dxfId="36" priority="40">
      <formula>C5&lt;0</formula>
    </cfRule>
  </conditionalFormatting>
  <conditionalFormatting sqref="C30">
    <cfRule type="expression" dxfId="35" priority="31" stopIfTrue="1">
      <formula>C30&gt;3</formula>
    </cfRule>
  </conditionalFormatting>
  <conditionalFormatting sqref="C30">
    <cfRule type="expression" dxfId="34" priority="32" stopIfTrue="1">
      <formula>C30&gt;2</formula>
    </cfRule>
  </conditionalFormatting>
  <conditionalFormatting sqref="C30">
    <cfRule type="expression" dxfId="33" priority="33" stopIfTrue="1">
      <formula>C30&gt;1</formula>
    </cfRule>
  </conditionalFormatting>
  <conditionalFormatting sqref="C30">
    <cfRule type="expression" dxfId="32" priority="34" stopIfTrue="1">
      <formula>C30&gt;0</formula>
    </cfRule>
  </conditionalFormatting>
  <conditionalFormatting sqref="C30">
    <cfRule type="expression" dxfId="31" priority="35">
      <formula>C30&lt;0</formula>
    </cfRule>
  </conditionalFormatting>
  <conditionalFormatting sqref="C91">
    <cfRule type="expression" dxfId="30" priority="16" stopIfTrue="1">
      <formula>C91&gt;3</formula>
    </cfRule>
  </conditionalFormatting>
  <conditionalFormatting sqref="C91">
    <cfRule type="expression" dxfId="29" priority="17" stopIfTrue="1">
      <formula>C91&gt;2</formula>
    </cfRule>
  </conditionalFormatting>
  <conditionalFormatting sqref="C91">
    <cfRule type="expression" dxfId="28" priority="18" stopIfTrue="1">
      <formula>C91&gt;1</formula>
    </cfRule>
  </conditionalFormatting>
  <conditionalFormatting sqref="C91">
    <cfRule type="expression" dxfId="27" priority="19" stopIfTrue="1">
      <formula>C91&gt;0</formula>
    </cfRule>
  </conditionalFormatting>
  <conditionalFormatting sqref="C91">
    <cfRule type="expression" dxfId="26" priority="20">
      <formula>C91&lt;0</formula>
    </cfRule>
  </conditionalFormatting>
  <conditionalFormatting sqref="C2">
    <cfRule type="expression" dxfId="25" priority="6" stopIfTrue="1">
      <formula>C2&gt;3</formula>
    </cfRule>
  </conditionalFormatting>
  <conditionalFormatting sqref="C2">
    <cfRule type="expression" dxfId="24" priority="7" stopIfTrue="1">
      <formula>C2&gt;2</formula>
    </cfRule>
  </conditionalFormatting>
  <conditionalFormatting sqref="C2">
    <cfRule type="expression" dxfId="23" priority="8" stopIfTrue="1">
      <formula>C2&gt;1</formula>
    </cfRule>
  </conditionalFormatting>
  <conditionalFormatting sqref="C2">
    <cfRule type="expression" dxfId="22" priority="9" stopIfTrue="1">
      <formula>C2&gt;0</formula>
    </cfRule>
  </conditionalFormatting>
  <conditionalFormatting sqref="C2">
    <cfRule type="expression" dxfId="21" priority="10">
      <formula>C2&lt;0</formula>
    </cfRule>
  </conditionalFormatting>
  <conditionalFormatting sqref="C17">
    <cfRule type="expression" dxfId="20" priority="1" stopIfTrue="1">
      <formula>C17&gt;3</formula>
    </cfRule>
  </conditionalFormatting>
  <conditionalFormatting sqref="C17">
    <cfRule type="expression" dxfId="19" priority="2" stopIfTrue="1">
      <formula>C17&gt;2</formula>
    </cfRule>
  </conditionalFormatting>
  <conditionalFormatting sqref="C17">
    <cfRule type="expression" dxfId="18" priority="3" stopIfTrue="1">
      <formula>C17&gt;1</formula>
    </cfRule>
  </conditionalFormatting>
  <conditionalFormatting sqref="C17">
    <cfRule type="expression" dxfId="17" priority="4" stopIfTrue="1">
      <formula>C17&gt;0</formula>
    </cfRule>
  </conditionalFormatting>
  <conditionalFormatting sqref="C17">
    <cfRule type="expression" dxfId="16" priority="5">
      <formula>C17&lt;0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79" zoomScale="180" zoomScaleNormal="180" workbookViewId="0">
      <selection activeCell="A42" sqref="A42"/>
    </sheetView>
  </sheetViews>
  <sheetFormatPr baseColWidth="10" defaultColWidth="9.140625" defaultRowHeight="15" x14ac:dyDescent="0.25"/>
  <cols>
    <col min="1" max="1" width="7.140625" bestFit="1" customWidth="1"/>
    <col min="2" max="2" width="15.85546875" bestFit="1" customWidth="1"/>
    <col min="4" max="4" width="22.140625" bestFit="1" customWidth="1"/>
    <col min="5" max="5" width="23.5703125" bestFit="1" customWidth="1"/>
    <col min="6" max="6" width="10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.75" thickBot="1" x14ac:dyDescent="0.3">
      <c r="A2" s="2">
        <v>200</v>
      </c>
      <c r="B2" s="3">
        <v>41700</v>
      </c>
      <c r="C2" s="4">
        <f t="shared" ref="C2:C33" ca="1" si="0">IF(B2="","",NETWORKDAYS(B2,TODAY()))</f>
        <v>55</v>
      </c>
      <c r="D2" s="5" t="s">
        <v>306</v>
      </c>
      <c r="E2" s="5" t="s">
        <v>253</v>
      </c>
      <c r="F2" s="6">
        <v>41702</v>
      </c>
      <c r="H2" s="7">
        <v>200</v>
      </c>
    </row>
    <row r="3" spans="1:8" ht="15.75" thickBot="1" x14ac:dyDescent="0.3">
      <c r="A3" s="8">
        <v>201</v>
      </c>
      <c r="B3" s="3">
        <v>41701</v>
      </c>
      <c r="C3" s="4">
        <f t="shared" ca="1" si="0"/>
        <v>55</v>
      </c>
      <c r="D3" s="9" t="s">
        <v>338</v>
      </c>
      <c r="E3" s="5" t="s">
        <v>317</v>
      </c>
      <c r="F3" s="6"/>
      <c r="H3" s="7">
        <v>204</v>
      </c>
    </row>
    <row r="4" spans="1:8" ht="15.75" thickBot="1" x14ac:dyDescent="0.3">
      <c r="A4" s="8">
        <v>202</v>
      </c>
      <c r="B4" s="3">
        <v>41701</v>
      </c>
      <c r="C4" s="4">
        <f t="shared" ca="1" si="0"/>
        <v>55</v>
      </c>
      <c r="D4" s="9" t="s">
        <v>337</v>
      </c>
      <c r="E4" s="5" t="s">
        <v>322</v>
      </c>
      <c r="F4" s="6"/>
      <c r="H4" s="7">
        <v>214</v>
      </c>
    </row>
    <row r="5" spans="1:8" ht="15.75" thickBot="1" x14ac:dyDescent="0.3">
      <c r="A5" s="8">
        <v>203</v>
      </c>
      <c r="B5" s="43"/>
      <c r="C5" s="4" t="str">
        <f t="shared" ca="1" si="0"/>
        <v/>
      </c>
      <c r="D5" s="5"/>
      <c r="E5" s="5"/>
      <c r="F5" s="6"/>
      <c r="H5" s="7">
        <v>224</v>
      </c>
    </row>
    <row r="6" spans="1:8" ht="15.75" thickBot="1" x14ac:dyDescent="0.3">
      <c r="A6" s="2">
        <v>204</v>
      </c>
      <c r="B6" s="43">
        <v>41697</v>
      </c>
      <c r="C6" s="4">
        <f t="shared" ca="1" si="0"/>
        <v>57</v>
      </c>
      <c r="D6" s="5" t="s">
        <v>13</v>
      </c>
      <c r="E6" s="5" t="s">
        <v>14</v>
      </c>
      <c r="F6" s="6"/>
      <c r="H6" s="7">
        <v>315</v>
      </c>
    </row>
    <row r="7" spans="1:8" ht="15.75" thickBot="1" x14ac:dyDescent="0.3">
      <c r="A7" s="8">
        <v>205</v>
      </c>
      <c r="B7" s="43">
        <v>41697</v>
      </c>
      <c r="C7" s="4">
        <f t="shared" ca="1" si="0"/>
        <v>57</v>
      </c>
      <c r="D7" s="5" t="s">
        <v>15</v>
      </c>
      <c r="E7" s="5" t="s">
        <v>16</v>
      </c>
      <c r="F7" s="6"/>
      <c r="H7" s="7">
        <v>316</v>
      </c>
    </row>
    <row r="8" spans="1:8" ht="15.75" thickBot="1" x14ac:dyDescent="0.3">
      <c r="A8" s="8">
        <v>206</v>
      </c>
      <c r="B8" s="43">
        <v>41682</v>
      </c>
      <c r="C8" s="4">
        <f t="shared" ca="1" si="0"/>
        <v>68</v>
      </c>
      <c r="D8" s="5" t="s">
        <v>17</v>
      </c>
      <c r="E8" s="5" t="s">
        <v>18</v>
      </c>
      <c r="H8" s="7">
        <v>317</v>
      </c>
    </row>
    <row r="9" spans="1:8" ht="15.75" thickBot="1" x14ac:dyDescent="0.3">
      <c r="A9" s="8">
        <v>207</v>
      </c>
      <c r="B9" s="3"/>
      <c r="C9" s="4" t="str">
        <f t="shared" ca="1" si="0"/>
        <v/>
      </c>
      <c r="D9" s="5"/>
      <c r="E9" s="5"/>
      <c r="F9" s="6"/>
      <c r="H9" s="7">
        <v>401</v>
      </c>
    </row>
    <row r="10" spans="1:8" ht="15.75" thickBot="1" x14ac:dyDescent="0.3">
      <c r="A10" s="8">
        <v>208</v>
      </c>
      <c r="B10" s="43"/>
      <c r="C10" s="4" t="str">
        <f t="shared" ca="1" si="0"/>
        <v/>
      </c>
      <c r="D10" s="5"/>
      <c r="E10" s="5"/>
      <c r="F10" s="6"/>
      <c r="H10" s="7">
        <v>408</v>
      </c>
    </row>
    <row r="11" spans="1:8" ht="15.75" thickBot="1" x14ac:dyDescent="0.3">
      <c r="A11" s="8">
        <v>209</v>
      </c>
      <c r="B11" s="43">
        <v>41696</v>
      </c>
      <c r="C11" s="4">
        <f t="shared" ca="1" si="0"/>
        <v>58</v>
      </c>
      <c r="D11" s="5" t="s">
        <v>22</v>
      </c>
      <c r="E11" s="5" t="s">
        <v>8</v>
      </c>
      <c r="F11" s="6"/>
    </row>
    <row r="12" spans="1:8" ht="15.75" thickBot="1" x14ac:dyDescent="0.3">
      <c r="A12" s="8">
        <v>210</v>
      </c>
      <c r="B12" s="43">
        <v>41697</v>
      </c>
      <c r="C12" s="4">
        <f t="shared" ca="1" si="0"/>
        <v>57</v>
      </c>
      <c r="D12" s="5" t="s">
        <v>23</v>
      </c>
      <c r="E12" s="5" t="s">
        <v>24</v>
      </c>
      <c r="F12" s="6"/>
    </row>
    <row r="13" spans="1:8" ht="15.75" thickBot="1" x14ac:dyDescent="0.3">
      <c r="A13" s="8">
        <v>211</v>
      </c>
      <c r="B13" s="43">
        <v>41662</v>
      </c>
      <c r="C13" s="4">
        <f t="shared" ca="1" si="0"/>
        <v>82</v>
      </c>
      <c r="D13" s="5" t="s">
        <v>25</v>
      </c>
      <c r="E13" s="5" t="s">
        <v>26</v>
      </c>
    </row>
    <row r="14" spans="1:8" ht="15.75" thickBot="1" x14ac:dyDescent="0.3">
      <c r="A14" s="8">
        <v>212</v>
      </c>
      <c r="B14" s="3"/>
      <c r="C14" s="4" t="str">
        <f t="shared" ca="1" si="0"/>
        <v/>
      </c>
      <c r="D14" s="5"/>
      <c r="E14" s="5"/>
      <c r="F14" s="11"/>
    </row>
    <row r="15" spans="1:8" ht="15.75" thickBot="1" x14ac:dyDescent="0.3">
      <c r="A15" s="8">
        <v>213</v>
      </c>
      <c r="B15" s="43"/>
      <c r="C15" s="4" t="str">
        <f t="shared" ca="1" si="0"/>
        <v/>
      </c>
      <c r="D15" s="5"/>
      <c r="E15" s="5"/>
      <c r="F15" s="6"/>
    </row>
    <row r="16" spans="1:8" ht="15.75" thickBot="1" x14ac:dyDescent="0.3">
      <c r="A16" s="2">
        <v>214</v>
      </c>
      <c r="B16" s="43">
        <v>41682</v>
      </c>
      <c r="C16" s="4">
        <f t="shared" ca="1" si="0"/>
        <v>68</v>
      </c>
      <c r="D16" s="5" t="s">
        <v>32</v>
      </c>
      <c r="E16" s="5" t="s">
        <v>33</v>
      </c>
    </row>
    <row r="17" spans="1:6" ht="15.75" thickBot="1" x14ac:dyDescent="0.3">
      <c r="A17" s="8">
        <v>215</v>
      </c>
      <c r="B17" s="43">
        <v>41697</v>
      </c>
      <c r="C17" s="4">
        <f t="shared" ca="1" si="0"/>
        <v>57</v>
      </c>
      <c r="D17" s="5" t="s">
        <v>151</v>
      </c>
      <c r="E17" s="5" t="s">
        <v>18</v>
      </c>
      <c r="F17" s="6"/>
    </row>
    <row r="18" spans="1:6" ht="15.75" thickBot="1" x14ac:dyDescent="0.3">
      <c r="A18" s="8">
        <v>217</v>
      </c>
      <c r="B18" s="43">
        <v>41699</v>
      </c>
      <c r="C18" s="4">
        <f t="shared" ca="1" si="0"/>
        <v>55</v>
      </c>
      <c r="D18" s="5" t="s">
        <v>286</v>
      </c>
      <c r="E18" s="5" t="s">
        <v>104</v>
      </c>
    </row>
    <row r="19" spans="1:6" ht="15.75" thickBot="1" x14ac:dyDescent="0.3">
      <c r="A19" s="44">
        <v>218</v>
      </c>
      <c r="B19" s="43"/>
      <c r="C19" s="4" t="str">
        <f t="shared" ca="1" si="0"/>
        <v/>
      </c>
      <c r="D19" s="5"/>
      <c r="E19" s="5"/>
      <c r="F19" s="11"/>
    </row>
    <row r="20" spans="1:6" ht="15.75" thickBot="1" x14ac:dyDescent="0.3">
      <c r="A20" s="8">
        <v>219</v>
      </c>
      <c r="B20" s="3"/>
      <c r="C20" s="4" t="str">
        <f t="shared" ca="1" si="0"/>
        <v/>
      </c>
      <c r="D20" s="5"/>
      <c r="E20" s="5"/>
      <c r="F20" s="6"/>
    </row>
    <row r="21" spans="1:6" ht="15.75" thickBot="1" x14ac:dyDescent="0.3">
      <c r="A21" s="8">
        <v>220</v>
      </c>
      <c r="B21" s="43"/>
      <c r="C21" s="4" t="str">
        <f t="shared" ca="1" si="0"/>
        <v/>
      </c>
      <c r="D21" s="5"/>
      <c r="E21" s="5"/>
      <c r="F21" s="6"/>
    </row>
    <row r="22" spans="1:6" ht="15.75" thickBot="1" x14ac:dyDescent="0.3">
      <c r="A22" s="8">
        <v>221</v>
      </c>
      <c r="B22" s="43"/>
      <c r="C22" s="4" t="str">
        <f t="shared" ca="1" si="0"/>
        <v/>
      </c>
      <c r="D22" s="5"/>
      <c r="E22" s="5"/>
      <c r="F22" s="6"/>
    </row>
    <row r="23" spans="1:6" ht="15.75" thickBot="1" x14ac:dyDescent="0.3">
      <c r="A23" s="8">
        <v>222</v>
      </c>
      <c r="B23" s="43">
        <v>41693</v>
      </c>
      <c r="C23" s="4">
        <f t="shared" ca="1" si="0"/>
        <v>60</v>
      </c>
      <c r="D23" s="5" t="s">
        <v>47</v>
      </c>
      <c r="E23" s="5" t="s">
        <v>48</v>
      </c>
    </row>
    <row r="24" spans="1:6" ht="15.75" thickBot="1" x14ac:dyDescent="0.3">
      <c r="A24" s="8">
        <v>223</v>
      </c>
      <c r="B24" s="43"/>
      <c r="C24" s="4" t="str">
        <f t="shared" ca="1" si="0"/>
        <v/>
      </c>
      <c r="D24" s="5"/>
      <c r="E24" s="5"/>
    </row>
    <row r="25" spans="1:6" ht="15.75" thickBot="1" x14ac:dyDescent="0.3">
      <c r="A25" s="2">
        <v>224</v>
      </c>
      <c r="B25" s="43">
        <v>41699</v>
      </c>
      <c r="C25" s="4">
        <f t="shared" ca="1" si="0"/>
        <v>55</v>
      </c>
      <c r="D25" s="5" t="s">
        <v>289</v>
      </c>
      <c r="E25" s="5" t="s">
        <v>290</v>
      </c>
      <c r="F25" s="11"/>
    </row>
    <row r="26" spans="1:6" ht="15.75" thickBot="1" x14ac:dyDescent="0.3">
      <c r="A26" s="8">
        <v>225</v>
      </c>
      <c r="B26" s="43">
        <v>41698</v>
      </c>
      <c r="C26" s="4">
        <f t="shared" ca="1" si="0"/>
        <v>56</v>
      </c>
      <c r="D26" s="5" t="s">
        <v>53</v>
      </c>
      <c r="E26" s="5" t="s">
        <v>54</v>
      </c>
      <c r="F26" s="6">
        <v>41700</v>
      </c>
    </row>
    <row r="27" spans="1:6" ht="15.75" thickBot="1" x14ac:dyDescent="0.3">
      <c r="A27" s="8">
        <v>226</v>
      </c>
      <c r="B27" s="43"/>
      <c r="C27" s="4" t="str">
        <f t="shared" ca="1" si="0"/>
        <v/>
      </c>
      <c r="D27" s="5"/>
      <c r="E27" s="5"/>
      <c r="F27" s="6"/>
    </row>
    <row r="28" spans="1:6" ht="15.75" thickBot="1" x14ac:dyDescent="0.3">
      <c r="A28" s="8">
        <v>227</v>
      </c>
      <c r="B28" s="3"/>
      <c r="C28" s="4" t="str">
        <f t="shared" ca="1" si="0"/>
        <v/>
      </c>
      <c r="D28" s="5"/>
      <c r="E28" s="5"/>
      <c r="F28" s="11"/>
    </row>
    <row r="29" spans="1:6" ht="15.75" thickBot="1" x14ac:dyDescent="0.3">
      <c r="A29" s="8">
        <v>228</v>
      </c>
      <c r="B29" s="43">
        <v>41698</v>
      </c>
      <c r="C29" s="4">
        <f t="shared" ca="1" si="0"/>
        <v>56</v>
      </c>
      <c r="D29" s="5" t="s">
        <v>300</v>
      </c>
      <c r="E29" s="5" t="s">
        <v>89</v>
      </c>
      <c r="F29" s="11">
        <v>41703</v>
      </c>
    </row>
    <row r="30" spans="1:6" ht="15.75" thickBot="1" x14ac:dyDescent="0.3">
      <c r="A30" s="8">
        <v>229</v>
      </c>
      <c r="B30" s="43">
        <v>41698</v>
      </c>
      <c r="C30" s="4">
        <f t="shared" ca="1" si="0"/>
        <v>56</v>
      </c>
      <c r="D30" s="5" t="s">
        <v>59</v>
      </c>
      <c r="E30" s="5" t="s">
        <v>60</v>
      </c>
      <c r="F30" s="6"/>
    </row>
    <row r="31" spans="1:6" ht="15.75" thickBot="1" x14ac:dyDescent="0.3">
      <c r="A31" s="8">
        <v>230</v>
      </c>
      <c r="B31" s="43">
        <v>41697</v>
      </c>
      <c r="C31" s="4">
        <f t="shared" ca="1" si="0"/>
        <v>57</v>
      </c>
      <c r="D31" s="5" t="s">
        <v>63</v>
      </c>
      <c r="E31" s="5" t="s">
        <v>62</v>
      </c>
      <c r="F31" s="6"/>
    </row>
    <row r="32" spans="1:6" ht="15.75" thickBot="1" x14ac:dyDescent="0.3">
      <c r="A32" s="8">
        <v>231</v>
      </c>
      <c r="B32" s="43"/>
      <c r="C32" s="4" t="str">
        <f t="shared" ca="1" si="0"/>
        <v/>
      </c>
      <c r="D32" s="5"/>
      <c r="E32" s="5"/>
    </row>
    <row r="33" spans="1:7" ht="15.75" thickBot="1" x14ac:dyDescent="0.3">
      <c r="A33" s="14">
        <v>232</v>
      </c>
      <c r="B33" s="43">
        <v>41658</v>
      </c>
      <c r="C33" s="4">
        <f t="shared" ca="1" si="0"/>
        <v>85</v>
      </c>
      <c r="D33" s="5" t="s">
        <v>66</v>
      </c>
      <c r="E33" s="5" t="s">
        <v>24</v>
      </c>
    </row>
    <row r="34" spans="1:7" ht="15.75" thickBot="1" x14ac:dyDescent="0.3">
      <c r="A34" s="14">
        <v>233</v>
      </c>
      <c r="B34" s="3"/>
      <c r="C34" s="4" t="str">
        <f t="shared" ref="C34:C65" ca="1" si="1">IF(B34="","",NETWORKDAYS(B34,TODAY()))</f>
        <v/>
      </c>
      <c r="D34" s="5"/>
      <c r="E34" s="5"/>
      <c r="F34" s="6"/>
    </row>
    <row r="35" spans="1:7" ht="15.75" thickBot="1" x14ac:dyDescent="0.3">
      <c r="A35" s="8">
        <v>234</v>
      </c>
      <c r="B35" s="3"/>
      <c r="C35" s="4" t="str">
        <f t="shared" ca="1" si="1"/>
        <v/>
      </c>
      <c r="D35" s="5"/>
      <c r="E35" s="5"/>
      <c r="F35" s="6"/>
    </row>
    <row r="36" spans="1:7" ht="15.75" thickBot="1" x14ac:dyDescent="0.3">
      <c r="A36" s="8">
        <v>235</v>
      </c>
      <c r="B36" s="3">
        <v>41701</v>
      </c>
      <c r="C36" s="4">
        <f t="shared" ca="1" si="1"/>
        <v>55</v>
      </c>
      <c r="D36" s="10" t="s">
        <v>319</v>
      </c>
      <c r="E36" s="5" t="s">
        <v>320</v>
      </c>
      <c r="F36" s="6">
        <v>41706</v>
      </c>
    </row>
    <row r="37" spans="1:7" ht="15.75" thickBot="1" x14ac:dyDescent="0.3">
      <c r="A37" s="8">
        <v>236</v>
      </c>
      <c r="B37" s="3">
        <v>41699</v>
      </c>
      <c r="C37" s="4">
        <f t="shared" ca="1" si="1"/>
        <v>55</v>
      </c>
      <c r="D37" s="5" t="s">
        <v>291</v>
      </c>
      <c r="E37" s="5" t="s">
        <v>60</v>
      </c>
      <c r="F37" s="6"/>
    </row>
    <row r="38" spans="1:7" ht="15.75" thickBot="1" x14ac:dyDescent="0.3">
      <c r="A38" s="8">
        <v>237</v>
      </c>
      <c r="B38" s="43">
        <v>41701</v>
      </c>
      <c r="C38" s="4">
        <f t="shared" ca="1" si="1"/>
        <v>55</v>
      </c>
      <c r="D38" s="9" t="s">
        <v>321</v>
      </c>
      <c r="E38" s="5" t="s">
        <v>322</v>
      </c>
      <c r="F38" s="6"/>
    </row>
    <row r="39" spans="1:7" ht="15.75" thickBot="1" x14ac:dyDescent="0.3">
      <c r="A39" s="8">
        <v>238</v>
      </c>
      <c r="B39" s="43">
        <v>41696</v>
      </c>
      <c r="C39" s="4">
        <f t="shared" ca="1" si="1"/>
        <v>58</v>
      </c>
      <c r="D39" s="5" t="s">
        <v>292</v>
      </c>
      <c r="E39" s="5" t="s">
        <v>125</v>
      </c>
      <c r="F39" s="6"/>
    </row>
    <row r="40" spans="1:7" ht="15.75" thickBot="1" x14ac:dyDescent="0.3">
      <c r="A40" s="8">
        <v>300</v>
      </c>
      <c r="B40" s="43">
        <v>41696</v>
      </c>
      <c r="C40" s="4">
        <f t="shared" ca="1" si="1"/>
        <v>58</v>
      </c>
      <c r="D40" s="5" t="s">
        <v>77</v>
      </c>
      <c r="E40" s="5" t="s">
        <v>78</v>
      </c>
      <c r="F40" s="6"/>
    </row>
    <row r="41" spans="1:7" ht="15.75" thickBot="1" x14ac:dyDescent="0.3">
      <c r="A41" s="8">
        <v>301</v>
      </c>
      <c r="B41" s="43">
        <v>41697</v>
      </c>
      <c r="C41" s="4">
        <f t="shared" ca="1" si="1"/>
        <v>57</v>
      </c>
      <c r="D41" s="5" t="s">
        <v>79</v>
      </c>
      <c r="E41" s="5" t="s">
        <v>80</v>
      </c>
      <c r="F41" s="6"/>
    </row>
    <row r="42" spans="1:7" ht="15.75" thickBot="1" x14ac:dyDescent="0.3">
      <c r="A42" s="2">
        <v>302</v>
      </c>
      <c r="B42" s="3">
        <v>41700</v>
      </c>
      <c r="C42" s="4">
        <f t="shared" ca="1" si="1"/>
        <v>55</v>
      </c>
      <c r="D42" s="9" t="s">
        <v>323</v>
      </c>
      <c r="E42" s="5" t="s">
        <v>80</v>
      </c>
      <c r="F42" s="6"/>
    </row>
    <row r="43" spans="1:7" ht="15.75" thickBot="1" x14ac:dyDescent="0.3">
      <c r="A43" s="8">
        <v>303</v>
      </c>
      <c r="B43" s="43"/>
      <c r="C43" s="4" t="str">
        <f t="shared" ca="1" si="1"/>
        <v/>
      </c>
      <c r="D43" s="5"/>
      <c r="E43" s="5"/>
      <c r="F43" s="6"/>
    </row>
    <row r="44" spans="1:7" ht="15.75" thickBot="1" x14ac:dyDescent="0.3">
      <c r="A44" s="8">
        <v>304</v>
      </c>
      <c r="B44" s="43">
        <v>41455</v>
      </c>
      <c r="C44" s="4">
        <f t="shared" ca="1" si="1"/>
        <v>230</v>
      </c>
      <c r="D44" s="5" t="s">
        <v>83</v>
      </c>
      <c r="E44" s="5" t="s">
        <v>31</v>
      </c>
    </row>
    <row r="45" spans="1:7" ht="15.75" thickBot="1" x14ac:dyDescent="0.3">
      <c r="A45" s="8">
        <v>305</v>
      </c>
      <c r="B45" s="3"/>
      <c r="C45" s="4" t="str">
        <f t="shared" ca="1" si="1"/>
        <v/>
      </c>
      <c r="D45" s="5"/>
      <c r="E45" s="5"/>
      <c r="F45" s="6"/>
      <c r="G45" s="6"/>
    </row>
    <row r="46" spans="1:7" ht="15.75" thickBot="1" x14ac:dyDescent="0.3">
      <c r="A46" s="8">
        <v>306</v>
      </c>
      <c r="B46" s="43">
        <v>41694</v>
      </c>
      <c r="C46" s="4">
        <f t="shared" ca="1" si="1"/>
        <v>60</v>
      </c>
      <c r="D46" s="5" t="s">
        <v>86</v>
      </c>
      <c r="E46" s="5" t="s">
        <v>87</v>
      </c>
    </row>
    <row r="47" spans="1:7" ht="15.75" thickBot="1" x14ac:dyDescent="0.3">
      <c r="A47" s="8">
        <v>307</v>
      </c>
      <c r="B47" s="43"/>
      <c r="C47" s="4" t="str">
        <f t="shared" ca="1" si="1"/>
        <v/>
      </c>
      <c r="D47" s="5"/>
      <c r="E47" s="5"/>
      <c r="F47" s="6"/>
      <c r="G47" s="6"/>
    </row>
    <row r="48" spans="1:7" ht="15.75" thickBot="1" x14ac:dyDescent="0.3">
      <c r="A48" s="8">
        <v>308</v>
      </c>
      <c r="B48" s="43">
        <v>41700</v>
      </c>
      <c r="C48" s="4">
        <f t="shared" ca="1" si="1"/>
        <v>55</v>
      </c>
      <c r="D48" s="5" t="s">
        <v>311</v>
      </c>
      <c r="E48" s="5" t="s">
        <v>315</v>
      </c>
      <c r="F48" s="6"/>
    </row>
    <row r="49" spans="1:6" ht="15.75" thickBot="1" x14ac:dyDescent="0.3">
      <c r="A49" s="8">
        <v>309</v>
      </c>
      <c r="B49" s="43">
        <v>41699</v>
      </c>
      <c r="C49" s="4">
        <f t="shared" ca="1" si="1"/>
        <v>55</v>
      </c>
      <c r="D49" s="5" t="s">
        <v>313</v>
      </c>
      <c r="E49" s="5" t="s">
        <v>91</v>
      </c>
      <c r="F49" s="6"/>
    </row>
    <row r="50" spans="1:6" ht="15.75" thickBot="1" x14ac:dyDescent="0.3">
      <c r="A50" s="8">
        <v>310</v>
      </c>
      <c r="B50" s="43">
        <v>41695</v>
      </c>
      <c r="C50" s="4">
        <f t="shared" ca="1" si="1"/>
        <v>59</v>
      </c>
      <c r="D50" s="5" t="s">
        <v>92</v>
      </c>
      <c r="E50" s="5" t="s">
        <v>93</v>
      </c>
      <c r="F50" s="6"/>
    </row>
    <row r="51" spans="1:6" ht="15.75" thickBot="1" x14ac:dyDescent="0.3">
      <c r="A51" s="8">
        <v>311</v>
      </c>
      <c r="B51" s="43"/>
      <c r="C51" s="4" t="str">
        <f t="shared" ca="1" si="1"/>
        <v/>
      </c>
      <c r="D51" s="5"/>
      <c r="E51" s="5"/>
      <c r="F51" s="6"/>
    </row>
    <row r="52" spans="1:6" ht="15.75" thickBot="1" x14ac:dyDescent="0.3">
      <c r="A52" s="8">
        <v>313</v>
      </c>
      <c r="B52" s="43">
        <v>41695</v>
      </c>
      <c r="C52" s="4">
        <f t="shared" ca="1" si="1"/>
        <v>59</v>
      </c>
      <c r="D52" s="5" t="s">
        <v>96</v>
      </c>
      <c r="E52" s="5" t="s">
        <v>97</v>
      </c>
      <c r="F52" s="6">
        <v>41703</v>
      </c>
    </row>
    <row r="53" spans="1:6" ht="15.75" thickBot="1" x14ac:dyDescent="0.3">
      <c r="A53" s="2">
        <v>315</v>
      </c>
      <c r="B53" s="43">
        <v>41700</v>
      </c>
      <c r="C53" s="4">
        <f t="shared" ca="1" si="1"/>
        <v>55</v>
      </c>
      <c r="D53" s="5" t="s">
        <v>307</v>
      </c>
      <c r="E53" s="5" t="s">
        <v>316</v>
      </c>
      <c r="F53" s="6"/>
    </row>
    <row r="54" spans="1:6" ht="15.75" thickBot="1" x14ac:dyDescent="0.3">
      <c r="A54" s="2">
        <v>316</v>
      </c>
      <c r="B54" s="3">
        <v>41696</v>
      </c>
      <c r="C54" s="4">
        <f t="shared" ca="1" si="1"/>
        <v>58</v>
      </c>
      <c r="D54" s="5" t="s">
        <v>99</v>
      </c>
      <c r="E54" s="5" t="s">
        <v>60</v>
      </c>
    </row>
    <row r="55" spans="1:6" ht="15.75" thickBot="1" x14ac:dyDescent="0.3">
      <c r="A55" s="2">
        <v>317</v>
      </c>
      <c r="B55" s="43">
        <v>41700</v>
      </c>
      <c r="C55" s="4">
        <f t="shared" ca="1" si="1"/>
        <v>55</v>
      </c>
      <c r="D55" s="5" t="s">
        <v>309</v>
      </c>
      <c r="E55" s="5" t="s">
        <v>317</v>
      </c>
      <c r="F55" s="6"/>
    </row>
    <row r="56" spans="1:6" ht="15.75" thickBot="1" x14ac:dyDescent="0.3">
      <c r="A56" s="44">
        <v>318</v>
      </c>
      <c r="B56" s="3"/>
      <c r="C56" s="4" t="str">
        <f t="shared" ca="1" si="1"/>
        <v/>
      </c>
      <c r="D56" s="5"/>
      <c r="E56" s="5"/>
      <c r="F56" s="6"/>
    </row>
    <row r="57" spans="1:6" ht="15.75" thickBot="1" x14ac:dyDescent="0.3">
      <c r="A57" s="44">
        <v>319</v>
      </c>
      <c r="B57" s="43"/>
      <c r="C57" s="4" t="str">
        <f t="shared" ca="1" si="1"/>
        <v/>
      </c>
      <c r="D57" s="5"/>
      <c r="E57" s="5"/>
      <c r="F57" s="6"/>
    </row>
    <row r="58" spans="1:6" ht="15.75" thickBot="1" x14ac:dyDescent="0.3">
      <c r="A58" s="44">
        <v>320</v>
      </c>
      <c r="B58" s="43"/>
      <c r="C58" s="4" t="str">
        <f t="shared" ca="1" si="1"/>
        <v/>
      </c>
      <c r="D58" s="5"/>
      <c r="E58" s="5"/>
      <c r="F58" s="6"/>
    </row>
    <row r="59" spans="1:6" ht="15.75" thickBot="1" x14ac:dyDescent="0.3">
      <c r="A59" s="44">
        <v>321</v>
      </c>
      <c r="B59" s="3">
        <v>41701</v>
      </c>
      <c r="C59" s="4">
        <f t="shared" ca="1" si="1"/>
        <v>55</v>
      </c>
      <c r="D59" s="9" t="s">
        <v>324</v>
      </c>
      <c r="E59" s="5" t="s">
        <v>317</v>
      </c>
      <c r="F59" s="6"/>
    </row>
    <row r="60" spans="1:6" ht="15.75" thickBot="1" x14ac:dyDescent="0.3">
      <c r="A60" s="44">
        <v>322</v>
      </c>
      <c r="B60" s="3"/>
      <c r="C60" s="4" t="str">
        <f t="shared" ca="1" si="1"/>
        <v/>
      </c>
      <c r="D60" s="5"/>
      <c r="E60" s="5"/>
    </row>
    <row r="61" spans="1:6" ht="15.75" thickBot="1" x14ac:dyDescent="0.3">
      <c r="A61" s="44">
        <v>323</v>
      </c>
      <c r="B61" s="3"/>
      <c r="C61" s="4" t="str">
        <f t="shared" ca="1" si="1"/>
        <v/>
      </c>
      <c r="D61" s="5"/>
      <c r="E61" s="5"/>
      <c r="F61" s="11"/>
    </row>
    <row r="62" spans="1:6" ht="15.75" thickBot="1" x14ac:dyDescent="0.3">
      <c r="A62" s="44">
        <v>324</v>
      </c>
      <c r="B62" s="43"/>
      <c r="C62" s="4" t="str">
        <f t="shared" ca="1" si="1"/>
        <v/>
      </c>
      <c r="D62" s="5"/>
      <c r="E62" s="5"/>
      <c r="F62" s="6"/>
    </row>
    <row r="63" spans="1:6" ht="15.75" thickBot="1" x14ac:dyDescent="0.3">
      <c r="A63" s="8">
        <v>325</v>
      </c>
      <c r="B63" s="3"/>
      <c r="C63" s="4" t="str">
        <f t="shared" ca="1" si="1"/>
        <v/>
      </c>
      <c r="D63" s="5"/>
      <c r="E63" s="5"/>
      <c r="F63" s="6"/>
    </row>
    <row r="64" spans="1:6" ht="15.75" thickBot="1" x14ac:dyDescent="0.3">
      <c r="A64" s="8">
        <v>326</v>
      </c>
      <c r="B64" s="3"/>
      <c r="C64" s="4" t="str">
        <f t="shared" ca="1" si="1"/>
        <v/>
      </c>
      <c r="D64" s="5"/>
      <c r="E64" s="5"/>
      <c r="F64" s="6"/>
    </row>
    <row r="65" spans="1:7" ht="15.75" thickBot="1" x14ac:dyDescent="0.3">
      <c r="A65" s="8">
        <v>327</v>
      </c>
      <c r="B65" s="3">
        <v>41701</v>
      </c>
      <c r="C65" s="4">
        <f t="shared" ca="1" si="1"/>
        <v>55</v>
      </c>
      <c r="D65" s="9" t="s">
        <v>325</v>
      </c>
      <c r="E65" s="5" t="s">
        <v>89</v>
      </c>
    </row>
    <row r="66" spans="1:7" ht="15.75" thickBot="1" x14ac:dyDescent="0.3">
      <c r="A66" s="8">
        <v>328</v>
      </c>
      <c r="B66" s="40">
        <v>41694</v>
      </c>
      <c r="C66" s="4">
        <f t="shared" ref="C66:C93" ca="1" si="2">IF(B66="","",NETWORKDAYS(B66,TODAY()))</f>
        <v>60</v>
      </c>
      <c r="D66" s="5" t="s">
        <v>113</v>
      </c>
      <c r="E66" s="5" t="s">
        <v>114</v>
      </c>
      <c r="F66" s="6"/>
    </row>
    <row r="67" spans="1:7" ht="15.75" thickBot="1" x14ac:dyDescent="0.3">
      <c r="A67" s="8">
        <v>329</v>
      </c>
      <c r="B67" s="40">
        <v>41695</v>
      </c>
      <c r="C67" s="4">
        <f t="shared" ca="1" si="2"/>
        <v>59</v>
      </c>
      <c r="D67" s="5" t="s">
        <v>115</v>
      </c>
      <c r="E67" s="5" t="s">
        <v>26</v>
      </c>
      <c r="F67" s="16">
        <v>41702</v>
      </c>
    </row>
    <row r="68" spans="1:7" ht="15.75" thickBot="1" x14ac:dyDescent="0.3">
      <c r="A68" s="8">
        <v>330</v>
      </c>
      <c r="B68" s="3">
        <v>41695</v>
      </c>
      <c r="C68" s="4">
        <f t="shared" ca="1" si="2"/>
        <v>59</v>
      </c>
      <c r="D68" s="5" t="s">
        <v>116</v>
      </c>
      <c r="E68" s="5" t="s">
        <v>117</v>
      </c>
      <c r="F68" s="6"/>
    </row>
    <row r="69" spans="1:7" ht="15.75" thickBot="1" x14ac:dyDescent="0.3">
      <c r="A69" s="8">
        <v>331</v>
      </c>
      <c r="B69" s="3">
        <v>41700</v>
      </c>
      <c r="C69" s="4">
        <f t="shared" ca="1" si="2"/>
        <v>55</v>
      </c>
      <c r="D69" s="5" t="s">
        <v>314</v>
      </c>
      <c r="E69" s="5" t="s">
        <v>290</v>
      </c>
      <c r="F69" s="6"/>
    </row>
    <row r="70" spans="1:7" ht="15.75" thickBot="1" x14ac:dyDescent="0.3">
      <c r="A70" s="8">
        <v>332</v>
      </c>
      <c r="B70" s="3"/>
      <c r="C70" s="4" t="str">
        <f t="shared" ca="1" si="2"/>
        <v/>
      </c>
      <c r="D70" s="5"/>
      <c r="E70" s="5"/>
      <c r="F70" s="6"/>
    </row>
    <row r="71" spans="1:7" ht="15.75" thickBot="1" x14ac:dyDescent="0.3">
      <c r="A71" s="8">
        <v>400</v>
      </c>
      <c r="B71" s="40"/>
      <c r="C71" s="4" t="str">
        <f t="shared" ca="1" si="2"/>
        <v/>
      </c>
      <c r="D71" s="5"/>
      <c r="E71" s="5"/>
      <c r="F71" s="6"/>
    </row>
    <row r="72" spans="1:7" ht="15.75" thickBot="1" x14ac:dyDescent="0.3">
      <c r="A72" s="8">
        <v>403</v>
      </c>
      <c r="B72" s="40"/>
      <c r="C72" s="4" t="str">
        <f t="shared" ca="1" si="2"/>
        <v/>
      </c>
      <c r="D72" s="5"/>
      <c r="E72" s="5"/>
      <c r="F72" s="6"/>
    </row>
    <row r="73" spans="1:7" ht="15.75" thickBot="1" x14ac:dyDescent="0.3">
      <c r="A73" s="8">
        <v>404</v>
      </c>
      <c r="B73" s="40">
        <v>41683</v>
      </c>
      <c r="C73" s="4">
        <f t="shared" ca="1" si="2"/>
        <v>67</v>
      </c>
      <c r="D73" s="5" t="s">
        <v>119</v>
      </c>
      <c r="E73" s="5" t="s">
        <v>89</v>
      </c>
      <c r="F73" s="6">
        <v>41703</v>
      </c>
    </row>
    <row r="74" spans="1:7" ht="15.75" thickBot="1" x14ac:dyDescent="0.3">
      <c r="A74" s="8">
        <v>406</v>
      </c>
      <c r="B74" s="40"/>
      <c r="C74" s="4" t="str">
        <f t="shared" ca="1" si="2"/>
        <v/>
      </c>
      <c r="D74" s="5"/>
      <c r="E74" s="5"/>
      <c r="F74" s="6"/>
    </row>
    <row r="75" spans="1:7" ht="15.75" thickBot="1" x14ac:dyDescent="0.3">
      <c r="A75" s="8">
        <v>407</v>
      </c>
      <c r="B75" s="40">
        <v>41701</v>
      </c>
      <c r="C75" s="4">
        <f t="shared" ca="1" si="2"/>
        <v>55</v>
      </c>
      <c r="D75" s="12" t="s">
        <v>329</v>
      </c>
      <c r="E75" s="5" t="s">
        <v>121</v>
      </c>
      <c r="F75" s="11"/>
    </row>
    <row r="76" spans="1:7" ht="15.75" thickBot="1" x14ac:dyDescent="0.3">
      <c r="A76" s="2">
        <v>408</v>
      </c>
      <c r="B76" s="40">
        <v>41697</v>
      </c>
      <c r="C76" s="4">
        <f t="shared" ca="1" si="2"/>
        <v>57</v>
      </c>
      <c r="D76" s="5" t="s">
        <v>123</v>
      </c>
      <c r="E76" s="5" t="s">
        <v>12</v>
      </c>
      <c r="F76" s="6">
        <v>41699</v>
      </c>
    </row>
    <row r="77" spans="1:7" ht="15.75" thickBot="1" x14ac:dyDescent="0.3">
      <c r="A77" s="8">
        <v>409</v>
      </c>
      <c r="B77" s="40"/>
      <c r="C77" s="4" t="str">
        <f t="shared" ca="1" si="2"/>
        <v/>
      </c>
      <c r="D77" s="5"/>
      <c r="E77" s="5"/>
      <c r="F77" s="6"/>
    </row>
    <row r="78" spans="1:7" ht="15.75" thickBot="1" x14ac:dyDescent="0.3">
      <c r="A78" s="8">
        <v>410</v>
      </c>
      <c r="B78" s="40">
        <v>41697</v>
      </c>
      <c r="C78" s="4">
        <f t="shared" ca="1" si="2"/>
        <v>57</v>
      </c>
      <c r="D78" s="5" t="s">
        <v>126</v>
      </c>
      <c r="E78" s="5" t="s">
        <v>127</v>
      </c>
      <c r="F78" s="6">
        <v>41703</v>
      </c>
    </row>
    <row r="79" spans="1:7" ht="15.75" thickBot="1" x14ac:dyDescent="0.3">
      <c r="A79" s="8" t="s">
        <v>40</v>
      </c>
      <c r="B79" s="3"/>
      <c r="C79" s="4" t="str">
        <f t="shared" ca="1" si="2"/>
        <v/>
      </c>
      <c r="D79" s="5"/>
      <c r="E79" s="5"/>
    </row>
    <row r="80" spans="1:7" ht="15.75" thickBot="1" x14ac:dyDescent="0.3">
      <c r="A80" s="8" t="s">
        <v>43</v>
      </c>
      <c r="B80" s="3"/>
      <c r="C80" s="4" t="str">
        <f t="shared" ca="1" si="2"/>
        <v/>
      </c>
      <c r="D80" s="5"/>
      <c r="E80" s="5"/>
      <c r="G80" s="6"/>
    </row>
    <row r="81" spans="1:6" ht="15.75" thickBot="1" x14ac:dyDescent="0.3">
      <c r="A81" s="8" t="s">
        <v>130</v>
      </c>
      <c r="B81" s="40">
        <v>41697</v>
      </c>
      <c r="C81" s="4">
        <f t="shared" ca="1" si="2"/>
        <v>57</v>
      </c>
      <c r="D81" s="5" t="s">
        <v>131</v>
      </c>
      <c r="E81" s="5" t="s">
        <v>97</v>
      </c>
    </row>
    <row r="82" spans="1:6" ht="15.75" thickBot="1" x14ac:dyDescent="0.3">
      <c r="A82" s="8" t="s">
        <v>132</v>
      </c>
      <c r="B82" s="3"/>
      <c r="C82" s="4" t="str">
        <f t="shared" ca="1" si="2"/>
        <v/>
      </c>
      <c r="D82" s="5"/>
      <c r="E82" s="5"/>
    </row>
    <row r="83" spans="1:6" ht="15.75" thickBot="1" x14ac:dyDescent="0.3">
      <c r="A83" s="2" t="s">
        <v>133</v>
      </c>
      <c r="B83" s="40">
        <v>41698</v>
      </c>
      <c r="C83" s="4">
        <f t="shared" ca="1" si="2"/>
        <v>56</v>
      </c>
      <c r="D83" s="5" t="s">
        <v>312</v>
      </c>
      <c r="E83" s="5" t="s">
        <v>65</v>
      </c>
      <c r="F83" s="6"/>
    </row>
    <row r="84" spans="1:6" ht="15.75" thickBot="1" x14ac:dyDescent="0.3">
      <c r="A84" s="8" t="s">
        <v>134</v>
      </c>
      <c r="B84" s="40">
        <v>41687</v>
      </c>
      <c r="C84" s="4">
        <f t="shared" ca="1" si="2"/>
        <v>65</v>
      </c>
      <c r="D84" s="5" t="s">
        <v>135</v>
      </c>
      <c r="E84" s="5" t="s">
        <v>42</v>
      </c>
      <c r="F84" s="6"/>
    </row>
    <row r="85" spans="1:6" ht="15.75" thickBot="1" x14ac:dyDescent="0.3">
      <c r="A85" s="8" t="s">
        <v>46</v>
      </c>
      <c r="B85" s="3"/>
      <c r="C85" s="4" t="str">
        <f t="shared" ca="1" si="2"/>
        <v/>
      </c>
      <c r="D85" s="5"/>
      <c r="E85" s="5"/>
    </row>
    <row r="86" spans="1:6" ht="15.75" thickBot="1" x14ac:dyDescent="0.3">
      <c r="A86" s="8" t="s">
        <v>137</v>
      </c>
      <c r="B86" s="3"/>
      <c r="C86" s="4" t="str">
        <f t="shared" ca="1" si="2"/>
        <v/>
      </c>
      <c r="D86" s="5"/>
      <c r="E86" s="5"/>
      <c r="F86" s="6"/>
    </row>
    <row r="87" spans="1:6" ht="15.75" thickBot="1" x14ac:dyDescent="0.3">
      <c r="A87" s="8" t="s">
        <v>138</v>
      </c>
      <c r="B87" s="3">
        <v>41690</v>
      </c>
      <c r="C87" s="4">
        <f t="shared" ca="1" si="2"/>
        <v>62</v>
      </c>
      <c r="D87" s="5" t="s">
        <v>139</v>
      </c>
      <c r="E87" s="5" t="s">
        <v>72</v>
      </c>
    </row>
    <row r="88" spans="1:6" ht="15.75" thickBot="1" x14ac:dyDescent="0.3">
      <c r="A88" s="8" t="s">
        <v>140</v>
      </c>
      <c r="B88" s="3">
        <v>41698</v>
      </c>
      <c r="C88" s="4">
        <f t="shared" ca="1" si="2"/>
        <v>56</v>
      </c>
      <c r="D88" s="5" t="s">
        <v>141</v>
      </c>
      <c r="E88" s="5" t="s">
        <v>142</v>
      </c>
      <c r="F88" s="6"/>
    </row>
    <row r="89" spans="1:6" ht="15.75" thickBot="1" x14ac:dyDescent="0.3">
      <c r="A89" s="8" t="s">
        <v>143</v>
      </c>
      <c r="B89" s="3">
        <v>41681</v>
      </c>
      <c r="C89" s="4">
        <f t="shared" ca="1" si="2"/>
        <v>69</v>
      </c>
      <c r="D89" s="5" t="s">
        <v>144</v>
      </c>
      <c r="E89" s="5" t="s">
        <v>145</v>
      </c>
    </row>
    <row r="90" spans="1:6" ht="15.75" thickBot="1" x14ac:dyDescent="0.3">
      <c r="A90" s="8" t="s">
        <v>299</v>
      </c>
      <c r="B90" s="3">
        <v>41699</v>
      </c>
      <c r="C90" s="4">
        <f t="shared" ca="1" si="2"/>
        <v>55</v>
      </c>
      <c r="D90" s="5" t="s">
        <v>310</v>
      </c>
      <c r="E90" s="5" t="s">
        <v>121</v>
      </c>
    </row>
    <row r="91" spans="1:6" ht="15.75" thickBot="1" x14ac:dyDescent="0.3">
      <c r="A91" s="8" t="s">
        <v>301</v>
      </c>
      <c r="B91" s="3">
        <v>41698</v>
      </c>
      <c r="C91" s="4">
        <f t="shared" ca="1" si="2"/>
        <v>56</v>
      </c>
      <c r="D91" s="5" t="s">
        <v>302</v>
      </c>
      <c r="E91" s="5" t="s">
        <v>303</v>
      </c>
    </row>
    <row r="92" spans="1:6" ht="15.75" thickBot="1" x14ac:dyDescent="0.3">
      <c r="A92" s="8" t="s">
        <v>152</v>
      </c>
      <c r="B92" s="3">
        <v>41681</v>
      </c>
      <c r="C92" s="4">
        <f t="shared" ca="1" si="2"/>
        <v>69</v>
      </c>
      <c r="D92" s="5" t="s">
        <v>153</v>
      </c>
      <c r="E92" s="5" t="s">
        <v>154</v>
      </c>
    </row>
    <row r="93" spans="1:6" ht="15.75" thickBot="1" x14ac:dyDescent="0.3">
      <c r="A93" s="8" t="s">
        <v>158</v>
      </c>
      <c r="B93" s="3">
        <v>41674</v>
      </c>
      <c r="C93" s="4">
        <f t="shared" ca="1" si="2"/>
        <v>74</v>
      </c>
      <c r="D93" s="5" t="s">
        <v>159</v>
      </c>
      <c r="E93" s="5" t="s">
        <v>145</v>
      </c>
    </row>
  </sheetData>
  <sortState ref="A2:F93">
    <sortCondition ref="A2:A93"/>
  </sortState>
  <conditionalFormatting sqref="C2:C93">
    <cfRule type="expression" dxfId="15" priority="51" stopIfTrue="1">
      <formula>C2&gt;3</formula>
    </cfRule>
  </conditionalFormatting>
  <conditionalFormatting sqref="C2:C93">
    <cfRule type="expression" dxfId="14" priority="52" stopIfTrue="1">
      <formula>C2&gt;2</formula>
    </cfRule>
  </conditionalFormatting>
  <conditionalFormatting sqref="C2:C93">
    <cfRule type="expression" dxfId="13" priority="53" stopIfTrue="1">
      <formula>C2&gt;1</formula>
    </cfRule>
  </conditionalFormatting>
  <conditionalFormatting sqref="C2:C93">
    <cfRule type="expression" dxfId="12" priority="54" stopIfTrue="1">
      <formula>C2&gt;0</formula>
    </cfRule>
  </conditionalFormatting>
  <conditionalFormatting sqref="C2:C93">
    <cfRule type="expression" dxfId="11" priority="55">
      <formula>C2&lt;0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7" zoomScale="180" zoomScaleNormal="180" workbookViewId="0">
      <selection activeCell="B76" sqref="B76"/>
    </sheetView>
  </sheetViews>
  <sheetFormatPr baseColWidth="10" defaultColWidth="9.140625" defaultRowHeight="15" x14ac:dyDescent="0.25"/>
  <cols>
    <col min="1" max="1" width="7.140625" bestFit="1" customWidth="1"/>
    <col min="2" max="2" width="15.85546875" bestFit="1" customWidth="1"/>
    <col min="4" max="4" width="22.140625" bestFit="1" customWidth="1"/>
    <col min="5" max="5" width="23.5703125" bestFit="1" customWidth="1"/>
    <col min="6" max="6" width="10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.75" thickBot="1" x14ac:dyDescent="0.3">
      <c r="A2" s="8">
        <v>200</v>
      </c>
      <c r="B2" s="3"/>
      <c r="C2" s="4" t="str">
        <f t="shared" ref="C2:C65" ca="1" si="0">IF(B2="","",NETWORKDAYS(B2,TODAY()))</f>
        <v/>
      </c>
      <c r="D2" s="5"/>
      <c r="E2" s="5"/>
      <c r="F2" s="6"/>
      <c r="H2" s="7">
        <v>208</v>
      </c>
    </row>
    <row r="3" spans="1:8" ht="15.75" thickBot="1" x14ac:dyDescent="0.3">
      <c r="A3" s="8">
        <v>201</v>
      </c>
      <c r="B3" s="3">
        <v>41701</v>
      </c>
      <c r="C3" s="4">
        <f t="shared" ca="1" si="0"/>
        <v>55</v>
      </c>
      <c r="D3" s="5" t="s">
        <v>338</v>
      </c>
      <c r="E3" s="5" t="s">
        <v>317</v>
      </c>
      <c r="F3" s="6"/>
      <c r="H3" s="7">
        <v>217</v>
      </c>
    </row>
    <row r="4" spans="1:8" ht="15.75" thickBot="1" x14ac:dyDescent="0.3">
      <c r="A4" s="8">
        <v>202</v>
      </c>
      <c r="B4" s="3">
        <v>41701</v>
      </c>
      <c r="C4" s="4">
        <f t="shared" ca="1" si="0"/>
        <v>55</v>
      </c>
      <c r="D4" s="5" t="s">
        <v>337</v>
      </c>
      <c r="E4" s="5" t="s">
        <v>322</v>
      </c>
      <c r="F4" s="6"/>
      <c r="H4" s="7">
        <v>228</v>
      </c>
    </row>
    <row r="5" spans="1:8" ht="15.75" thickBot="1" x14ac:dyDescent="0.3">
      <c r="A5" s="8">
        <v>203</v>
      </c>
      <c r="B5" s="43">
        <v>41699</v>
      </c>
      <c r="C5" s="4">
        <f t="shared" ca="1" si="0"/>
        <v>55</v>
      </c>
      <c r="D5" s="45" t="s">
        <v>310</v>
      </c>
      <c r="E5" s="5" t="s">
        <v>121</v>
      </c>
      <c r="F5" s="6"/>
      <c r="H5" s="7">
        <v>236</v>
      </c>
    </row>
    <row r="6" spans="1:8" ht="15.75" thickBot="1" x14ac:dyDescent="0.3">
      <c r="A6" s="8">
        <v>204</v>
      </c>
      <c r="B6" s="43">
        <v>41703</v>
      </c>
      <c r="C6" s="4">
        <f t="shared" ca="1" si="0"/>
        <v>53</v>
      </c>
      <c r="D6" s="10" t="s">
        <v>364</v>
      </c>
      <c r="E6" s="5" t="s">
        <v>50</v>
      </c>
      <c r="F6" s="6">
        <v>41708</v>
      </c>
      <c r="H6" s="7">
        <v>309</v>
      </c>
    </row>
    <row r="7" spans="1:8" ht="15.75" thickBot="1" x14ac:dyDescent="0.3">
      <c r="A7" s="8">
        <v>205</v>
      </c>
      <c r="B7" s="43">
        <v>41697</v>
      </c>
      <c r="C7" s="4">
        <f t="shared" ca="1" si="0"/>
        <v>57</v>
      </c>
      <c r="D7" s="5" t="s">
        <v>15</v>
      </c>
      <c r="E7" s="5" t="s">
        <v>16</v>
      </c>
      <c r="F7" s="6"/>
      <c r="H7" s="7">
        <v>321</v>
      </c>
    </row>
    <row r="8" spans="1:8" ht="15.75" thickBot="1" x14ac:dyDescent="0.3">
      <c r="A8" s="8">
        <v>206</v>
      </c>
      <c r="B8" s="43">
        <v>41682</v>
      </c>
      <c r="C8" s="4">
        <f t="shared" ca="1" si="0"/>
        <v>68</v>
      </c>
      <c r="D8" s="5" t="s">
        <v>17</v>
      </c>
      <c r="E8" s="5" t="s">
        <v>18</v>
      </c>
      <c r="H8" s="7">
        <v>327</v>
      </c>
    </row>
    <row r="9" spans="1:8" ht="15.75" thickBot="1" x14ac:dyDescent="0.3">
      <c r="A9" s="8">
        <v>207</v>
      </c>
      <c r="B9" s="3">
        <v>41701</v>
      </c>
      <c r="C9" s="4">
        <f t="shared" ca="1" si="0"/>
        <v>55</v>
      </c>
      <c r="D9" s="9" t="s">
        <v>339</v>
      </c>
      <c r="E9" s="5" t="s">
        <v>54</v>
      </c>
      <c r="F9" s="6"/>
      <c r="H9" s="7">
        <v>331</v>
      </c>
    </row>
    <row r="10" spans="1:8" ht="15.75" thickBot="1" x14ac:dyDescent="0.3">
      <c r="A10" s="2">
        <v>208</v>
      </c>
      <c r="B10" s="43">
        <v>41702</v>
      </c>
      <c r="C10" s="4">
        <f t="shared" ca="1" si="0"/>
        <v>54</v>
      </c>
      <c r="D10" s="9" t="s">
        <v>340</v>
      </c>
      <c r="E10" s="5" t="s">
        <v>341</v>
      </c>
      <c r="F10" s="6"/>
      <c r="H10" s="7">
        <v>404</v>
      </c>
    </row>
    <row r="11" spans="1:8" ht="15.75" thickBot="1" x14ac:dyDescent="0.3">
      <c r="A11" s="8">
        <v>209</v>
      </c>
      <c r="B11" s="43">
        <v>41696</v>
      </c>
      <c r="C11" s="4">
        <f t="shared" ca="1" si="0"/>
        <v>58</v>
      </c>
      <c r="D11" s="5" t="s">
        <v>22</v>
      </c>
      <c r="E11" s="5" t="s">
        <v>8</v>
      </c>
      <c r="F11" s="6"/>
      <c r="H11" s="7">
        <v>410</v>
      </c>
    </row>
    <row r="12" spans="1:8" ht="15.75" thickBot="1" x14ac:dyDescent="0.3">
      <c r="A12" s="8">
        <v>210</v>
      </c>
      <c r="B12" s="43">
        <v>41697</v>
      </c>
      <c r="C12" s="4">
        <f t="shared" ca="1" si="0"/>
        <v>57</v>
      </c>
      <c r="D12" s="5" t="s">
        <v>23</v>
      </c>
      <c r="E12" s="5" t="s">
        <v>24</v>
      </c>
      <c r="F12" s="6"/>
    </row>
    <row r="13" spans="1:8" ht="15.75" thickBot="1" x14ac:dyDescent="0.3">
      <c r="A13" s="8">
        <v>211</v>
      </c>
      <c r="B13" s="43">
        <v>41662</v>
      </c>
      <c r="C13" s="4">
        <f t="shared" ca="1" si="0"/>
        <v>82</v>
      </c>
      <c r="D13" s="5" t="s">
        <v>25</v>
      </c>
      <c r="E13" s="5" t="s">
        <v>26</v>
      </c>
    </row>
    <row r="14" spans="1:8" ht="15.75" thickBot="1" x14ac:dyDescent="0.3">
      <c r="A14" s="8">
        <v>212</v>
      </c>
      <c r="B14" s="3">
        <v>41702</v>
      </c>
      <c r="C14" s="4">
        <f t="shared" ca="1" si="0"/>
        <v>54</v>
      </c>
      <c r="D14" s="17" t="s">
        <v>342</v>
      </c>
      <c r="E14" s="5" t="s">
        <v>74</v>
      </c>
      <c r="F14" s="11"/>
    </row>
    <row r="15" spans="1:8" ht="15.75" thickBot="1" x14ac:dyDescent="0.3">
      <c r="A15" s="8">
        <v>213</v>
      </c>
      <c r="B15" s="43">
        <v>41701</v>
      </c>
      <c r="C15" s="4">
        <f t="shared" ca="1" si="0"/>
        <v>55</v>
      </c>
      <c r="D15" s="9" t="s">
        <v>343</v>
      </c>
      <c r="E15" s="5" t="s">
        <v>322</v>
      </c>
      <c r="F15" s="6"/>
    </row>
    <row r="16" spans="1:8" ht="15.75" thickBot="1" x14ac:dyDescent="0.3">
      <c r="A16" s="8">
        <v>214</v>
      </c>
      <c r="B16" s="43">
        <v>41703</v>
      </c>
      <c r="C16" s="4">
        <f t="shared" ca="1" si="0"/>
        <v>53</v>
      </c>
      <c r="D16" s="10" t="s">
        <v>344</v>
      </c>
      <c r="E16" s="5" t="s">
        <v>185</v>
      </c>
    </row>
    <row r="17" spans="1:6" ht="15.75" thickBot="1" x14ac:dyDescent="0.3">
      <c r="A17" s="8">
        <v>215</v>
      </c>
      <c r="B17" s="43">
        <v>41697</v>
      </c>
      <c r="C17" s="4">
        <f t="shared" ca="1" si="0"/>
        <v>57</v>
      </c>
      <c r="D17" s="5" t="s">
        <v>151</v>
      </c>
      <c r="E17" s="5" t="s">
        <v>18</v>
      </c>
      <c r="F17" s="6"/>
    </row>
    <row r="18" spans="1:6" ht="15.75" thickBot="1" x14ac:dyDescent="0.3">
      <c r="A18" s="2">
        <v>217</v>
      </c>
      <c r="B18" s="43">
        <v>41699</v>
      </c>
      <c r="C18" s="4">
        <f t="shared" ca="1" si="0"/>
        <v>55</v>
      </c>
      <c r="D18" s="5" t="s">
        <v>286</v>
      </c>
      <c r="E18" s="5" t="s">
        <v>104</v>
      </c>
    </row>
    <row r="19" spans="1:6" ht="15.75" thickBot="1" x14ac:dyDescent="0.3">
      <c r="A19" s="44">
        <v>218</v>
      </c>
      <c r="B19" s="43"/>
      <c r="C19" s="4" t="str">
        <f t="shared" ca="1" si="0"/>
        <v/>
      </c>
      <c r="D19" s="5"/>
      <c r="E19" s="5"/>
      <c r="F19" s="11"/>
    </row>
    <row r="20" spans="1:6" ht="15.75" thickBot="1" x14ac:dyDescent="0.3">
      <c r="A20" s="8">
        <v>219</v>
      </c>
      <c r="B20" s="3">
        <v>41702</v>
      </c>
      <c r="C20" s="4">
        <f t="shared" ca="1" si="0"/>
        <v>54</v>
      </c>
      <c r="D20" s="9" t="s">
        <v>345</v>
      </c>
      <c r="E20" s="5" t="s">
        <v>26</v>
      </c>
      <c r="F20" s="6">
        <v>41705</v>
      </c>
    </row>
    <row r="21" spans="1:6" ht="15.75" thickBot="1" x14ac:dyDescent="0.3">
      <c r="A21" s="8">
        <v>220</v>
      </c>
      <c r="B21" s="43">
        <v>41702</v>
      </c>
      <c r="C21" s="4">
        <f t="shared" ca="1" si="0"/>
        <v>54</v>
      </c>
      <c r="D21" s="9" t="s">
        <v>346</v>
      </c>
      <c r="E21" s="5" t="s">
        <v>87</v>
      </c>
      <c r="F21" s="6"/>
    </row>
    <row r="22" spans="1:6" ht="15.75" thickBot="1" x14ac:dyDescent="0.3">
      <c r="A22" s="8">
        <v>221</v>
      </c>
      <c r="B22" s="43">
        <v>41701</v>
      </c>
      <c r="C22" s="4">
        <f t="shared" ca="1" si="0"/>
        <v>55</v>
      </c>
      <c r="D22" s="9" t="s">
        <v>347</v>
      </c>
      <c r="E22" s="5" t="s">
        <v>348</v>
      </c>
      <c r="F22" s="6"/>
    </row>
    <row r="23" spans="1:6" ht="15.75" thickBot="1" x14ac:dyDescent="0.3">
      <c r="A23" s="8">
        <v>222</v>
      </c>
      <c r="B23" s="43">
        <v>41693</v>
      </c>
      <c r="C23" s="4">
        <f t="shared" ca="1" si="0"/>
        <v>60</v>
      </c>
      <c r="D23" s="5" t="s">
        <v>47</v>
      </c>
      <c r="E23" s="5" t="s">
        <v>48</v>
      </c>
    </row>
    <row r="24" spans="1:6" ht="15.75" thickBot="1" x14ac:dyDescent="0.3">
      <c r="A24" s="8">
        <v>223</v>
      </c>
      <c r="B24" s="43">
        <v>41702</v>
      </c>
      <c r="C24" s="4">
        <f t="shared" ca="1" si="0"/>
        <v>54</v>
      </c>
      <c r="D24" s="9" t="s">
        <v>349</v>
      </c>
      <c r="E24" s="5" t="s">
        <v>110</v>
      </c>
    </row>
    <row r="25" spans="1:6" ht="15.75" thickBot="1" x14ac:dyDescent="0.3">
      <c r="A25" s="8">
        <v>224</v>
      </c>
      <c r="B25" s="43"/>
      <c r="C25" s="4" t="str">
        <f t="shared" ca="1" si="0"/>
        <v/>
      </c>
      <c r="D25" s="5"/>
      <c r="E25" s="5"/>
      <c r="F25" s="11"/>
    </row>
    <row r="26" spans="1:6" ht="15.75" thickBot="1" x14ac:dyDescent="0.3">
      <c r="A26" s="8">
        <v>225</v>
      </c>
      <c r="B26" s="43">
        <v>41698</v>
      </c>
      <c r="C26" s="4">
        <f t="shared" ca="1" si="0"/>
        <v>56</v>
      </c>
      <c r="D26" s="5" t="s">
        <v>53</v>
      </c>
      <c r="E26" s="5" t="s">
        <v>54</v>
      </c>
      <c r="F26" s="6">
        <v>41700</v>
      </c>
    </row>
    <row r="27" spans="1:6" ht="15.75" thickBot="1" x14ac:dyDescent="0.3">
      <c r="A27" s="8">
        <v>226</v>
      </c>
      <c r="B27" s="43"/>
      <c r="C27" s="4" t="str">
        <f t="shared" ca="1" si="0"/>
        <v/>
      </c>
      <c r="D27" s="5"/>
      <c r="E27" s="5"/>
      <c r="F27" s="6"/>
    </row>
    <row r="28" spans="1:6" ht="15.75" thickBot="1" x14ac:dyDescent="0.3">
      <c r="A28" s="8">
        <v>227</v>
      </c>
      <c r="B28" s="3">
        <v>41703</v>
      </c>
      <c r="C28" s="4">
        <f t="shared" ca="1" si="0"/>
        <v>53</v>
      </c>
      <c r="D28" s="10" t="s">
        <v>350</v>
      </c>
      <c r="E28" s="5" t="s">
        <v>114</v>
      </c>
      <c r="F28" s="11"/>
    </row>
    <row r="29" spans="1:6" ht="15.75" thickBot="1" x14ac:dyDescent="0.3">
      <c r="A29" s="2">
        <v>228</v>
      </c>
      <c r="B29" s="43">
        <v>41698</v>
      </c>
      <c r="C29" s="4">
        <f t="shared" ca="1" si="0"/>
        <v>56</v>
      </c>
      <c r="D29" s="5" t="s">
        <v>300</v>
      </c>
      <c r="E29" s="5" t="s">
        <v>89</v>
      </c>
      <c r="F29" s="11">
        <v>41703</v>
      </c>
    </row>
    <row r="30" spans="1:6" ht="15.75" thickBot="1" x14ac:dyDescent="0.3">
      <c r="A30" s="8">
        <v>229</v>
      </c>
      <c r="B30" s="43">
        <v>41698</v>
      </c>
      <c r="C30" s="4">
        <f t="shared" ca="1" si="0"/>
        <v>56</v>
      </c>
      <c r="D30" s="5" t="s">
        <v>59</v>
      </c>
      <c r="E30" s="5" t="s">
        <v>60</v>
      </c>
      <c r="F30" s="6"/>
    </row>
    <row r="31" spans="1:6" ht="15.75" thickBot="1" x14ac:dyDescent="0.3">
      <c r="A31" s="8">
        <v>230</v>
      </c>
      <c r="B31" s="43">
        <v>41697</v>
      </c>
      <c r="C31" s="4">
        <f t="shared" ca="1" si="0"/>
        <v>57</v>
      </c>
      <c r="D31" s="5" t="s">
        <v>63</v>
      </c>
      <c r="E31" s="5" t="s">
        <v>362</v>
      </c>
      <c r="F31" s="6"/>
    </row>
    <row r="32" spans="1:6" ht="15.75" thickBot="1" x14ac:dyDescent="0.3">
      <c r="A32" s="8">
        <v>231</v>
      </c>
      <c r="B32" s="43"/>
      <c r="C32" s="4" t="str">
        <f t="shared" ca="1" si="0"/>
        <v/>
      </c>
      <c r="D32" s="5"/>
      <c r="E32" s="5"/>
    </row>
    <row r="33" spans="1:7" ht="15.75" thickBot="1" x14ac:dyDescent="0.3">
      <c r="A33" s="14">
        <v>232</v>
      </c>
      <c r="B33" s="43">
        <v>41658</v>
      </c>
      <c r="C33" s="4">
        <f t="shared" ca="1" si="0"/>
        <v>85</v>
      </c>
      <c r="D33" s="5" t="s">
        <v>66</v>
      </c>
      <c r="E33" s="5" t="s">
        <v>24</v>
      </c>
    </row>
    <row r="34" spans="1:7" ht="15.75" thickBot="1" x14ac:dyDescent="0.3">
      <c r="A34" s="14">
        <v>233</v>
      </c>
      <c r="B34" s="3"/>
      <c r="C34" s="4" t="str">
        <f t="shared" ca="1" si="0"/>
        <v/>
      </c>
      <c r="D34" s="5"/>
      <c r="E34" s="2"/>
      <c r="F34" s="6"/>
    </row>
    <row r="35" spans="1:7" ht="15.75" thickBot="1" x14ac:dyDescent="0.3">
      <c r="A35" s="8">
        <v>234</v>
      </c>
      <c r="B35" s="3">
        <v>41701</v>
      </c>
      <c r="C35" s="4">
        <f t="shared" ca="1" si="0"/>
        <v>55</v>
      </c>
      <c r="D35" s="47" t="s">
        <v>351</v>
      </c>
      <c r="E35" s="5" t="s">
        <v>352</v>
      </c>
      <c r="F35" s="6"/>
    </row>
    <row r="36" spans="1:7" ht="15.75" thickBot="1" x14ac:dyDescent="0.3">
      <c r="A36" s="8">
        <v>235</v>
      </c>
      <c r="B36" s="3">
        <v>41701</v>
      </c>
      <c r="C36" s="4">
        <f t="shared" ca="1" si="0"/>
        <v>55</v>
      </c>
      <c r="D36" s="5" t="s">
        <v>319</v>
      </c>
      <c r="E36" s="5" t="s">
        <v>320</v>
      </c>
      <c r="F36" s="6">
        <v>41706</v>
      </c>
    </row>
    <row r="37" spans="1:7" ht="15.75" thickBot="1" x14ac:dyDescent="0.3">
      <c r="A37" s="2">
        <v>236</v>
      </c>
      <c r="B37" s="3">
        <v>41699</v>
      </c>
      <c r="C37" s="4">
        <f t="shared" ca="1" si="0"/>
        <v>55</v>
      </c>
      <c r="D37" s="5" t="s">
        <v>291</v>
      </c>
      <c r="E37" s="5" t="s">
        <v>60</v>
      </c>
      <c r="F37" s="6"/>
    </row>
    <row r="38" spans="1:7" ht="15.75" thickBot="1" x14ac:dyDescent="0.3">
      <c r="A38" s="8">
        <v>237</v>
      </c>
      <c r="B38" s="43">
        <v>41701</v>
      </c>
      <c r="C38" s="4">
        <f t="shared" ca="1" si="0"/>
        <v>55</v>
      </c>
      <c r="D38" s="5" t="s">
        <v>321</v>
      </c>
      <c r="E38" s="5" t="s">
        <v>322</v>
      </c>
      <c r="F38" s="6"/>
    </row>
    <row r="39" spans="1:7" ht="15.75" thickBot="1" x14ac:dyDescent="0.3">
      <c r="A39" s="8">
        <v>238</v>
      </c>
      <c r="B39" s="43">
        <v>41696</v>
      </c>
      <c r="C39" s="4">
        <f t="shared" ca="1" si="0"/>
        <v>58</v>
      </c>
      <c r="D39" s="5" t="s">
        <v>292</v>
      </c>
      <c r="E39" s="5" t="s">
        <v>125</v>
      </c>
      <c r="F39" s="6"/>
    </row>
    <row r="40" spans="1:7" ht="15.75" thickBot="1" x14ac:dyDescent="0.3">
      <c r="A40" s="8">
        <v>300</v>
      </c>
      <c r="B40" s="43">
        <v>41696</v>
      </c>
      <c r="C40" s="4">
        <f t="shared" ca="1" si="0"/>
        <v>58</v>
      </c>
      <c r="D40" s="5" t="s">
        <v>77</v>
      </c>
      <c r="E40" s="5" t="s">
        <v>78</v>
      </c>
      <c r="F40" s="6"/>
    </row>
    <row r="41" spans="1:7" ht="15.75" thickBot="1" x14ac:dyDescent="0.3">
      <c r="A41" s="8">
        <v>301</v>
      </c>
      <c r="B41" s="43">
        <v>41697</v>
      </c>
      <c r="C41" s="4">
        <f t="shared" ca="1" si="0"/>
        <v>57</v>
      </c>
      <c r="D41" s="5" t="s">
        <v>79</v>
      </c>
      <c r="E41" s="5" t="s">
        <v>80</v>
      </c>
      <c r="F41" s="6"/>
    </row>
    <row r="42" spans="1:7" ht="15.75" thickBot="1" x14ac:dyDescent="0.3">
      <c r="A42" s="8">
        <v>302</v>
      </c>
      <c r="B42" s="3"/>
      <c r="C42" s="4" t="str">
        <f t="shared" ca="1" si="0"/>
        <v/>
      </c>
      <c r="D42" s="5"/>
      <c r="E42" s="5"/>
      <c r="F42" s="6"/>
    </row>
    <row r="43" spans="1:7" ht="15.75" thickBot="1" x14ac:dyDescent="0.3">
      <c r="A43" s="8">
        <v>303</v>
      </c>
      <c r="B43" s="43">
        <v>41702</v>
      </c>
      <c r="C43" s="4">
        <f t="shared" ca="1" si="0"/>
        <v>54</v>
      </c>
      <c r="D43" s="9" t="s">
        <v>353</v>
      </c>
      <c r="E43" s="5" t="s">
        <v>80</v>
      </c>
      <c r="F43" s="6"/>
    </row>
    <row r="44" spans="1:7" ht="15.75" thickBot="1" x14ac:dyDescent="0.3">
      <c r="A44" s="8">
        <v>304</v>
      </c>
      <c r="B44" s="43">
        <v>41455</v>
      </c>
      <c r="C44" s="4">
        <f t="shared" ca="1" si="0"/>
        <v>230</v>
      </c>
      <c r="D44" s="5" t="s">
        <v>83</v>
      </c>
      <c r="E44" s="5" t="s">
        <v>31</v>
      </c>
    </row>
    <row r="45" spans="1:7" ht="15.75" thickBot="1" x14ac:dyDescent="0.3">
      <c r="A45" s="8">
        <v>305</v>
      </c>
      <c r="B45" s="3"/>
      <c r="C45" s="4" t="str">
        <f t="shared" ca="1" si="0"/>
        <v/>
      </c>
      <c r="D45" s="5"/>
      <c r="E45" s="5"/>
      <c r="F45" s="6"/>
      <c r="G45" s="6"/>
    </row>
    <row r="46" spans="1:7" ht="15.75" thickBot="1" x14ac:dyDescent="0.3">
      <c r="A46" s="8">
        <v>306</v>
      </c>
      <c r="B46" s="43">
        <v>41694</v>
      </c>
      <c r="C46" s="4">
        <f t="shared" ca="1" si="0"/>
        <v>60</v>
      </c>
      <c r="D46" s="5" t="s">
        <v>86</v>
      </c>
      <c r="E46" s="5" t="s">
        <v>87</v>
      </c>
    </row>
    <row r="47" spans="1:7" ht="15.75" thickBot="1" x14ac:dyDescent="0.3">
      <c r="A47" s="8">
        <v>307</v>
      </c>
      <c r="B47" s="43"/>
      <c r="C47" s="4" t="str">
        <f t="shared" ca="1" si="0"/>
        <v/>
      </c>
      <c r="D47" s="5"/>
      <c r="E47" s="5"/>
      <c r="F47" s="6"/>
      <c r="G47" s="6"/>
    </row>
    <row r="48" spans="1:7" ht="15.75" thickBot="1" x14ac:dyDescent="0.3">
      <c r="A48" s="8">
        <v>308</v>
      </c>
      <c r="B48" s="43">
        <v>41700</v>
      </c>
      <c r="C48" s="4">
        <f t="shared" ca="1" si="0"/>
        <v>55</v>
      </c>
      <c r="D48" s="5" t="s">
        <v>311</v>
      </c>
      <c r="E48" s="5" t="s">
        <v>315</v>
      </c>
      <c r="F48" s="6"/>
    </row>
    <row r="49" spans="1:6" ht="15.75" thickBot="1" x14ac:dyDescent="0.3">
      <c r="A49" s="2">
        <v>309</v>
      </c>
      <c r="B49" s="43">
        <v>41699</v>
      </c>
      <c r="C49" s="4">
        <f t="shared" ca="1" si="0"/>
        <v>55</v>
      </c>
      <c r="D49" s="5" t="s">
        <v>313</v>
      </c>
      <c r="E49" s="5" t="s">
        <v>91</v>
      </c>
      <c r="F49" s="6"/>
    </row>
    <row r="50" spans="1:6" ht="15.75" thickBot="1" x14ac:dyDescent="0.3">
      <c r="A50" s="8">
        <v>310</v>
      </c>
      <c r="B50" s="43">
        <v>41695</v>
      </c>
      <c r="C50" s="4">
        <f t="shared" ca="1" si="0"/>
        <v>59</v>
      </c>
      <c r="D50" s="5" t="s">
        <v>92</v>
      </c>
      <c r="E50" s="5" t="s">
        <v>93</v>
      </c>
      <c r="F50" s="6"/>
    </row>
    <row r="51" spans="1:6" ht="15.75" thickBot="1" x14ac:dyDescent="0.3">
      <c r="A51" s="8">
        <v>311</v>
      </c>
      <c r="B51" s="43"/>
      <c r="C51" s="4" t="str">
        <f t="shared" ca="1" si="0"/>
        <v/>
      </c>
      <c r="D51" s="5"/>
      <c r="E51" s="5"/>
      <c r="F51" s="6"/>
    </row>
    <row r="52" spans="1:6" ht="15.75" thickBot="1" x14ac:dyDescent="0.3">
      <c r="A52" s="8">
        <v>313</v>
      </c>
      <c r="B52" s="43">
        <v>41702</v>
      </c>
      <c r="C52" s="4">
        <f t="shared" ca="1" si="0"/>
        <v>54</v>
      </c>
      <c r="D52" s="9" t="s">
        <v>354</v>
      </c>
      <c r="E52" s="5" t="s">
        <v>110</v>
      </c>
      <c r="F52" s="6"/>
    </row>
    <row r="53" spans="1:6" ht="15.75" thickBot="1" x14ac:dyDescent="0.3">
      <c r="A53" s="8">
        <v>315</v>
      </c>
      <c r="B53" s="43">
        <v>41702</v>
      </c>
      <c r="C53" s="4">
        <f t="shared" ca="1" si="0"/>
        <v>54</v>
      </c>
      <c r="D53" s="9" t="s">
        <v>355</v>
      </c>
      <c r="E53" s="5" t="s">
        <v>24</v>
      </c>
      <c r="F53" s="6"/>
    </row>
    <row r="54" spans="1:6" ht="15.75" thickBot="1" x14ac:dyDescent="0.3">
      <c r="A54" s="8">
        <v>316</v>
      </c>
      <c r="B54" s="3"/>
      <c r="C54" s="4" t="str">
        <f t="shared" ca="1" si="0"/>
        <v/>
      </c>
      <c r="D54" s="5"/>
      <c r="E54" s="5"/>
    </row>
    <row r="55" spans="1:6" ht="15.75" thickBot="1" x14ac:dyDescent="0.3">
      <c r="A55" s="8">
        <v>317</v>
      </c>
      <c r="B55" s="43">
        <v>41703</v>
      </c>
      <c r="C55" s="4">
        <f t="shared" ca="1" si="0"/>
        <v>53</v>
      </c>
      <c r="D55" s="10" t="s">
        <v>356</v>
      </c>
      <c r="E55" s="5" t="s">
        <v>357</v>
      </c>
      <c r="F55" s="6"/>
    </row>
    <row r="56" spans="1:6" ht="15.75" thickBot="1" x14ac:dyDescent="0.3">
      <c r="A56" s="44">
        <v>318</v>
      </c>
      <c r="B56" s="3"/>
      <c r="C56" s="4" t="str">
        <f t="shared" ca="1" si="0"/>
        <v/>
      </c>
      <c r="D56" s="5"/>
      <c r="E56" s="5"/>
      <c r="F56" s="6"/>
    </row>
    <row r="57" spans="1:6" ht="15.75" thickBot="1" x14ac:dyDescent="0.3">
      <c r="A57" s="44">
        <v>319</v>
      </c>
      <c r="B57" s="43">
        <v>41702</v>
      </c>
      <c r="C57" s="4">
        <f t="shared" ca="1" si="0"/>
        <v>54</v>
      </c>
      <c r="D57" s="9" t="s">
        <v>358</v>
      </c>
      <c r="E57" s="5" t="s">
        <v>110</v>
      </c>
      <c r="F57" s="6"/>
    </row>
    <row r="58" spans="1:6" ht="15.75" thickBot="1" x14ac:dyDescent="0.3">
      <c r="A58" s="44">
        <v>320</v>
      </c>
      <c r="B58" s="43">
        <v>41702</v>
      </c>
      <c r="C58" s="4">
        <f t="shared" ca="1" si="0"/>
        <v>54</v>
      </c>
      <c r="D58" s="9" t="s">
        <v>359</v>
      </c>
      <c r="E58" s="5" t="s">
        <v>125</v>
      </c>
      <c r="F58" s="6"/>
    </row>
    <row r="59" spans="1:6" ht="15.75" thickBot="1" x14ac:dyDescent="0.3">
      <c r="A59" s="2">
        <v>321</v>
      </c>
      <c r="B59" s="3">
        <v>41701</v>
      </c>
      <c r="C59" s="4">
        <f t="shared" ca="1" si="0"/>
        <v>55</v>
      </c>
      <c r="D59" s="5" t="s">
        <v>324</v>
      </c>
      <c r="E59" s="5" t="s">
        <v>317</v>
      </c>
      <c r="F59" s="6"/>
    </row>
    <row r="60" spans="1:6" ht="15.75" thickBot="1" x14ac:dyDescent="0.3">
      <c r="A60" s="44">
        <v>322</v>
      </c>
      <c r="B60" s="3"/>
      <c r="C60" s="4" t="str">
        <f t="shared" ca="1" si="0"/>
        <v/>
      </c>
      <c r="D60" s="5"/>
      <c r="E60" s="5"/>
    </row>
    <row r="61" spans="1:6" ht="15.75" thickBot="1" x14ac:dyDescent="0.3">
      <c r="A61" s="44">
        <v>323</v>
      </c>
      <c r="B61" s="3">
        <v>41703</v>
      </c>
      <c r="C61" s="4">
        <f t="shared" ca="1" si="0"/>
        <v>53</v>
      </c>
      <c r="D61" s="10" t="s">
        <v>360</v>
      </c>
      <c r="E61" s="5" t="s">
        <v>35</v>
      </c>
      <c r="F61" s="11"/>
    </row>
    <row r="62" spans="1:6" ht="15.75" thickBot="1" x14ac:dyDescent="0.3">
      <c r="A62" s="44">
        <v>324</v>
      </c>
      <c r="B62" s="43"/>
      <c r="C62" s="4" t="str">
        <f t="shared" ca="1" si="0"/>
        <v/>
      </c>
      <c r="D62" s="5"/>
      <c r="E62" s="5"/>
      <c r="F62" s="6"/>
    </row>
    <row r="63" spans="1:6" ht="15.75" thickBot="1" x14ac:dyDescent="0.3">
      <c r="A63" s="8">
        <v>325</v>
      </c>
      <c r="B63" s="3">
        <v>41703</v>
      </c>
      <c r="C63" s="4">
        <f t="shared" ca="1" si="0"/>
        <v>53</v>
      </c>
      <c r="D63" s="10" t="s">
        <v>361</v>
      </c>
      <c r="E63" s="5" t="s">
        <v>357</v>
      </c>
      <c r="F63" s="6"/>
    </row>
    <row r="64" spans="1:6" ht="15.75" thickBot="1" x14ac:dyDescent="0.3">
      <c r="A64" s="8">
        <v>326</v>
      </c>
      <c r="B64" s="3"/>
      <c r="C64" s="4" t="str">
        <f t="shared" ca="1" si="0"/>
        <v/>
      </c>
      <c r="D64" s="5"/>
      <c r="E64" s="5"/>
      <c r="F64" s="6"/>
    </row>
    <row r="65" spans="1:7" ht="15.75" thickBot="1" x14ac:dyDescent="0.3">
      <c r="A65" s="2">
        <v>327</v>
      </c>
      <c r="B65" s="3">
        <v>41701</v>
      </c>
      <c r="C65" s="4">
        <f t="shared" ca="1" si="0"/>
        <v>55</v>
      </c>
      <c r="D65" s="5" t="s">
        <v>325</v>
      </c>
      <c r="E65" s="5" t="s">
        <v>89</v>
      </c>
    </row>
    <row r="66" spans="1:7" ht="15.75" thickBot="1" x14ac:dyDescent="0.3">
      <c r="A66" s="8">
        <v>328</v>
      </c>
      <c r="B66" s="40">
        <v>41694</v>
      </c>
      <c r="C66" s="4">
        <f t="shared" ref="C66:C93" ca="1" si="1">IF(B66="","",NETWORKDAYS(B66,TODAY()))</f>
        <v>60</v>
      </c>
      <c r="D66" s="5" t="s">
        <v>113</v>
      </c>
      <c r="E66" s="5" t="s">
        <v>114</v>
      </c>
      <c r="F66" s="6"/>
    </row>
    <row r="67" spans="1:7" ht="15.75" thickBot="1" x14ac:dyDescent="0.3">
      <c r="A67" s="8">
        <v>329</v>
      </c>
      <c r="B67" s="40">
        <v>41695</v>
      </c>
      <c r="C67" s="4">
        <f t="shared" ca="1" si="1"/>
        <v>59</v>
      </c>
      <c r="D67" s="5" t="s">
        <v>115</v>
      </c>
      <c r="E67" s="5" t="s">
        <v>26</v>
      </c>
      <c r="F67" s="16">
        <v>41702</v>
      </c>
    </row>
    <row r="68" spans="1:7" ht="15.75" thickBot="1" x14ac:dyDescent="0.3">
      <c r="A68" s="8">
        <v>330</v>
      </c>
      <c r="B68" s="3">
        <v>41695</v>
      </c>
      <c r="C68" s="4">
        <f t="shared" ca="1" si="1"/>
        <v>59</v>
      </c>
      <c r="D68" s="5" t="s">
        <v>116</v>
      </c>
      <c r="E68" s="5" t="s">
        <v>117</v>
      </c>
      <c r="F68" s="6"/>
    </row>
    <row r="69" spans="1:7" ht="15.75" thickBot="1" x14ac:dyDescent="0.3">
      <c r="A69" s="2">
        <v>331</v>
      </c>
      <c r="B69" s="3">
        <v>41700</v>
      </c>
      <c r="C69" s="4">
        <f t="shared" ca="1" si="1"/>
        <v>55</v>
      </c>
      <c r="D69" s="5" t="s">
        <v>314</v>
      </c>
      <c r="E69" s="5" t="s">
        <v>290</v>
      </c>
      <c r="F69" s="6"/>
    </row>
    <row r="70" spans="1:7" ht="15.75" thickBot="1" x14ac:dyDescent="0.3">
      <c r="A70" s="8">
        <v>332</v>
      </c>
      <c r="B70" s="3"/>
      <c r="C70" s="4" t="str">
        <f t="shared" ca="1" si="1"/>
        <v/>
      </c>
      <c r="D70" s="5"/>
      <c r="E70" s="5"/>
      <c r="F70" s="6"/>
    </row>
    <row r="71" spans="1:7" ht="15.75" thickBot="1" x14ac:dyDescent="0.3">
      <c r="A71" s="8">
        <v>400</v>
      </c>
      <c r="B71" s="40"/>
      <c r="C71" s="4" t="str">
        <f t="shared" ca="1" si="1"/>
        <v/>
      </c>
      <c r="D71" s="5"/>
      <c r="E71" s="5"/>
      <c r="F71" s="6"/>
    </row>
    <row r="72" spans="1:7" ht="15.75" thickBot="1" x14ac:dyDescent="0.3">
      <c r="A72" s="8">
        <v>403</v>
      </c>
      <c r="B72" s="40"/>
      <c r="C72" s="4" t="str">
        <f t="shared" ca="1" si="1"/>
        <v/>
      </c>
      <c r="D72" s="5"/>
      <c r="E72" s="5"/>
      <c r="F72" s="6"/>
    </row>
    <row r="73" spans="1:7" ht="15.75" thickBot="1" x14ac:dyDescent="0.3">
      <c r="A73" s="2">
        <v>404</v>
      </c>
      <c r="B73" s="40">
        <v>41683</v>
      </c>
      <c r="C73" s="4">
        <f t="shared" ca="1" si="1"/>
        <v>67</v>
      </c>
      <c r="D73" s="5" t="s">
        <v>119</v>
      </c>
      <c r="E73" s="5" t="s">
        <v>89</v>
      </c>
      <c r="F73" s="6">
        <v>41703</v>
      </c>
    </row>
    <row r="74" spans="1:7" ht="15.75" thickBot="1" x14ac:dyDescent="0.3">
      <c r="A74" s="8">
        <v>406</v>
      </c>
      <c r="B74" s="40"/>
      <c r="C74" s="4" t="str">
        <f t="shared" ca="1" si="1"/>
        <v/>
      </c>
      <c r="D74" s="5"/>
      <c r="E74" s="5"/>
      <c r="F74" s="6"/>
    </row>
    <row r="75" spans="1:7" ht="15.75" thickBot="1" x14ac:dyDescent="0.3">
      <c r="A75" s="15">
        <v>407</v>
      </c>
      <c r="B75" s="40">
        <v>41701</v>
      </c>
      <c r="C75" s="4">
        <f t="shared" ca="1" si="1"/>
        <v>55</v>
      </c>
      <c r="D75" s="5" t="s">
        <v>329</v>
      </c>
      <c r="E75" s="5" t="s">
        <v>121</v>
      </c>
      <c r="F75" s="11"/>
    </row>
    <row r="76" spans="1:7" ht="15.75" thickBot="1" x14ac:dyDescent="0.3">
      <c r="A76" s="8">
        <v>408</v>
      </c>
      <c r="B76" s="40"/>
      <c r="C76" s="4" t="str">
        <f t="shared" ca="1" si="1"/>
        <v/>
      </c>
      <c r="D76" s="5"/>
      <c r="E76" s="5"/>
      <c r="F76" s="6"/>
    </row>
    <row r="77" spans="1:7" ht="15.75" thickBot="1" x14ac:dyDescent="0.3">
      <c r="A77" s="8">
        <v>409</v>
      </c>
      <c r="B77" s="40"/>
      <c r="C77" s="4" t="str">
        <f t="shared" ca="1" si="1"/>
        <v/>
      </c>
      <c r="D77" s="5"/>
      <c r="E77" s="5"/>
      <c r="F77" s="6"/>
    </row>
    <row r="78" spans="1:7" ht="15.75" thickBot="1" x14ac:dyDescent="0.3">
      <c r="A78" s="2">
        <v>410</v>
      </c>
      <c r="B78" s="40">
        <v>41697</v>
      </c>
      <c r="C78" s="4">
        <f t="shared" ca="1" si="1"/>
        <v>57</v>
      </c>
      <c r="D78" s="5" t="s">
        <v>126</v>
      </c>
      <c r="E78" s="5" t="s">
        <v>127</v>
      </c>
      <c r="F78" s="6">
        <v>41703</v>
      </c>
    </row>
    <row r="79" spans="1:7" ht="15.75" thickBot="1" x14ac:dyDescent="0.3">
      <c r="A79" s="8" t="s">
        <v>40</v>
      </c>
      <c r="B79" s="3"/>
      <c r="C79" s="4" t="str">
        <f t="shared" ca="1" si="1"/>
        <v/>
      </c>
      <c r="D79" s="5"/>
      <c r="E79" s="5"/>
    </row>
    <row r="80" spans="1:7" ht="15.75" thickBot="1" x14ac:dyDescent="0.3">
      <c r="A80" s="8" t="s">
        <v>43</v>
      </c>
      <c r="B80" s="3"/>
      <c r="C80" s="4" t="str">
        <f t="shared" ca="1" si="1"/>
        <v/>
      </c>
      <c r="D80" s="5"/>
      <c r="E80" s="5"/>
      <c r="G80" s="6"/>
    </row>
    <row r="81" spans="1:6" ht="15.75" thickBot="1" x14ac:dyDescent="0.3">
      <c r="A81" s="8" t="s">
        <v>130</v>
      </c>
      <c r="B81" s="40">
        <v>41697</v>
      </c>
      <c r="C81" s="4">
        <f t="shared" ca="1" si="1"/>
        <v>57</v>
      </c>
      <c r="D81" s="5" t="s">
        <v>131</v>
      </c>
      <c r="E81" s="5" t="s">
        <v>97</v>
      </c>
    </row>
    <row r="82" spans="1:6" ht="15.75" thickBot="1" x14ac:dyDescent="0.3">
      <c r="A82" s="8" t="s">
        <v>132</v>
      </c>
      <c r="B82" s="3"/>
      <c r="C82" s="4" t="str">
        <f t="shared" ca="1" si="1"/>
        <v/>
      </c>
      <c r="D82" s="5"/>
      <c r="E82" s="5"/>
    </row>
    <row r="83" spans="1:6" ht="15.75" thickBot="1" x14ac:dyDescent="0.3">
      <c r="A83" s="8" t="s">
        <v>133</v>
      </c>
      <c r="B83" s="40"/>
      <c r="C83" s="4" t="str">
        <f t="shared" ca="1" si="1"/>
        <v/>
      </c>
      <c r="D83" s="5"/>
      <c r="E83" s="5"/>
      <c r="F83" s="6"/>
    </row>
    <row r="84" spans="1:6" ht="15.75" thickBot="1" x14ac:dyDescent="0.3">
      <c r="A84" s="8" t="s">
        <v>134</v>
      </c>
      <c r="B84" s="40">
        <v>41687</v>
      </c>
      <c r="C84" s="4">
        <f t="shared" ca="1" si="1"/>
        <v>65</v>
      </c>
      <c r="D84" s="5" t="s">
        <v>135</v>
      </c>
      <c r="E84" s="5" t="s">
        <v>42</v>
      </c>
      <c r="F84" s="6"/>
    </row>
    <row r="85" spans="1:6" ht="15.75" thickBot="1" x14ac:dyDescent="0.3">
      <c r="A85" s="8" t="s">
        <v>46</v>
      </c>
      <c r="B85" s="3"/>
      <c r="C85" s="4" t="str">
        <f t="shared" ca="1" si="1"/>
        <v/>
      </c>
      <c r="D85" s="5"/>
      <c r="E85" s="5"/>
    </row>
    <row r="86" spans="1:6" ht="15.75" thickBot="1" x14ac:dyDescent="0.3">
      <c r="A86" s="8" t="s">
        <v>137</v>
      </c>
      <c r="B86" s="3"/>
      <c r="C86" s="4" t="str">
        <f t="shared" ca="1" si="1"/>
        <v/>
      </c>
      <c r="D86" s="5"/>
      <c r="E86" s="5"/>
      <c r="F86" s="6"/>
    </row>
    <row r="87" spans="1:6" ht="15.75" thickBot="1" x14ac:dyDescent="0.3">
      <c r="A87" s="8" t="s">
        <v>138</v>
      </c>
      <c r="B87" s="3">
        <v>41690</v>
      </c>
      <c r="C87" s="4">
        <f t="shared" ca="1" si="1"/>
        <v>62</v>
      </c>
      <c r="D87" s="5" t="s">
        <v>139</v>
      </c>
      <c r="E87" s="5" t="s">
        <v>72</v>
      </c>
    </row>
    <row r="88" spans="1:6" ht="15.75" thickBot="1" x14ac:dyDescent="0.3">
      <c r="A88" s="8" t="s">
        <v>140</v>
      </c>
      <c r="B88" s="3">
        <v>41698</v>
      </c>
      <c r="C88" s="4">
        <f t="shared" ca="1" si="1"/>
        <v>56</v>
      </c>
      <c r="D88" s="5" t="s">
        <v>141</v>
      </c>
      <c r="E88" s="5" t="s">
        <v>142</v>
      </c>
      <c r="F88" s="6"/>
    </row>
    <row r="89" spans="1:6" ht="15.75" thickBot="1" x14ac:dyDescent="0.3">
      <c r="A89" s="8" t="s">
        <v>143</v>
      </c>
      <c r="B89" s="3">
        <v>41681</v>
      </c>
      <c r="C89" s="4">
        <f t="shared" ca="1" si="1"/>
        <v>69</v>
      </c>
      <c r="D89" s="5" t="s">
        <v>144</v>
      </c>
      <c r="E89" s="5" t="s">
        <v>145</v>
      </c>
    </row>
    <row r="90" spans="1:6" ht="15.75" thickBot="1" x14ac:dyDescent="0.3">
      <c r="A90" s="8" t="s">
        <v>297</v>
      </c>
      <c r="B90" s="3">
        <v>41695</v>
      </c>
      <c r="C90" s="4">
        <f t="shared" ca="1" si="1"/>
        <v>59</v>
      </c>
      <c r="D90" s="5" t="s">
        <v>96</v>
      </c>
      <c r="E90" s="5" t="s">
        <v>97</v>
      </c>
    </row>
    <row r="91" spans="1:6" ht="15.75" thickBot="1" x14ac:dyDescent="0.3">
      <c r="A91" s="8" t="s">
        <v>301</v>
      </c>
      <c r="B91" s="3">
        <v>41698</v>
      </c>
      <c r="C91" s="4">
        <f t="shared" ca="1" si="1"/>
        <v>56</v>
      </c>
      <c r="D91" s="5" t="s">
        <v>302</v>
      </c>
      <c r="E91" s="5" t="s">
        <v>303</v>
      </c>
    </row>
    <row r="92" spans="1:6" ht="15.75" thickBot="1" x14ac:dyDescent="0.3">
      <c r="A92" s="8" t="s">
        <v>152</v>
      </c>
      <c r="B92" s="3">
        <v>41681</v>
      </c>
      <c r="C92" s="4">
        <f t="shared" ca="1" si="1"/>
        <v>69</v>
      </c>
      <c r="D92" s="5" t="s">
        <v>153</v>
      </c>
      <c r="E92" s="5" t="s">
        <v>154</v>
      </c>
    </row>
    <row r="93" spans="1:6" ht="15.75" thickBot="1" x14ac:dyDescent="0.3">
      <c r="A93" s="8" t="s">
        <v>158</v>
      </c>
      <c r="B93" s="3">
        <v>41674</v>
      </c>
      <c r="C93" s="4">
        <f t="shared" ca="1" si="1"/>
        <v>74</v>
      </c>
      <c r="D93" s="5" t="s">
        <v>159</v>
      </c>
      <c r="E93" s="5" t="s">
        <v>145</v>
      </c>
    </row>
  </sheetData>
  <sortState ref="H2:H11">
    <sortCondition ref="H2:H11"/>
  </sortState>
  <conditionalFormatting sqref="C2:C93">
    <cfRule type="expression" dxfId="10" priority="1" stopIfTrue="1">
      <formula>C2&gt;3</formula>
    </cfRule>
  </conditionalFormatting>
  <conditionalFormatting sqref="C2:C93">
    <cfRule type="expression" dxfId="9" priority="2" stopIfTrue="1">
      <formula>C2&gt;2</formula>
    </cfRule>
  </conditionalFormatting>
  <conditionalFormatting sqref="C2:C93">
    <cfRule type="expression" dxfId="8" priority="3" stopIfTrue="1">
      <formula>C2&gt;1</formula>
    </cfRule>
  </conditionalFormatting>
  <conditionalFormatting sqref="C2:C93">
    <cfRule type="expression" dxfId="7" priority="4" stopIfTrue="1">
      <formula>C2&gt;0</formula>
    </cfRule>
  </conditionalFormatting>
  <conditionalFormatting sqref="C2:C93">
    <cfRule type="expression" dxfId="6" priority="5">
      <formula>C2&lt;0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topLeftCell="A76" zoomScale="180" zoomScaleNormal="180" workbookViewId="0">
      <selection activeCell="A81" sqref="A81"/>
    </sheetView>
  </sheetViews>
  <sheetFormatPr baseColWidth="10" defaultColWidth="9.140625" defaultRowHeight="15" x14ac:dyDescent="0.25"/>
  <cols>
    <col min="1" max="1" width="7.140625" bestFit="1" customWidth="1"/>
    <col min="2" max="2" width="15.85546875" bestFit="1" customWidth="1"/>
    <col min="4" max="4" width="22.140625" bestFit="1" customWidth="1"/>
    <col min="5" max="5" width="23.5703125" bestFit="1" customWidth="1"/>
    <col min="6" max="6" width="10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.75" thickBot="1" x14ac:dyDescent="0.3">
      <c r="A2" s="8">
        <v>200</v>
      </c>
      <c r="B2" s="3">
        <v>41702</v>
      </c>
      <c r="C2" s="4">
        <f t="shared" ref="C2:C65" ca="1" si="0">IF(B2="","",NETWORKDAYS(B2,TODAY()))</f>
        <v>54</v>
      </c>
      <c r="D2" s="9" t="s">
        <v>373</v>
      </c>
      <c r="E2" s="5"/>
      <c r="F2" s="6"/>
      <c r="H2" s="7">
        <v>208</v>
      </c>
    </row>
    <row r="3" spans="1:8" ht="15.75" thickBot="1" x14ac:dyDescent="0.3">
      <c r="A3" s="8">
        <v>201</v>
      </c>
      <c r="B3" s="3">
        <v>41701</v>
      </c>
      <c r="C3" s="4">
        <f t="shared" ca="1" si="0"/>
        <v>55</v>
      </c>
      <c r="D3" s="5" t="s">
        <v>338</v>
      </c>
      <c r="E3" s="5" t="s">
        <v>317</v>
      </c>
      <c r="F3" s="6"/>
      <c r="H3" s="7">
        <v>217</v>
      </c>
    </row>
    <row r="4" spans="1:8" ht="15.75" thickBot="1" x14ac:dyDescent="0.3">
      <c r="A4" s="8">
        <v>202</v>
      </c>
      <c r="B4" s="3">
        <v>41701</v>
      </c>
      <c r="C4" s="4">
        <f t="shared" ca="1" si="0"/>
        <v>55</v>
      </c>
      <c r="D4" s="5" t="s">
        <v>337</v>
      </c>
      <c r="E4" s="5" t="s">
        <v>322</v>
      </c>
      <c r="F4" s="6"/>
      <c r="H4" s="7">
        <v>228</v>
      </c>
    </row>
    <row r="5" spans="1:8" ht="15.75" thickBot="1" x14ac:dyDescent="0.3">
      <c r="A5" s="8">
        <v>203</v>
      </c>
      <c r="B5" s="43">
        <v>41699</v>
      </c>
      <c r="C5" s="4">
        <f t="shared" ca="1" si="0"/>
        <v>55</v>
      </c>
      <c r="D5" s="5" t="s">
        <v>310</v>
      </c>
      <c r="E5" s="5" t="s">
        <v>121</v>
      </c>
      <c r="F5" s="6"/>
      <c r="H5" s="7">
        <v>236</v>
      </c>
    </row>
    <row r="6" spans="1:8" ht="15.75" thickBot="1" x14ac:dyDescent="0.3">
      <c r="A6" s="8">
        <v>204</v>
      </c>
      <c r="B6" s="43">
        <v>41703</v>
      </c>
      <c r="C6" s="4">
        <f t="shared" ca="1" si="0"/>
        <v>53</v>
      </c>
      <c r="D6" s="10" t="s">
        <v>364</v>
      </c>
      <c r="E6" s="5" t="s">
        <v>50</v>
      </c>
      <c r="F6" s="6">
        <v>41708</v>
      </c>
      <c r="H6" s="7">
        <v>309</v>
      </c>
    </row>
    <row r="7" spans="1:8" ht="15.75" thickBot="1" x14ac:dyDescent="0.3">
      <c r="A7" s="8">
        <v>205</v>
      </c>
      <c r="B7" s="43">
        <v>41697</v>
      </c>
      <c r="C7" s="4">
        <f t="shared" ca="1" si="0"/>
        <v>57</v>
      </c>
      <c r="D7" s="5" t="s">
        <v>15</v>
      </c>
      <c r="E7" s="5" t="s">
        <v>16</v>
      </c>
      <c r="F7" s="6"/>
      <c r="H7" s="7">
        <v>321</v>
      </c>
    </row>
    <row r="8" spans="1:8" ht="15.75" thickBot="1" x14ac:dyDescent="0.3">
      <c r="A8" s="8">
        <v>206</v>
      </c>
      <c r="B8" s="43">
        <v>41682</v>
      </c>
      <c r="C8" s="4">
        <f t="shared" ca="1" si="0"/>
        <v>68</v>
      </c>
      <c r="D8" s="5" t="s">
        <v>17</v>
      </c>
      <c r="E8" s="5" t="s">
        <v>18</v>
      </c>
      <c r="H8" s="7">
        <v>327</v>
      </c>
    </row>
    <row r="9" spans="1:8" ht="15.75" thickBot="1" x14ac:dyDescent="0.3">
      <c r="A9" s="8">
        <v>207</v>
      </c>
      <c r="B9" s="3">
        <v>41701</v>
      </c>
      <c r="C9" s="4">
        <f t="shared" ca="1" si="0"/>
        <v>55</v>
      </c>
      <c r="D9" s="5" t="s">
        <v>339</v>
      </c>
      <c r="E9" s="5" t="s">
        <v>54</v>
      </c>
      <c r="F9" s="6"/>
      <c r="H9" s="7">
        <v>331</v>
      </c>
    </row>
    <row r="10" spans="1:8" ht="15.75" thickBot="1" x14ac:dyDescent="0.3">
      <c r="A10" s="2">
        <v>208</v>
      </c>
      <c r="B10" s="43">
        <v>41702</v>
      </c>
      <c r="C10" s="4">
        <f t="shared" ca="1" si="0"/>
        <v>54</v>
      </c>
      <c r="D10" s="5" t="s">
        <v>340</v>
      </c>
      <c r="E10" s="5" t="s">
        <v>341</v>
      </c>
      <c r="F10" s="6"/>
      <c r="H10" s="7">
        <v>404</v>
      </c>
    </row>
    <row r="11" spans="1:8" ht="15.75" thickBot="1" x14ac:dyDescent="0.3">
      <c r="A11" s="8">
        <v>209</v>
      </c>
      <c r="B11" s="43">
        <v>41696</v>
      </c>
      <c r="C11" s="4">
        <f t="shared" ca="1" si="0"/>
        <v>58</v>
      </c>
      <c r="D11" s="5" t="s">
        <v>22</v>
      </c>
      <c r="E11" s="5" t="s">
        <v>8</v>
      </c>
      <c r="F11" s="6"/>
      <c r="H11" s="7">
        <v>410</v>
      </c>
    </row>
    <row r="12" spans="1:8" ht="15.75" thickBot="1" x14ac:dyDescent="0.3">
      <c r="A12" s="8">
        <v>210</v>
      </c>
      <c r="B12" s="43">
        <v>41697</v>
      </c>
      <c r="C12" s="4">
        <f t="shared" ca="1" si="0"/>
        <v>57</v>
      </c>
      <c r="D12" s="5" t="s">
        <v>23</v>
      </c>
      <c r="E12" s="5" t="s">
        <v>24</v>
      </c>
      <c r="F12" s="6"/>
    </row>
    <row r="13" spans="1:8" ht="15.75" thickBot="1" x14ac:dyDescent="0.3">
      <c r="A13" s="8">
        <v>211</v>
      </c>
      <c r="B13" s="43">
        <v>41662</v>
      </c>
      <c r="C13" s="4">
        <f t="shared" ca="1" si="0"/>
        <v>82</v>
      </c>
      <c r="D13" s="5" t="s">
        <v>25</v>
      </c>
      <c r="E13" s="5" t="s">
        <v>26</v>
      </c>
    </row>
    <row r="14" spans="1:8" ht="15.75" thickBot="1" x14ac:dyDescent="0.3">
      <c r="A14" s="8">
        <v>212</v>
      </c>
      <c r="B14" s="3">
        <v>41702</v>
      </c>
      <c r="C14" s="4">
        <f t="shared" ca="1" si="0"/>
        <v>54</v>
      </c>
      <c r="D14" s="5" t="s">
        <v>342</v>
      </c>
      <c r="E14" s="5" t="s">
        <v>74</v>
      </c>
      <c r="F14" s="11">
        <v>41704</v>
      </c>
    </row>
    <row r="15" spans="1:8" ht="15.75" thickBot="1" x14ac:dyDescent="0.3">
      <c r="A15" s="8">
        <v>213</v>
      </c>
      <c r="B15" s="43">
        <v>41701</v>
      </c>
      <c r="C15" s="4">
        <f t="shared" ca="1" si="0"/>
        <v>55</v>
      </c>
      <c r="D15" s="5" t="s">
        <v>343</v>
      </c>
      <c r="E15" s="5" t="s">
        <v>322</v>
      </c>
      <c r="F15" s="6"/>
    </row>
    <row r="16" spans="1:8" ht="15.75" thickBot="1" x14ac:dyDescent="0.3">
      <c r="A16" s="8">
        <v>214</v>
      </c>
      <c r="B16" s="43">
        <v>41703</v>
      </c>
      <c r="C16" s="4">
        <f t="shared" ca="1" si="0"/>
        <v>53</v>
      </c>
      <c r="D16" s="10" t="s">
        <v>344</v>
      </c>
      <c r="E16" s="5" t="s">
        <v>185</v>
      </c>
      <c r="F16" s="6">
        <v>41704</v>
      </c>
    </row>
    <row r="17" spans="1:6" ht="15.75" thickBot="1" x14ac:dyDescent="0.3">
      <c r="A17" s="8">
        <v>215</v>
      </c>
      <c r="B17" s="43">
        <v>41697</v>
      </c>
      <c r="C17" s="4">
        <f t="shared" ca="1" si="0"/>
        <v>57</v>
      </c>
      <c r="D17" s="5" t="s">
        <v>151</v>
      </c>
      <c r="E17" s="5" t="s">
        <v>18</v>
      </c>
      <c r="F17" s="6"/>
    </row>
    <row r="18" spans="1:6" ht="15.75" thickBot="1" x14ac:dyDescent="0.3">
      <c r="A18" s="2">
        <v>217</v>
      </c>
      <c r="B18" s="43">
        <v>41699</v>
      </c>
      <c r="C18" s="4">
        <f t="shared" ca="1" si="0"/>
        <v>55</v>
      </c>
      <c r="D18" s="5" t="s">
        <v>286</v>
      </c>
      <c r="E18" s="5" t="s">
        <v>104</v>
      </c>
    </row>
    <row r="19" spans="1:6" ht="15.75" thickBot="1" x14ac:dyDescent="0.3">
      <c r="A19" s="44">
        <v>218</v>
      </c>
      <c r="B19" s="43">
        <v>41703</v>
      </c>
      <c r="C19" s="4">
        <f t="shared" ca="1" si="0"/>
        <v>53</v>
      </c>
      <c r="D19" s="10" t="s">
        <v>366</v>
      </c>
      <c r="E19" s="5" t="s">
        <v>28</v>
      </c>
      <c r="F19" s="11">
        <v>41705</v>
      </c>
    </row>
    <row r="20" spans="1:6" ht="15.75" thickBot="1" x14ac:dyDescent="0.3">
      <c r="A20" s="8">
        <v>219</v>
      </c>
      <c r="B20" s="3">
        <v>41702</v>
      </c>
      <c r="C20" s="4">
        <f t="shared" ca="1" si="0"/>
        <v>54</v>
      </c>
      <c r="D20" s="5" t="s">
        <v>345</v>
      </c>
      <c r="E20" s="5" t="s">
        <v>26</v>
      </c>
      <c r="F20" s="6">
        <v>41705</v>
      </c>
    </row>
    <row r="21" spans="1:6" ht="15.75" thickBot="1" x14ac:dyDescent="0.3">
      <c r="A21" s="8">
        <v>220</v>
      </c>
      <c r="B21" s="43">
        <v>41702</v>
      </c>
      <c r="C21" s="4">
        <f t="shared" ca="1" si="0"/>
        <v>54</v>
      </c>
      <c r="D21" s="5" t="s">
        <v>346</v>
      </c>
      <c r="E21" s="5" t="s">
        <v>87</v>
      </c>
      <c r="F21" s="6"/>
    </row>
    <row r="22" spans="1:6" ht="15.75" thickBot="1" x14ac:dyDescent="0.3">
      <c r="A22" s="8">
        <v>221</v>
      </c>
      <c r="B22" s="43">
        <v>41701</v>
      </c>
      <c r="C22" s="4">
        <f t="shared" ca="1" si="0"/>
        <v>55</v>
      </c>
      <c r="D22" s="5" t="s">
        <v>347</v>
      </c>
      <c r="E22" s="5" t="s">
        <v>348</v>
      </c>
      <c r="F22" s="6"/>
    </row>
    <row r="23" spans="1:6" ht="15.75" thickBot="1" x14ac:dyDescent="0.3">
      <c r="A23" s="8">
        <v>222</v>
      </c>
      <c r="B23" s="43">
        <v>41693</v>
      </c>
      <c r="C23" s="4">
        <f t="shared" ca="1" si="0"/>
        <v>60</v>
      </c>
      <c r="D23" s="5" t="s">
        <v>47</v>
      </c>
      <c r="E23" s="5" t="s">
        <v>48</v>
      </c>
    </row>
    <row r="24" spans="1:6" ht="15.75" thickBot="1" x14ac:dyDescent="0.3">
      <c r="A24" s="8">
        <v>223</v>
      </c>
      <c r="B24" s="43">
        <v>41702</v>
      </c>
      <c r="C24" s="4">
        <f t="shared" ca="1" si="0"/>
        <v>54</v>
      </c>
      <c r="D24" s="5" t="s">
        <v>349</v>
      </c>
      <c r="E24" s="5" t="s">
        <v>110</v>
      </c>
    </row>
    <row r="25" spans="1:6" ht="15.75" thickBot="1" x14ac:dyDescent="0.3">
      <c r="A25" s="8">
        <v>224</v>
      </c>
      <c r="B25" s="43">
        <v>41703</v>
      </c>
      <c r="C25" s="4">
        <f t="shared" ca="1" si="0"/>
        <v>53</v>
      </c>
      <c r="D25" s="10" t="s">
        <v>368</v>
      </c>
      <c r="E25" s="5" t="s">
        <v>369</v>
      </c>
      <c r="F25" s="11">
        <v>41705</v>
      </c>
    </row>
    <row r="26" spans="1:6" ht="15.75" thickBot="1" x14ac:dyDescent="0.3">
      <c r="A26" s="8">
        <v>225</v>
      </c>
      <c r="B26" s="43">
        <v>41698</v>
      </c>
      <c r="C26" s="4">
        <f t="shared" ca="1" si="0"/>
        <v>56</v>
      </c>
      <c r="D26" s="5" t="s">
        <v>53</v>
      </c>
      <c r="E26" s="5" t="s">
        <v>54</v>
      </c>
      <c r="F26" s="6">
        <v>41700</v>
      </c>
    </row>
    <row r="27" spans="1:6" ht="15.75" thickBot="1" x14ac:dyDescent="0.3">
      <c r="A27" s="8">
        <v>226</v>
      </c>
      <c r="B27" s="43"/>
      <c r="C27" s="4" t="str">
        <f t="shared" ca="1" si="0"/>
        <v/>
      </c>
      <c r="D27" s="5"/>
      <c r="E27" s="5"/>
      <c r="F27" s="6"/>
    </row>
    <row r="28" spans="1:6" ht="15.75" thickBot="1" x14ac:dyDescent="0.3">
      <c r="A28" s="8">
        <v>227</v>
      </c>
      <c r="B28" s="3">
        <v>41703</v>
      </c>
      <c r="C28" s="4">
        <f t="shared" ca="1" si="0"/>
        <v>53</v>
      </c>
      <c r="D28" s="10" t="s">
        <v>350</v>
      </c>
      <c r="E28" s="5" t="s">
        <v>114</v>
      </c>
      <c r="F28" s="11">
        <v>41707</v>
      </c>
    </row>
    <row r="29" spans="1:6" ht="15.75" thickBot="1" x14ac:dyDescent="0.3">
      <c r="A29" s="2">
        <v>228</v>
      </c>
      <c r="B29" s="43">
        <v>41698</v>
      </c>
      <c r="C29" s="4">
        <f t="shared" ca="1" si="0"/>
        <v>56</v>
      </c>
      <c r="D29" s="5" t="s">
        <v>300</v>
      </c>
      <c r="E29" s="5" t="s">
        <v>89</v>
      </c>
      <c r="F29" s="11">
        <v>41703</v>
      </c>
    </row>
    <row r="30" spans="1:6" ht="15.75" thickBot="1" x14ac:dyDescent="0.3">
      <c r="A30" s="8">
        <v>229</v>
      </c>
      <c r="B30" s="43">
        <v>41698</v>
      </c>
      <c r="C30" s="4">
        <f t="shared" ca="1" si="0"/>
        <v>56</v>
      </c>
      <c r="D30" s="5" t="s">
        <v>59</v>
      </c>
      <c r="E30" s="5" t="s">
        <v>60</v>
      </c>
      <c r="F30" s="6"/>
    </row>
    <row r="31" spans="1:6" ht="15.75" thickBot="1" x14ac:dyDescent="0.3">
      <c r="A31" s="8">
        <v>230</v>
      </c>
      <c r="B31" s="43">
        <v>41697</v>
      </c>
      <c r="C31" s="4">
        <f t="shared" ca="1" si="0"/>
        <v>57</v>
      </c>
      <c r="D31" s="5" t="s">
        <v>63</v>
      </c>
      <c r="E31" s="5" t="s">
        <v>362</v>
      </c>
      <c r="F31" s="6"/>
    </row>
    <row r="32" spans="1:6" ht="15.75" thickBot="1" x14ac:dyDescent="0.3">
      <c r="A32" s="8">
        <v>231</v>
      </c>
      <c r="B32" s="43"/>
      <c r="C32" s="4" t="str">
        <f t="shared" ca="1" si="0"/>
        <v/>
      </c>
      <c r="D32" s="5"/>
      <c r="E32" s="5"/>
    </row>
    <row r="33" spans="1:7" ht="15.75" thickBot="1" x14ac:dyDescent="0.3">
      <c r="A33" s="14">
        <v>232</v>
      </c>
      <c r="B33" s="43">
        <v>41658</v>
      </c>
      <c r="C33" s="4">
        <f t="shared" ca="1" si="0"/>
        <v>85</v>
      </c>
      <c r="D33" s="5" t="s">
        <v>66</v>
      </c>
      <c r="E33" s="5" t="s">
        <v>24</v>
      </c>
    </row>
    <row r="34" spans="1:7" ht="15.75" thickBot="1" x14ac:dyDescent="0.3">
      <c r="A34" s="14">
        <v>233</v>
      </c>
      <c r="B34" s="3">
        <v>41703</v>
      </c>
      <c r="C34" s="4">
        <f t="shared" ca="1" si="0"/>
        <v>53</v>
      </c>
      <c r="D34" s="10" t="s">
        <v>367</v>
      </c>
      <c r="E34" s="5" t="s">
        <v>185</v>
      </c>
      <c r="F34" s="6">
        <v>41705</v>
      </c>
    </row>
    <row r="35" spans="1:7" ht="15.75" thickBot="1" x14ac:dyDescent="0.3">
      <c r="A35" s="8">
        <v>234</v>
      </c>
      <c r="B35" s="3">
        <v>41701</v>
      </c>
      <c r="C35" s="4">
        <f t="shared" ca="1" si="0"/>
        <v>55</v>
      </c>
      <c r="D35" s="5" t="s">
        <v>351</v>
      </c>
      <c r="E35" s="5" t="s">
        <v>352</v>
      </c>
      <c r="F35" s="6"/>
    </row>
    <row r="36" spans="1:7" ht="15.75" thickBot="1" x14ac:dyDescent="0.3">
      <c r="A36" s="8">
        <v>235</v>
      </c>
      <c r="B36" s="3">
        <v>41701</v>
      </c>
      <c r="C36" s="4">
        <f t="shared" ca="1" si="0"/>
        <v>55</v>
      </c>
      <c r="D36" s="5" t="s">
        <v>319</v>
      </c>
      <c r="E36" s="5" t="s">
        <v>320</v>
      </c>
      <c r="F36" s="6">
        <v>41706</v>
      </c>
    </row>
    <row r="37" spans="1:7" ht="15.75" thickBot="1" x14ac:dyDescent="0.3">
      <c r="A37" s="2">
        <v>236</v>
      </c>
      <c r="B37" s="3">
        <v>41699</v>
      </c>
      <c r="C37" s="4">
        <f t="shared" ca="1" si="0"/>
        <v>55</v>
      </c>
      <c r="D37" s="5" t="s">
        <v>291</v>
      </c>
      <c r="E37" s="5" t="s">
        <v>60</v>
      </c>
      <c r="F37" s="6"/>
    </row>
    <row r="38" spans="1:7" ht="15.75" thickBot="1" x14ac:dyDescent="0.3">
      <c r="A38" s="8">
        <v>237</v>
      </c>
      <c r="B38" s="43">
        <v>41701</v>
      </c>
      <c r="C38" s="4">
        <f t="shared" ca="1" si="0"/>
        <v>55</v>
      </c>
      <c r="D38" s="5" t="s">
        <v>321</v>
      </c>
      <c r="E38" s="5" t="s">
        <v>322</v>
      </c>
      <c r="F38" s="6"/>
    </row>
    <row r="39" spans="1:7" ht="15.75" thickBot="1" x14ac:dyDescent="0.3">
      <c r="A39" s="8">
        <v>238</v>
      </c>
      <c r="B39" s="43">
        <v>41696</v>
      </c>
      <c r="C39" s="4">
        <f t="shared" ca="1" si="0"/>
        <v>58</v>
      </c>
      <c r="D39" s="5" t="s">
        <v>292</v>
      </c>
      <c r="E39" s="5" t="s">
        <v>125</v>
      </c>
      <c r="F39" s="6"/>
    </row>
    <row r="40" spans="1:7" ht="15.75" thickBot="1" x14ac:dyDescent="0.3">
      <c r="A40" s="8">
        <v>300</v>
      </c>
      <c r="B40" s="43">
        <v>41696</v>
      </c>
      <c r="C40" s="4">
        <f t="shared" ca="1" si="0"/>
        <v>58</v>
      </c>
      <c r="D40" s="5" t="s">
        <v>77</v>
      </c>
      <c r="E40" s="5" t="s">
        <v>78</v>
      </c>
      <c r="F40" s="6"/>
    </row>
    <row r="41" spans="1:7" ht="15.75" thickBot="1" x14ac:dyDescent="0.3">
      <c r="A41" s="8">
        <v>301</v>
      </c>
      <c r="B41" s="43">
        <v>41697</v>
      </c>
      <c r="C41" s="4">
        <f t="shared" ca="1" si="0"/>
        <v>57</v>
      </c>
      <c r="D41" s="5" t="s">
        <v>79</v>
      </c>
      <c r="E41" s="5" t="s">
        <v>80</v>
      </c>
      <c r="F41" s="6"/>
    </row>
    <row r="42" spans="1:7" ht="15.75" thickBot="1" x14ac:dyDescent="0.3">
      <c r="A42" s="8">
        <v>302</v>
      </c>
      <c r="B42" s="3"/>
      <c r="C42" s="4" t="str">
        <f t="shared" ca="1" si="0"/>
        <v/>
      </c>
      <c r="D42" s="5"/>
      <c r="E42" s="5"/>
      <c r="F42" s="6"/>
    </row>
    <row r="43" spans="1:7" ht="15.75" thickBot="1" x14ac:dyDescent="0.3">
      <c r="A43" s="8">
        <v>303</v>
      </c>
      <c r="B43" s="43">
        <v>41702</v>
      </c>
      <c r="C43" s="4">
        <f t="shared" ca="1" si="0"/>
        <v>54</v>
      </c>
      <c r="D43" s="5" t="s">
        <v>353</v>
      </c>
      <c r="E43" s="5" t="s">
        <v>80</v>
      </c>
      <c r="F43" s="6"/>
    </row>
    <row r="44" spans="1:7" ht="15.75" thickBot="1" x14ac:dyDescent="0.3">
      <c r="A44" s="8">
        <v>304</v>
      </c>
      <c r="B44" s="43">
        <v>41455</v>
      </c>
      <c r="C44" s="4">
        <f t="shared" ca="1" si="0"/>
        <v>230</v>
      </c>
      <c r="D44" s="5" t="s">
        <v>83</v>
      </c>
      <c r="E44" s="5" t="s">
        <v>31</v>
      </c>
    </row>
    <row r="45" spans="1:7" ht="15.75" thickBot="1" x14ac:dyDescent="0.3">
      <c r="A45" s="8">
        <v>305</v>
      </c>
      <c r="B45" s="3"/>
      <c r="C45" s="4" t="str">
        <f t="shared" ca="1" si="0"/>
        <v/>
      </c>
      <c r="D45" s="5"/>
      <c r="E45" s="5"/>
      <c r="F45" s="6"/>
      <c r="G45" s="6"/>
    </row>
    <row r="46" spans="1:7" ht="15.75" thickBot="1" x14ac:dyDescent="0.3">
      <c r="A46" s="8">
        <v>306</v>
      </c>
      <c r="B46" s="43">
        <v>41694</v>
      </c>
      <c r="C46" s="4">
        <f t="shared" ca="1" si="0"/>
        <v>60</v>
      </c>
      <c r="D46" s="5" t="s">
        <v>86</v>
      </c>
      <c r="E46" s="5" t="s">
        <v>87</v>
      </c>
    </row>
    <row r="47" spans="1:7" ht="15.75" thickBot="1" x14ac:dyDescent="0.3">
      <c r="A47" s="8">
        <v>307</v>
      </c>
      <c r="B47" s="43"/>
      <c r="C47" s="4" t="str">
        <f t="shared" ca="1" si="0"/>
        <v/>
      </c>
      <c r="D47" s="5"/>
      <c r="E47" s="5"/>
      <c r="F47" s="6"/>
      <c r="G47" s="6"/>
    </row>
    <row r="48" spans="1:7" ht="15.75" thickBot="1" x14ac:dyDescent="0.3">
      <c r="A48" s="8">
        <v>308</v>
      </c>
      <c r="B48" s="43">
        <v>41700</v>
      </c>
      <c r="C48" s="4">
        <f t="shared" ca="1" si="0"/>
        <v>55</v>
      </c>
      <c r="D48" s="5" t="s">
        <v>311</v>
      </c>
      <c r="E48" s="5" t="s">
        <v>315</v>
      </c>
      <c r="F48" s="6"/>
    </row>
    <row r="49" spans="1:6" ht="15.75" thickBot="1" x14ac:dyDescent="0.3">
      <c r="A49" s="2">
        <v>309</v>
      </c>
      <c r="B49" s="43">
        <v>41699</v>
      </c>
      <c r="C49" s="4">
        <f t="shared" ca="1" si="0"/>
        <v>55</v>
      </c>
      <c r="D49" s="5" t="s">
        <v>313</v>
      </c>
      <c r="E49" s="5" t="s">
        <v>91</v>
      </c>
      <c r="F49" s="6"/>
    </row>
    <row r="50" spans="1:6" ht="15.75" thickBot="1" x14ac:dyDescent="0.3">
      <c r="A50" s="8">
        <v>310</v>
      </c>
      <c r="B50" s="43">
        <v>41695</v>
      </c>
      <c r="C50" s="4">
        <f t="shared" ca="1" si="0"/>
        <v>59</v>
      </c>
      <c r="D50" s="5" t="s">
        <v>92</v>
      </c>
      <c r="E50" s="5" t="s">
        <v>93</v>
      </c>
      <c r="F50" s="6"/>
    </row>
    <row r="51" spans="1:6" ht="15.75" thickBot="1" x14ac:dyDescent="0.3">
      <c r="A51" s="8">
        <v>311</v>
      </c>
      <c r="B51" s="43"/>
      <c r="C51" s="4" t="str">
        <f t="shared" ca="1" si="0"/>
        <v/>
      </c>
      <c r="D51" s="5"/>
      <c r="E51" s="5"/>
      <c r="F51" s="6"/>
    </row>
    <row r="52" spans="1:6" ht="15.75" thickBot="1" x14ac:dyDescent="0.3">
      <c r="A52" s="8">
        <v>313</v>
      </c>
      <c r="B52" s="43">
        <v>41702</v>
      </c>
      <c r="C52" s="4">
        <f t="shared" ca="1" si="0"/>
        <v>54</v>
      </c>
      <c r="D52" s="5" t="s">
        <v>354</v>
      </c>
      <c r="E52" s="5" t="s">
        <v>110</v>
      </c>
      <c r="F52" s="6"/>
    </row>
    <row r="53" spans="1:6" ht="15.75" thickBot="1" x14ac:dyDescent="0.3">
      <c r="A53" s="8">
        <v>315</v>
      </c>
      <c r="B53" s="43">
        <v>41702</v>
      </c>
      <c r="C53" s="4">
        <f t="shared" ca="1" si="0"/>
        <v>54</v>
      </c>
      <c r="D53" s="5" t="s">
        <v>355</v>
      </c>
      <c r="E53" s="5" t="s">
        <v>24</v>
      </c>
      <c r="F53" s="6"/>
    </row>
    <row r="54" spans="1:6" ht="15.75" thickBot="1" x14ac:dyDescent="0.3">
      <c r="A54" s="8">
        <v>316</v>
      </c>
      <c r="B54" s="3"/>
      <c r="C54" s="4" t="str">
        <f t="shared" ca="1" si="0"/>
        <v/>
      </c>
      <c r="D54" s="5"/>
      <c r="E54" s="5"/>
    </row>
    <row r="55" spans="1:6" ht="15.75" thickBot="1" x14ac:dyDescent="0.3">
      <c r="A55" s="8">
        <v>317</v>
      </c>
      <c r="B55" s="43">
        <v>41703</v>
      </c>
      <c r="C55" s="4">
        <f t="shared" ca="1" si="0"/>
        <v>53</v>
      </c>
      <c r="D55" s="5" t="s">
        <v>356</v>
      </c>
      <c r="E55" s="5" t="s">
        <v>357</v>
      </c>
      <c r="F55" s="6"/>
    </row>
    <row r="56" spans="1:6" ht="15.75" thickBot="1" x14ac:dyDescent="0.3">
      <c r="A56" s="44">
        <v>318</v>
      </c>
      <c r="B56" s="3">
        <v>41703</v>
      </c>
      <c r="C56" s="4">
        <f t="shared" ca="1" si="0"/>
        <v>53</v>
      </c>
      <c r="D56" s="10" t="s">
        <v>372</v>
      </c>
      <c r="E56" s="5" t="s">
        <v>72</v>
      </c>
      <c r="F56" s="6">
        <v>41705</v>
      </c>
    </row>
    <row r="57" spans="1:6" ht="15.75" thickBot="1" x14ac:dyDescent="0.3">
      <c r="A57" s="44">
        <v>319</v>
      </c>
      <c r="B57" s="43">
        <v>41702</v>
      </c>
      <c r="C57" s="4">
        <f t="shared" ca="1" si="0"/>
        <v>54</v>
      </c>
      <c r="D57" s="5" t="s">
        <v>358</v>
      </c>
      <c r="E57" s="5" t="s">
        <v>110</v>
      </c>
      <c r="F57" s="6"/>
    </row>
    <row r="58" spans="1:6" ht="15.75" thickBot="1" x14ac:dyDescent="0.3">
      <c r="A58" s="44">
        <v>320</v>
      </c>
      <c r="B58" s="43">
        <v>41702</v>
      </c>
      <c r="C58" s="4">
        <f t="shared" ca="1" si="0"/>
        <v>54</v>
      </c>
      <c r="D58" s="5" t="s">
        <v>359</v>
      </c>
      <c r="E58" s="5" t="s">
        <v>125</v>
      </c>
      <c r="F58" s="6"/>
    </row>
    <row r="59" spans="1:6" ht="15.75" thickBot="1" x14ac:dyDescent="0.3">
      <c r="A59" s="2">
        <v>321</v>
      </c>
      <c r="B59" s="3">
        <v>41701</v>
      </c>
      <c r="C59" s="4">
        <f t="shared" ca="1" si="0"/>
        <v>55</v>
      </c>
      <c r="D59" s="5" t="s">
        <v>324</v>
      </c>
      <c r="E59" s="5" t="s">
        <v>317</v>
      </c>
      <c r="F59" s="6"/>
    </row>
    <row r="60" spans="1:6" ht="15.75" thickBot="1" x14ac:dyDescent="0.3">
      <c r="A60" s="44">
        <v>322</v>
      </c>
      <c r="B60" s="3">
        <v>41703</v>
      </c>
      <c r="C60" s="4">
        <f t="shared" ca="1" si="0"/>
        <v>53</v>
      </c>
      <c r="D60" s="10" t="s">
        <v>371</v>
      </c>
      <c r="E60" s="5" t="s">
        <v>72</v>
      </c>
      <c r="F60" s="6">
        <v>41705</v>
      </c>
    </row>
    <row r="61" spans="1:6" ht="15.75" thickBot="1" x14ac:dyDescent="0.3">
      <c r="A61" s="44">
        <v>323</v>
      </c>
      <c r="B61" s="3">
        <v>41703</v>
      </c>
      <c r="C61" s="4">
        <f t="shared" ca="1" si="0"/>
        <v>53</v>
      </c>
      <c r="D61" s="10" t="s">
        <v>360</v>
      </c>
      <c r="E61" s="5" t="s">
        <v>35</v>
      </c>
      <c r="F61" s="11">
        <v>41705</v>
      </c>
    </row>
    <row r="62" spans="1:6" ht="15.75" thickBot="1" x14ac:dyDescent="0.3">
      <c r="A62" s="44">
        <v>324</v>
      </c>
      <c r="B62" s="43"/>
      <c r="C62" s="4" t="str">
        <f t="shared" ca="1" si="0"/>
        <v/>
      </c>
      <c r="D62" s="5"/>
      <c r="E62" s="5"/>
      <c r="F62" s="6"/>
    </row>
    <row r="63" spans="1:6" ht="15.75" thickBot="1" x14ac:dyDescent="0.3">
      <c r="A63" s="8">
        <v>325</v>
      </c>
      <c r="B63" s="3">
        <v>41703</v>
      </c>
      <c r="C63" s="4">
        <f t="shared" ca="1" si="0"/>
        <v>53</v>
      </c>
      <c r="D63" s="10" t="s">
        <v>361</v>
      </c>
      <c r="E63" s="5" t="s">
        <v>357</v>
      </c>
      <c r="F63" s="6"/>
    </row>
    <row r="64" spans="1:6" ht="15.75" thickBot="1" x14ac:dyDescent="0.3">
      <c r="A64" s="8">
        <v>326</v>
      </c>
      <c r="B64" s="3">
        <v>41703</v>
      </c>
      <c r="C64" s="4">
        <f t="shared" ca="1" si="0"/>
        <v>53</v>
      </c>
      <c r="D64" s="10" t="s">
        <v>370</v>
      </c>
      <c r="E64" s="5" t="s">
        <v>35</v>
      </c>
      <c r="F64" s="6">
        <v>41705</v>
      </c>
    </row>
    <row r="65" spans="1:7" ht="15.75" thickBot="1" x14ac:dyDescent="0.3">
      <c r="A65" s="2">
        <v>327</v>
      </c>
      <c r="B65" s="3">
        <v>41701</v>
      </c>
      <c r="C65" s="4">
        <f t="shared" ca="1" si="0"/>
        <v>55</v>
      </c>
      <c r="D65" s="5" t="s">
        <v>325</v>
      </c>
      <c r="E65" s="5" t="s">
        <v>89</v>
      </c>
    </row>
    <row r="66" spans="1:7" ht="15.75" thickBot="1" x14ac:dyDescent="0.3">
      <c r="A66" s="8">
        <v>328</v>
      </c>
      <c r="B66" s="40">
        <v>41694</v>
      </c>
      <c r="C66" s="4">
        <f t="shared" ref="C66:C93" ca="1" si="1">IF(B66="","",NETWORKDAYS(B66,TODAY()))</f>
        <v>60</v>
      </c>
      <c r="D66" s="5" t="s">
        <v>113</v>
      </c>
      <c r="E66" s="5" t="s">
        <v>114</v>
      </c>
      <c r="F66" s="6"/>
    </row>
    <row r="67" spans="1:7" ht="15.75" thickBot="1" x14ac:dyDescent="0.3">
      <c r="A67" s="8">
        <v>329</v>
      </c>
      <c r="B67" s="40">
        <v>41695</v>
      </c>
      <c r="C67" s="4">
        <f t="shared" ca="1" si="1"/>
        <v>59</v>
      </c>
      <c r="D67" s="5" t="s">
        <v>115</v>
      </c>
      <c r="E67" s="5" t="s">
        <v>26</v>
      </c>
      <c r="F67" s="16">
        <v>41702</v>
      </c>
    </row>
    <row r="68" spans="1:7" ht="15.75" thickBot="1" x14ac:dyDescent="0.3">
      <c r="A68" s="8">
        <v>330</v>
      </c>
      <c r="B68" s="3">
        <v>41695</v>
      </c>
      <c r="C68" s="4">
        <f t="shared" ca="1" si="1"/>
        <v>59</v>
      </c>
      <c r="D68" s="5" t="s">
        <v>116</v>
      </c>
      <c r="E68" s="5" t="s">
        <v>117</v>
      </c>
      <c r="F68" s="6"/>
    </row>
    <row r="69" spans="1:7" ht="15.75" thickBot="1" x14ac:dyDescent="0.3">
      <c r="A69" s="2">
        <v>331</v>
      </c>
      <c r="B69" s="3">
        <v>41700</v>
      </c>
      <c r="C69" s="4">
        <f t="shared" ca="1" si="1"/>
        <v>55</v>
      </c>
      <c r="D69" s="5" t="s">
        <v>314</v>
      </c>
      <c r="E69" s="5" t="s">
        <v>290</v>
      </c>
      <c r="F69" s="6"/>
    </row>
    <row r="70" spans="1:7" ht="15.75" thickBot="1" x14ac:dyDescent="0.3">
      <c r="A70" s="8">
        <v>332</v>
      </c>
      <c r="B70" s="3"/>
      <c r="C70" s="4" t="str">
        <f t="shared" ca="1" si="1"/>
        <v/>
      </c>
      <c r="D70" s="5"/>
      <c r="E70" s="5"/>
      <c r="F70" s="6"/>
    </row>
    <row r="71" spans="1:7" ht="15.75" thickBot="1" x14ac:dyDescent="0.3">
      <c r="A71" s="8">
        <v>400</v>
      </c>
      <c r="B71" s="40"/>
      <c r="C71" s="4" t="str">
        <f t="shared" ca="1" si="1"/>
        <v/>
      </c>
      <c r="D71" s="5"/>
      <c r="E71" s="5"/>
      <c r="F71" s="6"/>
    </row>
    <row r="72" spans="1:7" ht="15.75" thickBot="1" x14ac:dyDescent="0.3">
      <c r="A72" s="8">
        <v>403</v>
      </c>
      <c r="B72" s="40"/>
      <c r="C72" s="4" t="str">
        <f t="shared" ca="1" si="1"/>
        <v/>
      </c>
      <c r="D72" s="5"/>
      <c r="E72" s="5"/>
      <c r="F72" s="6"/>
    </row>
    <row r="73" spans="1:7" ht="15.75" thickBot="1" x14ac:dyDescent="0.3">
      <c r="A73" s="2">
        <v>404</v>
      </c>
      <c r="B73" s="40">
        <v>41683</v>
      </c>
      <c r="C73" s="4">
        <f t="shared" ca="1" si="1"/>
        <v>67</v>
      </c>
      <c r="D73" s="5" t="s">
        <v>119</v>
      </c>
      <c r="E73" s="5" t="s">
        <v>89</v>
      </c>
      <c r="F73" s="6">
        <v>41703</v>
      </c>
    </row>
    <row r="74" spans="1:7" ht="15.75" thickBot="1" x14ac:dyDescent="0.3">
      <c r="A74" s="8">
        <v>406</v>
      </c>
      <c r="B74" s="40"/>
      <c r="C74" s="4" t="str">
        <f t="shared" ca="1" si="1"/>
        <v/>
      </c>
      <c r="D74" s="5"/>
      <c r="E74" s="5"/>
      <c r="F74" s="6"/>
    </row>
    <row r="75" spans="1:7" ht="15.75" thickBot="1" x14ac:dyDescent="0.3">
      <c r="A75" s="15">
        <v>407</v>
      </c>
      <c r="B75" s="40">
        <v>41701</v>
      </c>
      <c r="C75" s="4">
        <f t="shared" ca="1" si="1"/>
        <v>55</v>
      </c>
      <c r="D75" s="5" t="s">
        <v>329</v>
      </c>
      <c r="E75" s="5" t="s">
        <v>121</v>
      </c>
      <c r="F75" s="11"/>
    </row>
    <row r="76" spans="1:7" ht="15.75" thickBot="1" x14ac:dyDescent="0.3">
      <c r="A76" s="8">
        <v>408</v>
      </c>
      <c r="B76" s="40"/>
      <c r="C76" s="4" t="str">
        <f t="shared" ca="1" si="1"/>
        <v/>
      </c>
      <c r="D76" s="5"/>
      <c r="E76" s="5"/>
      <c r="F76" s="6"/>
    </row>
    <row r="77" spans="1:7" ht="15.75" thickBot="1" x14ac:dyDescent="0.3">
      <c r="A77" s="8">
        <v>409</v>
      </c>
      <c r="B77" s="40"/>
      <c r="C77" s="4" t="str">
        <f t="shared" ca="1" si="1"/>
        <v/>
      </c>
      <c r="D77" s="5"/>
      <c r="E77" s="5"/>
      <c r="F77" s="6"/>
    </row>
    <row r="78" spans="1:7" ht="15.75" thickBot="1" x14ac:dyDescent="0.3">
      <c r="A78" s="2">
        <v>410</v>
      </c>
      <c r="B78" s="40">
        <v>41697</v>
      </c>
      <c r="C78" s="4">
        <f t="shared" ca="1" si="1"/>
        <v>57</v>
      </c>
      <c r="D78" s="5" t="s">
        <v>126</v>
      </c>
      <c r="E78" s="5" t="s">
        <v>127</v>
      </c>
      <c r="F78" s="6">
        <v>41703</v>
      </c>
    </row>
    <row r="79" spans="1:7" ht="15.75" thickBot="1" x14ac:dyDescent="0.3">
      <c r="A79" s="8" t="s">
        <v>40</v>
      </c>
      <c r="B79" s="3"/>
      <c r="C79" s="4" t="str">
        <f t="shared" ca="1" si="1"/>
        <v/>
      </c>
      <c r="D79" s="5"/>
      <c r="E79" s="5"/>
    </row>
    <row r="80" spans="1:7" ht="15.75" thickBot="1" x14ac:dyDescent="0.3">
      <c r="A80" s="8" t="s">
        <v>43</v>
      </c>
      <c r="B80" s="3"/>
      <c r="C80" s="4" t="str">
        <f t="shared" ca="1" si="1"/>
        <v/>
      </c>
      <c r="D80" s="5"/>
      <c r="E80" s="5"/>
      <c r="G80" s="6"/>
    </row>
    <row r="81" spans="1:6" ht="15.75" thickBot="1" x14ac:dyDescent="0.3">
      <c r="A81" s="8" t="s">
        <v>130</v>
      </c>
      <c r="B81" s="40">
        <v>41697</v>
      </c>
      <c r="C81" s="4">
        <f t="shared" ca="1" si="1"/>
        <v>57</v>
      </c>
      <c r="D81" s="5" t="s">
        <v>131</v>
      </c>
      <c r="E81" s="5" t="s">
        <v>97</v>
      </c>
    </row>
    <row r="82" spans="1:6" ht="15.75" thickBot="1" x14ac:dyDescent="0.3">
      <c r="A82" s="8" t="s">
        <v>132</v>
      </c>
      <c r="B82" s="3"/>
      <c r="C82" s="4" t="str">
        <f t="shared" ca="1" si="1"/>
        <v/>
      </c>
      <c r="D82" s="5"/>
      <c r="E82" s="5"/>
    </row>
    <row r="83" spans="1:6" ht="15.75" thickBot="1" x14ac:dyDescent="0.3">
      <c r="A83" s="8" t="s">
        <v>133</v>
      </c>
      <c r="B83" s="40"/>
      <c r="C83" s="4" t="str">
        <f t="shared" ca="1" si="1"/>
        <v/>
      </c>
      <c r="D83" s="5"/>
      <c r="E83" s="5"/>
      <c r="F83" s="6"/>
    </row>
    <row r="84" spans="1:6" ht="15.75" thickBot="1" x14ac:dyDescent="0.3">
      <c r="A84" s="8" t="s">
        <v>134</v>
      </c>
      <c r="B84" s="40">
        <v>41687</v>
      </c>
      <c r="C84" s="4">
        <f t="shared" ca="1" si="1"/>
        <v>65</v>
      </c>
      <c r="D84" s="5" t="s">
        <v>135</v>
      </c>
      <c r="E84" s="5" t="s">
        <v>42</v>
      </c>
      <c r="F84" s="6"/>
    </row>
    <row r="85" spans="1:6" ht="15.75" thickBot="1" x14ac:dyDescent="0.3">
      <c r="A85" s="8" t="s">
        <v>46</v>
      </c>
      <c r="B85" s="3"/>
      <c r="C85" s="4" t="str">
        <f t="shared" ca="1" si="1"/>
        <v/>
      </c>
      <c r="D85" s="5"/>
      <c r="E85" s="5"/>
    </row>
    <row r="86" spans="1:6" ht="15.75" thickBot="1" x14ac:dyDescent="0.3">
      <c r="A86" s="8" t="s">
        <v>137</v>
      </c>
      <c r="B86" s="3"/>
      <c r="C86" s="4" t="str">
        <f t="shared" ca="1" si="1"/>
        <v/>
      </c>
      <c r="D86" s="5"/>
      <c r="E86" s="5"/>
      <c r="F86" s="6"/>
    </row>
    <row r="87" spans="1:6" ht="15.75" thickBot="1" x14ac:dyDescent="0.3">
      <c r="A87" s="8" t="s">
        <v>138</v>
      </c>
      <c r="B87" s="3">
        <v>41690</v>
      </c>
      <c r="C87" s="4">
        <f t="shared" ca="1" si="1"/>
        <v>62</v>
      </c>
      <c r="D87" s="5" t="s">
        <v>139</v>
      </c>
      <c r="E87" s="5" t="s">
        <v>72</v>
      </c>
    </row>
    <row r="88" spans="1:6" ht="15.75" thickBot="1" x14ac:dyDescent="0.3">
      <c r="A88" s="8" t="s">
        <v>140</v>
      </c>
      <c r="B88" s="3">
        <v>41698</v>
      </c>
      <c r="C88" s="4">
        <f t="shared" ca="1" si="1"/>
        <v>56</v>
      </c>
      <c r="D88" s="5" t="s">
        <v>141</v>
      </c>
      <c r="E88" s="5" t="s">
        <v>142</v>
      </c>
      <c r="F88" s="6"/>
    </row>
    <row r="89" spans="1:6" ht="15.75" thickBot="1" x14ac:dyDescent="0.3">
      <c r="A89" s="8" t="s">
        <v>143</v>
      </c>
      <c r="B89" s="3">
        <v>41681</v>
      </c>
      <c r="C89" s="4">
        <f t="shared" ca="1" si="1"/>
        <v>69</v>
      </c>
      <c r="D89" s="5" t="s">
        <v>144</v>
      </c>
      <c r="E89" s="5" t="s">
        <v>145</v>
      </c>
    </row>
    <row r="90" spans="1:6" ht="15.75" thickBot="1" x14ac:dyDescent="0.3">
      <c r="A90" s="8" t="s">
        <v>297</v>
      </c>
      <c r="B90" s="3">
        <v>41695</v>
      </c>
      <c r="C90" s="4">
        <f t="shared" ca="1" si="1"/>
        <v>59</v>
      </c>
      <c r="D90" s="5" t="s">
        <v>96</v>
      </c>
      <c r="E90" s="5" t="s">
        <v>97</v>
      </c>
    </row>
    <row r="91" spans="1:6" ht="15.75" thickBot="1" x14ac:dyDescent="0.3">
      <c r="A91" s="8" t="s">
        <v>301</v>
      </c>
      <c r="B91" s="3">
        <v>41698</v>
      </c>
      <c r="C91" s="4">
        <f t="shared" ca="1" si="1"/>
        <v>56</v>
      </c>
      <c r="D91" s="5" t="s">
        <v>302</v>
      </c>
      <c r="E91" s="5" t="s">
        <v>303</v>
      </c>
    </row>
    <row r="92" spans="1:6" ht="15.75" thickBot="1" x14ac:dyDescent="0.3">
      <c r="A92" s="8" t="s">
        <v>152</v>
      </c>
      <c r="B92" s="3">
        <v>41681</v>
      </c>
      <c r="C92" s="4">
        <f t="shared" ca="1" si="1"/>
        <v>69</v>
      </c>
      <c r="D92" s="5" t="s">
        <v>153</v>
      </c>
      <c r="E92" s="5" t="s">
        <v>154</v>
      </c>
    </row>
    <row r="93" spans="1:6" ht="15.75" thickBot="1" x14ac:dyDescent="0.3">
      <c r="A93" s="8" t="s">
        <v>158</v>
      </c>
      <c r="B93" s="3">
        <v>41674</v>
      </c>
      <c r="C93" s="4">
        <f t="shared" ca="1" si="1"/>
        <v>74</v>
      </c>
      <c r="D93" s="5" t="s">
        <v>159</v>
      </c>
      <c r="E93" s="5" t="s">
        <v>145</v>
      </c>
    </row>
  </sheetData>
  <conditionalFormatting sqref="C2:C93">
    <cfRule type="expression" dxfId="4" priority="1" stopIfTrue="1">
      <formula>C2&gt;3</formula>
    </cfRule>
  </conditionalFormatting>
  <conditionalFormatting sqref="C2:C93">
    <cfRule type="expression" dxfId="3" priority="2" stopIfTrue="1">
      <formula>C2&gt;2</formula>
    </cfRule>
  </conditionalFormatting>
  <conditionalFormatting sqref="C2:C93">
    <cfRule type="expression" dxfId="2" priority="3" stopIfTrue="1">
      <formula>C2&gt;1</formula>
    </cfRule>
  </conditionalFormatting>
  <conditionalFormatting sqref="C2:C93">
    <cfRule type="expression" dxfId="1" priority="4" stopIfTrue="1">
      <formula>C2&gt;0</formula>
    </cfRule>
  </conditionalFormatting>
  <conditionalFormatting sqref="C2:C93">
    <cfRule type="expression" dxfId="0" priority="5">
      <formula>C2&lt;0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0"/>
  <sheetViews>
    <sheetView topLeftCell="A7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6384" width="9.140625" style="23"/>
  </cols>
  <sheetData>
    <row r="3" spans="1:9" x14ac:dyDescent="0.2">
      <c r="A3" s="23" t="s">
        <v>207</v>
      </c>
      <c r="B3" s="24"/>
      <c r="D3" s="25" t="s">
        <v>208</v>
      </c>
      <c r="E3" s="25" t="s">
        <v>209</v>
      </c>
      <c r="F3" s="25" t="s">
        <v>210</v>
      </c>
      <c r="G3" s="25" t="s">
        <v>211</v>
      </c>
      <c r="H3" s="26" t="s">
        <v>212</v>
      </c>
      <c r="I3" s="23" t="s">
        <v>213</v>
      </c>
    </row>
    <row r="4" spans="1:9" x14ac:dyDescent="0.2">
      <c r="A4" s="27">
        <v>41682</v>
      </c>
      <c r="B4" s="24" t="s">
        <v>214</v>
      </c>
      <c r="C4" s="27">
        <v>41682</v>
      </c>
      <c r="D4" s="28">
        <v>21</v>
      </c>
      <c r="E4" s="28">
        <v>26</v>
      </c>
      <c r="F4" s="28">
        <v>8</v>
      </c>
      <c r="G4" s="28">
        <v>24</v>
      </c>
      <c r="H4" s="28">
        <f t="shared" ref="H4:H22" si="0">D4+E4+F4+G4</f>
        <v>79</v>
      </c>
      <c r="I4" s="28">
        <f>85-H4</f>
        <v>6</v>
      </c>
    </row>
    <row r="5" spans="1:9" x14ac:dyDescent="0.2">
      <c r="A5" s="27">
        <v>41683</v>
      </c>
      <c r="B5" s="24" t="s">
        <v>215</v>
      </c>
      <c r="C5" s="27">
        <v>41683</v>
      </c>
      <c r="D5" s="28">
        <v>17</v>
      </c>
      <c r="E5" s="28">
        <v>19</v>
      </c>
      <c r="F5" s="28">
        <v>11</v>
      </c>
      <c r="G5" s="28">
        <v>35</v>
      </c>
      <c r="H5" s="28">
        <f t="shared" si="0"/>
        <v>82</v>
      </c>
      <c r="I5" s="28">
        <f t="shared" ref="I5:I22" si="1">85-H5</f>
        <v>3</v>
      </c>
    </row>
    <row r="6" spans="1:9" x14ac:dyDescent="0.2">
      <c r="A6" s="27">
        <v>41684</v>
      </c>
      <c r="B6" s="24" t="s">
        <v>216</v>
      </c>
      <c r="C6" s="27">
        <v>41684</v>
      </c>
      <c r="D6" s="28">
        <v>17</v>
      </c>
      <c r="E6" s="28">
        <v>13</v>
      </c>
      <c r="F6" s="28">
        <v>17</v>
      </c>
      <c r="G6" s="28">
        <v>35</v>
      </c>
      <c r="H6" s="28">
        <f t="shared" si="0"/>
        <v>82</v>
      </c>
      <c r="I6" s="28">
        <f t="shared" si="1"/>
        <v>3</v>
      </c>
    </row>
    <row r="7" spans="1:9" x14ac:dyDescent="0.2">
      <c r="A7" s="27">
        <v>41685</v>
      </c>
      <c r="B7" s="24" t="s">
        <v>217</v>
      </c>
      <c r="C7" s="27">
        <v>41685</v>
      </c>
      <c r="D7" s="28">
        <v>11</v>
      </c>
      <c r="E7" s="28">
        <v>22</v>
      </c>
      <c r="F7" s="28">
        <v>8</v>
      </c>
      <c r="G7" s="28">
        <v>38</v>
      </c>
      <c r="H7" s="28">
        <f t="shared" si="0"/>
        <v>79</v>
      </c>
      <c r="I7" s="28">
        <f t="shared" si="1"/>
        <v>6</v>
      </c>
    </row>
    <row r="8" spans="1:9" x14ac:dyDescent="0.2">
      <c r="A8" s="27">
        <v>41686</v>
      </c>
      <c r="B8" s="24" t="s">
        <v>218</v>
      </c>
      <c r="C8" s="27">
        <v>41686</v>
      </c>
      <c r="D8" s="28">
        <v>10</v>
      </c>
      <c r="E8" s="28">
        <v>17</v>
      </c>
      <c r="F8" s="28">
        <v>7</v>
      </c>
      <c r="G8" s="28">
        <v>38</v>
      </c>
      <c r="H8" s="28">
        <f t="shared" si="0"/>
        <v>72</v>
      </c>
      <c r="I8" s="28">
        <f t="shared" si="1"/>
        <v>13</v>
      </c>
    </row>
    <row r="9" spans="1:9" x14ac:dyDescent="0.2">
      <c r="A9" s="27">
        <v>41687</v>
      </c>
      <c r="B9" s="24" t="s">
        <v>219</v>
      </c>
      <c r="C9" s="27">
        <v>41687</v>
      </c>
      <c r="D9" s="28">
        <v>5</v>
      </c>
      <c r="E9" s="28">
        <v>10</v>
      </c>
      <c r="F9" s="28">
        <v>10</v>
      </c>
      <c r="G9" s="28">
        <v>33</v>
      </c>
      <c r="H9" s="28">
        <f t="shared" si="0"/>
        <v>58</v>
      </c>
      <c r="I9" s="28">
        <f t="shared" si="1"/>
        <v>27</v>
      </c>
    </row>
    <row r="10" spans="1:9" x14ac:dyDescent="0.2">
      <c r="A10" s="27">
        <v>41688</v>
      </c>
      <c r="B10" s="24" t="s">
        <v>220</v>
      </c>
      <c r="C10" s="27">
        <v>41688</v>
      </c>
      <c r="D10" s="28">
        <v>21</v>
      </c>
      <c r="E10" s="28">
        <v>5</v>
      </c>
      <c r="F10" s="28">
        <v>5</v>
      </c>
      <c r="G10" s="28">
        <v>31</v>
      </c>
      <c r="H10" s="28">
        <f t="shared" si="0"/>
        <v>62</v>
      </c>
      <c r="I10" s="28">
        <f t="shared" si="1"/>
        <v>23</v>
      </c>
    </row>
    <row r="11" spans="1:9" x14ac:dyDescent="0.2">
      <c r="A11" s="27">
        <v>41689</v>
      </c>
      <c r="B11" s="24" t="s">
        <v>221</v>
      </c>
      <c r="C11" s="27">
        <v>41689</v>
      </c>
      <c r="D11" s="28">
        <v>19</v>
      </c>
      <c r="E11" s="28">
        <v>18</v>
      </c>
      <c r="F11" s="28">
        <v>3</v>
      </c>
      <c r="G11" s="28">
        <v>35</v>
      </c>
      <c r="H11" s="28">
        <f t="shared" si="0"/>
        <v>75</v>
      </c>
      <c r="I11" s="28">
        <f t="shared" si="1"/>
        <v>10</v>
      </c>
    </row>
    <row r="12" spans="1:9" x14ac:dyDescent="0.2">
      <c r="A12" s="27">
        <v>41690</v>
      </c>
      <c r="B12" s="24" t="s">
        <v>215</v>
      </c>
      <c r="C12" s="27">
        <v>41690</v>
      </c>
      <c r="D12" s="28">
        <v>26</v>
      </c>
      <c r="E12" s="28">
        <v>15</v>
      </c>
      <c r="F12" s="28">
        <v>6</v>
      </c>
      <c r="G12" s="28">
        <v>29</v>
      </c>
      <c r="H12" s="28">
        <f t="shared" si="0"/>
        <v>76</v>
      </c>
      <c r="I12" s="28">
        <f t="shared" si="1"/>
        <v>9</v>
      </c>
    </row>
    <row r="13" spans="1:9" x14ac:dyDescent="0.2">
      <c r="A13" s="27">
        <v>41691</v>
      </c>
      <c r="B13" s="24" t="s">
        <v>216</v>
      </c>
      <c r="C13" s="27">
        <v>41691</v>
      </c>
      <c r="D13" s="28">
        <v>19</v>
      </c>
      <c r="E13" s="28">
        <v>14</v>
      </c>
      <c r="F13" s="28">
        <v>11</v>
      </c>
      <c r="G13" s="28">
        <v>30</v>
      </c>
      <c r="H13" s="28">
        <f t="shared" si="0"/>
        <v>74</v>
      </c>
      <c r="I13" s="28">
        <f t="shared" si="1"/>
        <v>11</v>
      </c>
    </row>
    <row r="14" spans="1:9" x14ac:dyDescent="0.2">
      <c r="A14" s="27">
        <v>41692</v>
      </c>
      <c r="B14" s="24" t="s">
        <v>217</v>
      </c>
      <c r="C14" s="27">
        <v>41692</v>
      </c>
      <c r="D14" s="28">
        <v>14</v>
      </c>
      <c r="E14" s="28">
        <v>12</v>
      </c>
      <c r="F14" s="28">
        <v>4</v>
      </c>
      <c r="G14" s="28">
        <v>29</v>
      </c>
      <c r="H14" s="28">
        <f t="shared" si="0"/>
        <v>59</v>
      </c>
      <c r="I14" s="28">
        <f t="shared" si="1"/>
        <v>26</v>
      </c>
    </row>
    <row r="15" spans="1:9" x14ac:dyDescent="0.2">
      <c r="A15" s="27">
        <v>41693</v>
      </c>
      <c r="B15" s="24" t="s">
        <v>218</v>
      </c>
      <c r="C15" s="27">
        <v>41693</v>
      </c>
      <c r="D15" s="28">
        <v>5</v>
      </c>
      <c r="E15" s="28">
        <v>12</v>
      </c>
      <c r="F15" s="28">
        <v>8</v>
      </c>
      <c r="G15" s="28">
        <v>26</v>
      </c>
      <c r="H15" s="28">
        <f t="shared" si="0"/>
        <v>51</v>
      </c>
      <c r="I15" s="28">
        <f t="shared" si="1"/>
        <v>34</v>
      </c>
    </row>
    <row r="16" spans="1:9" x14ac:dyDescent="0.2">
      <c r="A16" s="27">
        <v>41694</v>
      </c>
      <c r="B16" s="24" t="s">
        <v>219</v>
      </c>
      <c r="C16" s="27">
        <v>41694</v>
      </c>
      <c r="D16" s="28">
        <v>9</v>
      </c>
      <c r="E16" s="28">
        <v>6</v>
      </c>
      <c r="F16" s="28">
        <v>5</v>
      </c>
      <c r="G16" s="28">
        <v>26</v>
      </c>
      <c r="H16" s="28">
        <f t="shared" si="0"/>
        <v>46</v>
      </c>
      <c r="I16" s="28">
        <f t="shared" si="1"/>
        <v>39</v>
      </c>
    </row>
    <row r="17" spans="1:9" x14ac:dyDescent="0.2">
      <c r="A17" s="27">
        <v>41695</v>
      </c>
      <c r="B17" s="24" t="s">
        <v>220</v>
      </c>
      <c r="C17" s="27">
        <v>41695</v>
      </c>
      <c r="D17" s="28">
        <v>24</v>
      </c>
      <c r="E17" s="28">
        <v>12</v>
      </c>
      <c r="F17" s="28">
        <v>5</v>
      </c>
      <c r="G17" s="28">
        <v>22</v>
      </c>
      <c r="H17" s="28">
        <f t="shared" si="0"/>
        <v>63</v>
      </c>
      <c r="I17" s="28">
        <f t="shared" si="1"/>
        <v>22</v>
      </c>
    </row>
    <row r="18" spans="1:9" x14ac:dyDescent="0.2">
      <c r="A18" s="27">
        <v>41696</v>
      </c>
      <c r="B18" s="24" t="s">
        <v>214</v>
      </c>
      <c r="C18" s="27">
        <v>41696</v>
      </c>
      <c r="D18" s="28">
        <v>24</v>
      </c>
      <c r="E18" s="28">
        <v>25</v>
      </c>
      <c r="F18" s="28">
        <v>10</v>
      </c>
      <c r="G18" s="28">
        <v>22</v>
      </c>
      <c r="H18" s="28">
        <f t="shared" si="0"/>
        <v>81</v>
      </c>
      <c r="I18" s="28">
        <f t="shared" si="1"/>
        <v>4</v>
      </c>
    </row>
    <row r="19" spans="1:9" x14ac:dyDescent="0.2">
      <c r="A19" s="27">
        <v>41697</v>
      </c>
      <c r="B19" s="24" t="s">
        <v>215</v>
      </c>
      <c r="C19" s="27">
        <v>41697</v>
      </c>
      <c r="D19" s="28">
        <v>17</v>
      </c>
      <c r="E19" s="28">
        <v>25</v>
      </c>
      <c r="F19" s="28">
        <v>13</v>
      </c>
      <c r="G19" s="28">
        <v>27</v>
      </c>
      <c r="H19" s="28">
        <f t="shared" si="0"/>
        <v>82</v>
      </c>
      <c r="I19" s="28">
        <f t="shared" si="1"/>
        <v>3</v>
      </c>
    </row>
    <row r="20" spans="1:9" x14ac:dyDescent="0.2">
      <c r="A20" s="27">
        <v>41698</v>
      </c>
      <c r="B20" s="24" t="s">
        <v>216</v>
      </c>
      <c r="C20" s="27">
        <v>41698</v>
      </c>
      <c r="D20" s="28">
        <v>12</v>
      </c>
      <c r="E20" s="28">
        <v>22</v>
      </c>
      <c r="F20" s="28">
        <v>20</v>
      </c>
      <c r="G20" s="28">
        <v>26</v>
      </c>
      <c r="H20" s="28">
        <f t="shared" si="0"/>
        <v>80</v>
      </c>
      <c r="I20" s="28">
        <f t="shared" si="1"/>
        <v>5</v>
      </c>
    </row>
    <row r="21" spans="1:9" x14ac:dyDescent="0.2">
      <c r="A21" s="27">
        <v>41699</v>
      </c>
      <c r="B21" s="24" t="s">
        <v>217</v>
      </c>
      <c r="C21" s="27">
        <v>41699</v>
      </c>
      <c r="D21" s="28">
        <v>15</v>
      </c>
      <c r="E21" s="28">
        <v>17</v>
      </c>
      <c r="F21" s="28">
        <v>13</v>
      </c>
      <c r="G21" s="28">
        <v>28</v>
      </c>
      <c r="H21" s="28">
        <f t="shared" si="0"/>
        <v>73</v>
      </c>
      <c r="I21" s="28">
        <f t="shared" si="1"/>
        <v>12</v>
      </c>
    </row>
    <row r="22" spans="1:9" x14ac:dyDescent="0.2">
      <c r="A22" s="27">
        <v>41700</v>
      </c>
      <c r="B22" s="24" t="s">
        <v>218</v>
      </c>
      <c r="C22" s="27">
        <v>41700</v>
      </c>
      <c r="D22" s="28">
        <v>8</v>
      </c>
      <c r="E22" s="28">
        <v>12</v>
      </c>
      <c r="F22" s="28">
        <v>14</v>
      </c>
      <c r="G22" s="28">
        <v>26</v>
      </c>
      <c r="H22" s="28">
        <f t="shared" si="0"/>
        <v>60</v>
      </c>
      <c r="I22" s="28">
        <f t="shared" si="1"/>
        <v>25</v>
      </c>
    </row>
    <row r="23" spans="1:9" x14ac:dyDescent="0.2">
      <c r="A23" s="27">
        <v>41701</v>
      </c>
      <c r="B23" s="24" t="s">
        <v>219</v>
      </c>
      <c r="C23" s="27">
        <v>41701</v>
      </c>
      <c r="D23" s="28">
        <v>10</v>
      </c>
      <c r="E23" s="28">
        <v>15</v>
      </c>
      <c r="F23" s="28">
        <v>12</v>
      </c>
      <c r="G23" s="28">
        <v>23</v>
      </c>
      <c r="H23" s="28">
        <f t="shared" ref="H23:H24" si="2">D23+E23+F23+G23</f>
        <v>60</v>
      </c>
      <c r="I23" s="28">
        <f t="shared" ref="I23:I24" si="3">85-H23</f>
        <v>25</v>
      </c>
    </row>
    <row r="24" spans="1:9" x14ac:dyDescent="0.2">
      <c r="A24" s="27">
        <v>41702</v>
      </c>
      <c r="B24" s="24" t="s">
        <v>220</v>
      </c>
      <c r="C24" s="27">
        <v>41702</v>
      </c>
      <c r="D24" s="28">
        <v>7</v>
      </c>
      <c r="E24" s="28">
        <v>6</v>
      </c>
      <c r="F24" s="28">
        <v>8</v>
      </c>
      <c r="G24" s="28">
        <v>27</v>
      </c>
      <c r="H24" s="28">
        <f t="shared" si="2"/>
        <v>48</v>
      </c>
      <c r="I24" s="28">
        <f t="shared" si="3"/>
        <v>37</v>
      </c>
    </row>
    <row r="25" spans="1:9" x14ac:dyDescent="0.2">
      <c r="A25" s="27">
        <v>41703</v>
      </c>
      <c r="B25" s="24" t="s">
        <v>214</v>
      </c>
      <c r="C25" s="27">
        <v>41703</v>
      </c>
      <c r="D25" s="28">
        <v>37</v>
      </c>
      <c r="E25" s="28"/>
      <c r="F25" s="28"/>
      <c r="G25" s="28"/>
      <c r="H25" s="28"/>
      <c r="I25" s="28"/>
    </row>
    <row r="26" spans="1:9" x14ac:dyDescent="0.2">
      <c r="A26" s="27">
        <v>41704</v>
      </c>
      <c r="B26" s="24" t="s">
        <v>215</v>
      </c>
      <c r="C26" s="27">
        <v>41704</v>
      </c>
      <c r="D26" s="28"/>
      <c r="E26" s="28"/>
      <c r="F26" s="28"/>
      <c r="G26" s="28"/>
      <c r="H26" s="28"/>
      <c r="I26" s="28"/>
    </row>
    <row r="27" spans="1:9" x14ac:dyDescent="0.2">
      <c r="A27" s="27">
        <v>41705</v>
      </c>
      <c r="B27" s="24" t="s">
        <v>216</v>
      </c>
      <c r="C27" s="27">
        <v>41705</v>
      </c>
      <c r="D27" s="28"/>
      <c r="E27" s="28"/>
      <c r="F27" s="28"/>
      <c r="G27" s="28"/>
      <c r="H27" s="28"/>
      <c r="I27" s="28"/>
    </row>
    <row r="28" spans="1:9" x14ac:dyDescent="0.2">
      <c r="A28" s="27">
        <v>41706</v>
      </c>
      <c r="B28" s="24" t="s">
        <v>217</v>
      </c>
      <c r="C28" s="27">
        <v>41706</v>
      </c>
      <c r="D28" s="28"/>
      <c r="E28" s="28"/>
      <c r="F28" s="28"/>
      <c r="G28" s="28"/>
      <c r="H28" s="28"/>
      <c r="I28" s="28"/>
    </row>
    <row r="29" spans="1:9" x14ac:dyDescent="0.2">
      <c r="A29" s="27">
        <v>41707</v>
      </c>
      <c r="B29" s="24" t="s">
        <v>218</v>
      </c>
      <c r="C29" s="27">
        <v>41707</v>
      </c>
      <c r="D29" s="28"/>
      <c r="E29" s="28"/>
      <c r="F29" s="28"/>
      <c r="G29" s="28"/>
      <c r="H29" s="28"/>
      <c r="I29" s="28"/>
    </row>
    <row r="30" spans="1:9" x14ac:dyDescent="0.2">
      <c r="A30" s="27">
        <v>41708</v>
      </c>
      <c r="B30" s="24" t="s">
        <v>219</v>
      </c>
      <c r="C30" s="27">
        <v>41708</v>
      </c>
      <c r="D30" s="28"/>
      <c r="E30" s="28"/>
      <c r="F30" s="28"/>
      <c r="G30" s="28"/>
      <c r="H30" s="28"/>
      <c r="I30" s="28"/>
    </row>
    <row r="31" spans="1:9" x14ac:dyDescent="0.2">
      <c r="A31" s="27">
        <v>41709</v>
      </c>
      <c r="B31" s="24" t="s">
        <v>220</v>
      </c>
      <c r="C31" s="27">
        <v>41709</v>
      </c>
      <c r="D31" s="28"/>
      <c r="E31" s="28"/>
      <c r="F31" s="28"/>
      <c r="G31" s="28"/>
      <c r="H31" s="28"/>
      <c r="I31" s="28"/>
    </row>
    <row r="32" spans="1:9" x14ac:dyDescent="0.2">
      <c r="A32" s="27">
        <v>41710</v>
      </c>
      <c r="B32" s="24" t="s">
        <v>214</v>
      </c>
      <c r="C32" s="27">
        <v>41710</v>
      </c>
      <c r="D32" s="28"/>
      <c r="E32" s="28"/>
      <c r="F32" s="28"/>
      <c r="G32" s="28"/>
      <c r="H32" s="28"/>
      <c r="I32" s="28"/>
    </row>
    <row r="33" spans="1:9" x14ac:dyDescent="0.2">
      <c r="A33" s="27">
        <v>41711</v>
      </c>
      <c r="B33" s="24" t="s">
        <v>215</v>
      </c>
      <c r="C33" s="27">
        <v>41711</v>
      </c>
      <c r="D33" s="28"/>
      <c r="E33" s="28"/>
      <c r="F33" s="28"/>
      <c r="G33" s="28"/>
      <c r="H33" s="28"/>
      <c r="I33" s="28"/>
    </row>
    <row r="34" spans="1:9" x14ac:dyDescent="0.2">
      <c r="A34" s="27">
        <v>41712</v>
      </c>
      <c r="B34" s="24" t="s">
        <v>216</v>
      </c>
      <c r="C34" s="27">
        <v>41712</v>
      </c>
      <c r="D34" s="28"/>
      <c r="E34" s="28"/>
      <c r="F34" s="28"/>
      <c r="G34" s="28"/>
      <c r="H34" s="28"/>
      <c r="I34" s="28"/>
    </row>
    <row r="35" spans="1:9" x14ac:dyDescent="0.2">
      <c r="A35" s="27">
        <v>41713</v>
      </c>
      <c r="B35" s="24" t="s">
        <v>217</v>
      </c>
      <c r="C35" s="27">
        <v>41713</v>
      </c>
      <c r="D35" s="28"/>
      <c r="E35" s="28"/>
      <c r="F35" s="28"/>
      <c r="G35" s="28"/>
      <c r="H35" s="28"/>
      <c r="I35" s="28"/>
    </row>
    <row r="36" spans="1:9" x14ac:dyDescent="0.2">
      <c r="A36" s="27">
        <v>41714</v>
      </c>
      <c r="B36" s="24" t="s">
        <v>218</v>
      </c>
      <c r="C36" s="27">
        <v>41714</v>
      </c>
      <c r="D36" s="28"/>
      <c r="E36" s="28"/>
      <c r="F36" s="28"/>
      <c r="G36" s="28"/>
      <c r="H36" s="28"/>
      <c r="I36" s="28"/>
    </row>
    <row r="37" spans="1:9" x14ac:dyDescent="0.2">
      <c r="A37" s="27">
        <v>41715</v>
      </c>
      <c r="B37" s="24" t="s">
        <v>219</v>
      </c>
      <c r="C37" s="27">
        <v>41715</v>
      </c>
      <c r="D37" s="28"/>
      <c r="E37" s="28"/>
      <c r="F37" s="28"/>
      <c r="G37" s="28"/>
      <c r="H37" s="28"/>
      <c r="I37" s="28"/>
    </row>
    <row r="38" spans="1:9" x14ac:dyDescent="0.2">
      <c r="A38" s="27">
        <v>41716</v>
      </c>
      <c r="B38" s="24" t="s">
        <v>220</v>
      </c>
      <c r="C38" s="27">
        <v>41716</v>
      </c>
      <c r="D38" s="28"/>
      <c r="E38" s="28"/>
      <c r="F38" s="28"/>
      <c r="G38" s="28"/>
      <c r="H38" s="28"/>
      <c r="I38" s="28"/>
    </row>
    <row r="39" spans="1:9" x14ac:dyDescent="0.2">
      <c r="A39" s="27">
        <v>41717</v>
      </c>
      <c r="B39" s="24" t="s">
        <v>214</v>
      </c>
      <c r="C39" s="27">
        <v>41717</v>
      </c>
      <c r="D39" s="28"/>
      <c r="E39" s="28"/>
      <c r="F39" s="28"/>
      <c r="G39" s="28"/>
      <c r="H39" s="28"/>
      <c r="I39" s="28"/>
    </row>
    <row r="40" spans="1:9" x14ac:dyDescent="0.2">
      <c r="A40" s="27">
        <v>41718</v>
      </c>
      <c r="B40" s="24" t="s">
        <v>215</v>
      </c>
      <c r="C40" s="27">
        <v>41718</v>
      </c>
      <c r="D40" s="28"/>
      <c r="E40" s="28"/>
      <c r="F40" s="28"/>
      <c r="G40" s="28"/>
      <c r="H40" s="28"/>
      <c r="I40" s="28"/>
    </row>
    <row r="41" spans="1:9" x14ac:dyDescent="0.2">
      <c r="A41" s="27">
        <v>41719</v>
      </c>
      <c r="B41" s="24" t="s">
        <v>216</v>
      </c>
      <c r="C41" s="27">
        <v>41719</v>
      </c>
      <c r="D41" s="28"/>
      <c r="E41" s="28"/>
      <c r="F41" s="28"/>
      <c r="G41" s="28"/>
      <c r="H41" s="28"/>
      <c r="I41" s="28"/>
    </row>
    <row r="42" spans="1:9" x14ac:dyDescent="0.2">
      <c r="A42" s="27">
        <v>41720</v>
      </c>
      <c r="B42" s="24" t="s">
        <v>217</v>
      </c>
      <c r="C42" s="27">
        <v>41720</v>
      </c>
      <c r="D42" s="28"/>
      <c r="E42" s="28"/>
      <c r="F42" s="28"/>
      <c r="G42" s="28"/>
      <c r="H42" s="28"/>
      <c r="I42" s="28"/>
    </row>
    <row r="43" spans="1:9" x14ac:dyDescent="0.2">
      <c r="A43" s="27">
        <v>41721</v>
      </c>
      <c r="B43" s="24" t="s">
        <v>218</v>
      </c>
      <c r="C43" s="27">
        <v>41721</v>
      </c>
      <c r="D43" s="28"/>
      <c r="E43" s="28"/>
      <c r="F43" s="28"/>
      <c r="G43" s="28"/>
      <c r="H43" s="28"/>
      <c r="I43" s="28"/>
    </row>
    <row r="44" spans="1:9" x14ac:dyDescent="0.2">
      <c r="A44" s="27">
        <v>41722</v>
      </c>
      <c r="B44" s="24" t="s">
        <v>219</v>
      </c>
      <c r="C44" s="27">
        <v>41722</v>
      </c>
      <c r="D44" s="28"/>
      <c r="E44" s="28"/>
      <c r="F44" s="28"/>
      <c r="G44" s="28"/>
      <c r="H44" s="28"/>
      <c r="I44" s="28"/>
    </row>
    <row r="45" spans="1:9" x14ac:dyDescent="0.2">
      <c r="A45" s="27">
        <v>41723</v>
      </c>
      <c r="B45" s="24" t="s">
        <v>220</v>
      </c>
      <c r="C45" s="27">
        <v>41723</v>
      </c>
      <c r="D45" s="28"/>
      <c r="E45" s="28"/>
      <c r="F45" s="28"/>
      <c r="G45" s="28"/>
      <c r="H45" s="28"/>
      <c r="I45" s="28"/>
    </row>
    <row r="46" spans="1:9" x14ac:dyDescent="0.2">
      <c r="A46" s="27">
        <v>41724</v>
      </c>
      <c r="B46" s="24" t="s">
        <v>214</v>
      </c>
      <c r="C46" s="27">
        <v>41724</v>
      </c>
      <c r="D46" s="28"/>
      <c r="E46" s="28"/>
      <c r="F46" s="28"/>
      <c r="G46" s="28"/>
      <c r="H46" s="28"/>
      <c r="I46" s="28"/>
    </row>
    <row r="47" spans="1:9" x14ac:dyDescent="0.2">
      <c r="A47" s="27">
        <v>41725</v>
      </c>
      <c r="B47" s="24" t="s">
        <v>215</v>
      </c>
      <c r="C47" s="27">
        <v>41725</v>
      </c>
      <c r="D47" s="28"/>
      <c r="E47" s="28"/>
      <c r="F47" s="28"/>
      <c r="G47" s="28"/>
      <c r="H47" s="28"/>
      <c r="I47" s="28"/>
    </row>
    <row r="48" spans="1:9" x14ac:dyDescent="0.2">
      <c r="A48" s="27">
        <v>41726</v>
      </c>
      <c r="B48" s="24" t="s">
        <v>216</v>
      </c>
      <c r="C48" s="27">
        <v>41726</v>
      </c>
      <c r="D48" s="28"/>
      <c r="E48" s="28"/>
      <c r="F48" s="28"/>
      <c r="G48" s="28"/>
      <c r="H48" s="28"/>
      <c r="I48" s="28"/>
    </row>
    <row r="49" spans="1:9" x14ac:dyDescent="0.2">
      <c r="A49" s="27">
        <v>41727</v>
      </c>
      <c r="B49" s="24" t="s">
        <v>217</v>
      </c>
      <c r="C49" s="27">
        <v>41727</v>
      </c>
      <c r="D49" s="28"/>
      <c r="E49" s="28"/>
      <c r="F49" s="28"/>
      <c r="G49" s="28"/>
      <c r="H49" s="28"/>
      <c r="I49" s="28"/>
    </row>
    <row r="50" spans="1:9" x14ac:dyDescent="0.2">
      <c r="A50" s="27">
        <v>41728</v>
      </c>
      <c r="B50" s="24" t="s">
        <v>218</v>
      </c>
      <c r="C50" s="27">
        <v>41728</v>
      </c>
      <c r="D50" s="28"/>
      <c r="E50" s="28"/>
      <c r="F50" s="28"/>
      <c r="G50" s="28"/>
      <c r="H50" s="28"/>
      <c r="I50" s="2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0"/>
  <sheetViews>
    <sheetView topLeftCell="A4" zoomScale="110" zoomScaleNormal="110" workbookViewId="0">
      <selection activeCell="D25" sqref="D25"/>
    </sheetView>
  </sheetViews>
  <sheetFormatPr baseColWidth="10" defaultColWidth="9.140625" defaultRowHeight="12.75" x14ac:dyDescent="0.2"/>
  <cols>
    <col min="1" max="16384" width="9.140625" style="23"/>
  </cols>
  <sheetData>
    <row r="3" spans="1:8" x14ac:dyDescent="0.2">
      <c r="A3" s="23" t="s">
        <v>207</v>
      </c>
      <c r="B3" s="24"/>
      <c r="D3" s="25" t="s">
        <v>208</v>
      </c>
      <c r="E3" s="25" t="s">
        <v>209</v>
      </c>
      <c r="F3" s="25" t="s">
        <v>210</v>
      </c>
      <c r="G3" s="25" t="s">
        <v>211</v>
      </c>
      <c r="H3" s="26" t="s">
        <v>212</v>
      </c>
    </row>
    <row r="4" spans="1:8" x14ac:dyDescent="0.2">
      <c r="A4" s="27">
        <v>41682</v>
      </c>
      <c r="B4" s="24" t="s">
        <v>214</v>
      </c>
      <c r="C4" s="27">
        <v>41682</v>
      </c>
      <c r="D4" s="28">
        <v>6</v>
      </c>
      <c r="E4" s="28">
        <v>8</v>
      </c>
      <c r="F4" s="28">
        <v>3</v>
      </c>
      <c r="G4" s="28">
        <v>3</v>
      </c>
      <c r="H4" s="28">
        <f t="shared" ref="H4:H24" si="0">SUM(D4:G4)</f>
        <v>20</v>
      </c>
    </row>
    <row r="5" spans="1:8" x14ac:dyDescent="0.2">
      <c r="A5" s="27">
        <v>41683</v>
      </c>
      <c r="B5" s="24" t="s">
        <v>215</v>
      </c>
      <c r="C5" s="27">
        <v>41683</v>
      </c>
      <c r="D5" s="28">
        <v>7</v>
      </c>
      <c r="E5" s="28">
        <v>10</v>
      </c>
      <c r="F5" s="28">
        <v>2</v>
      </c>
      <c r="G5" s="28">
        <v>10</v>
      </c>
      <c r="H5" s="28">
        <f t="shared" si="0"/>
        <v>29</v>
      </c>
    </row>
    <row r="6" spans="1:8" x14ac:dyDescent="0.2">
      <c r="A6" s="27">
        <v>41684</v>
      </c>
      <c r="B6" s="24" t="s">
        <v>216</v>
      </c>
      <c r="C6" s="27">
        <v>41684</v>
      </c>
      <c r="D6" s="28">
        <v>1</v>
      </c>
      <c r="E6" s="28">
        <v>7</v>
      </c>
      <c r="F6" s="28">
        <v>6</v>
      </c>
      <c r="G6" s="28">
        <v>11</v>
      </c>
      <c r="H6" s="28">
        <f t="shared" si="0"/>
        <v>25</v>
      </c>
    </row>
    <row r="7" spans="1:8" x14ac:dyDescent="0.2">
      <c r="A7" s="27">
        <v>41685</v>
      </c>
      <c r="B7" s="24" t="s">
        <v>217</v>
      </c>
      <c r="C7" s="27">
        <v>41685</v>
      </c>
      <c r="D7" s="28">
        <v>0</v>
      </c>
      <c r="E7" s="28">
        <v>8</v>
      </c>
      <c r="F7" s="28">
        <v>2</v>
      </c>
      <c r="G7" s="28">
        <v>9</v>
      </c>
      <c r="H7" s="28">
        <f t="shared" si="0"/>
        <v>19</v>
      </c>
    </row>
    <row r="8" spans="1:8" x14ac:dyDescent="0.2">
      <c r="A8" s="27">
        <v>41686</v>
      </c>
      <c r="B8" s="24" t="s">
        <v>218</v>
      </c>
      <c r="C8" s="27">
        <v>41686</v>
      </c>
      <c r="D8" s="28">
        <v>1</v>
      </c>
      <c r="E8" s="28">
        <v>4</v>
      </c>
      <c r="F8" s="28">
        <v>3</v>
      </c>
      <c r="G8" s="28">
        <v>6</v>
      </c>
      <c r="H8" s="28">
        <f t="shared" si="0"/>
        <v>14</v>
      </c>
    </row>
    <row r="9" spans="1:8" x14ac:dyDescent="0.2">
      <c r="A9" s="27">
        <v>41687</v>
      </c>
      <c r="B9" s="24" t="s">
        <v>219</v>
      </c>
      <c r="C9" s="27">
        <v>41687</v>
      </c>
      <c r="D9" s="28">
        <v>1</v>
      </c>
      <c r="E9" s="28">
        <v>5</v>
      </c>
      <c r="F9" s="28">
        <v>6</v>
      </c>
      <c r="G9" s="28">
        <v>5</v>
      </c>
      <c r="H9" s="28">
        <f t="shared" si="0"/>
        <v>17</v>
      </c>
    </row>
    <row r="10" spans="1:8" x14ac:dyDescent="0.2">
      <c r="A10" s="27">
        <v>41688</v>
      </c>
      <c r="B10" s="24" t="s">
        <v>220</v>
      </c>
      <c r="C10" s="27">
        <v>41688</v>
      </c>
      <c r="D10" s="28">
        <v>7</v>
      </c>
      <c r="E10" s="28">
        <v>2</v>
      </c>
      <c r="F10" s="28">
        <v>1</v>
      </c>
      <c r="G10" s="28">
        <v>4</v>
      </c>
      <c r="H10" s="28">
        <f t="shared" si="0"/>
        <v>14</v>
      </c>
    </row>
    <row r="11" spans="1:8" x14ac:dyDescent="0.2">
      <c r="A11" s="27">
        <v>41689</v>
      </c>
      <c r="B11" s="24" t="s">
        <v>221</v>
      </c>
      <c r="C11" s="27">
        <v>41689</v>
      </c>
      <c r="D11" s="28">
        <v>4</v>
      </c>
      <c r="E11" s="28">
        <v>13</v>
      </c>
      <c r="F11" s="28">
        <v>1</v>
      </c>
      <c r="G11" s="28">
        <v>9</v>
      </c>
      <c r="H11" s="28">
        <f t="shared" si="0"/>
        <v>27</v>
      </c>
    </row>
    <row r="12" spans="1:8" x14ac:dyDescent="0.2">
      <c r="A12" s="27">
        <v>41690</v>
      </c>
      <c r="B12" s="24" t="s">
        <v>215</v>
      </c>
      <c r="C12" s="27">
        <v>41690</v>
      </c>
      <c r="D12" s="28">
        <v>6</v>
      </c>
      <c r="E12" s="28">
        <v>3</v>
      </c>
      <c r="F12" s="28">
        <v>3</v>
      </c>
      <c r="G12" s="28">
        <v>6</v>
      </c>
      <c r="H12" s="28">
        <f t="shared" si="0"/>
        <v>18</v>
      </c>
    </row>
    <row r="13" spans="1:8" x14ac:dyDescent="0.2">
      <c r="A13" s="27">
        <v>41691</v>
      </c>
      <c r="B13" s="24" t="s">
        <v>216</v>
      </c>
      <c r="C13" s="27">
        <v>41691</v>
      </c>
      <c r="D13" s="28">
        <v>8</v>
      </c>
      <c r="E13" s="28">
        <v>10</v>
      </c>
      <c r="F13" s="28">
        <v>9</v>
      </c>
      <c r="G13" s="28">
        <v>5</v>
      </c>
      <c r="H13" s="28">
        <f t="shared" si="0"/>
        <v>32</v>
      </c>
    </row>
    <row r="14" spans="1:8" x14ac:dyDescent="0.2">
      <c r="A14" s="27">
        <v>41692</v>
      </c>
      <c r="B14" s="24" t="s">
        <v>217</v>
      </c>
      <c r="C14" s="27">
        <v>41692</v>
      </c>
      <c r="D14" s="28">
        <v>3</v>
      </c>
      <c r="E14" s="28">
        <v>4</v>
      </c>
      <c r="F14" s="28">
        <v>3</v>
      </c>
      <c r="G14" s="28">
        <v>2</v>
      </c>
      <c r="H14" s="28">
        <f t="shared" si="0"/>
        <v>12</v>
      </c>
    </row>
    <row r="15" spans="1:8" x14ac:dyDescent="0.2">
      <c r="A15" s="27">
        <v>41693</v>
      </c>
      <c r="B15" s="24" t="s">
        <v>218</v>
      </c>
      <c r="C15" s="27">
        <v>41693</v>
      </c>
      <c r="D15" s="28">
        <v>0</v>
      </c>
      <c r="E15" s="28">
        <v>9</v>
      </c>
      <c r="F15" s="28">
        <v>0</v>
      </c>
      <c r="G15" s="28">
        <v>4</v>
      </c>
      <c r="H15" s="28">
        <f t="shared" si="0"/>
        <v>13</v>
      </c>
    </row>
    <row r="16" spans="1:8" x14ac:dyDescent="0.2">
      <c r="A16" s="27">
        <v>41694</v>
      </c>
      <c r="B16" s="24" t="s">
        <v>219</v>
      </c>
      <c r="C16" s="27">
        <v>41694</v>
      </c>
      <c r="D16" s="28">
        <v>2</v>
      </c>
      <c r="E16" s="28">
        <v>2</v>
      </c>
      <c r="F16" s="28">
        <v>3</v>
      </c>
      <c r="G16" s="28">
        <v>5</v>
      </c>
      <c r="H16" s="28">
        <f t="shared" si="0"/>
        <v>12</v>
      </c>
    </row>
    <row r="17" spans="1:8" x14ac:dyDescent="0.2">
      <c r="A17" s="27">
        <v>41695</v>
      </c>
      <c r="B17" s="24" t="s">
        <v>220</v>
      </c>
      <c r="C17" s="27">
        <v>41695</v>
      </c>
      <c r="D17" s="28">
        <v>3</v>
      </c>
      <c r="E17" s="28">
        <v>2</v>
      </c>
      <c r="F17" s="28">
        <v>2</v>
      </c>
      <c r="G17" s="28">
        <v>2</v>
      </c>
      <c r="H17" s="28">
        <f t="shared" si="0"/>
        <v>9</v>
      </c>
    </row>
    <row r="18" spans="1:8" x14ac:dyDescent="0.2">
      <c r="A18" s="27">
        <v>41696</v>
      </c>
      <c r="B18" s="24" t="s">
        <v>214</v>
      </c>
      <c r="C18" s="27">
        <v>41696</v>
      </c>
      <c r="D18" s="28">
        <v>5</v>
      </c>
      <c r="E18" s="28">
        <v>13</v>
      </c>
      <c r="F18" s="28">
        <v>3</v>
      </c>
      <c r="G18" s="28">
        <v>6</v>
      </c>
      <c r="H18" s="28">
        <f t="shared" si="0"/>
        <v>27</v>
      </c>
    </row>
    <row r="19" spans="1:8" x14ac:dyDescent="0.2">
      <c r="A19" s="27">
        <v>41697</v>
      </c>
      <c r="B19" s="24" t="s">
        <v>215</v>
      </c>
      <c r="C19" s="27">
        <v>41697</v>
      </c>
      <c r="D19" s="28">
        <v>7</v>
      </c>
      <c r="E19" s="28">
        <v>6</v>
      </c>
      <c r="F19" s="28">
        <v>5</v>
      </c>
      <c r="G19" s="28">
        <v>8</v>
      </c>
      <c r="H19" s="28">
        <f t="shared" si="0"/>
        <v>26</v>
      </c>
    </row>
    <row r="20" spans="1:8" x14ac:dyDescent="0.2">
      <c r="A20" s="27">
        <v>41698</v>
      </c>
      <c r="B20" s="24" t="s">
        <v>216</v>
      </c>
      <c r="C20" s="27">
        <v>41698</v>
      </c>
      <c r="D20" s="28">
        <v>1</v>
      </c>
      <c r="E20" s="28">
        <v>9</v>
      </c>
      <c r="F20" s="28">
        <v>10</v>
      </c>
      <c r="G20" s="28">
        <v>7</v>
      </c>
      <c r="H20" s="28">
        <f t="shared" si="0"/>
        <v>27</v>
      </c>
    </row>
    <row r="21" spans="1:8" x14ac:dyDescent="0.2">
      <c r="A21" s="27">
        <v>41699</v>
      </c>
      <c r="B21" s="24" t="s">
        <v>217</v>
      </c>
      <c r="C21" s="27">
        <v>41699</v>
      </c>
      <c r="D21" s="28">
        <v>3</v>
      </c>
      <c r="E21" s="28">
        <v>3</v>
      </c>
      <c r="F21" s="28">
        <v>7</v>
      </c>
      <c r="G21" s="28">
        <v>8</v>
      </c>
      <c r="H21" s="28">
        <f t="shared" si="0"/>
        <v>21</v>
      </c>
    </row>
    <row r="22" spans="1:8" x14ac:dyDescent="0.2">
      <c r="A22" s="27">
        <v>41700</v>
      </c>
      <c r="B22" s="24" t="s">
        <v>218</v>
      </c>
      <c r="C22" s="27">
        <v>41700</v>
      </c>
      <c r="D22" s="28">
        <v>1</v>
      </c>
      <c r="E22" s="28">
        <v>4</v>
      </c>
      <c r="F22" s="28">
        <v>4</v>
      </c>
      <c r="G22" s="28">
        <v>3</v>
      </c>
      <c r="H22" s="28">
        <f t="shared" si="0"/>
        <v>12</v>
      </c>
    </row>
    <row r="23" spans="1:8" x14ac:dyDescent="0.2">
      <c r="A23" s="27">
        <v>41701</v>
      </c>
      <c r="B23" s="24" t="s">
        <v>219</v>
      </c>
      <c r="C23" s="27">
        <v>41701</v>
      </c>
      <c r="D23" s="28">
        <v>5</v>
      </c>
      <c r="E23" s="28">
        <v>6</v>
      </c>
      <c r="F23" s="28">
        <v>3</v>
      </c>
      <c r="G23" s="28">
        <v>5</v>
      </c>
      <c r="H23" s="28">
        <f t="shared" si="0"/>
        <v>19</v>
      </c>
    </row>
    <row r="24" spans="1:8" x14ac:dyDescent="0.2">
      <c r="A24" s="27">
        <v>41702</v>
      </c>
      <c r="B24" s="24" t="s">
        <v>220</v>
      </c>
      <c r="C24" s="27">
        <v>41702</v>
      </c>
      <c r="D24" s="28">
        <v>1</v>
      </c>
      <c r="E24" s="28">
        <v>4</v>
      </c>
      <c r="F24" s="28">
        <v>2</v>
      </c>
      <c r="G24" s="28">
        <v>4</v>
      </c>
      <c r="H24" s="28">
        <f t="shared" si="0"/>
        <v>11</v>
      </c>
    </row>
    <row r="25" spans="1:8" x14ac:dyDescent="0.2">
      <c r="A25" s="27">
        <v>41703</v>
      </c>
      <c r="B25" s="24" t="s">
        <v>214</v>
      </c>
      <c r="C25" s="27">
        <v>41703</v>
      </c>
      <c r="D25" s="28"/>
      <c r="E25" s="28"/>
      <c r="F25" s="28"/>
      <c r="G25" s="28"/>
      <c r="H25" s="28"/>
    </row>
    <row r="26" spans="1:8" x14ac:dyDescent="0.2">
      <c r="A26" s="27">
        <v>41704</v>
      </c>
      <c r="B26" s="24" t="s">
        <v>215</v>
      </c>
      <c r="C26" s="27">
        <v>41704</v>
      </c>
      <c r="D26" s="28"/>
      <c r="E26" s="28"/>
      <c r="F26" s="28"/>
      <c r="G26" s="28"/>
      <c r="H26" s="28"/>
    </row>
    <row r="27" spans="1:8" x14ac:dyDescent="0.2">
      <c r="A27" s="27">
        <v>41705</v>
      </c>
      <c r="B27" s="24" t="s">
        <v>216</v>
      </c>
      <c r="C27" s="27">
        <v>41705</v>
      </c>
      <c r="D27" s="28"/>
      <c r="E27" s="28"/>
      <c r="F27" s="28"/>
      <c r="G27" s="28"/>
      <c r="H27" s="28"/>
    </row>
    <row r="28" spans="1:8" x14ac:dyDescent="0.2">
      <c r="A28" s="27">
        <v>41706</v>
      </c>
      <c r="B28" s="24" t="s">
        <v>217</v>
      </c>
      <c r="C28" s="27">
        <v>41706</v>
      </c>
      <c r="D28" s="28"/>
      <c r="E28" s="28"/>
      <c r="F28" s="28"/>
      <c r="G28" s="28"/>
      <c r="H28" s="28"/>
    </row>
    <row r="29" spans="1:8" x14ac:dyDescent="0.2">
      <c r="A29" s="27">
        <v>41707</v>
      </c>
      <c r="B29" s="24" t="s">
        <v>218</v>
      </c>
      <c r="C29" s="27">
        <v>41707</v>
      </c>
      <c r="D29" s="28"/>
      <c r="E29" s="28"/>
      <c r="F29" s="28"/>
      <c r="G29" s="28"/>
      <c r="H29" s="28"/>
    </row>
    <row r="30" spans="1:8" x14ac:dyDescent="0.2">
      <c r="A30" s="27">
        <v>41708</v>
      </c>
      <c r="B30" s="24" t="s">
        <v>219</v>
      </c>
      <c r="C30" s="27">
        <v>41708</v>
      </c>
      <c r="D30" s="28"/>
      <c r="E30" s="28"/>
      <c r="F30" s="28"/>
      <c r="G30" s="28"/>
      <c r="H30" s="28"/>
    </row>
    <row r="31" spans="1:8" x14ac:dyDescent="0.2">
      <c r="A31" s="27">
        <v>41709</v>
      </c>
      <c r="B31" s="24" t="s">
        <v>220</v>
      </c>
      <c r="C31" s="27">
        <v>41709</v>
      </c>
      <c r="D31" s="28"/>
      <c r="E31" s="28"/>
      <c r="F31" s="28"/>
      <c r="G31" s="28"/>
      <c r="H31" s="28"/>
    </row>
    <row r="32" spans="1:8" x14ac:dyDescent="0.2">
      <c r="A32" s="27">
        <v>41710</v>
      </c>
      <c r="B32" s="24" t="s">
        <v>214</v>
      </c>
      <c r="C32" s="27">
        <v>41710</v>
      </c>
      <c r="D32" s="28"/>
      <c r="E32" s="28"/>
      <c r="F32" s="28"/>
      <c r="G32" s="28"/>
      <c r="H32" s="28"/>
    </row>
    <row r="33" spans="1:8" x14ac:dyDescent="0.2">
      <c r="A33" s="27">
        <v>41711</v>
      </c>
      <c r="B33" s="24" t="s">
        <v>215</v>
      </c>
      <c r="C33" s="27">
        <v>41711</v>
      </c>
      <c r="D33" s="28"/>
      <c r="E33" s="28"/>
      <c r="F33" s="28"/>
      <c r="G33" s="28"/>
      <c r="H33" s="28"/>
    </row>
    <row r="34" spans="1:8" x14ac:dyDescent="0.2">
      <c r="A34" s="27">
        <v>41712</v>
      </c>
      <c r="B34" s="24" t="s">
        <v>216</v>
      </c>
      <c r="C34" s="27">
        <v>41712</v>
      </c>
      <c r="D34" s="28"/>
      <c r="E34" s="28"/>
      <c r="F34" s="28"/>
      <c r="G34" s="28"/>
      <c r="H34" s="28"/>
    </row>
    <row r="35" spans="1:8" x14ac:dyDescent="0.2">
      <c r="A35" s="27">
        <v>41713</v>
      </c>
      <c r="B35" s="24" t="s">
        <v>217</v>
      </c>
      <c r="C35" s="27">
        <v>41713</v>
      </c>
      <c r="D35" s="28"/>
      <c r="E35" s="28"/>
      <c r="F35" s="28"/>
      <c r="G35" s="28"/>
      <c r="H35" s="28"/>
    </row>
    <row r="36" spans="1:8" x14ac:dyDescent="0.2">
      <c r="A36" s="27">
        <v>41714</v>
      </c>
      <c r="B36" s="24" t="s">
        <v>218</v>
      </c>
      <c r="C36" s="27">
        <v>41714</v>
      </c>
      <c r="D36" s="28"/>
      <c r="E36" s="28"/>
      <c r="F36" s="28"/>
      <c r="G36" s="28"/>
      <c r="H36" s="28"/>
    </row>
    <row r="37" spans="1:8" x14ac:dyDescent="0.2">
      <c r="A37" s="27">
        <v>41715</v>
      </c>
      <c r="B37" s="24" t="s">
        <v>219</v>
      </c>
      <c r="C37" s="27">
        <v>41715</v>
      </c>
      <c r="D37" s="28"/>
      <c r="E37" s="28"/>
      <c r="F37" s="28"/>
      <c r="G37" s="28"/>
      <c r="H37" s="28"/>
    </row>
    <row r="38" spans="1:8" x14ac:dyDescent="0.2">
      <c r="A38" s="27">
        <v>41716</v>
      </c>
      <c r="B38" s="24" t="s">
        <v>220</v>
      </c>
      <c r="C38" s="27">
        <v>41716</v>
      </c>
      <c r="D38" s="28"/>
      <c r="E38" s="28"/>
      <c r="F38" s="28"/>
      <c r="G38" s="28"/>
      <c r="H38" s="28"/>
    </row>
    <row r="39" spans="1:8" x14ac:dyDescent="0.2">
      <c r="A39" s="27">
        <v>41717</v>
      </c>
      <c r="B39" s="24" t="s">
        <v>214</v>
      </c>
      <c r="C39" s="27">
        <v>41717</v>
      </c>
      <c r="D39" s="28"/>
      <c r="E39" s="28"/>
      <c r="F39" s="28"/>
      <c r="G39" s="28"/>
      <c r="H39" s="28"/>
    </row>
    <row r="40" spans="1:8" x14ac:dyDescent="0.2">
      <c r="A40" s="27">
        <v>41718</v>
      </c>
      <c r="B40" s="24" t="s">
        <v>215</v>
      </c>
      <c r="C40" s="27">
        <v>41718</v>
      </c>
      <c r="D40" s="28"/>
      <c r="E40" s="28"/>
      <c r="F40" s="28"/>
      <c r="G40" s="28"/>
      <c r="H40" s="28"/>
    </row>
    <row r="41" spans="1:8" x14ac:dyDescent="0.2">
      <c r="A41" s="27">
        <v>41719</v>
      </c>
      <c r="B41" s="24" t="s">
        <v>216</v>
      </c>
      <c r="C41" s="27">
        <v>41719</v>
      </c>
      <c r="D41" s="28"/>
      <c r="E41" s="28"/>
      <c r="F41" s="28"/>
      <c r="G41" s="28"/>
      <c r="H41" s="28"/>
    </row>
    <row r="42" spans="1:8" x14ac:dyDescent="0.2">
      <c r="A42" s="27">
        <v>41720</v>
      </c>
      <c r="B42" s="24" t="s">
        <v>217</v>
      </c>
      <c r="C42" s="27">
        <v>41720</v>
      </c>
      <c r="D42" s="28"/>
      <c r="E42" s="28"/>
      <c r="F42" s="28"/>
      <c r="G42" s="28"/>
      <c r="H42" s="28"/>
    </row>
    <row r="43" spans="1:8" x14ac:dyDescent="0.2">
      <c r="A43" s="27">
        <v>41721</v>
      </c>
      <c r="B43" s="24" t="s">
        <v>218</v>
      </c>
      <c r="C43" s="27">
        <v>41721</v>
      </c>
      <c r="D43" s="28"/>
      <c r="E43" s="28"/>
      <c r="F43" s="28"/>
      <c r="G43" s="28"/>
      <c r="H43" s="28"/>
    </row>
    <row r="44" spans="1:8" x14ac:dyDescent="0.2">
      <c r="A44" s="27">
        <v>41722</v>
      </c>
      <c r="B44" s="24" t="s">
        <v>219</v>
      </c>
      <c r="C44" s="27">
        <v>41722</v>
      </c>
      <c r="D44" s="28"/>
      <c r="E44" s="28"/>
      <c r="F44" s="28"/>
      <c r="G44" s="28"/>
      <c r="H44" s="28"/>
    </row>
    <row r="45" spans="1:8" x14ac:dyDescent="0.2">
      <c r="A45" s="27">
        <v>41723</v>
      </c>
      <c r="B45" s="24" t="s">
        <v>220</v>
      </c>
      <c r="C45" s="27">
        <v>41723</v>
      </c>
      <c r="D45" s="28"/>
      <c r="E45" s="28"/>
      <c r="F45" s="28"/>
      <c r="G45" s="28"/>
      <c r="H45" s="28"/>
    </row>
    <row r="46" spans="1:8" x14ac:dyDescent="0.2">
      <c r="A46" s="27">
        <v>41724</v>
      </c>
      <c r="B46" s="24" t="s">
        <v>214</v>
      </c>
      <c r="C46" s="27">
        <v>41724</v>
      </c>
      <c r="D46" s="28"/>
      <c r="E46" s="28"/>
      <c r="F46" s="28"/>
      <c r="G46" s="28"/>
      <c r="H46" s="28"/>
    </row>
    <row r="47" spans="1:8" x14ac:dyDescent="0.2">
      <c r="A47" s="27">
        <v>41725</v>
      </c>
      <c r="B47" s="24" t="s">
        <v>215</v>
      </c>
      <c r="C47" s="27">
        <v>41725</v>
      </c>
      <c r="D47" s="28"/>
      <c r="E47" s="28"/>
      <c r="F47" s="28"/>
      <c r="G47" s="28"/>
      <c r="H47" s="28"/>
    </row>
    <row r="48" spans="1:8" x14ac:dyDescent="0.2">
      <c r="A48" s="27">
        <v>41726</v>
      </c>
      <c r="B48" s="24" t="s">
        <v>216</v>
      </c>
      <c r="C48" s="27">
        <v>41726</v>
      </c>
      <c r="D48" s="28"/>
      <c r="E48" s="28"/>
      <c r="F48" s="28"/>
      <c r="G48" s="28"/>
      <c r="H48" s="28"/>
    </row>
    <row r="49" spans="1:8" x14ac:dyDescent="0.2">
      <c r="A49" s="27">
        <v>41727</v>
      </c>
      <c r="B49" s="24" t="s">
        <v>217</v>
      </c>
      <c r="C49" s="27">
        <v>41727</v>
      </c>
      <c r="D49" s="28"/>
      <c r="E49" s="28"/>
      <c r="F49" s="28"/>
      <c r="G49" s="28"/>
      <c r="H49" s="28"/>
    </row>
    <row r="50" spans="1:8" x14ac:dyDescent="0.2">
      <c r="A50" s="27">
        <v>41728</v>
      </c>
      <c r="B50" s="24" t="s">
        <v>218</v>
      </c>
      <c r="C50" s="27">
        <v>41728</v>
      </c>
      <c r="D50" s="28"/>
      <c r="E50" s="28"/>
      <c r="F50" s="28"/>
      <c r="G50" s="28"/>
      <c r="H50" s="28"/>
    </row>
  </sheetData>
  <pageMargins left="0.7" right="0.7" top="0.75" bottom="0.75" header="0.3" footer="0.3"/>
  <pageSetup paperSize="9" orientation="portrait" r:id="rId1"/>
  <ignoredErrors>
    <ignoredError sqref="H4:H2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B14" zoomScale="120" zoomScaleNormal="120" workbookViewId="0">
      <selection activeCell="L12" sqref="L12:L29"/>
    </sheetView>
  </sheetViews>
  <sheetFormatPr baseColWidth="10" defaultColWidth="9.140625" defaultRowHeight="15" x14ac:dyDescent="0.25"/>
  <cols>
    <col min="1" max="1" width="9.7109375" style="37" bestFit="1" customWidth="1"/>
    <col min="2" max="2" width="15.42578125" bestFit="1" customWidth="1"/>
    <col min="3" max="3" width="8.42578125" bestFit="1" customWidth="1"/>
    <col min="4" max="4" width="10.140625" customWidth="1"/>
    <col min="5" max="5" width="10.5703125" customWidth="1"/>
    <col min="6" max="8" width="10" bestFit="1" customWidth="1"/>
    <col min="9" max="9" width="15.42578125" bestFit="1" customWidth="1"/>
    <col min="10" max="10" width="11.140625" customWidth="1"/>
    <col min="11" max="11" width="18.140625" customWidth="1"/>
  </cols>
  <sheetData>
    <row r="1" spans="1:12" ht="26.25" thickBot="1" x14ac:dyDescent="0.3">
      <c r="A1" s="29" t="s">
        <v>237</v>
      </c>
      <c r="B1" s="29" t="s">
        <v>238</v>
      </c>
      <c r="C1" s="32" t="s">
        <v>239</v>
      </c>
      <c r="D1" s="32" t="s">
        <v>240</v>
      </c>
      <c r="E1" s="32" t="s">
        <v>241</v>
      </c>
      <c r="F1" s="32" t="s">
        <v>242</v>
      </c>
      <c r="G1" s="32" t="s">
        <v>243</v>
      </c>
      <c r="H1" s="32" t="s">
        <v>244</v>
      </c>
      <c r="I1" s="32" t="s">
        <v>245</v>
      </c>
      <c r="J1" s="32" t="s">
        <v>246</v>
      </c>
      <c r="K1" s="32" t="s">
        <v>244</v>
      </c>
      <c r="L1" s="32"/>
    </row>
    <row r="2" spans="1:12" ht="15.75" thickBot="1" x14ac:dyDescent="0.3">
      <c r="A2" s="7">
        <v>230</v>
      </c>
      <c r="B2" s="33">
        <v>41697.33630787037</v>
      </c>
      <c r="C2" s="34"/>
      <c r="D2" s="34"/>
      <c r="E2" s="34"/>
      <c r="F2" s="34"/>
      <c r="G2" s="34"/>
      <c r="H2" s="34"/>
      <c r="I2" s="33">
        <f t="shared" ref="I2:I29" si="0">IF(B2="","",B2+0.125*2)</f>
        <v>41697.58630787037</v>
      </c>
      <c r="J2" s="35">
        <f t="shared" ref="J2:J29" ca="1" si="1">IF(B2="","",NOW()-B2)</f>
        <v>78.755508333335456</v>
      </c>
      <c r="K2" s="33"/>
      <c r="L2" s="35" t="str">
        <f t="shared" ref="L2:L29" si="2">IF(K2&lt;="","",K2-B2)</f>
        <v/>
      </c>
    </row>
    <row r="3" spans="1:12" ht="15.75" thickBot="1" x14ac:dyDescent="0.3">
      <c r="A3" s="7">
        <v>228</v>
      </c>
      <c r="B3" s="33">
        <v>41697.33630787037</v>
      </c>
      <c r="C3" s="34"/>
      <c r="D3" s="34"/>
      <c r="E3" s="34"/>
      <c r="F3" s="34"/>
      <c r="G3" s="34"/>
      <c r="H3" s="34"/>
      <c r="I3" s="33">
        <f t="shared" si="0"/>
        <v>41697.58630787037</v>
      </c>
      <c r="J3" s="35">
        <f t="shared" ca="1" si="1"/>
        <v>78.755508333335456</v>
      </c>
      <c r="K3" s="33"/>
      <c r="L3" s="35" t="str">
        <f t="shared" si="2"/>
        <v/>
      </c>
    </row>
    <row r="4" spans="1:12" ht="15.75" thickBot="1" x14ac:dyDescent="0.3">
      <c r="A4" s="7">
        <v>219</v>
      </c>
      <c r="B4" s="33">
        <v>41697.342557870368</v>
      </c>
      <c r="C4" s="34"/>
      <c r="D4" s="34"/>
      <c r="E4" s="34"/>
      <c r="F4" s="34"/>
      <c r="G4" s="34"/>
      <c r="H4" s="34"/>
      <c r="I4" s="33">
        <f t="shared" si="0"/>
        <v>41697.592557870368</v>
      </c>
      <c r="J4" s="35">
        <f t="shared" ca="1" si="1"/>
        <v>78.749258333336911</v>
      </c>
      <c r="K4" s="33"/>
      <c r="L4" s="35" t="str">
        <f t="shared" si="2"/>
        <v/>
      </c>
    </row>
    <row r="5" spans="1:12" ht="15.75" thickBot="1" x14ac:dyDescent="0.3">
      <c r="A5" s="7">
        <v>215</v>
      </c>
      <c r="B5" s="33">
        <v>41697.342557870368</v>
      </c>
      <c r="C5" s="34"/>
      <c r="D5" s="34"/>
      <c r="E5" s="34"/>
      <c r="F5" s="34"/>
      <c r="G5" s="34"/>
      <c r="H5" s="34"/>
      <c r="I5" s="33">
        <f t="shared" si="0"/>
        <v>41697.592557870368</v>
      </c>
      <c r="J5" s="35">
        <f t="shared" ca="1" si="1"/>
        <v>78.749258333336911</v>
      </c>
      <c r="K5" s="33"/>
      <c r="L5" s="35" t="str">
        <f t="shared" si="2"/>
        <v/>
      </c>
    </row>
    <row r="6" spans="1:12" ht="15" customHeight="1" thickBot="1" x14ac:dyDescent="0.3">
      <c r="A6" s="7">
        <v>306</v>
      </c>
      <c r="B6" s="33">
        <v>41697.372418981482</v>
      </c>
      <c r="C6" s="34"/>
      <c r="D6" s="34"/>
      <c r="E6" s="34"/>
      <c r="F6" s="34"/>
      <c r="G6" s="34"/>
      <c r="H6" s="34"/>
      <c r="I6" s="33">
        <f t="shared" si="0"/>
        <v>41697.622418981482</v>
      </c>
      <c r="J6" s="35">
        <f t="shared" ca="1" si="1"/>
        <v>78.719397222223051</v>
      </c>
      <c r="K6" s="33"/>
      <c r="L6" s="35" t="str">
        <f t="shared" si="2"/>
        <v/>
      </c>
    </row>
    <row r="7" spans="1:12" ht="15" customHeight="1" thickBot="1" x14ac:dyDescent="0.3">
      <c r="A7" s="7">
        <v>200</v>
      </c>
      <c r="B7" s="33">
        <v>41697.387696759259</v>
      </c>
      <c r="C7" s="34"/>
      <c r="D7" s="34"/>
      <c r="E7" s="34"/>
      <c r="F7" s="34"/>
      <c r="G7" s="34"/>
      <c r="H7" s="34"/>
      <c r="I7" s="33">
        <f t="shared" si="0"/>
        <v>41697.637696759259</v>
      </c>
      <c r="J7" s="35">
        <f t="shared" ca="1" si="1"/>
        <v>78.704119444446405</v>
      </c>
      <c r="K7" s="33"/>
      <c r="L7" s="35" t="str">
        <f t="shared" si="2"/>
        <v/>
      </c>
    </row>
    <row r="8" spans="1:12" ht="15" customHeight="1" thickBot="1" x14ac:dyDescent="0.3">
      <c r="A8" s="7">
        <v>207</v>
      </c>
      <c r="B8" s="33">
        <v>41697.387696759259</v>
      </c>
      <c r="C8" s="34"/>
      <c r="D8" s="34"/>
      <c r="E8" s="34"/>
      <c r="F8" s="34"/>
      <c r="G8" s="34"/>
      <c r="H8" s="34"/>
      <c r="I8" s="33">
        <f t="shared" si="0"/>
        <v>41697.637696759259</v>
      </c>
      <c r="J8" s="35">
        <f t="shared" ca="1" si="1"/>
        <v>78.704119444446405</v>
      </c>
      <c r="K8" s="33"/>
      <c r="L8" s="35" t="str">
        <f t="shared" si="2"/>
        <v/>
      </c>
    </row>
    <row r="9" spans="1:12" ht="15" customHeight="1" thickBot="1" x14ac:dyDescent="0.3">
      <c r="A9" s="7">
        <v>210</v>
      </c>
      <c r="B9" s="33">
        <v>41697.387696759259</v>
      </c>
      <c r="C9" s="34"/>
      <c r="D9" s="34"/>
      <c r="E9" s="34"/>
      <c r="F9" s="34"/>
      <c r="G9" s="34"/>
      <c r="H9" s="34"/>
      <c r="I9" s="33">
        <f t="shared" si="0"/>
        <v>41697.637696759259</v>
      </c>
      <c r="J9" s="35">
        <f t="shared" ca="1" si="1"/>
        <v>78.704119444446405</v>
      </c>
      <c r="K9" s="33"/>
      <c r="L9" s="35" t="str">
        <f t="shared" si="2"/>
        <v/>
      </c>
    </row>
    <row r="10" spans="1:12" ht="15" customHeight="1" thickBot="1" x14ac:dyDescent="0.3">
      <c r="A10" s="7">
        <v>208</v>
      </c>
      <c r="B10" s="33">
        <v>41697.387696759259</v>
      </c>
      <c r="C10" s="34"/>
      <c r="D10" s="34"/>
      <c r="E10" s="34"/>
      <c r="F10" s="34"/>
      <c r="G10" s="34"/>
      <c r="H10" s="34"/>
      <c r="I10" s="33">
        <f t="shared" si="0"/>
        <v>41697.637696759259</v>
      </c>
      <c r="J10" s="35">
        <f t="shared" ca="1" si="1"/>
        <v>78.704119444446405</v>
      </c>
      <c r="K10" s="33"/>
      <c r="L10" s="35" t="str">
        <f t="shared" si="2"/>
        <v/>
      </c>
    </row>
    <row r="11" spans="1:12" ht="15.75" thickBot="1" x14ac:dyDescent="0.3">
      <c r="A11" s="7">
        <v>410</v>
      </c>
      <c r="B11" s="33">
        <v>41697.388391203705</v>
      </c>
      <c r="C11" s="34"/>
      <c r="D11" s="34"/>
      <c r="E11" s="34"/>
      <c r="F11" s="34"/>
      <c r="G11" s="34"/>
      <c r="H11" s="34"/>
      <c r="I11" s="33">
        <f t="shared" si="0"/>
        <v>41697.638391203705</v>
      </c>
      <c r="J11" s="35">
        <f t="shared" ca="1" si="1"/>
        <v>78.703424999999697</v>
      </c>
      <c r="K11" s="33"/>
      <c r="L11" s="35" t="str">
        <f t="shared" si="2"/>
        <v/>
      </c>
    </row>
    <row r="12" spans="1:12" ht="15.75" thickBot="1" x14ac:dyDescent="0.3">
      <c r="A12" s="7">
        <v>315</v>
      </c>
      <c r="B12" s="33">
        <v>41697.392557870371</v>
      </c>
      <c r="C12" s="34"/>
      <c r="D12" s="34"/>
      <c r="E12" s="34"/>
      <c r="F12" s="34"/>
      <c r="G12" s="34"/>
      <c r="H12" s="34"/>
      <c r="I12" s="33">
        <f t="shared" si="0"/>
        <v>41697.642557870371</v>
      </c>
      <c r="J12" s="35">
        <f t="shared" ca="1" si="1"/>
        <v>78.699258333334001</v>
      </c>
      <c r="K12" s="33"/>
      <c r="L12" s="35" t="str">
        <f t="shared" si="2"/>
        <v/>
      </c>
    </row>
    <row r="13" spans="1:12" ht="15.75" thickBot="1" x14ac:dyDescent="0.3">
      <c r="A13" s="7">
        <v>307</v>
      </c>
      <c r="B13" s="33">
        <v>41697.404363425929</v>
      </c>
      <c r="C13" s="34"/>
      <c r="D13" s="34"/>
      <c r="E13" s="34"/>
      <c r="F13" s="34"/>
      <c r="G13" s="34"/>
      <c r="H13" s="34"/>
      <c r="I13" s="33">
        <f t="shared" si="0"/>
        <v>41697.654363425929</v>
      </c>
      <c r="J13" s="35">
        <f t="shared" ca="1" si="1"/>
        <v>78.687452777776343</v>
      </c>
      <c r="K13" s="33"/>
      <c r="L13" s="35" t="str">
        <f t="shared" si="2"/>
        <v/>
      </c>
    </row>
    <row r="14" spans="1:12" ht="15.75" thickBot="1" x14ac:dyDescent="0.3">
      <c r="A14" s="7">
        <v>226</v>
      </c>
      <c r="B14" s="33">
        <v>41697.430752314816</v>
      </c>
      <c r="C14" s="34"/>
      <c r="D14" s="34"/>
      <c r="E14" s="34"/>
      <c r="F14" s="34"/>
      <c r="G14" s="34"/>
      <c r="H14" s="34"/>
      <c r="I14" s="33">
        <f t="shared" si="0"/>
        <v>41697.680752314816</v>
      </c>
      <c r="J14" s="35">
        <f t="shared" ca="1" si="1"/>
        <v>78.661063888888748</v>
      </c>
      <c r="K14" s="33"/>
      <c r="L14" s="35" t="str">
        <f t="shared" si="2"/>
        <v/>
      </c>
    </row>
    <row r="15" spans="1:12" ht="15.75" thickBot="1" x14ac:dyDescent="0.3">
      <c r="A15" s="7">
        <v>309</v>
      </c>
      <c r="B15" s="33">
        <v>41697.434918981482</v>
      </c>
      <c r="C15" s="34"/>
      <c r="D15" s="34"/>
      <c r="E15" s="34"/>
      <c r="F15" s="34"/>
      <c r="G15" s="34"/>
      <c r="H15" s="34"/>
      <c r="I15" s="33">
        <f t="shared" si="0"/>
        <v>41697.684918981482</v>
      </c>
      <c r="J15" s="35">
        <f t="shared" ca="1" si="1"/>
        <v>78.656897222223051</v>
      </c>
      <c r="K15" s="33"/>
      <c r="L15" s="35" t="str">
        <f t="shared" si="2"/>
        <v/>
      </c>
    </row>
    <row r="16" spans="1:12" ht="15.75" thickBot="1" x14ac:dyDescent="0.3">
      <c r="A16" s="7" t="s">
        <v>247</v>
      </c>
      <c r="B16" s="33">
        <v>41697.440474537034</v>
      </c>
      <c r="C16" s="34"/>
      <c r="D16" s="34"/>
      <c r="E16" s="34"/>
      <c r="F16" s="34"/>
      <c r="G16" s="34"/>
      <c r="H16" s="34"/>
      <c r="I16" s="33">
        <f t="shared" si="0"/>
        <v>41697.690474537034</v>
      </c>
      <c r="J16" s="35">
        <f t="shared" ca="1" si="1"/>
        <v>78.651341666671215</v>
      </c>
      <c r="K16" s="33"/>
      <c r="L16" s="35" t="str">
        <f t="shared" si="2"/>
        <v/>
      </c>
    </row>
    <row r="17" spans="1:12" ht="15.75" thickBot="1" x14ac:dyDescent="0.3">
      <c r="A17" s="7">
        <v>408</v>
      </c>
      <c r="B17" s="33">
        <v>41697.452280092592</v>
      </c>
      <c r="C17" s="34"/>
      <c r="D17" s="34"/>
      <c r="E17" s="34"/>
      <c r="F17" s="34"/>
      <c r="G17" s="34"/>
      <c r="H17" s="34"/>
      <c r="I17" s="33">
        <f t="shared" si="0"/>
        <v>41697.702280092592</v>
      </c>
      <c r="J17" s="35">
        <f t="shared" ca="1" si="1"/>
        <v>78.639536111113557</v>
      </c>
      <c r="K17" s="33"/>
      <c r="L17" s="35" t="str">
        <f t="shared" si="2"/>
        <v/>
      </c>
    </row>
    <row r="18" spans="1:12" ht="15.75" thickBot="1" x14ac:dyDescent="0.3">
      <c r="A18" s="7" t="s">
        <v>137</v>
      </c>
      <c r="B18" s="33">
        <v>41697.452974537038</v>
      </c>
      <c r="C18" s="34"/>
      <c r="D18" s="34"/>
      <c r="E18" s="34"/>
      <c r="F18" s="34"/>
      <c r="G18" s="34"/>
      <c r="H18" s="34"/>
      <c r="I18" s="33">
        <f t="shared" si="0"/>
        <v>41697.702974537038</v>
      </c>
      <c r="J18" s="35">
        <f t="shared" ca="1" si="1"/>
        <v>78.638841666666849</v>
      </c>
      <c r="K18" s="33"/>
      <c r="L18" s="35" t="str">
        <f t="shared" si="2"/>
        <v/>
      </c>
    </row>
    <row r="19" spans="1:12" ht="15.75" thickBot="1" x14ac:dyDescent="0.3">
      <c r="A19" s="7">
        <v>221</v>
      </c>
      <c r="B19" s="33">
        <v>41697.469641203701</v>
      </c>
      <c r="C19" s="34"/>
      <c r="D19" s="34"/>
      <c r="E19" s="34"/>
      <c r="F19" s="34"/>
      <c r="G19" s="34"/>
      <c r="H19" s="34"/>
      <c r="I19" s="33">
        <f t="shared" si="0"/>
        <v>41697.719641203701</v>
      </c>
      <c r="J19" s="35">
        <f t="shared" ca="1" si="1"/>
        <v>78.622175000004063</v>
      </c>
      <c r="K19" s="33"/>
      <c r="L19" s="35" t="str">
        <f t="shared" si="2"/>
        <v/>
      </c>
    </row>
    <row r="20" spans="1:12" ht="15.75" thickBot="1" x14ac:dyDescent="0.3">
      <c r="A20" s="7">
        <v>235</v>
      </c>
      <c r="B20" s="33">
        <v>41697.470335648148</v>
      </c>
      <c r="C20" s="34"/>
      <c r="D20" s="34"/>
      <c r="E20" s="34"/>
      <c r="F20" s="34"/>
      <c r="G20" s="34"/>
      <c r="H20" s="34"/>
      <c r="I20" s="33">
        <f t="shared" si="0"/>
        <v>41697.720335648148</v>
      </c>
      <c r="J20" s="35">
        <f t="shared" ca="1" si="1"/>
        <v>78.621480555557355</v>
      </c>
      <c r="K20" s="33"/>
      <c r="L20" s="35" t="str">
        <f t="shared" si="2"/>
        <v/>
      </c>
    </row>
    <row r="21" spans="1:12" ht="15.75" thickBot="1" x14ac:dyDescent="0.3">
      <c r="A21" s="7">
        <v>218</v>
      </c>
      <c r="B21" s="33">
        <v>41697.471030092594</v>
      </c>
      <c r="C21" s="34"/>
      <c r="D21" s="34"/>
      <c r="E21" s="34"/>
      <c r="F21" s="34"/>
      <c r="G21" s="34"/>
      <c r="H21" s="34"/>
      <c r="I21" s="33">
        <f t="shared" si="0"/>
        <v>41697.721030092594</v>
      </c>
      <c r="J21" s="35">
        <f t="shared" ca="1" si="1"/>
        <v>78.620786111110647</v>
      </c>
      <c r="K21" s="33"/>
      <c r="L21" s="35" t="str">
        <f t="shared" si="2"/>
        <v/>
      </c>
    </row>
    <row r="22" spans="1:12" ht="15.75" thickBot="1" x14ac:dyDescent="0.3">
      <c r="A22" s="7">
        <v>316</v>
      </c>
      <c r="B22" s="33">
        <v>41697.495335648149</v>
      </c>
      <c r="C22" s="34"/>
      <c r="D22" s="34"/>
      <c r="E22" s="34"/>
      <c r="F22" s="34"/>
      <c r="G22" s="34"/>
      <c r="H22" s="34"/>
      <c r="I22" s="33">
        <f t="shared" si="0"/>
        <v>41697.745335648149</v>
      </c>
      <c r="J22" s="35">
        <f t="shared" ca="1" si="1"/>
        <v>78.5964805555559</v>
      </c>
      <c r="K22" s="33"/>
      <c r="L22" s="35" t="str">
        <f t="shared" si="2"/>
        <v/>
      </c>
    </row>
    <row r="23" spans="1:12" ht="15.75" thickBot="1" x14ac:dyDescent="0.3">
      <c r="A23" s="7">
        <v>406</v>
      </c>
      <c r="B23" s="33">
        <v>41697.498807870368</v>
      </c>
      <c r="C23" s="34"/>
      <c r="D23" s="34"/>
      <c r="E23" s="34"/>
      <c r="F23" s="34"/>
      <c r="G23" s="34"/>
      <c r="H23" s="34"/>
      <c r="I23" s="33">
        <f t="shared" si="0"/>
        <v>41697.748807870368</v>
      </c>
      <c r="J23" s="35">
        <f t="shared" ca="1" si="1"/>
        <v>78.593008333336911</v>
      </c>
      <c r="K23" s="33"/>
      <c r="L23" s="35" t="str">
        <f t="shared" si="2"/>
        <v/>
      </c>
    </row>
    <row r="24" spans="1:12" ht="15.75" thickBot="1" x14ac:dyDescent="0.3">
      <c r="A24" s="7" t="s">
        <v>130</v>
      </c>
      <c r="B24" s="33">
        <v>41697.507141203707</v>
      </c>
      <c r="C24" s="34"/>
      <c r="D24" s="34"/>
      <c r="E24" s="34"/>
      <c r="F24" s="34"/>
      <c r="G24" s="34"/>
      <c r="H24" s="34"/>
      <c r="I24" s="33">
        <f t="shared" si="0"/>
        <v>41697.757141203707</v>
      </c>
      <c r="J24" s="35">
        <f t="shared" ca="1" si="1"/>
        <v>78.584674999998242</v>
      </c>
      <c r="K24" s="33"/>
      <c r="L24" s="35" t="str">
        <f t="shared" si="2"/>
        <v/>
      </c>
    </row>
    <row r="25" spans="1:12" ht="15.75" thickBot="1" x14ac:dyDescent="0.3">
      <c r="A25" s="7">
        <v>302</v>
      </c>
      <c r="B25" s="33">
        <v>41697.55505787037</v>
      </c>
      <c r="C25" s="34"/>
      <c r="D25" s="34"/>
      <c r="E25" s="34"/>
      <c r="F25" s="34"/>
      <c r="G25" s="34"/>
      <c r="H25" s="34"/>
      <c r="I25" s="33">
        <f t="shared" si="0"/>
        <v>41697.80505787037</v>
      </c>
      <c r="J25" s="35">
        <f t="shared" ca="1" si="1"/>
        <v>78.536758333335456</v>
      </c>
      <c r="K25" s="33"/>
      <c r="L25" s="35" t="str">
        <f t="shared" si="2"/>
        <v/>
      </c>
    </row>
    <row r="26" spans="1:12" ht="15.75" thickBot="1" x14ac:dyDescent="0.3">
      <c r="A26" s="7">
        <v>301</v>
      </c>
      <c r="B26" s="33">
        <v>41697.556446759256</v>
      </c>
      <c r="C26" s="34"/>
      <c r="D26" s="34"/>
      <c r="E26" s="34"/>
      <c r="F26" s="34"/>
      <c r="G26" s="34"/>
      <c r="H26" s="34"/>
      <c r="I26" s="33">
        <f t="shared" si="0"/>
        <v>41697.806446759256</v>
      </c>
      <c r="J26" s="35">
        <f t="shared" ca="1" si="1"/>
        <v>78.535369444449316</v>
      </c>
      <c r="K26" s="33"/>
      <c r="L26" s="35" t="str">
        <f t="shared" si="2"/>
        <v/>
      </c>
    </row>
    <row r="27" spans="1:12" ht="15.75" thickBot="1" x14ac:dyDescent="0.3">
      <c r="A27" s="7">
        <v>311</v>
      </c>
      <c r="B27" s="33">
        <v>41697.573807870373</v>
      </c>
      <c r="C27" s="34"/>
      <c r="D27" s="34"/>
      <c r="E27" s="34"/>
      <c r="F27" s="34"/>
      <c r="G27" s="34"/>
      <c r="H27" s="34"/>
      <c r="I27" s="33">
        <f t="shared" si="0"/>
        <v>41697.823807870373</v>
      </c>
      <c r="J27" s="35">
        <f t="shared" ca="1" si="1"/>
        <v>78.518008333332546</v>
      </c>
      <c r="K27" s="33"/>
      <c r="L27" s="35" t="str">
        <f t="shared" si="2"/>
        <v/>
      </c>
    </row>
    <row r="28" spans="1:12" ht="15.75" thickBot="1" x14ac:dyDescent="0.3">
      <c r="A28" s="7">
        <v>209</v>
      </c>
      <c r="B28" s="33"/>
      <c r="C28" s="34"/>
      <c r="D28" s="34"/>
      <c r="E28" s="34"/>
      <c r="F28" s="34"/>
      <c r="G28" s="34"/>
      <c r="H28" s="34"/>
      <c r="I28" s="33" t="str">
        <f t="shared" si="0"/>
        <v/>
      </c>
      <c r="J28" s="35" t="str">
        <f t="shared" ca="1" si="1"/>
        <v/>
      </c>
      <c r="K28" s="33"/>
      <c r="L28" s="35" t="str">
        <f t="shared" si="2"/>
        <v/>
      </c>
    </row>
    <row r="29" spans="1:12" ht="15.75" thickBot="1" x14ac:dyDescent="0.3">
      <c r="A29" s="7">
        <v>227</v>
      </c>
      <c r="B29" s="33"/>
      <c r="C29" s="34"/>
      <c r="D29" s="34"/>
      <c r="E29" s="34"/>
      <c r="F29" s="34"/>
      <c r="G29" s="34"/>
      <c r="H29" s="34"/>
      <c r="I29" s="33" t="str">
        <f t="shared" si="0"/>
        <v/>
      </c>
      <c r="J29" s="35" t="str">
        <f t="shared" ca="1" si="1"/>
        <v/>
      </c>
      <c r="K29" s="33"/>
      <c r="L29" s="35" t="str">
        <f t="shared" si="2"/>
        <v/>
      </c>
    </row>
    <row r="30" spans="1:12" x14ac:dyDescent="0.25">
      <c r="A30" s="36">
        <v>26</v>
      </c>
    </row>
    <row r="32" spans="1:1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</sheetData>
  <conditionalFormatting sqref="J2:J16 L2:L29">
    <cfRule type="expression" dxfId="1096" priority="151" stopIfTrue="1">
      <formula>J2&gt;0.125*2</formula>
    </cfRule>
  </conditionalFormatting>
  <conditionalFormatting sqref="J2:J16 L2:L29">
    <cfRule type="expression" dxfId="1095" priority="152" stopIfTrue="1">
      <formula>J2&gt;0.0834*2</formula>
    </cfRule>
  </conditionalFormatting>
  <conditionalFormatting sqref="J2:J16 L2:L29">
    <cfRule type="expression" dxfId="1094" priority="153" stopIfTrue="1">
      <formula>J2&gt;0.0417*2</formula>
    </cfRule>
  </conditionalFormatting>
  <conditionalFormatting sqref="J2:J16 L2:L29">
    <cfRule type="expression" dxfId="1093" priority="154" stopIfTrue="1">
      <formula>J2&gt;0</formula>
    </cfRule>
  </conditionalFormatting>
  <conditionalFormatting sqref="J2:J16 L2:L29">
    <cfRule type="expression" dxfId="1092" priority="155">
      <formula>J2&lt;0</formula>
    </cfRule>
  </conditionalFormatting>
  <conditionalFormatting sqref="J17">
    <cfRule type="expression" dxfId="1091" priority="126" stopIfTrue="1">
      <formula>J17&gt;0.125*2</formula>
    </cfRule>
  </conditionalFormatting>
  <conditionalFormatting sqref="J17">
    <cfRule type="expression" dxfId="1090" priority="127" stopIfTrue="1">
      <formula>J17&gt;0.0834*2</formula>
    </cfRule>
  </conditionalFormatting>
  <conditionalFormatting sqref="J17">
    <cfRule type="expression" dxfId="1089" priority="128" stopIfTrue="1">
      <formula>J17&gt;0.0417*2</formula>
    </cfRule>
  </conditionalFormatting>
  <conditionalFormatting sqref="J17">
    <cfRule type="expression" dxfId="1088" priority="129" stopIfTrue="1">
      <formula>J17&gt;0</formula>
    </cfRule>
  </conditionalFormatting>
  <conditionalFormatting sqref="J17">
    <cfRule type="expression" dxfId="1087" priority="130">
      <formula>J17&lt;0</formula>
    </cfRule>
  </conditionalFormatting>
  <conditionalFormatting sqref="J18">
    <cfRule type="expression" dxfId="1086" priority="116" stopIfTrue="1">
      <formula>J18&gt;0.125*2</formula>
    </cfRule>
  </conditionalFormatting>
  <conditionalFormatting sqref="J18">
    <cfRule type="expression" dxfId="1085" priority="117" stopIfTrue="1">
      <formula>J18&gt;0.0834*2</formula>
    </cfRule>
  </conditionalFormatting>
  <conditionalFormatting sqref="J18">
    <cfRule type="expression" dxfId="1084" priority="118" stopIfTrue="1">
      <formula>J18&gt;0.0417*2</formula>
    </cfRule>
  </conditionalFormatting>
  <conditionalFormatting sqref="J18">
    <cfRule type="expression" dxfId="1083" priority="119" stopIfTrue="1">
      <formula>J18&gt;0</formula>
    </cfRule>
  </conditionalFormatting>
  <conditionalFormatting sqref="J18">
    <cfRule type="expression" dxfId="1082" priority="120">
      <formula>J18&lt;0</formula>
    </cfRule>
  </conditionalFormatting>
  <conditionalFormatting sqref="J19">
    <cfRule type="expression" dxfId="1081" priority="106" stopIfTrue="1">
      <formula>J19&gt;0.125*2</formula>
    </cfRule>
  </conditionalFormatting>
  <conditionalFormatting sqref="J19">
    <cfRule type="expression" dxfId="1080" priority="107" stopIfTrue="1">
      <formula>J19&gt;0.0834*2</formula>
    </cfRule>
  </conditionalFormatting>
  <conditionalFormatting sqref="J19">
    <cfRule type="expression" dxfId="1079" priority="108" stopIfTrue="1">
      <formula>J19&gt;0.0417*2</formula>
    </cfRule>
  </conditionalFormatting>
  <conditionalFormatting sqref="J19">
    <cfRule type="expression" dxfId="1078" priority="109" stopIfTrue="1">
      <formula>J19&gt;0</formula>
    </cfRule>
  </conditionalFormatting>
  <conditionalFormatting sqref="J19">
    <cfRule type="expression" dxfId="1077" priority="110">
      <formula>J19&lt;0</formula>
    </cfRule>
  </conditionalFormatting>
  <conditionalFormatting sqref="J20">
    <cfRule type="expression" dxfId="1076" priority="96" stopIfTrue="1">
      <formula>J20&gt;0.125*2</formula>
    </cfRule>
  </conditionalFormatting>
  <conditionalFormatting sqref="J20">
    <cfRule type="expression" dxfId="1075" priority="97" stopIfTrue="1">
      <formula>J20&gt;0.0834*2</formula>
    </cfRule>
  </conditionalFormatting>
  <conditionalFormatting sqref="J20">
    <cfRule type="expression" dxfId="1074" priority="98" stopIfTrue="1">
      <formula>J20&gt;0.0417*2</formula>
    </cfRule>
  </conditionalFormatting>
  <conditionalFormatting sqref="J20">
    <cfRule type="expression" dxfId="1073" priority="99" stopIfTrue="1">
      <formula>J20&gt;0</formula>
    </cfRule>
  </conditionalFormatting>
  <conditionalFormatting sqref="J20">
    <cfRule type="expression" dxfId="1072" priority="100">
      <formula>J20&lt;0</formula>
    </cfRule>
  </conditionalFormatting>
  <conditionalFormatting sqref="J21">
    <cfRule type="expression" dxfId="1071" priority="86" stopIfTrue="1">
      <formula>J21&gt;0.125*2</formula>
    </cfRule>
  </conditionalFormatting>
  <conditionalFormatting sqref="J21">
    <cfRule type="expression" dxfId="1070" priority="87" stopIfTrue="1">
      <formula>J21&gt;0.0834*2</formula>
    </cfRule>
  </conditionalFormatting>
  <conditionalFormatting sqref="J21">
    <cfRule type="expression" dxfId="1069" priority="88" stopIfTrue="1">
      <formula>J21&gt;0.0417*2</formula>
    </cfRule>
  </conditionalFormatting>
  <conditionalFormatting sqref="J21">
    <cfRule type="expression" dxfId="1068" priority="89" stopIfTrue="1">
      <formula>J21&gt;0</formula>
    </cfRule>
  </conditionalFormatting>
  <conditionalFormatting sqref="J21">
    <cfRule type="expression" dxfId="1067" priority="90">
      <formula>J21&lt;0</formula>
    </cfRule>
  </conditionalFormatting>
  <conditionalFormatting sqref="J23">
    <cfRule type="expression" dxfId="1066" priority="76" stopIfTrue="1">
      <formula>J23&gt;0.125*2</formula>
    </cfRule>
  </conditionalFormatting>
  <conditionalFormatting sqref="J23">
    <cfRule type="expression" dxfId="1065" priority="77" stopIfTrue="1">
      <formula>J23&gt;0.0834*2</formula>
    </cfRule>
  </conditionalFormatting>
  <conditionalFormatting sqref="J23">
    <cfRule type="expression" dxfId="1064" priority="78" stopIfTrue="1">
      <formula>J23&gt;0.0417*2</formula>
    </cfRule>
  </conditionalFormatting>
  <conditionalFormatting sqref="J23">
    <cfRule type="expression" dxfId="1063" priority="79" stopIfTrue="1">
      <formula>J23&gt;0</formula>
    </cfRule>
  </conditionalFormatting>
  <conditionalFormatting sqref="J23">
    <cfRule type="expression" dxfId="1062" priority="80">
      <formula>J23&lt;0</formula>
    </cfRule>
  </conditionalFormatting>
  <conditionalFormatting sqref="J24">
    <cfRule type="expression" dxfId="1061" priority="66" stopIfTrue="1">
      <formula>J24&gt;0.125*2</formula>
    </cfRule>
  </conditionalFormatting>
  <conditionalFormatting sqref="J24">
    <cfRule type="expression" dxfId="1060" priority="67" stopIfTrue="1">
      <formula>J24&gt;0.0834*2</formula>
    </cfRule>
  </conditionalFormatting>
  <conditionalFormatting sqref="J24">
    <cfRule type="expression" dxfId="1059" priority="68" stopIfTrue="1">
      <formula>J24&gt;0.0417*2</formula>
    </cfRule>
  </conditionalFormatting>
  <conditionalFormatting sqref="J24">
    <cfRule type="expression" dxfId="1058" priority="69" stopIfTrue="1">
      <formula>J24&gt;0</formula>
    </cfRule>
  </conditionalFormatting>
  <conditionalFormatting sqref="J24">
    <cfRule type="expression" dxfId="1057" priority="70">
      <formula>J24&lt;0</formula>
    </cfRule>
  </conditionalFormatting>
  <conditionalFormatting sqref="J25">
    <cfRule type="expression" dxfId="1056" priority="56" stopIfTrue="1">
      <formula>J25&gt;0.125*2</formula>
    </cfRule>
  </conditionalFormatting>
  <conditionalFormatting sqref="J25">
    <cfRule type="expression" dxfId="1055" priority="57" stopIfTrue="1">
      <formula>J25&gt;0.0834*2</formula>
    </cfRule>
  </conditionalFormatting>
  <conditionalFormatting sqref="J25">
    <cfRule type="expression" dxfId="1054" priority="58" stopIfTrue="1">
      <formula>J25&gt;0.0417*2</formula>
    </cfRule>
  </conditionalFormatting>
  <conditionalFormatting sqref="J25">
    <cfRule type="expression" dxfId="1053" priority="59" stopIfTrue="1">
      <formula>J25&gt;0</formula>
    </cfRule>
  </conditionalFormatting>
  <conditionalFormatting sqref="J25">
    <cfRule type="expression" dxfId="1052" priority="60">
      <formula>J25&lt;0</formula>
    </cfRule>
  </conditionalFormatting>
  <conditionalFormatting sqref="J26">
    <cfRule type="expression" dxfId="1051" priority="46" stopIfTrue="1">
      <formula>J26&gt;0.125*2</formula>
    </cfRule>
  </conditionalFormatting>
  <conditionalFormatting sqref="J26">
    <cfRule type="expression" dxfId="1050" priority="47" stopIfTrue="1">
      <formula>J26&gt;0.0834*2</formula>
    </cfRule>
  </conditionalFormatting>
  <conditionalFormatting sqref="J26">
    <cfRule type="expression" dxfId="1049" priority="48" stopIfTrue="1">
      <formula>J26&gt;0.0417*2</formula>
    </cfRule>
  </conditionalFormatting>
  <conditionalFormatting sqref="J26">
    <cfRule type="expression" dxfId="1048" priority="49" stopIfTrue="1">
      <formula>J26&gt;0</formula>
    </cfRule>
  </conditionalFormatting>
  <conditionalFormatting sqref="J26">
    <cfRule type="expression" dxfId="1047" priority="50">
      <formula>J26&lt;0</formula>
    </cfRule>
  </conditionalFormatting>
  <conditionalFormatting sqref="J27">
    <cfRule type="expression" dxfId="1046" priority="36" stopIfTrue="1">
      <formula>J27&gt;0.125*2</formula>
    </cfRule>
  </conditionalFormatting>
  <conditionalFormatting sqref="J27">
    <cfRule type="expression" dxfId="1045" priority="37" stopIfTrue="1">
      <formula>J27&gt;0.0834*2</formula>
    </cfRule>
  </conditionalFormatting>
  <conditionalFormatting sqref="J27">
    <cfRule type="expression" dxfId="1044" priority="38" stopIfTrue="1">
      <formula>J27&gt;0.0417*2</formula>
    </cfRule>
  </conditionalFormatting>
  <conditionalFormatting sqref="J27">
    <cfRule type="expression" dxfId="1043" priority="39" stopIfTrue="1">
      <formula>J27&gt;0</formula>
    </cfRule>
  </conditionalFormatting>
  <conditionalFormatting sqref="J27">
    <cfRule type="expression" dxfId="1042" priority="40">
      <formula>J27&lt;0</formula>
    </cfRule>
  </conditionalFormatting>
  <conditionalFormatting sqref="J22">
    <cfRule type="expression" dxfId="1041" priority="26" stopIfTrue="1">
      <formula>J22&gt;0.125*2</formula>
    </cfRule>
  </conditionalFormatting>
  <conditionalFormatting sqref="J22">
    <cfRule type="expression" dxfId="1040" priority="27" stopIfTrue="1">
      <formula>J22&gt;0.0834*2</formula>
    </cfRule>
  </conditionalFormatting>
  <conditionalFormatting sqref="J22">
    <cfRule type="expression" dxfId="1039" priority="28" stopIfTrue="1">
      <formula>J22&gt;0.0417*2</formula>
    </cfRule>
  </conditionalFormatting>
  <conditionalFormatting sqref="J22">
    <cfRule type="expression" dxfId="1038" priority="29" stopIfTrue="1">
      <formula>J22&gt;0</formula>
    </cfRule>
  </conditionalFormatting>
  <conditionalFormatting sqref="J22">
    <cfRule type="expression" dxfId="1037" priority="30">
      <formula>J22&lt;0</formula>
    </cfRule>
  </conditionalFormatting>
  <conditionalFormatting sqref="J28">
    <cfRule type="expression" dxfId="1036" priority="16" stopIfTrue="1">
      <formula>J28&gt;0.125*2</formula>
    </cfRule>
  </conditionalFormatting>
  <conditionalFormatting sqref="J28">
    <cfRule type="expression" dxfId="1035" priority="17" stopIfTrue="1">
      <formula>J28&gt;0.0834*2</formula>
    </cfRule>
  </conditionalFormatting>
  <conditionalFormatting sqref="J28">
    <cfRule type="expression" dxfId="1034" priority="18" stopIfTrue="1">
      <formula>J28&gt;0.0417*2</formula>
    </cfRule>
  </conditionalFormatting>
  <conditionalFormatting sqref="J28">
    <cfRule type="expression" dxfId="1033" priority="19" stopIfTrue="1">
      <formula>J28&gt;0</formula>
    </cfRule>
  </conditionalFormatting>
  <conditionalFormatting sqref="J28">
    <cfRule type="expression" dxfId="1032" priority="20">
      <formula>J28&lt;0</formula>
    </cfRule>
  </conditionalFormatting>
  <conditionalFormatting sqref="J29">
    <cfRule type="expression" dxfId="1031" priority="6" stopIfTrue="1">
      <formula>J29&gt;0.125*2</formula>
    </cfRule>
  </conditionalFormatting>
  <conditionalFormatting sqref="J29">
    <cfRule type="expression" dxfId="1030" priority="7" stopIfTrue="1">
      <formula>J29&gt;0.0834*2</formula>
    </cfRule>
  </conditionalFormatting>
  <conditionalFormatting sqref="J29">
    <cfRule type="expression" dxfId="1029" priority="8" stopIfTrue="1">
      <formula>J29&gt;0.0417*2</formula>
    </cfRule>
  </conditionalFormatting>
  <conditionalFormatting sqref="J29">
    <cfRule type="expression" dxfId="1028" priority="9" stopIfTrue="1">
      <formula>J29&gt;0</formula>
    </cfRule>
  </conditionalFormatting>
  <conditionalFormatting sqref="J29">
    <cfRule type="expression" dxfId="1027" priority="10">
      <formula>J29&lt;0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workbookViewId="0">
      <selection activeCell="G25" sqref="G24:H25"/>
    </sheetView>
  </sheetViews>
  <sheetFormatPr baseColWidth="10" defaultColWidth="9.140625" defaultRowHeight="12.75" x14ac:dyDescent="0.2"/>
  <cols>
    <col min="1" max="16384" width="9.140625" style="23"/>
  </cols>
  <sheetData>
    <row r="2" spans="1:6" ht="13.5" thickBot="1" x14ac:dyDescent="0.25"/>
    <row r="3" spans="1:6" ht="13.5" thickBot="1" x14ac:dyDescent="0.25">
      <c r="A3" s="29"/>
      <c r="B3" s="29" t="s">
        <v>222</v>
      </c>
      <c r="C3" s="29" t="s">
        <v>223</v>
      </c>
      <c r="D3" s="29" t="s">
        <v>224</v>
      </c>
      <c r="E3" s="29" t="s">
        <v>225</v>
      </c>
      <c r="F3" s="29" t="s">
        <v>212</v>
      </c>
    </row>
    <row r="4" spans="1:6" ht="13.5" thickBot="1" x14ac:dyDescent="0.25">
      <c r="A4" s="30">
        <v>41687</v>
      </c>
      <c r="B4" s="31">
        <v>2</v>
      </c>
      <c r="C4" s="31">
        <v>8</v>
      </c>
      <c r="D4" s="31">
        <v>0</v>
      </c>
      <c r="E4" s="31">
        <v>0</v>
      </c>
      <c r="F4" s="31">
        <f t="shared" ref="F4:F15" si="0">SUM(B4:E4)</f>
        <v>10</v>
      </c>
    </row>
    <row r="5" spans="1:6" ht="13.5" thickBot="1" x14ac:dyDescent="0.25">
      <c r="A5" s="30">
        <v>41688</v>
      </c>
      <c r="B5" s="31">
        <v>4</v>
      </c>
      <c r="C5" s="31">
        <v>4</v>
      </c>
      <c r="D5" s="31">
        <v>1</v>
      </c>
      <c r="E5" s="31">
        <v>1</v>
      </c>
      <c r="F5" s="31">
        <f t="shared" si="0"/>
        <v>10</v>
      </c>
    </row>
    <row r="6" spans="1:6" ht="13.5" thickBot="1" x14ac:dyDescent="0.25">
      <c r="A6" s="30">
        <v>41689</v>
      </c>
      <c r="B6" s="31">
        <v>4</v>
      </c>
      <c r="C6" s="31">
        <v>7</v>
      </c>
      <c r="D6" s="31">
        <v>1</v>
      </c>
      <c r="E6" s="31">
        <v>1</v>
      </c>
      <c r="F6" s="31">
        <f t="shared" si="0"/>
        <v>13</v>
      </c>
    </row>
    <row r="7" spans="1:6" ht="13.5" thickBot="1" x14ac:dyDescent="0.25">
      <c r="A7" s="30">
        <v>41690</v>
      </c>
      <c r="B7" s="31">
        <v>3</v>
      </c>
      <c r="C7" s="31">
        <v>4</v>
      </c>
      <c r="D7" s="31">
        <v>3</v>
      </c>
      <c r="E7" s="31">
        <v>0</v>
      </c>
      <c r="F7" s="31">
        <f t="shared" si="0"/>
        <v>10</v>
      </c>
    </row>
    <row r="8" spans="1:6" ht="13.5" thickBot="1" x14ac:dyDescent="0.25">
      <c r="A8" s="30">
        <v>41691</v>
      </c>
      <c r="B8" s="31">
        <v>2</v>
      </c>
      <c r="C8" s="31">
        <v>2</v>
      </c>
      <c r="D8" s="31">
        <v>0</v>
      </c>
      <c r="E8" s="31">
        <v>0</v>
      </c>
      <c r="F8" s="31">
        <f t="shared" si="0"/>
        <v>4</v>
      </c>
    </row>
    <row r="9" spans="1:6" ht="13.5" thickBot="1" x14ac:dyDescent="0.25">
      <c r="A9" s="30">
        <v>41692</v>
      </c>
      <c r="B9" s="31">
        <v>0</v>
      </c>
      <c r="C9" s="31">
        <v>2</v>
      </c>
      <c r="D9" s="31">
        <v>0</v>
      </c>
      <c r="E9" s="31">
        <v>0</v>
      </c>
      <c r="F9" s="31">
        <f t="shared" si="0"/>
        <v>2</v>
      </c>
    </row>
    <row r="10" spans="1:6" ht="13.5" thickBot="1" x14ac:dyDescent="0.25">
      <c r="A10" s="30">
        <v>41693</v>
      </c>
      <c r="B10" s="31">
        <v>0</v>
      </c>
      <c r="C10" s="31">
        <v>0</v>
      </c>
      <c r="D10" s="31">
        <v>0</v>
      </c>
      <c r="E10" s="31">
        <v>0</v>
      </c>
      <c r="F10" s="31">
        <f t="shared" si="0"/>
        <v>0</v>
      </c>
    </row>
    <row r="11" spans="1:6" ht="13.5" thickBot="1" x14ac:dyDescent="0.25">
      <c r="A11" s="30">
        <v>41694</v>
      </c>
      <c r="B11" s="31">
        <v>1</v>
      </c>
      <c r="C11" s="31">
        <v>4</v>
      </c>
      <c r="D11" s="31">
        <v>2</v>
      </c>
      <c r="E11" s="31">
        <v>2</v>
      </c>
      <c r="F11" s="31">
        <f t="shared" si="0"/>
        <v>9</v>
      </c>
    </row>
    <row r="12" spans="1:6" ht="13.5" thickBot="1" x14ac:dyDescent="0.25">
      <c r="A12" s="30">
        <v>41695</v>
      </c>
      <c r="B12" s="31">
        <v>4</v>
      </c>
      <c r="C12" s="31">
        <v>5</v>
      </c>
      <c r="D12" s="31">
        <v>6</v>
      </c>
      <c r="E12" s="31">
        <v>3</v>
      </c>
      <c r="F12" s="31">
        <f t="shared" si="0"/>
        <v>18</v>
      </c>
    </row>
    <row r="13" spans="1:6" ht="13.5" thickBot="1" x14ac:dyDescent="0.25">
      <c r="A13" s="30">
        <v>41696</v>
      </c>
      <c r="B13" s="31">
        <v>4</v>
      </c>
      <c r="C13" s="31">
        <v>4</v>
      </c>
      <c r="D13" s="31">
        <v>4</v>
      </c>
      <c r="E13" s="31">
        <v>1</v>
      </c>
      <c r="F13" s="31">
        <f t="shared" si="0"/>
        <v>13</v>
      </c>
    </row>
    <row r="14" spans="1:6" ht="13.5" thickBot="1" x14ac:dyDescent="0.25">
      <c r="A14" s="30">
        <v>41697</v>
      </c>
      <c r="B14" s="31">
        <v>0</v>
      </c>
      <c r="C14" s="31">
        <v>4</v>
      </c>
      <c r="D14" s="31">
        <v>4</v>
      </c>
      <c r="E14" s="31">
        <v>0</v>
      </c>
      <c r="F14" s="31">
        <f t="shared" si="0"/>
        <v>8</v>
      </c>
    </row>
    <row r="15" spans="1:6" ht="13.5" thickBot="1" x14ac:dyDescent="0.25">
      <c r="A15" s="30">
        <v>41698</v>
      </c>
      <c r="B15" s="31">
        <v>3</v>
      </c>
      <c r="C15" s="31">
        <v>2</v>
      </c>
      <c r="D15" s="31">
        <v>2</v>
      </c>
      <c r="E15" s="31">
        <v>0</v>
      </c>
      <c r="F15" s="31">
        <f t="shared" si="0"/>
        <v>7</v>
      </c>
    </row>
    <row r="16" spans="1:6" ht="13.5" thickBot="1" x14ac:dyDescent="0.25">
      <c r="A16" s="30">
        <v>41699</v>
      </c>
      <c r="B16" s="31">
        <v>1</v>
      </c>
      <c r="C16" s="31">
        <v>1</v>
      </c>
      <c r="D16" s="31">
        <v>0</v>
      </c>
      <c r="E16" s="31">
        <v>0</v>
      </c>
      <c r="F16" s="31">
        <v>0</v>
      </c>
    </row>
    <row r="17" spans="1:6" ht="13.5" thickBot="1" x14ac:dyDescent="0.25">
      <c r="A17" s="30">
        <v>41700</v>
      </c>
      <c r="B17" s="31">
        <v>0</v>
      </c>
      <c r="C17" s="31">
        <v>0</v>
      </c>
      <c r="D17" s="31">
        <v>0</v>
      </c>
      <c r="E17" s="31">
        <v>0</v>
      </c>
      <c r="F17" s="31">
        <f t="shared" ref="F17:F19" si="1">SUM(B17:E17)</f>
        <v>0</v>
      </c>
    </row>
    <row r="18" spans="1:6" ht="13.5" thickBot="1" x14ac:dyDescent="0.25">
      <c r="A18" s="30">
        <v>41701</v>
      </c>
      <c r="B18" s="31">
        <v>0</v>
      </c>
      <c r="C18" s="31">
        <v>0</v>
      </c>
      <c r="D18" s="31">
        <v>0</v>
      </c>
      <c r="E18" s="31">
        <v>1</v>
      </c>
      <c r="F18" s="31">
        <f t="shared" si="1"/>
        <v>1</v>
      </c>
    </row>
    <row r="19" spans="1:6" ht="13.5" thickBot="1" x14ac:dyDescent="0.25">
      <c r="A19" s="30">
        <v>41702</v>
      </c>
      <c r="B19" s="31">
        <v>0</v>
      </c>
      <c r="C19" s="31">
        <v>0</v>
      </c>
      <c r="D19" s="31">
        <v>1</v>
      </c>
      <c r="E19" s="31">
        <v>1</v>
      </c>
      <c r="F19" s="31">
        <f t="shared" si="1"/>
        <v>2</v>
      </c>
    </row>
    <row r="20" spans="1:6" ht="13.5" thickBot="1" x14ac:dyDescent="0.25">
      <c r="A20" s="30">
        <v>41703</v>
      </c>
      <c r="B20" s="31">
        <v>2</v>
      </c>
      <c r="C20" s="31">
        <v>8</v>
      </c>
      <c r="D20" s="31">
        <v>0</v>
      </c>
      <c r="E20" s="31">
        <v>2</v>
      </c>
      <c r="F20" s="31" t="s">
        <v>374</v>
      </c>
    </row>
    <row r="21" spans="1:6" ht="13.5" thickBot="1" x14ac:dyDescent="0.25">
      <c r="A21" s="30">
        <v>41704</v>
      </c>
      <c r="B21" s="31"/>
      <c r="C21" s="31"/>
      <c r="D21" s="31"/>
      <c r="E21" s="31"/>
      <c r="F21" s="31"/>
    </row>
    <row r="22" spans="1:6" ht="13.5" thickBot="1" x14ac:dyDescent="0.25">
      <c r="A22" s="30">
        <v>41705</v>
      </c>
      <c r="B22" s="31"/>
      <c r="C22" s="31"/>
      <c r="D22" s="31"/>
      <c r="E22" s="31"/>
      <c r="F22" s="31"/>
    </row>
    <row r="23" spans="1:6" ht="13.5" thickBot="1" x14ac:dyDescent="0.25">
      <c r="A23" s="30">
        <v>41706</v>
      </c>
      <c r="B23" s="31"/>
      <c r="C23" s="31"/>
      <c r="D23" s="31"/>
      <c r="E23" s="31"/>
      <c r="F23" s="31"/>
    </row>
    <row r="24" spans="1:6" ht="13.5" thickBot="1" x14ac:dyDescent="0.25">
      <c r="A24" s="30">
        <v>41707</v>
      </c>
      <c r="B24" s="31"/>
      <c r="C24" s="31"/>
      <c r="D24" s="31"/>
      <c r="E24" s="31"/>
      <c r="F24" s="31"/>
    </row>
    <row r="25" spans="1:6" ht="13.5" thickBot="1" x14ac:dyDescent="0.25">
      <c r="A25" s="30">
        <v>41708</v>
      </c>
      <c r="B25" s="31"/>
      <c r="C25" s="31"/>
      <c r="D25" s="31"/>
      <c r="E25" s="31"/>
      <c r="F25" s="31"/>
    </row>
    <row r="26" spans="1:6" ht="13.5" thickBot="1" x14ac:dyDescent="0.25">
      <c r="A26" s="30">
        <v>41709</v>
      </c>
      <c r="B26" s="31"/>
      <c r="C26" s="31"/>
      <c r="D26" s="31"/>
      <c r="E26" s="31"/>
      <c r="F26" s="31"/>
    </row>
    <row r="27" spans="1:6" ht="13.5" thickBot="1" x14ac:dyDescent="0.25">
      <c r="A27" s="30">
        <v>41710</v>
      </c>
      <c r="B27" s="31"/>
      <c r="C27" s="31"/>
      <c r="D27" s="31"/>
      <c r="E27" s="31"/>
      <c r="F27" s="31"/>
    </row>
    <row r="28" spans="1:6" ht="13.5" thickBot="1" x14ac:dyDescent="0.25">
      <c r="A28" s="30">
        <v>41711</v>
      </c>
      <c r="B28" s="31"/>
      <c r="C28" s="31"/>
      <c r="D28" s="31"/>
      <c r="E28" s="31"/>
      <c r="F28" s="31"/>
    </row>
    <row r="29" spans="1:6" ht="13.5" thickBot="1" x14ac:dyDescent="0.25">
      <c r="A29" s="30">
        <v>41712</v>
      </c>
      <c r="B29" s="31"/>
      <c r="C29" s="31"/>
      <c r="D29" s="31"/>
      <c r="E29" s="31"/>
      <c r="F29" s="31"/>
    </row>
    <row r="30" spans="1:6" ht="13.5" thickBot="1" x14ac:dyDescent="0.25">
      <c r="A30" s="30">
        <v>41713</v>
      </c>
      <c r="B30" s="31"/>
      <c r="C30" s="31"/>
      <c r="D30" s="31"/>
      <c r="E30" s="31"/>
      <c r="F30" s="31"/>
    </row>
    <row r="31" spans="1:6" ht="13.5" thickBot="1" x14ac:dyDescent="0.25">
      <c r="A31" s="30">
        <v>41714</v>
      </c>
      <c r="B31" s="31"/>
      <c r="C31" s="31"/>
      <c r="D31" s="31"/>
      <c r="E31" s="31"/>
      <c r="F31" s="31"/>
    </row>
    <row r="32" spans="1:6" ht="13.5" thickBot="1" x14ac:dyDescent="0.25">
      <c r="A32" s="30">
        <v>41715</v>
      </c>
      <c r="B32" s="31"/>
      <c r="C32" s="31"/>
      <c r="D32" s="31"/>
      <c r="E32" s="31"/>
      <c r="F32" s="31"/>
    </row>
    <row r="33" spans="1:6" ht="13.5" thickBot="1" x14ac:dyDescent="0.25">
      <c r="A33" s="30">
        <v>41716</v>
      </c>
      <c r="B33" s="31"/>
      <c r="C33" s="31"/>
      <c r="D33" s="31"/>
      <c r="E33" s="31"/>
      <c r="F33" s="31"/>
    </row>
    <row r="34" spans="1:6" ht="13.5" thickBot="1" x14ac:dyDescent="0.25">
      <c r="A34" s="30">
        <v>41717</v>
      </c>
      <c r="B34" s="31"/>
      <c r="C34" s="31"/>
      <c r="D34" s="31"/>
      <c r="E34" s="31"/>
      <c r="F34" s="31"/>
    </row>
    <row r="35" spans="1:6" ht="13.5" thickBot="1" x14ac:dyDescent="0.25">
      <c r="A35" s="30">
        <v>41718</v>
      </c>
      <c r="B35" s="31"/>
      <c r="C35" s="31"/>
      <c r="D35" s="31"/>
      <c r="E35" s="31"/>
      <c r="F35" s="31"/>
    </row>
    <row r="36" spans="1:6" ht="13.5" thickBot="1" x14ac:dyDescent="0.25">
      <c r="A36" s="30">
        <v>41719</v>
      </c>
      <c r="B36" s="31"/>
      <c r="C36" s="31"/>
      <c r="D36" s="31"/>
      <c r="E36" s="31"/>
      <c r="F36" s="31"/>
    </row>
    <row r="37" spans="1:6" ht="13.5" thickBot="1" x14ac:dyDescent="0.25">
      <c r="A37" s="30">
        <v>41720</v>
      </c>
      <c r="B37" s="31"/>
      <c r="C37" s="31"/>
      <c r="D37" s="31"/>
      <c r="E37" s="31"/>
      <c r="F37" s="31"/>
    </row>
    <row r="38" spans="1:6" ht="13.5" thickBot="1" x14ac:dyDescent="0.25">
      <c r="A38" s="30">
        <v>41721</v>
      </c>
      <c r="B38" s="31"/>
      <c r="C38" s="31"/>
      <c r="D38" s="31"/>
      <c r="E38" s="31"/>
      <c r="F38" s="31"/>
    </row>
    <row r="39" spans="1:6" ht="13.5" thickBot="1" x14ac:dyDescent="0.25">
      <c r="A39" s="30">
        <v>41722</v>
      </c>
      <c r="B39" s="31"/>
      <c r="C39" s="31"/>
      <c r="D39" s="31"/>
      <c r="E39" s="31"/>
      <c r="F39" s="31"/>
    </row>
    <row r="40" spans="1:6" ht="13.5" thickBot="1" x14ac:dyDescent="0.25">
      <c r="A40" s="30">
        <v>41723</v>
      </c>
      <c r="B40" s="31"/>
      <c r="C40" s="31"/>
      <c r="D40" s="31"/>
      <c r="E40" s="31"/>
      <c r="F40" s="31"/>
    </row>
    <row r="41" spans="1:6" ht="13.5" thickBot="1" x14ac:dyDescent="0.25">
      <c r="A41" s="30">
        <v>41724</v>
      </c>
      <c r="B41" s="31"/>
      <c r="C41" s="31"/>
      <c r="D41" s="31"/>
      <c r="E41" s="31"/>
      <c r="F41" s="31"/>
    </row>
    <row r="42" spans="1:6" ht="13.5" thickBot="1" x14ac:dyDescent="0.25">
      <c r="A42" s="30">
        <v>41725</v>
      </c>
      <c r="B42" s="31"/>
      <c r="C42" s="31"/>
      <c r="D42" s="31"/>
      <c r="E42" s="31"/>
      <c r="F42" s="31"/>
    </row>
    <row r="43" spans="1:6" ht="13.5" thickBot="1" x14ac:dyDescent="0.25">
      <c r="A43" s="30">
        <v>41726</v>
      </c>
      <c r="B43" s="31"/>
      <c r="C43" s="31"/>
      <c r="D43" s="31"/>
      <c r="E43" s="31"/>
      <c r="F43" s="31"/>
    </row>
    <row r="44" spans="1:6" ht="13.5" thickBot="1" x14ac:dyDescent="0.25">
      <c r="A44" s="30">
        <v>41727</v>
      </c>
      <c r="B44" s="31"/>
      <c r="C44" s="31"/>
      <c r="D44" s="31"/>
      <c r="E44" s="31"/>
      <c r="F44" s="31"/>
    </row>
    <row r="45" spans="1:6" ht="13.5" thickBot="1" x14ac:dyDescent="0.25">
      <c r="A45" s="30">
        <v>41728</v>
      </c>
      <c r="B45" s="31"/>
      <c r="C45" s="31"/>
      <c r="D45" s="31"/>
      <c r="E45" s="31"/>
      <c r="F45" s="31"/>
    </row>
  </sheetData>
  <pageMargins left="0.7" right="0.7" top="0.75" bottom="0.75" header="0.3" footer="0.3"/>
  <pageSetup paperSize="9" orientation="portrait" r:id="rId1"/>
  <ignoredErrors>
    <ignoredError sqref="F4:F18 F19" formulaRange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topLeftCell="G1" zoomScale="110" zoomScaleNormal="110" workbookViewId="0">
      <selection activeCell="N5" sqref="N5"/>
    </sheetView>
  </sheetViews>
  <sheetFormatPr baseColWidth="10" defaultColWidth="9.140625" defaultRowHeight="12.75" x14ac:dyDescent="0.2"/>
  <cols>
    <col min="1" max="1" width="6.85546875" style="23" bestFit="1" customWidth="1"/>
    <col min="2" max="2" width="10.7109375" style="23" bestFit="1" customWidth="1"/>
    <col min="3" max="4" width="10.7109375" style="23" customWidth="1"/>
    <col min="5" max="9" width="9.140625" style="23"/>
    <col min="10" max="11" width="10.28515625" style="23" customWidth="1"/>
    <col min="12" max="12" width="10.5703125" style="23" bestFit="1" customWidth="1"/>
    <col min="13" max="16384" width="9.140625" style="23"/>
  </cols>
  <sheetData>
    <row r="2" spans="1:14" ht="13.5" thickBot="1" x14ac:dyDescent="0.25"/>
    <row r="3" spans="1:14" ht="26.25" thickBot="1" x14ac:dyDescent="0.25">
      <c r="A3" s="29" t="s">
        <v>207</v>
      </c>
      <c r="B3" s="29" t="s">
        <v>226</v>
      </c>
      <c r="C3" s="29" t="s">
        <v>227</v>
      </c>
      <c r="D3" s="29" t="s">
        <v>365</v>
      </c>
      <c r="E3" s="29" t="s">
        <v>228</v>
      </c>
      <c r="F3" s="29" t="s">
        <v>331</v>
      </c>
      <c r="G3" s="29" t="s">
        <v>332</v>
      </c>
      <c r="H3" s="29" t="s">
        <v>333</v>
      </c>
      <c r="I3" s="29" t="s">
        <v>229</v>
      </c>
      <c r="J3" s="29" t="s">
        <v>230</v>
      </c>
      <c r="K3" s="29" t="s">
        <v>330</v>
      </c>
      <c r="L3" s="29" t="s">
        <v>231</v>
      </c>
      <c r="M3" s="29" t="s">
        <v>232</v>
      </c>
      <c r="N3" s="29" t="s">
        <v>233</v>
      </c>
    </row>
    <row r="4" spans="1:14" ht="13.5" thickBot="1" x14ac:dyDescent="0.25">
      <c r="A4" s="30">
        <v>41687</v>
      </c>
      <c r="B4" s="31">
        <v>25</v>
      </c>
      <c r="C4" s="31">
        <v>17</v>
      </c>
      <c r="D4" s="31"/>
      <c r="E4" s="31">
        <v>10</v>
      </c>
      <c r="F4" s="49"/>
      <c r="G4" s="49"/>
      <c r="H4" s="49"/>
      <c r="I4" s="49">
        <v>7</v>
      </c>
      <c r="J4" s="50">
        <v>8</v>
      </c>
      <c r="K4" s="50"/>
      <c r="L4" s="50">
        <v>8</v>
      </c>
      <c r="M4" s="50">
        <f>L4-J4</f>
        <v>0</v>
      </c>
      <c r="N4" s="31">
        <f t="shared" ref="N4:N18" si="0">B4+C4-(E4+I4+J4)</f>
        <v>17</v>
      </c>
    </row>
    <row r="5" spans="1:14" ht="13.5" thickBot="1" x14ac:dyDescent="0.25">
      <c r="A5" s="30">
        <v>41688</v>
      </c>
      <c r="B5" s="31">
        <v>17</v>
      </c>
      <c r="C5" s="31">
        <v>14</v>
      </c>
      <c r="D5" s="31"/>
      <c r="E5" s="31">
        <v>8</v>
      </c>
      <c r="F5" s="49"/>
      <c r="G5" s="49"/>
      <c r="H5" s="49"/>
      <c r="I5" s="49">
        <v>7</v>
      </c>
      <c r="J5" s="50">
        <v>5</v>
      </c>
      <c r="K5" s="50"/>
      <c r="L5" s="50">
        <v>5</v>
      </c>
      <c r="M5" s="50">
        <f t="shared" ref="M5:M8" si="1">L5-J5</f>
        <v>0</v>
      </c>
      <c r="N5" s="31">
        <f t="shared" si="0"/>
        <v>11</v>
      </c>
    </row>
    <row r="6" spans="1:14" ht="13.5" thickBot="1" x14ac:dyDescent="0.25">
      <c r="A6" s="30">
        <v>41689</v>
      </c>
      <c r="B6" s="31">
        <v>11</v>
      </c>
      <c r="C6" s="31">
        <v>27</v>
      </c>
      <c r="D6" s="31"/>
      <c r="E6" s="31">
        <v>12</v>
      </c>
      <c r="F6" s="49"/>
      <c r="G6" s="49"/>
      <c r="H6" s="49"/>
      <c r="I6" s="49">
        <v>5</v>
      </c>
      <c r="J6" s="50">
        <v>8</v>
      </c>
      <c r="K6" s="50"/>
      <c r="L6" s="50">
        <v>8</v>
      </c>
      <c r="M6" s="50">
        <f t="shared" si="1"/>
        <v>0</v>
      </c>
      <c r="N6" s="31">
        <f t="shared" si="0"/>
        <v>13</v>
      </c>
    </row>
    <row r="7" spans="1:14" ht="13.5" thickBot="1" x14ac:dyDescent="0.25">
      <c r="A7" s="30">
        <v>41690</v>
      </c>
      <c r="B7" s="31">
        <v>9</v>
      </c>
      <c r="C7" s="31">
        <v>18</v>
      </c>
      <c r="D7" s="31"/>
      <c r="E7" s="31">
        <v>6</v>
      </c>
      <c r="F7" s="49"/>
      <c r="G7" s="49"/>
      <c r="H7" s="49"/>
      <c r="I7" s="49">
        <v>3</v>
      </c>
      <c r="J7" s="50">
        <v>10</v>
      </c>
      <c r="K7" s="50"/>
      <c r="L7" s="50">
        <v>10</v>
      </c>
      <c r="M7" s="50">
        <f t="shared" si="1"/>
        <v>0</v>
      </c>
      <c r="N7" s="31">
        <f t="shared" si="0"/>
        <v>8</v>
      </c>
    </row>
    <row r="8" spans="1:14" ht="13.5" thickBot="1" x14ac:dyDescent="0.25">
      <c r="A8" s="30">
        <v>41691</v>
      </c>
      <c r="B8" s="31">
        <v>11</v>
      </c>
      <c r="C8" s="31">
        <v>33</v>
      </c>
      <c r="D8" s="31"/>
      <c r="E8" s="31">
        <v>4</v>
      </c>
      <c r="F8" s="49"/>
      <c r="G8" s="49"/>
      <c r="H8" s="49"/>
      <c r="I8" s="49">
        <v>8</v>
      </c>
      <c r="J8" s="50">
        <v>2</v>
      </c>
      <c r="K8" s="50"/>
      <c r="L8" s="50">
        <v>2</v>
      </c>
      <c r="M8" s="50">
        <f t="shared" si="1"/>
        <v>0</v>
      </c>
      <c r="N8" s="31">
        <f t="shared" si="0"/>
        <v>30</v>
      </c>
    </row>
    <row r="9" spans="1:14" ht="13.5" thickBot="1" x14ac:dyDescent="0.25">
      <c r="A9" s="30">
        <v>41692</v>
      </c>
      <c r="B9" s="31">
        <v>26</v>
      </c>
      <c r="C9" s="31">
        <v>10</v>
      </c>
      <c r="D9" s="31"/>
      <c r="E9" s="31">
        <v>2</v>
      </c>
      <c r="F9" s="49"/>
      <c r="G9" s="49"/>
      <c r="H9" s="49"/>
      <c r="I9" s="49"/>
      <c r="J9" s="50"/>
      <c r="K9" s="50"/>
      <c r="L9" s="50"/>
      <c r="M9" s="50"/>
      <c r="N9" s="31">
        <f t="shared" si="0"/>
        <v>34</v>
      </c>
    </row>
    <row r="10" spans="1:14" ht="13.5" thickBot="1" x14ac:dyDescent="0.25">
      <c r="A10" s="30">
        <v>41693</v>
      </c>
      <c r="B10" s="31">
        <v>34</v>
      </c>
      <c r="C10" s="31">
        <v>13</v>
      </c>
      <c r="D10" s="31"/>
      <c r="E10" s="31"/>
      <c r="F10" s="49"/>
      <c r="G10" s="49"/>
      <c r="H10" s="49"/>
      <c r="I10" s="49"/>
      <c r="J10" s="50"/>
      <c r="K10" s="50"/>
      <c r="L10" s="50"/>
      <c r="M10" s="50"/>
      <c r="N10" s="31">
        <f t="shared" si="0"/>
        <v>47</v>
      </c>
    </row>
    <row r="11" spans="1:14" ht="13.5" thickBot="1" x14ac:dyDescent="0.25">
      <c r="A11" s="30">
        <v>41694</v>
      </c>
      <c r="B11" s="31">
        <v>36</v>
      </c>
      <c r="C11" s="31">
        <v>13</v>
      </c>
      <c r="D11" s="31"/>
      <c r="E11" s="31">
        <v>8</v>
      </c>
      <c r="F11" s="49"/>
      <c r="G11" s="49"/>
      <c r="H11" s="49"/>
      <c r="I11" s="49">
        <v>14</v>
      </c>
      <c r="J11" s="50">
        <v>5</v>
      </c>
      <c r="K11" s="50"/>
      <c r="L11" s="50">
        <v>5</v>
      </c>
      <c r="M11" s="50">
        <f t="shared" ref="M11:M18" si="2">L11-J11</f>
        <v>0</v>
      </c>
      <c r="N11" s="31">
        <f t="shared" si="0"/>
        <v>22</v>
      </c>
    </row>
    <row r="12" spans="1:14" ht="13.5" thickBot="1" x14ac:dyDescent="0.25">
      <c r="A12" s="30">
        <v>41695</v>
      </c>
      <c r="B12" s="31">
        <v>22</v>
      </c>
      <c r="C12" s="31">
        <v>9</v>
      </c>
      <c r="D12" s="31"/>
      <c r="E12" s="31">
        <v>19</v>
      </c>
      <c r="F12" s="49"/>
      <c r="G12" s="49"/>
      <c r="H12" s="49"/>
      <c r="I12" s="49">
        <v>2</v>
      </c>
      <c r="J12" s="50">
        <v>9</v>
      </c>
      <c r="K12" s="50"/>
      <c r="L12" s="50">
        <v>14</v>
      </c>
      <c r="M12" s="50">
        <f t="shared" si="2"/>
        <v>5</v>
      </c>
      <c r="N12" s="31">
        <f t="shared" si="0"/>
        <v>1</v>
      </c>
    </row>
    <row r="13" spans="1:14" ht="13.5" thickBot="1" x14ac:dyDescent="0.25">
      <c r="A13" s="30">
        <v>41696</v>
      </c>
      <c r="B13" s="31">
        <v>4</v>
      </c>
      <c r="C13" s="31">
        <v>26</v>
      </c>
      <c r="D13" s="31"/>
      <c r="E13" s="31">
        <v>11</v>
      </c>
      <c r="F13" s="49"/>
      <c r="G13" s="49"/>
      <c r="H13" s="49"/>
      <c r="I13" s="49">
        <v>8</v>
      </c>
      <c r="J13" s="50">
        <v>8</v>
      </c>
      <c r="K13" s="50"/>
      <c r="L13" s="50">
        <v>15</v>
      </c>
      <c r="M13" s="50">
        <f t="shared" si="2"/>
        <v>7</v>
      </c>
      <c r="N13" s="31">
        <f t="shared" si="0"/>
        <v>3</v>
      </c>
    </row>
    <row r="14" spans="1:14" ht="13.5" thickBot="1" x14ac:dyDescent="0.25">
      <c r="A14" s="30">
        <v>41697</v>
      </c>
      <c r="B14" s="31">
        <v>3</v>
      </c>
      <c r="C14" s="31">
        <v>26</v>
      </c>
      <c r="D14" s="31"/>
      <c r="E14" s="31">
        <v>8</v>
      </c>
      <c r="F14" s="49"/>
      <c r="G14" s="49"/>
      <c r="H14" s="49"/>
      <c r="I14" s="49">
        <v>5</v>
      </c>
      <c r="J14" s="50">
        <v>12</v>
      </c>
      <c r="K14" s="50"/>
      <c r="L14" s="50">
        <v>17</v>
      </c>
      <c r="M14" s="50">
        <f t="shared" si="2"/>
        <v>5</v>
      </c>
      <c r="N14" s="31">
        <f t="shared" si="0"/>
        <v>4</v>
      </c>
    </row>
    <row r="15" spans="1:14" ht="13.5" thickBot="1" x14ac:dyDescent="0.25">
      <c r="A15" s="30">
        <v>41698</v>
      </c>
      <c r="B15" s="31">
        <v>4</v>
      </c>
      <c r="C15" s="31">
        <v>27</v>
      </c>
      <c r="D15" s="31"/>
      <c r="E15" s="31">
        <v>7</v>
      </c>
      <c r="F15" s="49"/>
      <c r="G15" s="49"/>
      <c r="H15" s="49"/>
      <c r="I15" s="49">
        <v>10</v>
      </c>
      <c r="J15" s="50">
        <v>7</v>
      </c>
      <c r="K15" s="50"/>
      <c r="L15" s="50">
        <v>7</v>
      </c>
      <c r="M15" s="50">
        <f t="shared" si="2"/>
        <v>0</v>
      </c>
      <c r="N15" s="31">
        <f t="shared" si="0"/>
        <v>7</v>
      </c>
    </row>
    <row r="16" spans="1:14" ht="13.5" thickBot="1" x14ac:dyDescent="0.25">
      <c r="A16" s="30">
        <v>41699</v>
      </c>
      <c r="B16" s="31">
        <v>12</v>
      </c>
      <c r="C16" s="31">
        <v>21</v>
      </c>
      <c r="D16" s="31"/>
      <c r="E16" s="31">
        <v>0</v>
      </c>
      <c r="F16" s="49"/>
      <c r="G16" s="49"/>
      <c r="H16" s="49"/>
      <c r="I16" s="49">
        <v>1</v>
      </c>
      <c r="J16" s="50">
        <v>6</v>
      </c>
      <c r="K16" s="50"/>
      <c r="L16" s="50">
        <v>6</v>
      </c>
      <c r="M16" s="50">
        <f t="shared" si="2"/>
        <v>0</v>
      </c>
      <c r="N16" s="31">
        <f t="shared" si="0"/>
        <v>26</v>
      </c>
    </row>
    <row r="17" spans="1:14" ht="13.5" thickBot="1" x14ac:dyDescent="0.25">
      <c r="A17" s="30">
        <v>41700</v>
      </c>
      <c r="B17" s="31">
        <v>25</v>
      </c>
      <c r="C17" s="31">
        <v>12</v>
      </c>
      <c r="D17" s="31"/>
      <c r="E17" s="31">
        <v>0</v>
      </c>
      <c r="F17" s="49"/>
      <c r="G17" s="49"/>
      <c r="H17" s="49"/>
      <c r="I17" s="49">
        <v>8</v>
      </c>
      <c r="J17" s="50">
        <v>4</v>
      </c>
      <c r="K17" s="50"/>
      <c r="L17" s="50">
        <v>4</v>
      </c>
      <c r="M17" s="50">
        <f t="shared" si="2"/>
        <v>0</v>
      </c>
      <c r="N17" s="31">
        <f t="shared" si="0"/>
        <v>25</v>
      </c>
    </row>
    <row r="18" spans="1:14" ht="13.5" thickBot="1" x14ac:dyDescent="0.25">
      <c r="A18" s="30">
        <v>41701</v>
      </c>
      <c r="B18" s="31">
        <v>25</v>
      </c>
      <c r="C18" s="31">
        <v>20</v>
      </c>
      <c r="D18" s="31"/>
      <c r="E18" s="31">
        <v>1</v>
      </c>
      <c r="F18" s="49"/>
      <c r="G18" s="49"/>
      <c r="H18" s="49"/>
      <c r="I18" s="49">
        <v>1</v>
      </c>
      <c r="J18" s="50">
        <v>6</v>
      </c>
      <c r="K18" s="50"/>
      <c r="L18" s="50">
        <v>6</v>
      </c>
      <c r="M18" s="50">
        <f t="shared" si="2"/>
        <v>0</v>
      </c>
      <c r="N18" s="31">
        <f t="shared" si="0"/>
        <v>37</v>
      </c>
    </row>
    <row r="19" spans="1:14" ht="13.5" thickBot="1" x14ac:dyDescent="0.25">
      <c r="A19" s="30">
        <v>41702</v>
      </c>
      <c r="B19" s="31">
        <v>37</v>
      </c>
      <c r="C19" s="31">
        <v>10</v>
      </c>
      <c r="D19" s="31">
        <v>1</v>
      </c>
      <c r="E19" s="31">
        <v>1</v>
      </c>
      <c r="F19" s="49">
        <v>1</v>
      </c>
      <c r="G19" s="49">
        <v>0</v>
      </c>
      <c r="H19" s="49">
        <v>0</v>
      </c>
      <c r="I19" s="49">
        <f>F19+G19+H19</f>
        <v>1</v>
      </c>
      <c r="J19" s="50">
        <v>12</v>
      </c>
      <c r="K19" s="50">
        <v>1</v>
      </c>
      <c r="L19" s="50">
        <v>13</v>
      </c>
      <c r="M19" s="50">
        <f>L19-(J19+K19)</f>
        <v>0</v>
      </c>
      <c r="N19" s="31">
        <f>B19+C19+D19-(E19+I19+J19+K19)</f>
        <v>33</v>
      </c>
    </row>
    <row r="20" spans="1:14" ht="13.5" thickBot="1" x14ac:dyDescent="0.25">
      <c r="A20" s="30">
        <v>41703</v>
      </c>
      <c r="B20" s="31">
        <v>33</v>
      </c>
      <c r="C20" s="31">
        <v>10</v>
      </c>
      <c r="D20" s="31"/>
      <c r="E20" s="31">
        <v>11</v>
      </c>
      <c r="F20" s="49">
        <v>1</v>
      </c>
      <c r="G20" s="49">
        <v>3</v>
      </c>
      <c r="H20" s="49"/>
      <c r="I20" s="49"/>
      <c r="J20" s="50"/>
      <c r="K20" s="50">
        <v>1</v>
      </c>
      <c r="L20" s="50"/>
      <c r="M20" s="50"/>
      <c r="N20" s="31">
        <f>B20+C20+D20-(E20+I20+J20+K20)</f>
        <v>31</v>
      </c>
    </row>
    <row r="21" spans="1:14" ht="13.5" thickBot="1" x14ac:dyDescent="0.25">
      <c r="A21" s="30">
        <v>41704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ht="13.5" thickBot="1" x14ac:dyDescent="0.25">
      <c r="A22" s="30">
        <v>41705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  <row r="23" spans="1:14" ht="13.5" thickBot="1" x14ac:dyDescent="0.25">
      <c r="A23" s="30">
        <v>41706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ht="13.5" thickBot="1" x14ac:dyDescent="0.25">
      <c r="A24" s="30">
        <v>41707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1:14" ht="13.5" thickBot="1" x14ac:dyDescent="0.25">
      <c r="A25" s="30">
        <v>41708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ht="13.5" thickBot="1" x14ac:dyDescent="0.25">
      <c r="A26" s="30">
        <v>41709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 ht="13.5" thickBot="1" x14ac:dyDescent="0.25">
      <c r="A27" s="30">
        <v>41710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ht="13.5" thickBot="1" x14ac:dyDescent="0.25">
      <c r="A28" s="30">
        <v>41711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4" ht="13.5" thickBot="1" x14ac:dyDescent="0.25">
      <c r="A29" s="30">
        <v>41712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ht="13.5" thickBot="1" x14ac:dyDescent="0.25">
      <c r="A30" s="30">
        <v>41713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4" ht="13.5" thickBot="1" x14ac:dyDescent="0.25">
      <c r="A31" s="30">
        <v>41714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4" ht="13.5" thickBot="1" x14ac:dyDescent="0.25">
      <c r="A32" s="30">
        <v>41715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3.5" thickBot="1" x14ac:dyDescent="0.25">
      <c r="A33" s="30">
        <v>41716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3.5" thickBot="1" x14ac:dyDescent="0.25">
      <c r="A34" s="30">
        <v>41717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3.5" thickBot="1" x14ac:dyDescent="0.25">
      <c r="A35" s="30">
        <v>41718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3.5" thickBot="1" x14ac:dyDescent="0.25">
      <c r="A36" s="30">
        <v>41719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3.5" thickBot="1" x14ac:dyDescent="0.25">
      <c r="A37" s="30">
        <v>41720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3.5" thickBot="1" x14ac:dyDescent="0.25">
      <c r="A38" s="30">
        <v>41721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3.5" thickBot="1" x14ac:dyDescent="0.25">
      <c r="A39" s="30">
        <v>41722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3.5" thickBot="1" x14ac:dyDescent="0.25">
      <c r="A40" s="30">
        <v>41723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3.5" thickBot="1" x14ac:dyDescent="0.25">
      <c r="A41" s="30">
        <v>41724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3.5" thickBot="1" x14ac:dyDescent="0.25">
      <c r="A42" s="30">
        <v>41725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3.5" thickBot="1" x14ac:dyDescent="0.25">
      <c r="A43" s="30">
        <v>41726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3.5" thickBot="1" x14ac:dyDescent="0.25">
      <c r="A44" s="30">
        <v>41727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3.5" thickBot="1" x14ac:dyDescent="0.25">
      <c r="A45" s="30">
        <v>41728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120" zoomScaleNormal="120" workbookViewId="0">
      <selection activeCell="A17" sqref="A1:A1048576"/>
    </sheetView>
  </sheetViews>
  <sheetFormatPr baseColWidth="10" defaultColWidth="9.140625" defaultRowHeight="15" x14ac:dyDescent="0.25"/>
  <cols>
    <col min="1" max="1" width="9.7109375" style="37" bestFit="1" customWidth="1"/>
    <col min="2" max="2" width="15.42578125" bestFit="1" customWidth="1"/>
    <col min="3" max="3" width="8.42578125" bestFit="1" customWidth="1"/>
    <col min="4" max="4" width="10.140625" customWidth="1"/>
    <col min="5" max="5" width="10.5703125" customWidth="1"/>
    <col min="6" max="8" width="10" bestFit="1" customWidth="1"/>
    <col min="9" max="9" width="15.42578125" bestFit="1" customWidth="1"/>
    <col min="10" max="10" width="11.140625" customWidth="1"/>
    <col min="11" max="11" width="18.140625" customWidth="1"/>
  </cols>
  <sheetData>
    <row r="1" spans="1:12" ht="26.25" thickBot="1" x14ac:dyDescent="0.3">
      <c r="A1" s="29" t="s">
        <v>237</v>
      </c>
      <c r="B1" s="29" t="s">
        <v>238</v>
      </c>
      <c r="C1" s="32" t="s">
        <v>239</v>
      </c>
      <c r="D1" s="32" t="s">
        <v>240</v>
      </c>
      <c r="E1" s="32" t="s">
        <v>241</v>
      </c>
      <c r="F1" s="32" t="s">
        <v>242</v>
      </c>
      <c r="G1" s="32" t="s">
        <v>243</v>
      </c>
      <c r="H1" s="32" t="s">
        <v>244</v>
      </c>
      <c r="I1" s="32" t="s">
        <v>245</v>
      </c>
      <c r="J1" s="32" t="s">
        <v>246</v>
      </c>
      <c r="K1" s="32" t="s">
        <v>244</v>
      </c>
      <c r="L1" s="32"/>
    </row>
    <row r="2" spans="1:12" ht="15.75" thickBot="1" x14ac:dyDescent="0.3">
      <c r="A2" s="7">
        <v>225</v>
      </c>
      <c r="B2" s="33">
        <v>41698.314780092594</v>
      </c>
      <c r="C2" s="38"/>
      <c r="D2" s="38"/>
      <c r="E2" s="34"/>
      <c r="F2" s="34"/>
      <c r="G2" s="34"/>
      <c r="H2" s="34"/>
      <c r="I2" s="33">
        <f t="shared" ref="I2:I29" si="0">IF(B2="","",B2+0.125*2)</f>
        <v>41698.564780092594</v>
      </c>
      <c r="J2" s="35">
        <f t="shared" ref="J2:J29" ca="1" si="1">IF(B2="","",NOW()-B2)</f>
        <v>77.777036111110647</v>
      </c>
      <c r="K2" s="33"/>
      <c r="L2" s="35" t="str">
        <f t="shared" ref="L2:L29" si="2">IF(K2&lt;="","",K2-B2)</f>
        <v/>
      </c>
    </row>
    <row r="3" spans="1:12" ht="15.75" thickBot="1" x14ac:dyDescent="0.3">
      <c r="A3" s="7">
        <v>230</v>
      </c>
      <c r="B3" s="33">
        <v>41698.314780092594</v>
      </c>
      <c r="C3" s="38"/>
      <c r="D3" s="38"/>
      <c r="E3" s="34"/>
      <c r="F3" s="34"/>
      <c r="G3" s="34"/>
      <c r="H3" s="34"/>
      <c r="I3" s="33">
        <f t="shared" si="0"/>
        <v>41698.564780092594</v>
      </c>
      <c r="J3" s="35">
        <f t="shared" ca="1" si="1"/>
        <v>77.777036111110647</v>
      </c>
      <c r="K3" s="33"/>
      <c r="L3" s="35" t="str">
        <f t="shared" si="2"/>
        <v/>
      </c>
    </row>
    <row r="4" spans="1:12" ht="15.75" thickBot="1" x14ac:dyDescent="0.3">
      <c r="A4" s="7">
        <v>223</v>
      </c>
      <c r="B4" s="33">
        <v>41698.317557870374</v>
      </c>
      <c r="C4" s="38"/>
      <c r="D4" s="38"/>
      <c r="E4" s="34"/>
      <c r="F4" s="34"/>
      <c r="G4" s="34"/>
      <c r="H4" s="34"/>
      <c r="I4" s="33">
        <f t="shared" si="0"/>
        <v>41698.567557870374</v>
      </c>
      <c r="J4" s="35">
        <f t="shared" ca="1" si="1"/>
        <v>77.77425833333109</v>
      </c>
      <c r="K4" s="33"/>
      <c r="L4" s="35" t="str">
        <f t="shared" si="2"/>
        <v/>
      </c>
    </row>
    <row r="5" spans="1:12" ht="15.75" thickBot="1" x14ac:dyDescent="0.3">
      <c r="A5" s="7">
        <v>229</v>
      </c>
      <c r="B5" s="33">
        <v>41698.334224537037</v>
      </c>
      <c r="C5" s="38"/>
      <c r="D5" s="38"/>
      <c r="E5" s="34"/>
      <c r="F5" s="34"/>
      <c r="G5" s="34"/>
      <c r="H5" s="34"/>
      <c r="I5" s="33">
        <f t="shared" si="0"/>
        <v>41698.584224537037</v>
      </c>
      <c r="J5" s="35">
        <f t="shared" ca="1" si="1"/>
        <v>77.757591666668304</v>
      </c>
      <c r="K5" s="33"/>
      <c r="L5" s="35" t="str">
        <f t="shared" si="2"/>
        <v/>
      </c>
    </row>
    <row r="6" spans="1:12" ht="15" customHeight="1" thickBot="1" x14ac:dyDescent="0.3">
      <c r="A6" s="7">
        <v>318</v>
      </c>
      <c r="B6" s="33">
        <v>41698.334918981483</v>
      </c>
      <c r="C6" s="38"/>
      <c r="D6" s="38"/>
      <c r="E6" s="34"/>
      <c r="F6" s="34"/>
      <c r="G6" s="34"/>
      <c r="H6" s="34"/>
      <c r="I6" s="33">
        <f t="shared" si="0"/>
        <v>41698.584918981483</v>
      </c>
      <c r="J6" s="35">
        <f t="shared" ca="1" si="1"/>
        <v>77.756897222221596</v>
      </c>
      <c r="K6" s="33"/>
      <c r="L6" s="35" t="str">
        <f t="shared" si="2"/>
        <v/>
      </c>
    </row>
    <row r="7" spans="1:12" ht="15" customHeight="1" thickBot="1" x14ac:dyDescent="0.3">
      <c r="A7" s="7">
        <v>308</v>
      </c>
      <c r="B7" s="33">
        <v>41698.340474537035</v>
      </c>
      <c r="C7" s="38"/>
      <c r="D7" s="38"/>
      <c r="E7" s="34"/>
      <c r="F7" s="34"/>
      <c r="G7" s="34"/>
      <c r="H7" s="34"/>
      <c r="I7" s="33">
        <f t="shared" si="0"/>
        <v>41698.590474537035</v>
      </c>
      <c r="J7" s="35">
        <f t="shared" ca="1" si="1"/>
        <v>77.751341666669759</v>
      </c>
      <c r="K7" s="33"/>
      <c r="L7" s="35" t="str">
        <f t="shared" si="2"/>
        <v/>
      </c>
    </row>
    <row r="8" spans="1:12" ht="15" customHeight="1" thickBot="1" x14ac:dyDescent="0.3">
      <c r="A8" s="7">
        <v>321</v>
      </c>
      <c r="B8" s="33">
        <v>41698.350891203707</v>
      </c>
      <c r="C8" s="38"/>
      <c r="D8" s="38"/>
      <c r="E8" s="34"/>
      <c r="F8" s="34"/>
      <c r="G8" s="34"/>
      <c r="H8" s="34"/>
      <c r="I8" s="33">
        <f t="shared" si="0"/>
        <v>41698.600891203707</v>
      </c>
      <c r="J8" s="35">
        <f t="shared" ca="1" si="1"/>
        <v>77.740924999998242</v>
      </c>
      <c r="K8" s="33"/>
      <c r="L8" s="35" t="str">
        <f t="shared" si="2"/>
        <v/>
      </c>
    </row>
    <row r="9" spans="1:12" ht="15" customHeight="1" thickBot="1" x14ac:dyDescent="0.3">
      <c r="A9" s="7">
        <v>202</v>
      </c>
      <c r="B9" s="33">
        <v>41698.352280092593</v>
      </c>
      <c r="C9" s="38"/>
      <c r="D9" s="38"/>
      <c r="E9" s="34"/>
      <c r="F9" s="34"/>
      <c r="G9" s="34"/>
      <c r="H9" s="34"/>
      <c r="I9" s="33">
        <f t="shared" si="0"/>
        <v>41698.602280092593</v>
      </c>
      <c r="J9" s="35">
        <f t="shared" ca="1" si="1"/>
        <v>77.739536111112102</v>
      </c>
      <c r="K9" s="33"/>
      <c r="L9" s="35" t="str">
        <f t="shared" si="2"/>
        <v/>
      </c>
    </row>
    <row r="10" spans="1:12" ht="15.75" thickBot="1" x14ac:dyDescent="0.3">
      <c r="A10" s="7">
        <v>205</v>
      </c>
      <c r="B10" s="33">
        <v>41698.35297453704</v>
      </c>
      <c r="C10" s="38"/>
      <c r="D10" s="38"/>
      <c r="E10" s="38"/>
      <c r="F10" s="38"/>
      <c r="G10" s="38"/>
      <c r="H10" s="34"/>
      <c r="I10" s="33">
        <f t="shared" si="0"/>
        <v>41698.60297453704</v>
      </c>
      <c r="J10" s="35">
        <f t="shared" ca="1" si="1"/>
        <v>77.738841666665394</v>
      </c>
      <c r="K10" s="33"/>
      <c r="L10" s="35" t="str">
        <f t="shared" si="2"/>
        <v/>
      </c>
    </row>
    <row r="11" spans="1:12" ht="15.75" thickBot="1" x14ac:dyDescent="0.3">
      <c r="A11" s="7">
        <v>320</v>
      </c>
      <c r="B11" s="33">
        <v>41698.374502314815</v>
      </c>
      <c r="C11" s="38"/>
      <c r="D11" s="34"/>
      <c r="E11" s="34"/>
      <c r="F11" s="34"/>
      <c r="G11" s="34"/>
      <c r="H11" s="34"/>
      <c r="I11" s="33">
        <f t="shared" si="0"/>
        <v>41698.624502314815</v>
      </c>
      <c r="J11" s="35">
        <f t="shared" ca="1" si="1"/>
        <v>77.717313888890203</v>
      </c>
      <c r="K11" s="33"/>
      <c r="L11" s="35" t="str">
        <f t="shared" si="2"/>
        <v/>
      </c>
    </row>
    <row r="12" spans="1:12" ht="15.75" thickBot="1" x14ac:dyDescent="0.3">
      <c r="A12" s="7">
        <v>406</v>
      </c>
      <c r="B12" s="33">
        <v>41698.390474537038</v>
      </c>
      <c r="C12" s="38"/>
      <c r="D12" s="38"/>
      <c r="E12" s="34"/>
      <c r="F12" s="34"/>
      <c r="G12" s="34"/>
      <c r="H12" s="34"/>
      <c r="I12" s="33">
        <f t="shared" si="0"/>
        <v>41698.640474537038</v>
      </c>
      <c r="J12" s="35">
        <f t="shared" ca="1" si="1"/>
        <v>77.701341666666849</v>
      </c>
      <c r="K12" s="33"/>
      <c r="L12" s="35" t="str">
        <f t="shared" si="2"/>
        <v/>
      </c>
    </row>
    <row r="13" spans="1:12" ht="15.75" thickBot="1" x14ac:dyDescent="0.3">
      <c r="A13" s="7">
        <v>317</v>
      </c>
      <c r="B13" s="33">
        <v>41698.404363425929</v>
      </c>
      <c r="C13" s="38"/>
      <c r="D13" s="38"/>
      <c r="E13" s="34"/>
      <c r="F13" s="34"/>
      <c r="G13" s="34"/>
      <c r="H13" s="34"/>
      <c r="I13" s="33">
        <f t="shared" si="0"/>
        <v>41698.654363425929</v>
      </c>
      <c r="J13" s="35">
        <f t="shared" ca="1" si="1"/>
        <v>77.687452777776343</v>
      </c>
      <c r="K13" s="33"/>
      <c r="L13" s="35" t="str">
        <f t="shared" si="2"/>
        <v/>
      </c>
    </row>
    <row r="14" spans="1:12" ht="15.75" thickBot="1" x14ac:dyDescent="0.3">
      <c r="A14" s="7">
        <v>204</v>
      </c>
      <c r="B14" s="33">
        <v>41698.414085648146</v>
      </c>
      <c r="C14" s="38"/>
      <c r="D14" s="34"/>
      <c r="E14" s="34"/>
      <c r="F14" s="34"/>
      <c r="G14" s="34"/>
      <c r="H14" s="34"/>
      <c r="I14" s="33">
        <f t="shared" si="0"/>
        <v>41698.664085648146</v>
      </c>
      <c r="J14" s="35">
        <f t="shared" ca="1" si="1"/>
        <v>77.67773055555881</v>
      </c>
      <c r="K14" s="33"/>
      <c r="L14" s="35" t="str">
        <f t="shared" si="2"/>
        <v/>
      </c>
    </row>
    <row r="15" spans="1:12" ht="15.75" thickBot="1" x14ac:dyDescent="0.3">
      <c r="A15" s="7">
        <v>236</v>
      </c>
      <c r="B15" s="33">
        <v>41698.414780092593</v>
      </c>
      <c r="C15" s="38"/>
      <c r="D15" s="38"/>
      <c r="E15" s="38"/>
      <c r="F15" s="38"/>
      <c r="G15" s="34"/>
      <c r="H15" s="34"/>
      <c r="I15" s="33">
        <f t="shared" si="0"/>
        <v>41698.664780092593</v>
      </c>
      <c r="J15" s="35">
        <f t="shared" ca="1" si="1"/>
        <v>77.677036111112102</v>
      </c>
      <c r="K15" s="33"/>
      <c r="L15" s="35" t="str">
        <f t="shared" si="2"/>
        <v/>
      </c>
    </row>
    <row r="16" spans="1:12" ht="15.75" thickBot="1" x14ac:dyDescent="0.3">
      <c r="A16" s="7">
        <v>327</v>
      </c>
      <c r="B16" s="33">
        <v>41698.446030092593</v>
      </c>
      <c r="C16" s="34"/>
      <c r="D16" s="34"/>
      <c r="E16" s="34"/>
      <c r="F16" s="34"/>
      <c r="G16" s="34"/>
      <c r="H16" s="34"/>
      <c r="I16" s="33">
        <f t="shared" si="0"/>
        <v>41698.696030092593</v>
      </c>
      <c r="J16" s="35">
        <f t="shared" ca="1" si="1"/>
        <v>77.645786111112102</v>
      </c>
      <c r="K16" s="33"/>
      <c r="L16" s="35" t="str">
        <f t="shared" si="2"/>
        <v/>
      </c>
    </row>
    <row r="17" spans="1:12" ht="15.75" thickBot="1" x14ac:dyDescent="0.3">
      <c r="A17" s="7">
        <v>218</v>
      </c>
      <c r="B17" s="33">
        <v>41698.451585648145</v>
      </c>
      <c r="C17" s="34"/>
      <c r="D17" s="34"/>
      <c r="E17" s="34"/>
      <c r="F17" s="34"/>
      <c r="G17" s="34"/>
      <c r="H17" s="34"/>
      <c r="I17" s="33">
        <f t="shared" si="0"/>
        <v>41698.701585648145</v>
      </c>
      <c r="J17" s="35">
        <f t="shared" ca="1" si="1"/>
        <v>77.640230555560265</v>
      </c>
      <c r="K17" s="33"/>
      <c r="L17" s="35" t="str">
        <f t="shared" si="2"/>
        <v/>
      </c>
    </row>
    <row r="18" spans="1:12" ht="15.75" thickBot="1" x14ac:dyDescent="0.3">
      <c r="A18" s="7">
        <v>237</v>
      </c>
      <c r="B18" s="33">
        <v>41698.46130787037</v>
      </c>
      <c r="C18" s="34"/>
      <c r="D18" s="34"/>
      <c r="E18" s="34"/>
      <c r="F18" s="34"/>
      <c r="G18" s="34"/>
      <c r="H18" s="34"/>
      <c r="I18" s="33">
        <f t="shared" si="0"/>
        <v>41698.71130787037</v>
      </c>
      <c r="J18" s="35">
        <f t="shared" ca="1" si="1"/>
        <v>77.630508333335456</v>
      </c>
      <c r="K18" s="33"/>
      <c r="L18" s="35" t="str">
        <f t="shared" si="2"/>
        <v/>
      </c>
    </row>
    <row r="19" spans="1:12" ht="15.75" thickBot="1" x14ac:dyDescent="0.3">
      <c r="A19" s="7">
        <v>305</v>
      </c>
      <c r="B19" s="33">
        <v>41698.462696759256</v>
      </c>
      <c r="C19" s="34"/>
      <c r="D19" s="34"/>
      <c r="E19" s="34"/>
      <c r="F19" s="34"/>
      <c r="G19" s="34"/>
      <c r="H19" s="34"/>
      <c r="I19" s="33">
        <f t="shared" si="0"/>
        <v>41698.712696759256</v>
      </c>
      <c r="J19" s="35">
        <f t="shared" ca="1" si="1"/>
        <v>77.629119444449316</v>
      </c>
      <c r="K19" s="33"/>
      <c r="L19" s="35" t="str">
        <f t="shared" si="2"/>
        <v/>
      </c>
    </row>
    <row r="20" spans="1:12" ht="15.75" thickBot="1" x14ac:dyDescent="0.3">
      <c r="A20" s="7">
        <v>332</v>
      </c>
      <c r="B20" s="33">
        <v>41698.472418981481</v>
      </c>
      <c r="C20" s="34"/>
      <c r="D20" s="34"/>
      <c r="E20" s="34"/>
      <c r="F20" s="34"/>
      <c r="G20" s="34"/>
      <c r="H20" s="34"/>
      <c r="I20" s="33">
        <f t="shared" si="0"/>
        <v>41698.722418981481</v>
      </c>
      <c r="J20" s="35">
        <f t="shared" ca="1" si="1"/>
        <v>77.619397222224507</v>
      </c>
      <c r="K20" s="33"/>
      <c r="L20" s="35" t="str">
        <f t="shared" si="2"/>
        <v/>
      </c>
    </row>
    <row r="21" spans="1:12" ht="15.75" thickBot="1" x14ac:dyDescent="0.3">
      <c r="A21" s="7">
        <v>325</v>
      </c>
      <c r="B21" s="33">
        <v>41698.496030092596</v>
      </c>
      <c r="C21" s="34"/>
      <c r="D21" s="34"/>
      <c r="E21" s="34"/>
      <c r="F21" s="34"/>
      <c r="G21" s="34"/>
      <c r="H21" s="34"/>
      <c r="I21" s="33">
        <f t="shared" si="0"/>
        <v>41698.746030092596</v>
      </c>
      <c r="J21" s="35">
        <f t="shared" ca="1" si="1"/>
        <v>77.595786111109192</v>
      </c>
      <c r="K21" s="33"/>
      <c r="L21" s="35" t="str">
        <f t="shared" si="2"/>
        <v/>
      </c>
    </row>
    <row r="22" spans="1:12" ht="15.75" thickBot="1" x14ac:dyDescent="0.3">
      <c r="A22" s="7">
        <v>319</v>
      </c>
      <c r="B22" s="33">
        <v>41698.513391203705</v>
      </c>
      <c r="C22" s="34"/>
      <c r="D22" s="34"/>
      <c r="E22" s="34"/>
      <c r="F22" s="34"/>
      <c r="G22" s="34"/>
      <c r="H22" s="34"/>
      <c r="I22" s="33">
        <f t="shared" si="0"/>
        <v>41698.763391203705</v>
      </c>
      <c r="J22" s="35">
        <f t="shared" ca="1" si="1"/>
        <v>77.578424999999697</v>
      </c>
      <c r="K22" s="33"/>
      <c r="L22" s="35" t="str">
        <f t="shared" si="2"/>
        <v/>
      </c>
    </row>
    <row r="23" spans="1:12" ht="15.75" thickBot="1" x14ac:dyDescent="0.3">
      <c r="A23" s="7">
        <v>201</v>
      </c>
      <c r="B23" s="33">
        <v>41698.514780092592</v>
      </c>
      <c r="C23" s="34"/>
      <c r="D23" s="34"/>
      <c r="E23" s="34"/>
      <c r="F23" s="34"/>
      <c r="G23" s="34"/>
      <c r="H23" s="34"/>
      <c r="I23" s="33">
        <f t="shared" si="0"/>
        <v>41698.764780092592</v>
      </c>
      <c r="J23" s="35">
        <f t="shared" ca="1" si="1"/>
        <v>77.577036111113557</v>
      </c>
      <c r="K23" s="33"/>
      <c r="L23" s="35" t="str">
        <f t="shared" si="2"/>
        <v/>
      </c>
    </row>
    <row r="24" spans="1:12" ht="15.75" thickBot="1" x14ac:dyDescent="0.3">
      <c r="A24" s="7">
        <v>238</v>
      </c>
      <c r="B24" s="33">
        <v>41698.525891203702</v>
      </c>
      <c r="C24" s="34"/>
      <c r="D24" s="34"/>
      <c r="E24" s="34"/>
      <c r="F24" s="34"/>
      <c r="G24" s="34"/>
      <c r="H24" s="34"/>
      <c r="I24" s="33">
        <f t="shared" si="0"/>
        <v>41698.775891203702</v>
      </c>
      <c r="J24" s="35">
        <f t="shared" ca="1" si="1"/>
        <v>77.565925000002608</v>
      </c>
      <c r="K24" s="33"/>
      <c r="L24" s="35" t="str">
        <f t="shared" si="2"/>
        <v/>
      </c>
    </row>
    <row r="25" spans="1:12" ht="15.75" thickBot="1" x14ac:dyDescent="0.3">
      <c r="A25" s="7">
        <v>303</v>
      </c>
      <c r="B25" s="33">
        <v>41698.584224537037</v>
      </c>
      <c r="C25" s="34"/>
      <c r="D25" s="34"/>
      <c r="E25" s="34"/>
      <c r="F25" s="34"/>
      <c r="G25" s="34"/>
      <c r="H25" s="34"/>
      <c r="I25" s="33">
        <f t="shared" si="0"/>
        <v>41698.834224537037</v>
      </c>
      <c r="J25" s="35">
        <f t="shared" ca="1" si="1"/>
        <v>77.507591666668304</v>
      </c>
      <c r="K25" s="33"/>
      <c r="L25" s="35" t="str">
        <f t="shared" si="2"/>
        <v/>
      </c>
    </row>
    <row r="26" spans="1:12" ht="15.75" thickBot="1" x14ac:dyDescent="0.3">
      <c r="A26" s="7">
        <v>220</v>
      </c>
      <c r="B26" s="33">
        <v>41698.596724537034</v>
      </c>
      <c r="C26" s="34"/>
      <c r="D26" s="34"/>
      <c r="E26" s="34"/>
      <c r="F26" s="34"/>
      <c r="G26" s="34"/>
      <c r="H26" s="34"/>
      <c r="I26" s="33">
        <f t="shared" si="0"/>
        <v>41698.846724537034</v>
      </c>
      <c r="J26" s="35">
        <f t="shared" ca="1" si="1"/>
        <v>77.495091666671215</v>
      </c>
      <c r="K26" s="33"/>
      <c r="L26" s="35" t="str">
        <f t="shared" si="2"/>
        <v/>
      </c>
    </row>
    <row r="27" spans="1:12" ht="15.75" thickBot="1" x14ac:dyDescent="0.3">
      <c r="A27" s="39">
        <v>230</v>
      </c>
      <c r="B27" s="33">
        <v>41698.601585648146</v>
      </c>
      <c r="C27" s="34"/>
      <c r="D27" s="34"/>
      <c r="E27" s="34"/>
      <c r="F27" s="34"/>
      <c r="G27" s="34"/>
      <c r="H27" s="34"/>
      <c r="I27" s="33">
        <f t="shared" si="0"/>
        <v>41698.851585648146</v>
      </c>
      <c r="J27" s="35">
        <f t="shared" ca="1" si="1"/>
        <v>77.49023055555881</v>
      </c>
      <c r="K27" s="33"/>
      <c r="L27" s="35" t="str">
        <f t="shared" si="2"/>
        <v/>
      </c>
    </row>
    <row r="28" spans="1:12" ht="15.75" thickBot="1" x14ac:dyDescent="0.3">
      <c r="A28" s="7">
        <v>400</v>
      </c>
      <c r="B28" s="33">
        <v>41698.613391203704</v>
      </c>
      <c r="C28" s="34"/>
      <c r="D28" s="34"/>
      <c r="E28" s="34"/>
      <c r="F28" s="34"/>
      <c r="G28" s="34"/>
      <c r="H28" s="34"/>
      <c r="I28" s="33">
        <f t="shared" si="0"/>
        <v>41698.863391203704</v>
      </c>
      <c r="J28" s="35">
        <f t="shared" ca="1" si="1"/>
        <v>77.478425000001153</v>
      </c>
      <c r="K28" s="33"/>
      <c r="L28" s="35" t="str">
        <f t="shared" si="2"/>
        <v/>
      </c>
    </row>
    <row r="29" spans="1:12" ht="15.75" thickBot="1" x14ac:dyDescent="0.3">
      <c r="A29" s="7">
        <v>326</v>
      </c>
      <c r="B29" s="33"/>
      <c r="C29" s="34"/>
      <c r="D29" s="34"/>
      <c r="E29" s="34"/>
      <c r="F29" s="34"/>
      <c r="G29" s="34"/>
      <c r="H29" s="34"/>
      <c r="I29" s="33" t="str">
        <f t="shared" si="0"/>
        <v/>
      </c>
      <c r="J29" s="35" t="str">
        <f t="shared" ca="1" si="1"/>
        <v/>
      </c>
      <c r="K29" s="33"/>
      <c r="L29" s="35" t="str">
        <f t="shared" si="2"/>
        <v/>
      </c>
    </row>
    <row r="30" spans="1:12" x14ac:dyDescent="0.25">
      <c r="A30" s="36">
        <v>26</v>
      </c>
    </row>
    <row r="32" spans="1:1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</sheetData>
  <conditionalFormatting sqref="J2:J15 L2:L29">
    <cfRule type="expression" dxfId="1026" priority="161" stopIfTrue="1">
      <formula>J2&gt;0.125*2</formula>
    </cfRule>
  </conditionalFormatting>
  <conditionalFormatting sqref="J2:J15 L2:L29">
    <cfRule type="expression" dxfId="1025" priority="162" stopIfTrue="1">
      <formula>J2&gt;0.0834*2</formula>
    </cfRule>
  </conditionalFormatting>
  <conditionalFormatting sqref="J2:J15 L2:L29">
    <cfRule type="expression" dxfId="1024" priority="163" stopIfTrue="1">
      <formula>J2&gt;0.0417*2</formula>
    </cfRule>
  </conditionalFormatting>
  <conditionalFormatting sqref="J2:J15 L2:L29">
    <cfRule type="expression" dxfId="1023" priority="164" stopIfTrue="1">
      <formula>J2&gt;0</formula>
    </cfRule>
  </conditionalFormatting>
  <conditionalFormatting sqref="J2:J15 L2:L29">
    <cfRule type="expression" dxfId="1022" priority="165">
      <formula>J2&lt;0</formula>
    </cfRule>
  </conditionalFormatting>
  <conditionalFormatting sqref="J16">
    <cfRule type="expression" dxfId="1021" priority="136" stopIfTrue="1">
      <formula>J16&gt;0.125*2</formula>
    </cfRule>
  </conditionalFormatting>
  <conditionalFormatting sqref="J16">
    <cfRule type="expression" dxfId="1020" priority="137" stopIfTrue="1">
      <formula>J16&gt;0.0834*2</formula>
    </cfRule>
  </conditionalFormatting>
  <conditionalFormatting sqref="J16">
    <cfRule type="expression" dxfId="1019" priority="138" stopIfTrue="1">
      <formula>J16&gt;0.0417*2</formula>
    </cfRule>
  </conditionalFormatting>
  <conditionalFormatting sqref="J16">
    <cfRule type="expression" dxfId="1018" priority="139" stopIfTrue="1">
      <formula>J16&gt;0</formula>
    </cfRule>
  </conditionalFormatting>
  <conditionalFormatting sqref="J16">
    <cfRule type="expression" dxfId="1017" priority="140">
      <formula>J16&lt;0</formula>
    </cfRule>
  </conditionalFormatting>
  <conditionalFormatting sqref="J17">
    <cfRule type="expression" dxfId="1016" priority="126" stopIfTrue="1">
      <formula>J17&gt;0.125*2</formula>
    </cfRule>
  </conditionalFormatting>
  <conditionalFormatting sqref="J17">
    <cfRule type="expression" dxfId="1015" priority="127" stopIfTrue="1">
      <formula>J17&gt;0.0834*2</formula>
    </cfRule>
  </conditionalFormatting>
  <conditionalFormatting sqref="J17">
    <cfRule type="expression" dxfId="1014" priority="128" stopIfTrue="1">
      <formula>J17&gt;0.0417*2</formula>
    </cfRule>
  </conditionalFormatting>
  <conditionalFormatting sqref="J17">
    <cfRule type="expression" dxfId="1013" priority="129" stopIfTrue="1">
      <formula>J17&gt;0</formula>
    </cfRule>
  </conditionalFormatting>
  <conditionalFormatting sqref="J17">
    <cfRule type="expression" dxfId="1012" priority="130">
      <formula>J17&lt;0</formula>
    </cfRule>
  </conditionalFormatting>
  <conditionalFormatting sqref="J18">
    <cfRule type="expression" dxfId="1011" priority="116" stopIfTrue="1">
      <formula>J18&gt;0.125*2</formula>
    </cfRule>
  </conditionalFormatting>
  <conditionalFormatting sqref="J18">
    <cfRule type="expression" dxfId="1010" priority="117" stopIfTrue="1">
      <formula>J18&gt;0.0834*2</formula>
    </cfRule>
  </conditionalFormatting>
  <conditionalFormatting sqref="J18">
    <cfRule type="expression" dxfId="1009" priority="118" stopIfTrue="1">
      <formula>J18&gt;0.0417*2</formula>
    </cfRule>
  </conditionalFormatting>
  <conditionalFormatting sqref="J18">
    <cfRule type="expression" dxfId="1008" priority="119" stopIfTrue="1">
      <formula>J18&gt;0</formula>
    </cfRule>
  </conditionalFormatting>
  <conditionalFormatting sqref="J18">
    <cfRule type="expression" dxfId="1007" priority="120">
      <formula>J18&lt;0</formula>
    </cfRule>
  </conditionalFormatting>
  <conditionalFormatting sqref="J19">
    <cfRule type="expression" dxfId="1006" priority="106" stopIfTrue="1">
      <formula>J19&gt;0.125*2</formula>
    </cfRule>
  </conditionalFormatting>
  <conditionalFormatting sqref="J19">
    <cfRule type="expression" dxfId="1005" priority="107" stopIfTrue="1">
      <formula>J19&gt;0.0834*2</formula>
    </cfRule>
  </conditionalFormatting>
  <conditionalFormatting sqref="J19">
    <cfRule type="expression" dxfId="1004" priority="108" stopIfTrue="1">
      <formula>J19&gt;0.0417*2</formula>
    </cfRule>
  </conditionalFormatting>
  <conditionalFormatting sqref="J19">
    <cfRule type="expression" dxfId="1003" priority="109" stopIfTrue="1">
      <formula>J19&gt;0</formula>
    </cfRule>
  </conditionalFormatting>
  <conditionalFormatting sqref="J19">
    <cfRule type="expression" dxfId="1002" priority="110">
      <formula>J19&lt;0</formula>
    </cfRule>
  </conditionalFormatting>
  <conditionalFormatting sqref="J20">
    <cfRule type="expression" dxfId="1001" priority="96" stopIfTrue="1">
      <formula>J20&gt;0.125*2</formula>
    </cfRule>
  </conditionalFormatting>
  <conditionalFormatting sqref="J20">
    <cfRule type="expression" dxfId="1000" priority="97" stopIfTrue="1">
      <formula>J20&gt;0.0834*2</formula>
    </cfRule>
  </conditionalFormatting>
  <conditionalFormatting sqref="J20">
    <cfRule type="expression" dxfId="999" priority="98" stopIfTrue="1">
      <formula>J20&gt;0.0417*2</formula>
    </cfRule>
  </conditionalFormatting>
  <conditionalFormatting sqref="J20">
    <cfRule type="expression" dxfId="998" priority="99" stopIfTrue="1">
      <formula>J20&gt;0</formula>
    </cfRule>
  </conditionalFormatting>
  <conditionalFormatting sqref="J20">
    <cfRule type="expression" dxfId="997" priority="100">
      <formula>J20&lt;0</formula>
    </cfRule>
  </conditionalFormatting>
  <conditionalFormatting sqref="J21">
    <cfRule type="expression" dxfId="996" priority="86" stopIfTrue="1">
      <formula>J21&gt;0.125*2</formula>
    </cfRule>
  </conditionalFormatting>
  <conditionalFormatting sqref="J21">
    <cfRule type="expression" dxfId="995" priority="87" stopIfTrue="1">
      <formula>J21&gt;0.0834*2</formula>
    </cfRule>
  </conditionalFormatting>
  <conditionalFormatting sqref="J21">
    <cfRule type="expression" dxfId="994" priority="88" stopIfTrue="1">
      <formula>J21&gt;0.0417*2</formula>
    </cfRule>
  </conditionalFormatting>
  <conditionalFormatting sqref="J21">
    <cfRule type="expression" dxfId="993" priority="89" stopIfTrue="1">
      <formula>J21&gt;0</formula>
    </cfRule>
  </conditionalFormatting>
  <conditionalFormatting sqref="J21">
    <cfRule type="expression" dxfId="992" priority="90">
      <formula>J21&lt;0</formula>
    </cfRule>
  </conditionalFormatting>
  <conditionalFormatting sqref="J22">
    <cfRule type="expression" dxfId="991" priority="76" stopIfTrue="1">
      <formula>J22&gt;0.125*2</formula>
    </cfRule>
  </conditionalFormatting>
  <conditionalFormatting sqref="J22">
    <cfRule type="expression" dxfId="990" priority="77" stopIfTrue="1">
      <formula>J22&gt;0.0834*2</formula>
    </cfRule>
  </conditionalFormatting>
  <conditionalFormatting sqref="J22">
    <cfRule type="expression" dxfId="989" priority="78" stopIfTrue="1">
      <formula>J22&gt;0.0417*2</formula>
    </cfRule>
  </conditionalFormatting>
  <conditionalFormatting sqref="J22">
    <cfRule type="expression" dxfId="988" priority="79" stopIfTrue="1">
      <formula>J22&gt;0</formula>
    </cfRule>
  </conditionalFormatting>
  <conditionalFormatting sqref="J22">
    <cfRule type="expression" dxfId="987" priority="80">
      <formula>J22&lt;0</formula>
    </cfRule>
  </conditionalFormatting>
  <conditionalFormatting sqref="J23">
    <cfRule type="expression" dxfId="986" priority="66" stopIfTrue="1">
      <formula>J23&gt;0.125*2</formula>
    </cfRule>
  </conditionalFormatting>
  <conditionalFormatting sqref="J23">
    <cfRule type="expression" dxfId="985" priority="67" stopIfTrue="1">
      <formula>J23&gt;0.0834*2</formula>
    </cfRule>
  </conditionalFormatting>
  <conditionalFormatting sqref="J23">
    <cfRule type="expression" dxfId="984" priority="68" stopIfTrue="1">
      <formula>J23&gt;0.0417*2</formula>
    </cfRule>
  </conditionalFormatting>
  <conditionalFormatting sqref="J23">
    <cfRule type="expression" dxfId="983" priority="69" stopIfTrue="1">
      <formula>J23&gt;0</formula>
    </cfRule>
  </conditionalFormatting>
  <conditionalFormatting sqref="J23">
    <cfRule type="expression" dxfId="982" priority="70">
      <formula>J23&lt;0</formula>
    </cfRule>
  </conditionalFormatting>
  <conditionalFormatting sqref="J24">
    <cfRule type="expression" dxfId="981" priority="56" stopIfTrue="1">
      <formula>J24&gt;0.125*2</formula>
    </cfRule>
  </conditionalFormatting>
  <conditionalFormatting sqref="J24">
    <cfRule type="expression" dxfId="980" priority="57" stopIfTrue="1">
      <formula>J24&gt;0.0834*2</formula>
    </cfRule>
  </conditionalFormatting>
  <conditionalFormatting sqref="J24">
    <cfRule type="expression" dxfId="979" priority="58" stopIfTrue="1">
      <formula>J24&gt;0.0417*2</formula>
    </cfRule>
  </conditionalFormatting>
  <conditionalFormatting sqref="J24">
    <cfRule type="expression" dxfId="978" priority="59" stopIfTrue="1">
      <formula>J24&gt;0</formula>
    </cfRule>
  </conditionalFormatting>
  <conditionalFormatting sqref="J24">
    <cfRule type="expression" dxfId="977" priority="60">
      <formula>J24&lt;0</formula>
    </cfRule>
  </conditionalFormatting>
  <conditionalFormatting sqref="J25">
    <cfRule type="expression" dxfId="976" priority="46" stopIfTrue="1">
      <formula>J25&gt;0.125*2</formula>
    </cfRule>
  </conditionalFormatting>
  <conditionalFormatting sqref="J25">
    <cfRule type="expression" dxfId="975" priority="47" stopIfTrue="1">
      <formula>J25&gt;0.0834*2</formula>
    </cfRule>
  </conditionalFormatting>
  <conditionalFormatting sqref="J25">
    <cfRule type="expression" dxfId="974" priority="48" stopIfTrue="1">
      <formula>J25&gt;0.0417*2</formula>
    </cfRule>
  </conditionalFormatting>
  <conditionalFormatting sqref="J25">
    <cfRule type="expression" dxfId="973" priority="49" stopIfTrue="1">
      <formula>J25&gt;0</formula>
    </cfRule>
  </conditionalFormatting>
  <conditionalFormatting sqref="J25">
    <cfRule type="expression" dxfId="972" priority="50">
      <formula>J25&lt;0</formula>
    </cfRule>
  </conditionalFormatting>
  <conditionalFormatting sqref="J26">
    <cfRule type="expression" dxfId="971" priority="36" stopIfTrue="1">
      <formula>J26&gt;0.125*2</formula>
    </cfRule>
  </conditionalFormatting>
  <conditionalFormatting sqref="J26">
    <cfRule type="expression" dxfId="970" priority="37" stopIfTrue="1">
      <formula>J26&gt;0.0834*2</formula>
    </cfRule>
  </conditionalFormatting>
  <conditionalFormatting sqref="J26">
    <cfRule type="expression" dxfId="969" priority="38" stopIfTrue="1">
      <formula>J26&gt;0.0417*2</formula>
    </cfRule>
  </conditionalFormatting>
  <conditionalFormatting sqref="J26">
    <cfRule type="expression" dxfId="968" priority="39" stopIfTrue="1">
      <formula>J26&gt;0</formula>
    </cfRule>
  </conditionalFormatting>
  <conditionalFormatting sqref="J26">
    <cfRule type="expression" dxfId="967" priority="40">
      <formula>J26&lt;0</formula>
    </cfRule>
  </conditionalFormatting>
  <conditionalFormatting sqref="J27">
    <cfRule type="expression" dxfId="966" priority="26" stopIfTrue="1">
      <formula>J27&gt;0.125*2</formula>
    </cfRule>
  </conditionalFormatting>
  <conditionalFormatting sqref="J27">
    <cfRule type="expression" dxfId="965" priority="27" stopIfTrue="1">
      <formula>J27&gt;0.0834*2</formula>
    </cfRule>
  </conditionalFormatting>
  <conditionalFormatting sqref="J27">
    <cfRule type="expression" dxfId="964" priority="28" stopIfTrue="1">
      <formula>J27&gt;0.0417*2</formula>
    </cfRule>
  </conditionalFormatting>
  <conditionalFormatting sqref="J27">
    <cfRule type="expression" dxfId="963" priority="29" stopIfTrue="1">
      <formula>J27&gt;0</formula>
    </cfRule>
  </conditionalFormatting>
  <conditionalFormatting sqref="J27">
    <cfRule type="expression" dxfId="962" priority="30">
      <formula>J27&lt;0</formula>
    </cfRule>
  </conditionalFormatting>
  <conditionalFormatting sqref="J28">
    <cfRule type="expression" dxfId="961" priority="16" stopIfTrue="1">
      <formula>J28&gt;0.125*2</formula>
    </cfRule>
  </conditionalFormatting>
  <conditionalFormatting sqref="J28">
    <cfRule type="expression" dxfId="960" priority="17" stopIfTrue="1">
      <formula>J28&gt;0.0834*2</formula>
    </cfRule>
  </conditionalFormatting>
  <conditionalFormatting sqref="J28">
    <cfRule type="expression" dxfId="959" priority="18" stopIfTrue="1">
      <formula>J28&gt;0.0417*2</formula>
    </cfRule>
  </conditionalFormatting>
  <conditionalFormatting sqref="J28">
    <cfRule type="expression" dxfId="958" priority="19" stopIfTrue="1">
      <formula>J28&gt;0</formula>
    </cfRule>
  </conditionalFormatting>
  <conditionalFormatting sqref="J28">
    <cfRule type="expression" dxfId="957" priority="20">
      <formula>J28&lt;0</formula>
    </cfRule>
  </conditionalFormatting>
  <conditionalFormatting sqref="J29">
    <cfRule type="expression" dxfId="956" priority="6" stopIfTrue="1">
      <formula>J29&gt;0.125*2</formula>
    </cfRule>
  </conditionalFormatting>
  <conditionalFormatting sqref="J29">
    <cfRule type="expression" dxfId="955" priority="7" stopIfTrue="1">
      <formula>J29&gt;0.0834*2</formula>
    </cfRule>
  </conditionalFormatting>
  <conditionalFormatting sqref="J29">
    <cfRule type="expression" dxfId="954" priority="8" stopIfTrue="1">
      <formula>J29&gt;0.0417*2</formula>
    </cfRule>
  </conditionalFormatting>
  <conditionalFormatting sqref="J29">
    <cfRule type="expression" dxfId="953" priority="9" stopIfTrue="1">
      <formula>J29&gt;0</formula>
    </cfRule>
  </conditionalFormatting>
  <conditionalFormatting sqref="J29">
    <cfRule type="expression" dxfId="952" priority="10">
      <formula>J29&lt;0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10" zoomScale="120" zoomScaleNormal="120" workbookViewId="0">
      <selection activeCell="A23" sqref="A23"/>
    </sheetView>
  </sheetViews>
  <sheetFormatPr baseColWidth="10" defaultColWidth="9.140625" defaultRowHeight="15" x14ac:dyDescent="0.25"/>
  <cols>
    <col min="1" max="1" width="9.7109375" style="37" bestFit="1" customWidth="1"/>
    <col min="2" max="2" width="15.42578125" bestFit="1" customWidth="1"/>
    <col min="3" max="3" width="8.42578125" bestFit="1" customWidth="1"/>
    <col min="4" max="4" width="10.140625" customWidth="1"/>
    <col min="5" max="5" width="10.5703125" customWidth="1"/>
    <col min="6" max="8" width="10" bestFit="1" customWidth="1"/>
    <col min="9" max="9" width="15.42578125" bestFit="1" customWidth="1"/>
    <col min="10" max="10" width="11.140625" customWidth="1"/>
    <col min="11" max="11" width="18.140625" customWidth="1"/>
  </cols>
  <sheetData>
    <row r="1" spans="1:14" ht="26.25" thickBot="1" x14ac:dyDescent="0.3">
      <c r="A1" s="29" t="s">
        <v>237</v>
      </c>
      <c r="B1" s="29" t="s">
        <v>238</v>
      </c>
      <c r="C1" s="32" t="s">
        <v>239</v>
      </c>
      <c r="D1" s="32" t="s">
        <v>240</v>
      </c>
      <c r="E1" s="32" t="s">
        <v>241</v>
      </c>
      <c r="F1" s="32" t="s">
        <v>242</v>
      </c>
      <c r="G1" s="32" t="s">
        <v>243</v>
      </c>
      <c r="H1" s="32" t="s">
        <v>244</v>
      </c>
      <c r="I1" s="32" t="s">
        <v>245</v>
      </c>
      <c r="J1" s="32" t="s">
        <v>246</v>
      </c>
      <c r="K1" s="32" t="s">
        <v>244</v>
      </c>
      <c r="L1" s="32"/>
    </row>
    <row r="2" spans="1:14" ht="15.75" thickBot="1" x14ac:dyDescent="0.3">
      <c r="A2" s="7" t="s">
        <v>43</v>
      </c>
      <c r="B2" s="33">
        <v>41699.386307870373</v>
      </c>
      <c r="C2" s="38"/>
      <c r="D2" s="38"/>
      <c r="E2" s="34"/>
      <c r="F2" s="34"/>
      <c r="G2" s="34"/>
      <c r="H2" s="34"/>
      <c r="I2" s="33">
        <f t="shared" ref="I2:I22" si="0">IF(B2="","",B2+0.125*2)</f>
        <v>41699.636307870373</v>
      </c>
      <c r="J2" s="35">
        <f t="shared" ref="J2:J22" ca="1" si="1">IF(B2="","",NOW()-B2)</f>
        <v>76.705508333332546</v>
      </c>
      <c r="K2" s="33"/>
      <c r="L2" s="35" t="str">
        <f t="shared" ref="L2:L11" si="2">IF(K2&lt;="","",K2-B2)</f>
        <v/>
      </c>
      <c r="N2" s="7">
        <v>200</v>
      </c>
    </row>
    <row r="3" spans="1:14" ht="15.75" thickBot="1" x14ac:dyDescent="0.3">
      <c r="A3" s="7">
        <v>207</v>
      </c>
      <c r="B3" s="33">
        <v>41699.400196759256</v>
      </c>
      <c r="C3" s="38"/>
      <c r="D3" s="38"/>
      <c r="E3" s="34"/>
      <c r="F3" s="34"/>
      <c r="G3" s="34"/>
      <c r="H3" s="34"/>
      <c r="I3" s="33">
        <f t="shared" si="0"/>
        <v>41699.650196759256</v>
      </c>
      <c r="J3" s="35">
        <f t="shared" ca="1" si="1"/>
        <v>76.691619444449316</v>
      </c>
      <c r="K3" s="33"/>
      <c r="L3" s="35" t="str">
        <f t="shared" si="2"/>
        <v/>
      </c>
      <c r="N3" s="7">
        <v>203</v>
      </c>
    </row>
    <row r="4" spans="1:14" ht="15.75" thickBot="1" x14ac:dyDescent="0.3">
      <c r="A4" s="7">
        <v>229</v>
      </c>
      <c r="B4" s="33">
        <v>41699.42728009259</v>
      </c>
      <c r="C4" s="38"/>
      <c r="D4" s="38"/>
      <c r="E4" s="34"/>
      <c r="F4" s="34"/>
      <c r="G4" s="34"/>
      <c r="H4" s="34"/>
      <c r="I4" s="33">
        <f t="shared" si="0"/>
        <v>41699.67728009259</v>
      </c>
      <c r="J4" s="35">
        <f t="shared" ca="1" si="1"/>
        <v>76.664536111115012</v>
      </c>
      <c r="K4" s="33"/>
      <c r="L4" s="35" t="str">
        <f t="shared" si="2"/>
        <v/>
      </c>
      <c r="N4" s="7">
        <v>207</v>
      </c>
    </row>
    <row r="5" spans="1:14" ht="15.75" thickBot="1" x14ac:dyDescent="0.3">
      <c r="A5" s="7">
        <v>203</v>
      </c>
      <c r="B5" s="33">
        <v>41699.42728009259</v>
      </c>
      <c r="C5" s="38"/>
      <c r="D5" s="38"/>
      <c r="E5" s="34"/>
      <c r="F5" s="34"/>
      <c r="G5" s="34"/>
      <c r="H5" s="34"/>
      <c r="I5" s="33">
        <f t="shared" si="0"/>
        <v>41699.67728009259</v>
      </c>
      <c r="J5" s="35">
        <f t="shared" ca="1" si="1"/>
        <v>76.664536111115012</v>
      </c>
      <c r="K5" s="33"/>
      <c r="L5" s="35" t="str">
        <f t="shared" si="2"/>
        <v/>
      </c>
      <c r="N5" s="7">
        <v>212</v>
      </c>
    </row>
    <row r="6" spans="1:14" ht="15" customHeight="1" thickBot="1" x14ac:dyDescent="0.3">
      <c r="A6" s="7">
        <v>236</v>
      </c>
      <c r="B6" s="33">
        <v>41699.434224537035</v>
      </c>
      <c r="C6" s="38"/>
      <c r="D6" s="38"/>
      <c r="E6" s="34"/>
      <c r="F6" s="34"/>
      <c r="G6" s="34"/>
      <c r="H6" s="34"/>
      <c r="I6" s="33">
        <f t="shared" si="0"/>
        <v>41699.684224537035</v>
      </c>
      <c r="J6" s="35">
        <f t="shared" ca="1" si="1"/>
        <v>76.657591666669759</v>
      </c>
      <c r="K6" s="33"/>
      <c r="L6" s="35" t="str">
        <f t="shared" si="2"/>
        <v/>
      </c>
      <c r="N6" s="7">
        <v>215</v>
      </c>
    </row>
    <row r="7" spans="1:14" ht="15" customHeight="1" thickBot="1" x14ac:dyDescent="0.3">
      <c r="A7" s="7">
        <v>224</v>
      </c>
      <c r="B7" s="33">
        <v>41699.445335648146</v>
      </c>
      <c r="C7" s="38"/>
      <c r="D7" s="38"/>
      <c r="E7" s="34"/>
      <c r="F7" s="34"/>
      <c r="G7" s="34"/>
      <c r="H7" s="34"/>
      <c r="I7" s="33">
        <f t="shared" si="0"/>
        <v>41699.695335648146</v>
      </c>
      <c r="J7" s="35">
        <f t="shared" ca="1" si="1"/>
        <v>76.64648055555881</v>
      </c>
      <c r="K7" s="33"/>
      <c r="L7" s="35" t="str">
        <f t="shared" si="2"/>
        <v/>
      </c>
      <c r="N7" s="7">
        <v>217</v>
      </c>
    </row>
    <row r="8" spans="1:14" ht="15" customHeight="1" thickBot="1" x14ac:dyDescent="0.3">
      <c r="A8" s="7" t="s">
        <v>40</v>
      </c>
      <c r="B8" s="33">
        <v>41699.446030092593</v>
      </c>
      <c r="C8" s="38"/>
      <c r="D8" s="38"/>
      <c r="E8" s="34"/>
      <c r="F8" s="34"/>
      <c r="G8" s="34"/>
      <c r="H8" s="34"/>
      <c r="I8" s="33">
        <f t="shared" si="0"/>
        <v>41699.696030092593</v>
      </c>
      <c r="J8" s="35">
        <f t="shared" ca="1" si="1"/>
        <v>76.645786111112102</v>
      </c>
      <c r="K8" s="33"/>
      <c r="L8" s="35" t="str">
        <f t="shared" si="2"/>
        <v/>
      </c>
      <c r="N8" s="7">
        <v>219</v>
      </c>
    </row>
    <row r="9" spans="1:14" ht="15" customHeight="1" thickBot="1" x14ac:dyDescent="0.3">
      <c r="A9" s="7">
        <v>407</v>
      </c>
      <c r="B9" s="33">
        <v>41699.447418981479</v>
      </c>
      <c r="C9" s="38"/>
      <c r="D9" s="38"/>
      <c r="E9" s="34"/>
      <c r="F9" s="34"/>
      <c r="G9" s="34"/>
      <c r="H9" s="34"/>
      <c r="I9" s="33">
        <f t="shared" si="0"/>
        <v>41699.697418981479</v>
      </c>
      <c r="J9" s="35">
        <f t="shared" ca="1" si="1"/>
        <v>76.644397222225962</v>
      </c>
      <c r="K9" s="33"/>
      <c r="L9" s="35" t="str">
        <f t="shared" si="2"/>
        <v/>
      </c>
      <c r="N9" s="7">
        <v>223</v>
      </c>
    </row>
    <row r="10" spans="1:14" ht="15.75" thickBot="1" x14ac:dyDescent="0.3">
      <c r="A10" s="7">
        <v>309</v>
      </c>
      <c r="B10" s="33">
        <v>41699.46130787037</v>
      </c>
      <c r="C10" s="38"/>
      <c r="D10" s="38"/>
      <c r="E10" s="38"/>
      <c r="F10" s="38"/>
      <c r="G10" s="38"/>
      <c r="H10" s="34"/>
      <c r="I10" s="33">
        <f t="shared" si="0"/>
        <v>41699.71130787037</v>
      </c>
      <c r="J10" s="35">
        <f t="shared" ca="1" si="1"/>
        <v>76.630508333335456</v>
      </c>
      <c r="K10" s="33"/>
      <c r="L10" s="35" t="str">
        <f t="shared" si="2"/>
        <v/>
      </c>
      <c r="N10" s="7">
        <v>224</v>
      </c>
    </row>
    <row r="11" spans="1:14" ht="15.75" thickBot="1" x14ac:dyDescent="0.3">
      <c r="A11" s="7">
        <v>311</v>
      </c>
      <c r="B11" s="33">
        <v>41699.462002314816</v>
      </c>
      <c r="C11" s="38"/>
      <c r="D11" s="34"/>
      <c r="E11" s="34"/>
      <c r="F11" s="34"/>
      <c r="G11" s="34"/>
      <c r="H11" s="34"/>
      <c r="I11" s="33">
        <f t="shared" si="0"/>
        <v>41699.712002314816</v>
      </c>
      <c r="J11" s="35">
        <f t="shared" ca="1" si="1"/>
        <v>76.629813888888748</v>
      </c>
      <c r="K11" s="33"/>
      <c r="L11" s="35" t="str">
        <f t="shared" si="2"/>
        <v/>
      </c>
      <c r="N11" s="7">
        <v>229</v>
      </c>
    </row>
    <row r="12" spans="1:14" ht="15.75" thickBot="1" x14ac:dyDescent="0.3">
      <c r="A12" s="7">
        <v>315</v>
      </c>
      <c r="B12" s="33">
        <v>41699.480057870373</v>
      </c>
      <c r="C12" s="38"/>
      <c r="D12" s="38"/>
      <c r="E12" s="34"/>
      <c r="F12" s="34"/>
      <c r="G12" s="34"/>
      <c r="H12" s="34"/>
      <c r="I12" s="33">
        <f t="shared" si="0"/>
        <v>41699.730057870373</v>
      </c>
      <c r="J12" s="35">
        <f t="shared" ca="1" si="1"/>
        <v>76.611758333332546</v>
      </c>
      <c r="K12" s="33"/>
      <c r="L12" s="35"/>
      <c r="N12" s="7">
        <v>234</v>
      </c>
    </row>
    <row r="13" spans="1:14" ht="15.75" thickBot="1" x14ac:dyDescent="0.3">
      <c r="A13" s="7" t="s">
        <v>46</v>
      </c>
      <c r="B13" s="33">
        <v>41699.493252314816</v>
      </c>
      <c r="C13" s="38"/>
      <c r="D13" s="38"/>
      <c r="E13" s="34"/>
      <c r="F13" s="34"/>
      <c r="G13" s="34"/>
      <c r="H13" s="34"/>
      <c r="I13" s="33">
        <f t="shared" si="0"/>
        <v>41699.743252314816</v>
      </c>
      <c r="J13" s="35">
        <f t="shared" ca="1" si="1"/>
        <v>76.598563888888748</v>
      </c>
      <c r="K13" s="33"/>
      <c r="L13" s="35"/>
      <c r="N13" s="7">
        <v>235</v>
      </c>
    </row>
    <row r="14" spans="1:14" ht="15.75" thickBot="1" x14ac:dyDescent="0.3">
      <c r="A14" s="7">
        <v>406</v>
      </c>
      <c r="B14" s="33">
        <v>41699.493252314816</v>
      </c>
      <c r="C14" s="38"/>
      <c r="D14" s="34"/>
      <c r="E14" s="34"/>
      <c r="F14" s="34"/>
      <c r="G14" s="34"/>
      <c r="H14" s="34"/>
      <c r="I14" s="33">
        <f t="shared" si="0"/>
        <v>41699.743252314816</v>
      </c>
      <c r="J14" s="35">
        <f t="shared" ca="1" si="1"/>
        <v>76.598563888888748</v>
      </c>
      <c r="K14" s="33"/>
      <c r="L14" s="35"/>
      <c r="N14" s="7">
        <v>236</v>
      </c>
    </row>
    <row r="15" spans="1:14" ht="15.75" thickBot="1" x14ac:dyDescent="0.3">
      <c r="A15" s="7">
        <v>215</v>
      </c>
      <c r="B15" s="33">
        <v>41699.507835648146</v>
      </c>
      <c r="C15" s="38"/>
      <c r="D15" s="38"/>
      <c r="E15" s="38"/>
      <c r="F15" s="38"/>
      <c r="G15" s="34"/>
      <c r="H15" s="34"/>
      <c r="I15" s="33">
        <f t="shared" si="0"/>
        <v>41699.757835648146</v>
      </c>
      <c r="J15" s="35">
        <f t="shared" ca="1" si="1"/>
        <v>76.58398055555881</v>
      </c>
      <c r="K15" s="33"/>
      <c r="L15" s="35"/>
      <c r="N15" s="7">
        <v>309</v>
      </c>
    </row>
    <row r="16" spans="1:14" ht="15.75" thickBot="1" x14ac:dyDescent="0.3">
      <c r="A16" s="7">
        <v>219</v>
      </c>
      <c r="B16" s="33">
        <v>41699.507835648146</v>
      </c>
      <c r="C16" s="34"/>
      <c r="D16" s="34"/>
      <c r="E16" s="34"/>
      <c r="F16" s="34"/>
      <c r="G16" s="34"/>
      <c r="H16" s="34"/>
      <c r="I16" s="33">
        <f t="shared" si="0"/>
        <v>41699.757835648146</v>
      </c>
      <c r="J16" s="35">
        <f t="shared" ca="1" si="1"/>
        <v>76.58398055555881</v>
      </c>
      <c r="K16" s="33"/>
      <c r="L16" s="35"/>
      <c r="N16" s="7">
        <v>311</v>
      </c>
    </row>
    <row r="17" spans="1:14" ht="15.75" thickBot="1" x14ac:dyDescent="0.3">
      <c r="A17" s="7">
        <v>217</v>
      </c>
      <c r="B17" s="33">
        <v>41699.508530092593</v>
      </c>
      <c r="C17" s="34"/>
      <c r="D17" s="34"/>
      <c r="E17" s="34"/>
      <c r="F17" s="34"/>
      <c r="G17" s="34"/>
      <c r="H17" s="34"/>
      <c r="I17" s="33">
        <f t="shared" si="0"/>
        <v>41699.758530092593</v>
      </c>
      <c r="J17" s="35">
        <f t="shared" ca="1" si="1"/>
        <v>76.583286111112102</v>
      </c>
      <c r="K17" s="33"/>
      <c r="L17" s="35"/>
      <c r="N17" s="7">
        <v>315</v>
      </c>
    </row>
    <row r="18" spans="1:14" ht="15.75" thickBot="1" x14ac:dyDescent="0.3">
      <c r="A18" s="7">
        <v>223</v>
      </c>
      <c r="B18" s="33">
        <v>41699.508530092593</v>
      </c>
      <c r="C18" s="34"/>
      <c r="D18" s="34"/>
      <c r="E18" s="34"/>
      <c r="F18" s="34"/>
      <c r="G18" s="34"/>
      <c r="H18" s="34"/>
      <c r="I18" s="33">
        <f t="shared" si="0"/>
        <v>41699.758530092593</v>
      </c>
      <c r="J18" s="35">
        <f t="shared" ca="1" si="1"/>
        <v>76.583286111112102</v>
      </c>
      <c r="K18" s="33"/>
      <c r="L18" s="35"/>
      <c r="N18" s="7">
        <v>406</v>
      </c>
    </row>
    <row r="19" spans="1:14" ht="15.75" thickBot="1" x14ac:dyDescent="0.3">
      <c r="A19" s="7">
        <v>235</v>
      </c>
      <c r="B19" s="33">
        <v>41699.526585648149</v>
      </c>
      <c r="C19" s="34"/>
      <c r="D19" s="34"/>
      <c r="E19" s="34"/>
      <c r="F19" s="34"/>
      <c r="G19" s="34"/>
      <c r="H19" s="34"/>
      <c r="I19" s="33">
        <f t="shared" si="0"/>
        <v>41699.776585648149</v>
      </c>
      <c r="J19" s="35">
        <f t="shared" ca="1" si="1"/>
        <v>76.5652305555559</v>
      </c>
      <c r="K19" s="33"/>
      <c r="L19" s="35"/>
      <c r="N19" s="7">
        <v>407</v>
      </c>
    </row>
    <row r="20" spans="1:14" ht="15.75" thickBot="1" x14ac:dyDescent="0.3">
      <c r="A20" s="7">
        <v>234</v>
      </c>
      <c r="B20" s="33">
        <v>41699.527280092596</v>
      </c>
      <c r="C20" s="34"/>
      <c r="D20" s="34"/>
      <c r="E20" s="34"/>
      <c r="F20" s="34"/>
      <c r="G20" s="34"/>
      <c r="H20" s="34"/>
      <c r="I20" s="33">
        <f t="shared" si="0"/>
        <v>41699.777280092596</v>
      </c>
      <c r="J20" s="35">
        <f t="shared" ca="1" si="1"/>
        <v>76.564536111109192</v>
      </c>
      <c r="K20" s="33"/>
      <c r="L20" s="35"/>
      <c r="N20" s="7" t="s">
        <v>40</v>
      </c>
    </row>
    <row r="21" spans="1:14" ht="15.75" thickBot="1" x14ac:dyDescent="0.3">
      <c r="A21" s="7">
        <v>200</v>
      </c>
      <c r="B21" s="33">
        <v>41699.550196759257</v>
      </c>
      <c r="C21" s="34"/>
      <c r="D21" s="34"/>
      <c r="E21" s="34"/>
      <c r="F21" s="34"/>
      <c r="G21" s="34"/>
      <c r="H21" s="34"/>
      <c r="I21" s="33">
        <f t="shared" si="0"/>
        <v>41699.800196759257</v>
      </c>
      <c r="J21" s="35">
        <f t="shared" ca="1" si="1"/>
        <v>76.541619444447861</v>
      </c>
      <c r="K21" s="33"/>
      <c r="L21" s="35"/>
      <c r="N21" s="7" t="s">
        <v>43</v>
      </c>
    </row>
    <row r="22" spans="1:14" ht="15.75" thickBot="1" x14ac:dyDescent="0.3">
      <c r="A22" s="7">
        <v>212</v>
      </c>
      <c r="B22" s="33">
        <v>41699.550196759257</v>
      </c>
      <c r="C22" s="34"/>
      <c r="D22" s="34"/>
      <c r="E22" s="34"/>
      <c r="F22" s="34"/>
      <c r="G22" s="34"/>
      <c r="H22" s="34"/>
      <c r="I22" s="33">
        <f t="shared" si="0"/>
        <v>41699.800196759257</v>
      </c>
      <c r="J22" s="35">
        <f t="shared" ca="1" si="1"/>
        <v>76.541619444447861</v>
      </c>
      <c r="K22" s="33"/>
      <c r="L22" s="35"/>
      <c r="N22" s="7" t="s">
        <v>46</v>
      </c>
    </row>
    <row r="23" spans="1:14" x14ac:dyDescent="0.25">
      <c r="A23" s="36">
        <v>21</v>
      </c>
    </row>
    <row r="25" spans="1:14" x14ac:dyDescent="0.25">
      <c r="A25"/>
    </row>
    <row r="26" spans="1:14" x14ac:dyDescent="0.25">
      <c r="A26"/>
    </row>
    <row r="27" spans="1:14" x14ac:dyDescent="0.25">
      <c r="A27"/>
    </row>
    <row r="28" spans="1:14" x14ac:dyDescent="0.25">
      <c r="A28"/>
    </row>
    <row r="29" spans="1:14" x14ac:dyDescent="0.25">
      <c r="A29"/>
    </row>
    <row r="30" spans="1:14" x14ac:dyDescent="0.25">
      <c r="A30"/>
    </row>
    <row r="31" spans="1:14" x14ac:dyDescent="0.25">
      <c r="A31"/>
    </row>
    <row r="32" spans="1:14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conditionalFormatting sqref="L2:L11 J2:J15">
    <cfRule type="expression" dxfId="951" priority="91" stopIfTrue="1">
      <formula>J2&gt;0.125*2</formula>
    </cfRule>
  </conditionalFormatting>
  <conditionalFormatting sqref="L2:L11 J2:J15">
    <cfRule type="expression" dxfId="950" priority="92" stopIfTrue="1">
      <formula>J2&gt;0.0834*2</formula>
    </cfRule>
  </conditionalFormatting>
  <conditionalFormatting sqref="L2:L11 J2:J15">
    <cfRule type="expression" dxfId="949" priority="93" stopIfTrue="1">
      <formula>J2&gt;0.0417*2</formula>
    </cfRule>
  </conditionalFormatting>
  <conditionalFormatting sqref="L2:L11 J2:J15">
    <cfRule type="expression" dxfId="948" priority="94" stopIfTrue="1">
      <formula>J2&gt;0</formula>
    </cfRule>
  </conditionalFormatting>
  <conditionalFormatting sqref="L2:L11 J2:J15">
    <cfRule type="expression" dxfId="947" priority="95">
      <formula>J2&lt;0</formula>
    </cfRule>
  </conditionalFormatting>
  <conditionalFormatting sqref="L12">
    <cfRule type="expression" dxfId="946" priority="86" stopIfTrue="1">
      <formula>L12&gt;0.125*2</formula>
    </cfRule>
  </conditionalFormatting>
  <conditionalFormatting sqref="L12">
    <cfRule type="expression" dxfId="945" priority="87" stopIfTrue="1">
      <formula>L12&gt;0.0834*2</formula>
    </cfRule>
  </conditionalFormatting>
  <conditionalFormatting sqref="L12">
    <cfRule type="expression" dxfId="944" priority="88" stopIfTrue="1">
      <formula>L12&gt;0.0417*2</formula>
    </cfRule>
  </conditionalFormatting>
  <conditionalFormatting sqref="L12">
    <cfRule type="expression" dxfId="943" priority="89" stopIfTrue="1">
      <formula>L12&gt;0</formula>
    </cfRule>
  </conditionalFormatting>
  <conditionalFormatting sqref="L12">
    <cfRule type="expression" dxfId="942" priority="90">
      <formula>L12&lt;0</formula>
    </cfRule>
  </conditionalFormatting>
  <conditionalFormatting sqref="L13">
    <cfRule type="expression" dxfId="941" priority="81" stopIfTrue="1">
      <formula>L13&gt;0.125*2</formula>
    </cfRule>
  </conditionalFormatting>
  <conditionalFormatting sqref="L13">
    <cfRule type="expression" dxfId="940" priority="82" stopIfTrue="1">
      <formula>L13&gt;0.0834*2</formula>
    </cfRule>
  </conditionalFormatting>
  <conditionalFormatting sqref="L13">
    <cfRule type="expression" dxfId="939" priority="83" stopIfTrue="1">
      <formula>L13&gt;0.0417*2</formula>
    </cfRule>
  </conditionalFormatting>
  <conditionalFormatting sqref="L13">
    <cfRule type="expression" dxfId="938" priority="84" stopIfTrue="1">
      <formula>L13&gt;0</formula>
    </cfRule>
  </conditionalFormatting>
  <conditionalFormatting sqref="L13">
    <cfRule type="expression" dxfId="937" priority="85">
      <formula>L13&lt;0</formula>
    </cfRule>
  </conditionalFormatting>
  <conditionalFormatting sqref="L14">
    <cfRule type="expression" dxfId="936" priority="76" stopIfTrue="1">
      <formula>L14&gt;0.125*2</formula>
    </cfRule>
  </conditionalFormatting>
  <conditionalFormatting sqref="L14">
    <cfRule type="expression" dxfId="935" priority="77" stopIfTrue="1">
      <formula>L14&gt;0.0834*2</formula>
    </cfRule>
  </conditionalFormatting>
  <conditionalFormatting sqref="L14">
    <cfRule type="expression" dxfId="934" priority="78" stopIfTrue="1">
      <formula>L14&gt;0.0417*2</formula>
    </cfRule>
  </conditionalFormatting>
  <conditionalFormatting sqref="L14">
    <cfRule type="expression" dxfId="933" priority="79" stopIfTrue="1">
      <formula>L14&gt;0</formula>
    </cfRule>
  </conditionalFormatting>
  <conditionalFormatting sqref="L14">
    <cfRule type="expression" dxfId="932" priority="80">
      <formula>L14&lt;0</formula>
    </cfRule>
  </conditionalFormatting>
  <conditionalFormatting sqref="L15">
    <cfRule type="expression" dxfId="931" priority="71" stopIfTrue="1">
      <formula>L15&gt;0.125*2</formula>
    </cfRule>
  </conditionalFormatting>
  <conditionalFormatting sqref="L15">
    <cfRule type="expression" dxfId="930" priority="72" stopIfTrue="1">
      <formula>L15&gt;0.0834*2</formula>
    </cfRule>
  </conditionalFormatting>
  <conditionalFormatting sqref="L15">
    <cfRule type="expression" dxfId="929" priority="73" stopIfTrue="1">
      <formula>L15&gt;0.0417*2</formula>
    </cfRule>
  </conditionalFormatting>
  <conditionalFormatting sqref="L15">
    <cfRule type="expression" dxfId="928" priority="74" stopIfTrue="1">
      <formula>L15&gt;0</formula>
    </cfRule>
  </conditionalFormatting>
  <conditionalFormatting sqref="L15">
    <cfRule type="expression" dxfId="927" priority="75">
      <formula>L15&lt;0</formula>
    </cfRule>
  </conditionalFormatting>
  <conditionalFormatting sqref="J16">
    <cfRule type="expression" dxfId="926" priority="66" stopIfTrue="1">
      <formula>J16&gt;0.125*2</formula>
    </cfRule>
  </conditionalFormatting>
  <conditionalFormatting sqref="J16">
    <cfRule type="expression" dxfId="925" priority="67" stopIfTrue="1">
      <formula>J16&gt;0.0834*2</formula>
    </cfRule>
  </conditionalFormatting>
  <conditionalFormatting sqref="J16">
    <cfRule type="expression" dxfId="924" priority="68" stopIfTrue="1">
      <formula>J16&gt;0.0417*2</formula>
    </cfRule>
  </conditionalFormatting>
  <conditionalFormatting sqref="J16">
    <cfRule type="expression" dxfId="923" priority="69" stopIfTrue="1">
      <formula>J16&gt;0</formula>
    </cfRule>
  </conditionalFormatting>
  <conditionalFormatting sqref="J16">
    <cfRule type="expression" dxfId="922" priority="70">
      <formula>J16&lt;0</formula>
    </cfRule>
  </conditionalFormatting>
  <conditionalFormatting sqref="L16">
    <cfRule type="expression" dxfId="921" priority="61" stopIfTrue="1">
      <formula>L16&gt;0.125*2</formula>
    </cfRule>
  </conditionalFormatting>
  <conditionalFormatting sqref="L16">
    <cfRule type="expression" dxfId="920" priority="62" stopIfTrue="1">
      <formula>L16&gt;0.0834*2</formula>
    </cfRule>
  </conditionalFormatting>
  <conditionalFormatting sqref="L16">
    <cfRule type="expression" dxfId="919" priority="63" stopIfTrue="1">
      <formula>L16&gt;0.0417*2</formula>
    </cfRule>
  </conditionalFormatting>
  <conditionalFormatting sqref="L16">
    <cfRule type="expression" dxfId="918" priority="64" stopIfTrue="1">
      <formula>L16&gt;0</formula>
    </cfRule>
  </conditionalFormatting>
  <conditionalFormatting sqref="L16">
    <cfRule type="expression" dxfId="917" priority="65">
      <formula>L16&lt;0</formula>
    </cfRule>
  </conditionalFormatting>
  <conditionalFormatting sqref="J17">
    <cfRule type="expression" dxfId="916" priority="56" stopIfTrue="1">
      <formula>J17&gt;0.125*2</formula>
    </cfRule>
  </conditionalFormatting>
  <conditionalFormatting sqref="J17">
    <cfRule type="expression" dxfId="915" priority="57" stopIfTrue="1">
      <formula>J17&gt;0.0834*2</formula>
    </cfRule>
  </conditionalFormatting>
  <conditionalFormatting sqref="J17">
    <cfRule type="expression" dxfId="914" priority="58" stopIfTrue="1">
      <formula>J17&gt;0.0417*2</formula>
    </cfRule>
  </conditionalFormatting>
  <conditionalFormatting sqref="J17">
    <cfRule type="expression" dxfId="913" priority="59" stopIfTrue="1">
      <formula>J17&gt;0</formula>
    </cfRule>
  </conditionalFormatting>
  <conditionalFormatting sqref="J17">
    <cfRule type="expression" dxfId="912" priority="60">
      <formula>J17&lt;0</formula>
    </cfRule>
  </conditionalFormatting>
  <conditionalFormatting sqref="L17">
    <cfRule type="expression" dxfId="911" priority="51" stopIfTrue="1">
      <formula>L17&gt;0.125*2</formula>
    </cfRule>
  </conditionalFormatting>
  <conditionalFormatting sqref="L17">
    <cfRule type="expression" dxfId="910" priority="52" stopIfTrue="1">
      <formula>L17&gt;0.0834*2</formula>
    </cfRule>
  </conditionalFormatting>
  <conditionalFormatting sqref="L17">
    <cfRule type="expression" dxfId="909" priority="53" stopIfTrue="1">
      <formula>L17&gt;0.0417*2</formula>
    </cfRule>
  </conditionalFormatting>
  <conditionalFormatting sqref="L17">
    <cfRule type="expression" dxfId="908" priority="54" stopIfTrue="1">
      <formula>L17&gt;0</formula>
    </cfRule>
  </conditionalFormatting>
  <conditionalFormatting sqref="L17">
    <cfRule type="expression" dxfId="907" priority="55">
      <formula>L17&lt;0</formula>
    </cfRule>
  </conditionalFormatting>
  <conditionalFormatting sqref="J18">
    <cfRule type="expression" dxfId="906" priority="46" stopIfTrue="1">
      <formula>J18&gt;0.125*2</formula>
    </cfRule>
  </conditionalFormatting>
  <conditionalFormatting sqref="J18">
    <cfRule type="expression" dxfId="905" priority="47" stopIfTrue="1">
      <formula>J18&gt;0.0834*2</formula>
    </cfRule>
  </conditionalFormatting>
  <conditionalFormatting sqref="J18">
    <cfRule type="expression" dxfId="904" priority="48" stopIfTrue="1">
      <formula>J18&gt;0.0417*2</formula>
    </cfRule>
  </conditionalFormatting>
  <conditionalFormatting sqref="J18">
    <cfRule type="expression" dxfId="903" priority="49" stopIfTrue="1">
      <formula>J18&gt;0</formula>
    </cfRule>
  </conditionalFormatting>
  <conditionalFormatting sqref="J18">
    <cfRule type="expression" dxfId="902" priority="50">
      <formula>J18&lt;0</formula>
    </cfRule>
  </conditionalFormatting>
  <conditionalFormatting sqref="L18">
    <cfRule type="expression" dxfId="901" priority="41" stopIfTrue="1">
      <formula>L18&gt;0.125*2</formula>
    </cfRule>
  </conditionalFormatting>
  <conditionalFormatting sqref="L18">
    <cfRule type="expression" dxfId="900" priority="42" stopIfTrue="1">
      <formula>L18&gt;0.0834*2</formula>
    </cfRule>
  </conditionalFormatting>
  <conditionalFormatting sqref="L18">
    <cfRule type="expression" dxfId="899" priority="43" stopIfTrue="1">
      <formula>L18&gt;0.0417*2</formula>
    </cfRule>
  </conditionalFormatting>
  <conditionalFormatting sqref="L18">
    <cfRule type="expression" dxfId="898" priority="44" stopIfTrue="1">
      <formula>L18&gt;0</formula>
    </cfRule>
  </conditionalFormatting>
  <conditionalFormatting sqref="L18">
    <cfRule type="expression" dxfId="897" priority="45">
      <formula>L18&lt;0</formula>
    </cfRule>
  </conditionalFormatting>
  <conditionalFormatting sqref="J19">
    <cfRule type="expression" dxfId="896" priority="36" stopIfTrue="1">
      <formula>J19&gt;0.125*2</formula>
    </cfRule>
  </conditionalFormatting>
  <conditionalFormatting sqref="J19">
    <cfRule type="expression" dxfId="895" priority="37" stopIfTrue="1">
      <formula>J19&gt;0.0834*2</formula>
    </cfRule>
  </conditionalFormatting>
  <conditionalFormatting sqref="J19">
    <cfRule type="expression" dxfId="894" priority="38" stopIfTrue="1">
      <formula>J19&gt;0.0417*2</formula>
    </cfRule>
  </conditionalFormatting>
  <conditionalFormatting sqref="J19">
    <cfRule type="expression" dxfId="893" priority="39" stopIfTrue="1">
      <formula>J19&gt;0</formula>
    </cfRule>
  </conditionalFormatting>
  <conditionalFormatting sqref="J19">
    <cfRule type="expression" dxfId="892" priority="40">
      <formula>J19&lt;0</formula>
    </cfRule>
  </conditionalFormatting>
  <conditionalFormatting sqref="L19">
    <cfRule type="expression" dxfId="891" priority="31" stopIfTrue="1">
      <formula>L19&gt;0.125*2</formula>
    </cfRule>
  </conditionalFormatting>
  <conditionalFormatting sqref="L19">
    <cfRule type="expression" dxfId="890" priority="32" stopIfTrue="1">
      <formula>L19&gt;0.0834*2</formula>
    </cfRule>
  </conditionalFormatting>
  <conditionalFormatting sqref="L19">
    <cfRule type="expression" dxfId="889" priority="33" stopIfTrue="1">
      <formula>L19&gt;0.0417*2</formula>
    </cfRule>
  </conditionalFormatting>
  <conditionalFormatting sqref="L19">
    <cfRule type="expression" dxfId="888" priority="34" stopIfTrue="1">
      <formula>L19&gt;0</formula>
    </cfRule>
  </conditionalFormatting>
  <conditionalFormatting sqref="L19">
    <cfRule type="expression" dxfId="887" priority="35">
      <formula>L19&lt;0</formula>
    </cfRule>
  </conditionalFormatting>
  <conditionalFormatting sqref="J20">
    <cfRule type="expression" dxfId="886" priority="26" stopIfTrue="1">
      <formula>J20&gt;0.125*2</formula>
    </cfRule>
  </conditionalFormatting>
  <conditionalFormatting sqref="J20">
    <cfRule type="expression" dxfId="885" priority="27" stopIfTrue="1">
      <formula>J20&gt;0.0834*2</formula>
    </cfRule>
  </conditionalFormatting>
  <conditionalFormatting sqref="J20">
    <cfRule type="expression" dxfId="884" priority="28" stopIfTrue="1">
      <formula>J20&gt;0.0417*2</formula>
    </cfRule>
  </conditionalFormatting>
  <conditionalFormatting sqref="J20">
    <cfRule type="expression" dxfId="883" priority="29" stopIfTrue="1">
      <formula>J20&gt;0</formula>
    </cfRule>
  </conditionalFormatting>
  <conditionalFormatting sqref="J20">
    <cfRule type="expression" dxfId="882" priority="30">
      <formula>J20&lt;0</formula>
    </cfRule>
  </conditionalFormatting>
  <conditionalFormatting sqref="L20">
    <cfRule type="expression" dxfId="881" priority="21" stopIfTrue="1">
      <formula>L20&gt;0.125*2</formula>
    </cfRule>
  </conditionalFormatting>
  <conditionalFormatting sqref="L20">
    <cfRule type="expression" dxfId="880" priority="22" stopIfTrue="1">
      <formula>L20&gt;0.0834*2</formula>
    </cfRule>
  </conditionalFormatting>
  <conditionalFormatting sqref="L20">
    <cfRule type="expression" dxfId="879" priority="23" stopIfTrue="1">
      <formula>L20&gt;0.0417*2</formula>
    </cfRule>
  </conditionalFormatting>
  <conditionalFormatting sqref="L20">
    <cfRule type="expression" dxfId="878" priority="24" stopIfTrue="1">
      <formula>L20&gt;0</formula>
    </cfRule>
  </conditionalFormatting>
  <conditionalFormatting sqref="L20">
    <cfRule type="expression" dxfId="877" priority="25">
      <formula>L20&lt;0</formula>
    </cfRule>
  </conditionalFormatting>
  <conditionalFormatting sqref="J21">
    <cfRule type="expression" dxfId="876" priority="16" stopIfTrue="1">
      <formula>J21&gt;0.125*2</formula>
    </cfRule>
  </conditionalFormatting>
  <conditionalFormatting sqref="J21">
    <cfRule type="expression" dxfId="875" priority="17" stopIfTrue="1">
      <formula>J21&gt;0.0834*2</formula>
    </cfRule>
  </conditionalFormatting>
  <conditionalFormatting sqref="J21">
    <cfRule type="expression" dxfId="874" priority="18" stopIfTrue="1">
      <formula>J21&gt;0.0417*2</formula>
    </cfRule>
  </conditionalFormatting>
  <conditionalFormatting sqref="J21">
    <cfRule type="expression" dxfId="873" priority="19" stopIfTrue="1">
      <formula>J21&gt;0</formula>
    </cfRule>
  </conditionalFormatting>
  <conditionalFormatting sqref="J21">
    <cfRule type="expression" dxfId="872" priority="20">
      <formula>J21&lt;0</formula>
    </cfRule>
  </conditionalFormatting>
  <conditionalFormatting sqref="L21">
    <cfRule type="expression" dxfId="871" priority="11" stopIfTrue="1">
      <formula>L21&gt;0.125*2</formula>
    </cfRule>
  </conditionalFormatting>
  <conditionalFormatting sqref="L21">
    <cfRule type="expression" dxfId="870" priority="12" stopIfTrue="1">
      <formula>L21&gt;0.0834*2</formula>
    </cfRule>
  </conditionalFormatting>
  <conditionalFormatting sqref="L21">
    <cfRule type="expression" dxfId="869" priority="13" stopIfTrue="1">
      <formula>L21&gt;0.0417*2</formula>
    </cfRule>
  </conditionalFormatting>
  <conditionalFormatting sqref="L21">
    <cfRule type="expression" dxfId="868" priority="14" stopIfTrue="1">
      <formula>L21&gt;0</formula>
    </cfRule>
  </conditionalFormatting>
  <conditionalFormatting sqref="L21">
    <cfRule type="expression" dxfId="867" priority="15">
      <formula>L21&lt;0</formula>
    </cfRule>
  </conditionalFormatting>
  <conditionalFormatting sqref="J22">
    <cfRule type="expression" dxfId="866" priority="6" stopIfTrue="1">
      <formula>J22&gt;0.125*2</formula>
    </cfRule>
  </conditionalFormatting>
  <conditionalFormatting sqref="J22">
    <cfRule type="expression" dxfId="865" priority="7" stopIfTrue="1">
      <formula>J22&gt;0.0834*2</formula>
    </cfRule>
  </conditionalFormatting>
  <conditionalFormatting sqref="J22">
    <cfRule type="expression" dxfId="864" priority="8" stopIfTrue="1">
      <formula>J22&gt;0.0417*2</formula>
    </cfRule>
  </conditionalFormatting>
  <conditionalFormatting sqref="J22">
    <cfRule type="expression" dxfId="863" priority="9" stopIfTrue="1">
      <formula>J22&gt;0</formula>
    </cfRule>
  </conditionalFormatting>
  <conditionalFormatting sqref="J22">
    <cfRule type="expression" dxfId="862" priority="10">
      <formula>J22&lt;0</formula>
    </cfRule>
  </conditionalFormatting>
  <conditionalFormatting sqref="L22">
    <cfRule type="expression" dxfId="861" priority="1" stopIfTrue="1">
      <formula>L22&gt;0.125*2</formula>
    </cfRule>
  </conditionalFormatting>
  <conditionalFormatting sqref="L22">
    <cfRule type="expression" dxfId="860" priority="2" stopIfTrue="1">
      <formula>L22&gt;0.0834*2</formula>
    </cfRule>
  </conditionalFormatting>
  <conditionalFormatting sqref="L22">
    <cfRule type="expression" dxfId="859" priority="3" stopIfTrue="1">
      <formula>L22&gt;0.0417*2</formula>
    </cfRule>
  </conditionalFormatting>
  <conditionalFormatting sqref="L22">
    <cfRule type="expression" dxfId="858" priority="4" stopIfTrue="1">
      <formula>L22&gt;0</formula>
    </cfRule>
  </conditionalFormatting>
  <conditionalFormatting sqref="L22">
    <cfRule type="expression" dxfId="857" priority="5">
      <formula>L22&lt;0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120" zoomScaleNormal="120" workbookViewId="0">
      <selection activeCell="A2" sqref="A2:A13"/>
    </sheetView>
  </sheetViews>
  <sheetFormatPr baseColWidth="10" defaultColWidth="9.140625" defaultRowHeight="15" x14ac:dyDescent="0.25"/>
  <cols>
    <col min="1" max="1" width="9.7109375" style="37" bestFit="1" customWidth="1"/>
    <col min="2" max="2" width="15.42578125" bestFit="1" customWidth="1"/>
    <col min="3" max="3" width="8.42578125" bestFit="1" customWidth="1"/>
    <col min="4" max="4" width="10.140625" customWidth="1"/>
    <col min="5" max="5" width="10.5703125" customWidth="1"/>
    <col min="6" max="8" width="10" bestFit="1" customWidth="1"/>
    <col min="9" max="9" width="15.42578125" bestFit="1" customWidth="1"/>
    <col min="10" max="10" width="11.140625" customWidth="1"/>
    <col min="11" max="11" width="18.140625" customWidth="1"/>
  </cols>
  <sheetData>
    <row r="1" spans="1:14" ht="26.25" thickBot="1" x14ac:dyDescent="0.3">
      <c r="A1" s="29" t="s">
        <v>237</v>
      </c>
      <c r="B1" s="29" t="s">
        <v>238</v>
      </c>
      <c r="C1" s="32" t="s">
        <v>239</v>
      </c>
      <c r="D1" s="32" t="s">
        <v>240</v>
      </c>
      <c r="E1" s="32" t="s">
        <v>241</v>
      </c>
      <c r="F1" s="32" t="s">
        <v>242</v>
      </c>
      <c r="G1" s="32" t="s">
        <v>243</v>
      </c>
      <c r="H1" s="32" t="s">
        <v>244</v>
      </c>
      <c r="I1" s="32" t="s">
        <v>245</v>
      </c>
      <c r="J1" s="32" t="s">
        <v>246</v>
      </c>
      <c r="K1" s="32" t="s">
        <v>244</v>
      </c>
      <c r="L1" s="32"/>
    </row>
    <row r="2" spans="1:14" ht="15.75" thickBot="1" x14ac:dyDescent="0.3">
      <c r="A2" s="7">
        <v>321</v>
      </c>
      <c r="B2" s="33">
        <v>41700.383530092593</v>
      </c>
      <c r="C2" s="34"/>
      <c r="D2" s="34"/>
      <c r="E2" s="34"/>
      <c r="F2" s="34"/>
      <c r="G2" s="34"/>
      <c r="H2" s="34"/>
      <c r="I2" s="33">
        <f t="shared" ref="I2:I11" si="0">IF(B2="","",B2+0.125*2)</f>
        <v>41700.633530092593</v>
      </c>
      <c r="J2" s="35">
        <f t="shared" ref="J2:J11" ca="1" si="1">IF(B2="","",NOW()-B2)</f>
        <v>75.708286111112102</v>
      </c>
      <c r="K2" s="33"/>
      <c r="L2" s="35" t="str">
        <f t="shared" ref="L2:L11" si="2">IF(K2&lt;="","",K2-B2)</f>
        <v/>
      </c>
      <c r="N2" s="7">
        <v>201</v>
      </c>
    </row>
    <row r="3" spans="1:14" ht="15.75" thickBot="1" x14ac:dyDescent="0.3">
      <c r="A3" s="7">
        <v>226</v>
      </c>
      <c r="B3" s="33">
        <v>41700.414780092593</v>
      </c>
      <c r="C3" s="34"/>
      <c r="D3" s="34"/>
      <c r="E3" s="34"/>
      <c r="F3" s="34"/>
      <c r="G3" s="34"/>
      <c r="H3" s="34"/>
      <c r="I3" s="33">
        <f t="shared" si="0"/>
        <v>41700.664780092593</v>
      </c>
      <c r="J3" s="35">
        <f t="shared" ca="1" si="1"/>
        <v>75.677036111112102</v>
      </c>
      <c r="K3" s="33"/>
      <c r="L3" s="35" t="str">
        <f t="shared" si="2"/>
        <v/>
      </c>
      <c r="N3" s="7">
        <v>213</v>
      </c>
    </row>
    <row r="4" spans="1:14" ht="15.75" thickBot="1" x14ac:dyDescent="0.3">
      <c r="A4" s="7">
        <v>218</v>
      </c>
      <c r="B4" s="33">
        <v>41700.414780092593</v>
      </c>
      <c r="C4" s="34"/>
      <c r="D4" s="34"/>
      <c r="E4" s="34"/>
      <c r="F4" s="34"/>
      <c r="G4" s="34"/>
      <c r="H4" s="34"/>
      <c r="I4" s="33">
        <f t="shared" si="0"/>
        <v>41700.664780092593</v>
      </c>
      <c r="J4" s="35">
        <f t="shared" ca="1" si="1"/>
        <v>75.677036111112102</v>
      </c>
      <c r="K4" s="33"/>
      <c r="L4" s="35" t="str">
        <f t="shared" si="2"/>
        <v/>
      </c>
      <c r="N4" s="7">
        <v>218</v>
      </c>
    </row>
    <row r="5" spans="1:14" ht="15.75" thickBot="1" x14ac:dyDescent="0.3">
      <c r="A5" s="7">
        <v>323</v>
      </c>
      <c r="B5" s="33">
        <v>41700.418252314812</v>
      </c>
      <c r="C5" s="34"/>
      <c r="D5" s="34"/>
      <c r="E5" s="34"/>
      <c r="F5" s="34"/>
      <c r="G5" s="34"/>
      <c r="H5" s="34"/>
      <c r="I5" s="33">
        <f t="shared" si="0"/>
        <v>41700.668252314812</v>
      </c>
      <c r="J5" s="35">
        <f t="shared" ca="1" si="1"/>
        <v>75.673563888893113</v>
      </c>
      <c r="K5" s="33"/>
      <c r="L5" s="35" t="str">
        <f t="shared" si="2"/>
        <v/>
      </c>
      <c r="N5" s="7">
        <v>226</v>
      </c>
    </row>
    <row r="6" spans="1:14" ht="15" customHeight="1" thickBot="1" x14ac:dyDescent="0.3">
      <c r="A6" s="7">
        <v>213</v>
      </c>
      <c r="B6" s="33">
        <v>41700.422418981485</v>
      </c>
      <c r="C6" s="34"/>
      <c r="D6" s="34"/>
      <c r="E6" s="34"/>
      <c r="F6" s="34"/>
      <c r="G6" s="34"/>
      <c r="H6" s="34"/>
      <c r="I6" s="33">
        <f t="shared" si="0"/>
        <v>41700.672418981485</v>
      </c>
      <c r="J6" s="35">
        <f t="shared" ca="1" si="1"/>
        <v>75.669397222220141</v>
      </c>
      <c r="K6" s="33"/>
      <c r="L6" s="35" t="str">
        <f t="shared" si="2"/>
        <v/>
      </c>
      <c r="N6" s="7">
        <v>227</v>
      </c>
    </row>
    <row r="7" spans="1:14" ht="15" customHeight="1" thickBot="1" x14ac:dyDescent="0.3">
      <c r="A7" s="7">
        <v>318</v>
      </c>
      <c r="B7" s="33">
        <v>41700.445335648146</v>
      </c>
      <c r="C7" s="34"/>
      <c r="D7" s="34"/>
      <c r="E7" s="34"/>
      <c r="F7" s="34"/>
      <c r="G7" s="34"/>
      <c r="H7" s="34"/>
      <c r="I7" s="33">
        <f t="shared" si="0"/>
        <v>41700.695335648146</v>
      </c>
      <c r="J7" s="35">
        <f t="shared" ca="1" si="1"/>
        <v>75.64648055555881</v>
      </c>
      <c r="K7" s="33"/>
      <c r="L7" s="35" t="str">
        <f t="shared" si="2"/>
        <v/>
      </c>
      <c r="N7" s="7">
        <v>233</v>
      </c>
    </row>
    <row r="8" spans="1:14" ht="15" customHeight="1" thickBot="1" x14ac:dyDescent="0.3">
      <c r="A8" s="7">
        <v>302</v>
      </c>
      <c r="B8" s="33">
        <v>41700.453668981485</v>
      </c>
      <c r="C8" s="34"/>
      <c r="D8" s="34"/>
      <c r="E8" s="34"/>
      <c r="F8" s="34"/>
      <c r="G8" s="34"/>
      <c r="H8" s="34"/>
      <c r="I8" s="33">
        <f t="shared" si="0"/>
        <v>41700.703668981485</v>
      </c>
      <c r="J8" s="35">
        <f t="shared" ca="1" si="1"/>
        <v>75.638147222220141</v>
      </c>
      <c r="K8" s="33"/>
      <c r="L8" s="35" t="str">
        <f t="shared" si="2"/>
        <v/>
      </c>
      <c r="N8" s="7">
        <v>302</v>
      </c>
    </row>
    <row r="9" spans="1:14" ht="15" customHeight="1" thickBot="1" x14ac:dyDescent="0.3">
      <c r="A9" s="7">
        <v>227</v>
      </c>
      <c r="B9" s="33">
        <v>41700.475891203707</v>
      </c>
      <c r="C9" s="34"/>
      <c r="D9" s="34"/>
      <c r="E9" s="34"/>
      <c r="F9" s="34"/>
      <c r="G9" s="34"/>
      <c r="H9" s="34"/>
      <c r="I9" s="33">
        <f t="shared" si="0"/>
        <v>41700.725891203707</v>
      </c>
      <c r="J9" s="35">
        <f t="shared" ca="1" si="1"/>
        <v>75.615924999998242</v>
      </c>
      <c r="K9" s="33"/>
      <c r="L9" s="35" t="str">
        <f t="shared" si="2"/>
        <v/>
      </c>
      <c r="N9" s="7">
        <v>318</v>
      </c>
    </row>
    <row r="10" spans="1:14" ht="15.75" thickBot="1" x14ac:dyDescent="0.3">
      <c r="A10" s="7">
        <v>233</v>
      </c>
      <c r="B10" s="33">
        <v>41700.491168981483</v>
      </c>
      <c r="C10" s="34"/>
      <c r="D10" s="34"/>
      <c r="E10" s="34"/>
      <c r="F10" s="34"/>
      <c r="G10" s="34"/>
      <c r="H10" s="34"/>
      <c r="I10" s="33">
        <f t="shared" si="0"/>
        <v>41700.741168981483</v>
      </c>
      <c r="J10" s="35">
        <f t="shared" ca="1" si="1"/>
        <v>75.600647222221596</v>
      </c>
      <c r="K10" s="33"/>
      <c r="L10" s="35" t="str">
        <f t="shared" si="2"/>
        <v/>
      </c>
      <c r="N10" s="7">
        <v>321</v>
      </c>
    </row>
    <row r="11" spans="1:14" ht="15.75" thickBot="1" x14ac:dyDescent="0.3">
      <c r="A11" s="7">
        <v>322</v>
      </c>
      <c r="B11" s="33">
        <v>41700.509918981479</v>
      </c>
      <c r="C11" s="34"/>
      <c r="D11" s="34"/>
      <c r="E11" s="34"/>
      <c r="F11" s="34"/>
      <c r="G11" s="34"/>
      <c r="H11" s="34"/>
      <c r="I11" s="33">
        <f t="shared" si="0"/>
        <v>41700.759918981479</v>
      </c>
      <c r="J11" s="35">
        <f t="shared" ca="1" si="1"/>
        <v>75.581897222225962</v>
      </c>
      <c r="K11" s="33"/>
      <c r="L11" s="35" t="str">
        <f t="shared" si="2"/>
        <v/>
      </c>
      <c r="N11" s="7">
        <v>322</v>
      </c>
    </row>
    <row r="12" spans="1:14" ht="15.75" thickBot="1" x14ac:dyDescent="0.3">
      <c r="A12" s="7">
        <v>201</v>
      </c>
      <c r="B12" s="33">
        <v>41700.575891203705</v>
      </c>
      <c r="C12" s="34"/>
      <c r="D12" s="34"/>
      <c r="E12" s="34"/>
      <c r="F12" s="34"/>
      <c r="G12" s="34"/>
      <c r="H12" s="34"/>
      <c r="I12" s="33">
        <f>IF(B12="","",B12+0.125*2)</f>
        <v>41700.825891203705</v>
      </c>
      <c r="J12" s="35">
        <f ca="1">IF(B12="","",NOW()-B12)</f>
        <v>75.515924999999697</v>
      </c>
      <c r="K12" s="33"/>
      <c r="L12" s="35"/>
      <c r="N12" s="7">
        <v>323</v>
      </c>
    </row>
    <row r="13" spans="1:14" ht="15.75" thickBot="1" x14ac:dyDescent="0.3">
      <c r="A13" s="7">
        <v>202</v>
      </c>
      <c r="B13" s="33">
        <v>41700.667557870373</v>
      </c>
      <c r="C13" s="34"/>
      <c r="D13" s="34"/>
      <c r="E13" s="34"/>
      <c r="F13" s="34"/>
      <c r="G13" s="34"/>
      <c r="H13" s="34"/>
      <c r="I13" s="33">
        <f>IF(B13="","",B13+0.125*2)</f>
        <v>41700.917557870373</v>
      </c>
      <c r="J13" s="35">
        <f ca="1">IF(B13="","",NOW()-B13)</f>
        <v>75.424258333332546</v>
      </c>
      <c r="K13" s="33"/>
      <c r="L13" s="35"/>
    </row>
    <row r="14" spans="1:14" x14ac:dyDescent="0.25">
      <c r="A14" s="36">
        <v>12</v>
      </c>
    </row>
    <row r="16" spans="1:14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</sheetData>
  <sortState ref="N2:N12">
    <sortCondition ref="N2:N12"/>
  </sortState>
  <conditionalFormatting sqref="L2:L11 J2:J12">
    <cfRule type="expression" dxfId="856" priority="101" stopIfTrue="1">
      <formula>J2&gt;0.125*2</formula>
    </cfRule>
  </conditionalFormatting>
  <conditionalFormatting sqref="L2:L11 J2:J12">
    <cfRule type="expression" dxfId="855" priority="102" stopIfTrue="1">
      <formula>J2&gt;0.0834*2</formula>
    </cfRule>
  </conditionalFormatting>
  <conditionalFormatting sqref="L2:L11 J2:J12">
    <cfRule type="expression" dxfId="854" priority="103" stopIfTrue="1">
      <formula>J2&gt;0.0417*2</formula>
    </cfRule>
  </conditionalFormatting>
  <conditionalFormatting sqref="L2:L11 J2:J12">
    <cfRule type="expression" dxfId="853" priority="104" stopIfTrue="1">
      <formula>J2&gt;0</formula>
    </cfRule>
  </conditionalFormatting>
  <conditionalFormatting sqref="L2:L11 J2:J12">
    <cfRule type="expression" dxfId="852" priority="105">
      <formula>J2&lt;0</formula>
    </cfRule>
  </conditionalFormatting>
  <conditionalFormatting sqref="L12">
    <cfRule type="expression" dxfId="851" priority="96" stopIfTrue="1">
      <formula>L12&gt;0.125*2</formula>
    </cfRule>
  </conditionalFormatting>
  <conditionalFormatting sqref="L12">
    <cfRule type="expression" dxfId="850" priority="97" stopIfTrue="1">
      <formula>L12&gt;0.0834*2</formula>
    </cfRule>
  </conditionalFormatting>
  <conditionalFormatting sqref="L12">
    <cfRule type="expression" dxfId="849" priority="98" stopIfTrue="1">
      <formula>L12&gt;0.0417*2</formula>
    </cfRule>
  </conditionalFormatting>
  <conditionalFormatting sqref="L12">
    <cfRule type="expression" dxfId="848" priority="99" stopIfTrue="1">
      <formula>L12&gt;0</formula>
    </cfRule>
  </conditionalFormatting>
  <conditionalFormatting sqref="L12">
    <cfRule type="expression" dxfId="847" priority="100">
      <formula>L12&lt;0</formula>
    </cfRule>
  </conditionalFormatting>
  <conditionalFormatting sqref="L13">
    <cfRule type="expression" dxfId="846" priority="1" stopIfTrue="1">
      <formula>L13&gt;0.125*2</formula>
    </cfRule>
  </conditionalFormatting>
  <conditionalFormatting sqref="J13">
    <cfRule type="expression" dxfId="845" priority="6" stopIfTrue="1">
      <formula>J13&gt;0.125*2</formula>
    </cfRule>
  </conditionalFormatting>
  <conditionalFormatting sqref="J13">
    <cfRule type="expression" dxfId="844" priority="7" stopIfTrue="1">
      <formula>J13&gt;0.0834*2</formula>
    </cfRule>
  </conditionalFormatting>
  <conditionalFormatting sqref="J13">
    <cfRule type="expression" dxfId="843" priority="8" stopIfTrue="1">
      <formula>J13&gt;0.0417*2</formula>
    </cfRule>
  </conditionalFormatting>
  <conditionalFormatting sqref="J13">
    <cfRule type="expression" dxfId="842" priority="9" stopIfTrue="1">
      <formula>J13&gt;0</formula>
    </cfRule>
  </conditionalFormatting>
  <conditionalFormatting sqref="J13">
    <cfRule type="expression" dxfId="841" priority="10">
      <formula>J13&lt;0</formula>
    </cfRule>
  </conditionalFormatting>
  <conditionalFormatting sqref="L13">
    <cfRule type="expression" dxfId="840" priority="2" stopIfTrue="1">
      <formula>L13&gt;0.0834*2</formula>
    </cfRule>
  </conditionalFormatting>
  <conditionalFormatting sqref="L13">
    <cfRule type="expression" dxfId="839" priority="3" stopIfTrue="1">
      <formula>L13&gt;0.0417*2</formula>
    </cfRule>
  </conditionalFormatting>
  <conditionalFormatting sqref="L13">
    <cfRule type="expression" dxfId="838" priority="4" stopIfTrue="1">
      <formula>L13&gt;0</formula>
    </cfRule>
  </conditionalFormatting>
  <conditionalFormatting sqref="L13">
    <cfRule type="expression" dxfId="837" priority="5">
      <formula>L13&lt;0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120" zoomScaleNormal="120" workbookViewId="0">
      <selection activeCell="B2" sqref="B2"/>
    </sheetView>
  </sheetViews>
  <sheetFormatPr baseColWidth="10" defaultColWidth="9.140625" defaultRowHeight="15" x14ac:dyDescent="0.25"/>
  <cols>
    <col min="1" max="1" width="9.7109375" style="37" bestFit="1" customWidth="1"/>
    <col min="2" max="2" width="15.42578125" bestFit="1" customWidth="1"/>
    <col min="3" max="3" width="8.42578125" bestFit="1" customWidth="1"/>
    <col min="4" max="4" width="10.140625" customWidth="1"/>
    <col min="5" max="5" width="10.5703125" customWidth="1"/>
    <col min="6" max="8" width="10" bestFit="1" customWidth="1"/>
    <col min="9" max="9" width="15.42578125" bestFit="1" customWidth="1"/>
    <col min="10" max="10" width="11.140625" customWidth="1"/>
    <col min="11" max="11" width="18.140625" customWidth="1"/>
  </cols>
  <sheetData>
    <row r="1" spans="1:14" ht="26.25" thickBot="1" x14ac:dyDescent="0.3">
      <c r="A1" s="29" t="s">
        <v>237</v>
      </c>
      <c r="B1" s="29" t="s">
        <v>238</v>
      </c>
      <c r="C1" s="32" t="s">
        <v>239</v>
      </c>
      <c r="D1" s="32" t="s">
        <v>240</v>
      </c>
      <c r="E1" s="32" t="s">
        <v>241</v>
      </c>
      <c r="F1" s="32" t="s">
        <v>242</v>
      </c>
      <c r="G1" s="32" t="s">
        <v>243</v>
      </c>
      <c r="H1" s="32" t="s">
        <v>244</v>
      </c>
      <c r="I1" s="32" t="s">
        <v>245</v>
      </c>
      <c r="J1" s="32" t="s">
        <v>246</v>
      </c>
      <c r="K1" s="32" t="s">
        <v>244</v>
      </c>
      <c r="L1" s="32"/>
    </row>
    <row r="2" spans="1:14" ht="15.75" thickBot="1" x14ac:dyDescent="0.3">
      <c r="A2" s="7">
        <v>319</v>
      </c>
      <c r="B2" s="33">
        <v>41701.322418981479</v>
      </c>
      <c r="C2" s="34"/>
      <c r="D2" s="34"/>
      <c r="E2" s="34"/>
      <c r="F2" s="34"/>
      <c r="G2" s="34"/>
      <c r="H2" s="34"/>
      <c r="I2" s="33">
        <f t="shared" ref="I2:I11" si="0">IF(B2="","",B2+0.125*2)</f>
        <v>41701.572418981479</v>
      </c>
      <c r="J2" s="35">
        <f t="shared" ref="J2:J11" ca="1" si="1">IF(B2="","",NOW()-B2)</f>
        <v>74.769397222225962</v>
      </c>
      <c r="K2" s="33"/>
      <c r="L2" s="35" t="str">
        <f t="shared" ref="L2:L20" si="2">IF(K2&lt;="","",K2-B2)</f>
        <v/>
      </c>
      <c r="N2" s="7">
        <v>208</v>
      </c>
    </row>
    <row r="3" spans="1:14" ht="15.75" thickBot="1" x14ac:dyDescent="0.3">
      <c r="A3" s="7">
        <v>208</v>
      </c>
      <c r="B3" s="33">
        <v>41701.382835648146</v>
      </c>
      <c r="C3" s="34"/>
      <c r="D3" s="34"/>
      <c r="E3" s="34"/>
      <c r="F3" s="34"/>
      <c r="G3" s="34"/>
      <c r="H3" s="34"/>
      <c r="I3" s="33">
        <f t="shared" si="0"/>
        <v>41701.632835648146</v>
      </c>
      <c r="J3" s="35">
        <f t="shared" ca="1" si="1"/>
        <v>74.70898055555881</v>
      </c>
      <c r="K3" s="33"/>
      <c r="L3" s="35" t="str">
        <f t="shared" si="2"/>
        <v/>
      </c>
      <c r="N3" s="7">
        <v>220</v>
      </c>
    </row>
    <row r="4" spans="1:14" ht="15.75" thickBot="1" x14ac:dyDescent="0.3">
      <c r="A4" s="7">
        <v>326</v>
      </c>
      <c r="B4" s="33">
        <v>41701.396724537037</v>
      </c>
      <c r="C4" s="34"/>
      <c r="D4" s="34"/>
      <c r="E4" s="34"/>
      <c r="F4" s="34"/>
      <c r="G4" s="34"/>
      <c r="H4" s="34"/>
      <c r="I4" s="33">
        <f t="shared" si="0"/>
        <v>41701.646724537037</v>
      </c>
      <c r="J4" s="35">
        <f t="shared" ca="1" si="1"/>
        <v>74.695091666668304</v>
      </c>
      <c r="K4" s="33"/>
      <c r="L4" s="35" t="str">
        <f t="shared" si="2"/>
        <v/>
      </c>
      <c r="N4" s="7">
        <v>221</v>
      </c>
    </row>
    <row r="5" spans="1:14" ht="15.75" thickBot="1" x14ac:dyDescent="0.3">
      <c r="A5" s="7">
        <v>303</v>
      </c>
      <c r="B5" s="33">
        <v>41701.407835648148</v>
      </c>
      <c r="C5" s="34"/>
      <c r="D5" s="34"/>
      <c r="E5" s="34"/>
      <c r="F5" s="34"/>
      <c r="G5" s="34"/>
      <c r="H5" s="34"/>
      <c r="I5" s="33">
        <f t="shared" si="0"/>
        <v>41701.657835648148</v>
      </c>
      <c r="J5" s="35">
        <f t="shared" ca="1" si="1"/>
        <v>74.683980555557355</v>
      </c>
      <c r="K5" s="33"/>
      <c r="L5" s="35" t="str">
        <f t="shared" si="2"/>
        <v/>
      </c>
      <c r="N5" s="7">
        <v>223</v>
      </c>
    </row>
    <row r="6" spans="1:14" ht="15" customHeight="1" thickBot="1" x14ac:dyDescent="0.3">
      <c r="A6" s="7">
        <v>400</v>
      </c>
      <c r="B6" s="33">
        <v>41701.409918981481</v>
      </c>
      <c r="C6" s="34"/>
      <c r="D6" s="34"/>
      <c r="E6" s="34"/>
      <c r="F6" s="34"/>
      <c r="G6" s="34"/>
      <c r="H6" s="34"/>
      <c r="I6" s="33">
        <f t="shared" si="0"/>
        <v>41701.659918981481</v>
      </c>
      <c r="J6" s="35">
        <f t="shared" ca="1" si="1"/>
        <v>74.681897222224507</v>
      </c>
      <c r="K6" s="33"/>
      <c r="L6" s="35" t="str">
        <f t="shared" si="2"/>
        <v/>
      </c>
      <c r="N6" s="7">
        <v>231</v>
      </c>
    </row>
    <row r="7" spans="1:14" ht="15" customHeight="1" thickBot="1" x14ac:dyDescent="0.3">
      <c r="A7" s="7">
        <v>237</v>
      </c>
      <c r="B7" s="33">
        <v>41701.430752314816</v>
      </c>
      <c r="C7" s="34"/>
      <c r="D7" s="34"/>
      <c r="E7" s="34"/>
      <c r="F7" s="34"/>
      <c r="G7" s="34"/>
      <c r="H7" s="34"/>
      <c r="I7" s="33">
        <f t="shared" si="0"/>
        <v>41701.680752314816</v>
      </c>
      <c r="J7" s="35">
        <f t="shared" ca="1" si="1"/>
        <v>74.661063888888748</v>
      </c>
      <c r="K7" s="33"/>
      <c r="L7" s="35" t="str">
        <f t="shared" si="2"/>
        <v/>
      </c>
      <c r="N7" s="7">
        <v>237</v>
      </c>
    </row>
    <row r="8" spans="1:14" ht="15" customHeight="1" thickBot="1" x14ac:dyDescent="0.3">
      <c r="A8" s="7">
        <v>324</v>
      </c>
      <c r="B8" s="33">
        <v>41701.439780092594</v>
      </c>
      <c r="C8" s="34"/>
      <c r="D8" s="34"/>
      <c r="E8" s="34"/>
      <c r="F8" s="34"/>
      <c r="G8" s="34"/>
      <c r="H8" s="34"/>
      <c r="I8" s="33">
        <f t="shared" si="0"/>
        <v>41701.689780092594</v>
      </c>
      <c r="J8" s="35">
        <f t="shared" ca="1" si="1"/>
        <v>74.652036111110647</v>
      </c>
      <c r="K8" s="33"/>
      <c r="L8" s="35" t="str">
        <f t="shared" si="2"/>
        <v/>
      </c>
      <c r="N8" s="7">
        <v>303</v>
      </c>
    </row>
    <row r="9" spans="1:14" ht="15" customHeight="1" thickBot="1" x14ac:dyDescent="0.3">
      <c r="A9" s="7">
        <v>409</v>
      </c>
      <c r="B9" s="33">
        <v>41701.460613425923</v>
      </c>
      <c r="C9" s="34"/>
      <c r="D9" s="34"/>
      <c r="E9" s="34"/>
      <c r="F9" s="34"/>
      <c r="G9" s="34"/>
      <c r="H9" s="34"/>
      <c r="I9" s="33">
        <f t="shared" si="0"/>
        <v>41701.710613425923</v>
      </c>
      <c r="J9" s="35">
        <f t="shared" ca="1" si="1"/>
        <v>74.631202777782164</v>
      </c>
      <c r="K9" s="33"/>
      <c r="L9" s="35" t="str">
        <f t="shared" si="2"/>
        <v/>
      </c>
      <c r="N9" s="7">
        <v>305</v>
      </c>
    </row>
    <row r="10" spans="1:14" ht="15.75" thickBot="1" x14ac:dyDescent="0.3">
      <c r="A10" s="7">
        <v>220</v>
      </c>
      <c r="B10" s="33">
        <v>41701.460613425923</v>
      </c>
      <c r="C10" s="34"/>
      <c r="D10" s="34"/>
      <c r="E10" s="34"/>
      <c r="F10" s="34"/>
      <c r="G10" s="34"/>
      <c r="H10" s="34"/>
      <c r="I10" s="33">
        <f t="shared" si="0"/>
        <v>41701.710613425923</v>
      </c>
      <c r="J10" s="35">
        <f t="shared" ca="1" si="1"/>
        <v>74.631202777782164</v>
      </c>
      <c r="K10" s="33"/>
      <c r="L10" s="35" t="str">
        <f t="shared" si="2"/>
        <v/>
      </c>
      <c r="N10" s="7">
        <v>307</v>
      </c>
    </row>
    <row r="11" spans="1:14" ht="15.75" thickBot="1" x14ac:dyDescent="0.3">
      <c r="A11" s="7">
        <v>320</v>
      </c>
      <c r="B11" s="33">
        <v>41701.470335648148</v>
      </c>
      <c r="C11" s="34"/>
      <c r="D11" s="34"/>
      <c r="E11" s="34"/>
      <c r="F11" s="34"/>
      <c r="G11" s="34"/>
      <c r="H11" s="34"/>
      <c r="I11" s="33">
        <f t="shared" si="0"/>
        <v>41701.720335648148</v>
      </c>
      <c r="J11" s="35">
        <f t="shared" ca="1" si="1"/>
        <v>74.621480555557355</v>
      </c>
      <c r="K11" s="33"/>
      <c r="L11" s="35" t="str">
        <f t="shared" si="2"/>
        <v/>
      </c>
      <c r="N11" s="7">
        <v>311</v>
      </c>
    </row>
    <row r="12" spans="1:14" ht="15.75" thickBot="1" x14ac:dyDescent="0.3">
      <c r="A12" s="7">
        <v>221</v>
      </c>
      <c r="B12" s="33">
        <v>41701.485613425924</v>
      </c>
      <c r="C12" s="34"/>
      <c r="D12" s="34"/>
      <c r="E12" s="34"/>
      <c r="F12" s="34"/>
      <c r="G12" s="34"/>
      <c r="H12" s="34"/>
      <c r="I12" s="33">
        <f>IF(B12="","",B12+0.125*2)</f>
        <v>41701.735613425924</v>
      </c>
      <c r="J12" s="35">
        <f ca="1">IF(B12="","",NOW()-B12)</f>
        <v>74.606202777780709</v>
      </c>
      <c r="K12" s="33"/>
      <c r="L12" s="35" t="str">
        <f t="shared" si="2"/>
        <v/>
      </c>
      <c r="N12" s="7">
        <v>319</v>
      </c>
    </row>
    <row r="13" spans="1:14" ht="15.75" thickBot="1" x14ac:dyDescent="0.3">
      <c r="A13" s="7">
        <v>223</v>
      </c>
      <c r="B13" s="33">
        <v>41701.485613425924</v>
      </c>
      <c r="C13" s="34"/>
      <c r="D13" s="34"/>
      <c r="E13" s="34"/>
      <c r="F13" s="34"/>
      <c r="G13" s="34"/>
      <c r="H13" s="34"/>
      <c r="I13" s="33">
        <f>IF(B13="","",B13+0.125*2)</f>
        <v>41701.735613425924</v>
      </c>
      <c r="J13" s="35">
        <f ca="1">IF(B13="","",NOW()-B13)</f>
        <v>74.606202777780709</v>
      </c>
      <c r="K13" s="33"/>
      <c r="L13" s="35" t="str">
        <f t="shared" si="2"/>
        <v/>
      </c>
      <c r="N13" s="7">
        <v>320</v>
      </c>
    </row>
    <row r="14" spans="1:14" ht="15.75" thickBot="1" x14ac:dyDescent="0.3">
      <c r="A14" s="7">
        <v>311</v>
      </c>
      <c r="B14" s="33">
        <v>41701.487002314818</v>
      </c>
      <c r="C14" s="34"/>
      <c r="D14" s="34"/>
      <c r="E14" s="34"/>
      <c r="F14" s="34"/>
      <c r="G14" s="34"/>
      <c r="H14" s="34"/>
      <c r="I14" s="33">
        <f>IF(B14="","",B14+0.125*2)</f>
        <v>41701.737002314818</v>
      </c>
      <c r="J14" s="35">
        <f ca="1">IF(B14="","",NOW()-B14)</f>
        <v>74.604813888887293</v>
      </c>
      <c r="K14" s="33"/>
      <c r="L14" s="35" t="str">
        <f t="shared" si="2"/>
        <v/>
      </c>
      <c r="N14" s="7">
        <v>324</v>
      </c>
    </row>
    <row r="15" spans="1:14" ht="15.75" thickBot="1" x14ac:dyDescent="0.3">
      <c r="A15" s="7">
        <v>305</v>
      </c>
      <c r="B15" s="33">
        <v>41701.489085648151</v>
      </c>
      <c r="C15" s="34"/>
      <c r="D15" s="34"/>
      <c r="E15" s="34"/>
      <c r="F15" s="34"/>
      <c r="G15" s="34"/>
      <c r="H15" s="34"/>
      <c r="I15" s="33">
        <f>IF(B15="","",B15+0.125*2)</f>
        <v>41701.739085648151</v>
      </c>
      <c r="J15" s="35">
        <f ca="1">IF(B15="","",NOW()-B15)</f>
        <v>74.602730555554444</v>
      </c>
      <c r="K15" s="33"/>
      <c r="L15" s="35" t="str">
        <f t="shared" si="2"/>
        <v/>
      </c>
      <c r="N15" s="7">
        <v>326</v>
      </c>
    </row>
    <row r="16" spans="1:14" ht="15.75" thickBot="1" x14ac:dyDescent="0.3">
      <c r="A16" s="7">
        <v>403</v>
      </c>
      <c r="B16" s="33">
        <v>41701.50644675926</v>
      </c>
      <c r="C16" s="34"/>
      <c r="D16" s="34"/>
      <c r="E16" s="34"/>
      <c r="F16" s="34"/>
      <c r="G16" s="34"/>
      <c r="H16" s="34"/>
      <c r="I16" s="33">
        <f t="shared" ref="I16" si="3">IF(B16="","",B16+0.125*2)</f>
        <v>41701.75644675926</v>
      </c>
      <c r="J16" s="35">
        <f t="shared" ref="J16" ca="1" si="4">IF(B16="","",NOW()-B16)</f>
        <v>74.58536944444495</v>
      </c>
      <c r="K16" s="33"/>
      <c r="L16" s="35" t="str">
        <f t="shared" si="2"/>
        <v/>
      </c>
      <c r="N16" s="7">
        <v>400</v>
      </c>
    </row>
    <row r="17" spans="1:14" ht="15.75" thickBot="1" x14ac:dyDescent="0.3">
      <c r="A17" s="7">
        <v>231</v>
      </c>
      <c r="B17" s="33">
        <v>41701.507835648146</v>
      </c>
      <c r="C17" s="34"/>
      <c r="D17" s="34"/>
      <c r="E17" s="34"/>
      <c r="F17" s="34"/>
      <c r="G17" s="34"/>
      <c r="H17" s="34"/>
      <c r="I17" s="33">
        <f>IF(B17="","",B17+0.125*2)</f>
        <v>41701.757835648146</v>
      </c>
      <c r="J17" s="35">
        <f ca="1">IF(B17="","",NOW()-B17)</f>
        <v>74.58398055555881</v>
      </c>
      <c r="K17" s="33"/>
      <c r="L17" s="35" t="str">
        <f t="shared" si="2"/>
        <v/>
      </c>
      <c r="N17" s="7">
        <v>403</v>
      </c>
    </row>
    <row r="18" spans="1:14" ht="15.75" thickBot="1" x14ac:dyDescent="0.3">
      <c r="A18" s="7">
        <v>307</v>
      </c>
      <c r="B18" s="33">
        <v>41701.564085648148</v>
      </c>
      <c r="C18" s="34"/>
      <c r="D18" s="34"/>
      <c r="E18" s="34"/>
      <c r="F18" s="34"/>
      <c r="G18" s="34"/>
      <c r="H18" s="34"/>
      <c r="I18" s="33">
        <f>IF(B18="","",B18+0.125*2)</f>
        <v>41701.814085648148</v>
      </c>
      <c r="J18" s="35">
        <f ca="1">IF(B18="","",NOW()-B18)</f>
        <v>74.527730555557355</v>
      </c>
      <c r="K18" s="33"/>
      <c r="L18" s="35" t="str">
        <f t="shared" si="2"/>
        <v/>
      </c>
      <c r="N18" s="7">
        <v>406</v>
      </c>
    </row>
    <row r="19" spans="1:14" ht="15.75" thickBot="1" x14ac:dyDescent="0.3">
      <c r="A19" s="7">
        <v>406</v>
      </c>
      <c r="B19" s="33">
        <v>41701.582835648151</v>
      </c>
      <c r="C19" s="34"/>
      <c r="D19" s="34"/>
      <c r="E19" s="34"/>
      <c r="F19" s="34"/>
      <c r="G19" s="34"/>
      <c r="H19" s="34"/>
      <c r="I19" s="33">
        <f>IF(B19="","",B19+0.125*2)</f>
        <v>41701.832835648151</v>
      </c>
      <c r="J19" s="35">
        <f ca="1">IF(B19="","",NOW()-B19)</f>
        <v>74.508980555554444</v>
      </c>
      <c r="K19" s="33"/>
      <c r="L19" s="35" t="str">
        <f t="shared" si="2"/>
        <v/>
      </c>
      <c r="N19" s="7">
        <v>407</v>
      </c>
    </row>
    <row r="20" spans="1:14" ht="15.75" thickBot="1" x14ac:dyDescent="0.3">
      <c r="A20" s="7">
        <v>407</v>
      </c>
      <c r="B20" s="33">
        <v>41701.582835648151</v>
      </c>
      <c r="C20" s="34"/>
      <c r="D20" s="34"/>
      <c r="E20" s="34"/>
      <c r="F20" s="34"/>
      <c r="G20" s="34"/>
      <c r="H20" s="34"/>
      <c r="I20" s="33">
        <f>IF(B20="","",B20+0.125*2)</f>
        <v>41701.832835648151</v>
      </c>
      <c r="J20" s="35">
        <f ca="1">IF(B20="","",NOW()-B20)</f>
        <v>74.508980555554444</v>
      </c>
      <c r="K20" s="33"/>
      <c r="L20" s="35" t="str">
        <f t="shared" si="2"/>
        <v/>
      </c>
      <c r="N20" s="7">
        <v>409</v>
      </c>
    </row>
    <row r="21" spans="1:14" x14ac:dyDescent="0.25">
      <c r="A21" s="36">
        <v>19</v>
      </c>
    </row>
    <row r="23" spans="1:14" x14ac:dyDescent="0.25">
      <c r="A23"/>
    </row>
    <row r="24" spans="1:14" x14ac:dyDescent="0.25">
      <c r="A24"/>
    </row>
    <row r="25" spans="1:14" x14ac:dyDescent="0.25">
      <c r="A25"/>
    </row>
    <row r="26" spans="1:14" x14ac:dyDescent="0.25">
      <c r="A26"/>
    </row>
    <row r="27" spans="1:14" x14ac:dyDescent="0.25">
      <c r="A27"/>
    </row>
    <row r="28" spans="1:14" x14ac:dyDescent="0.25">
      <c r="A28"/>
    </row>
    <row r="29" spans="1:14" x14ac:dyDescent="0.25">
      <c r="A29"/>
    </row>
    <row r="30" spans="1:14" x14ac:dyDescent="0.25">
      <c r="A30"/>
    </row>
    <row r="31" spans="1:14" x14ac:dyDescent="0.25">
      <c r="A31"/>
    </row>
    <row r="32" spans="1:14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</sheetData>
  <sortState ref="N2:N20">
    <sortCondition ref="N2:N20"/>
  </sortState>
  <conditionalFormatting sqref="J2:J12 L2:L20">
    <cfRule type="expression" dxfId="836" priority="76" stopIfTrue="1">
      <formula>J2&gt;0.125*2</formula>
    </cfRule>
  </conditionalFormatting>
  <conditionalFormatting sqref="J2:J12 L2:L20">
    <cfRule type="expression" dxfId="835" priority="77" stopIfTrue="1">
      <formula>J2&gt;0.0834*2</formula>
    </cfRule>
  </conditionalFormatting>
  <conditionalFormatting sqref="J2:J12 L2:L20">
    <cfRule type="expression" dxfId="834" priority="78" stopIfTrue="1">
      <formula>J2&gt;0.0417*2</formula>
    </cfRule>
  </conditionalFormatting>
  <conditionalFormatting sqref="J2:J12 L2:L20">
    <cfRule type="expression" dxfId="833" priority="79" stopIfTrue="1">
      <formula>J2&gt;0</formula>
    </cfRule>
  </conditionalFormatting>
  <conditionalFormatting sqref="J2:J12 L2:L20">
    <cfRule type="expression" dxfId="832" priority="80">
      <formula>J2&lt;0</formula>
    </cfRule>
  </conditionalFormatting>
  <conditionalFormatting sqref="J13">
    <cfRule type="expression" dxfId="831" priority="66" stopIfTrue="1">
      <formula>J13&gt;0.125*2</formula>
    </cfRule>
  </conditionalFormatting>
  <conditionalFormatting sqref="J13">
    <cfRule type="expression" dxfId="830" priority="67" stopIfTrue="1">
      <formula>J13&gt;0.0834*2</formula>
    </cfRule>
  </conditionalFormatting>
  <conditionalFormatting sqref="J13">
    <cfRule type="expression" dxfId="829" priority="68" stopIfTrue="1">
      <formula>J13&gt;0.0417*2</formula>
    </cfRule>
  </conditionalFormatting>
  <conditionalFormatting sqref="J13">
    <cfRule type="expression" dxfId="828" priority="69" stopIfTrue="1">
      <formula>J13&gt;0</formula>
    </cfRule>
  </conditionalFormatting>
  <conditionalFormatting sqref="J13">
    <cfRule type="expression" dxfId="827" priority="70">
      <formula>J13&lt;0</formula>
    </cfRule>
  </conditionalFormatting>
  <conditionalFormatting sqref="J15">
    <cfRule type="expression" dxfId="826" priority="56" stopIfTrue="1">
      <formula>J15&gt;0.125*2</formula>
    </cfRule>
  </conditionalFormatting>
  <conditionalFormatting sqref="J15">
    <cfRule type="expression" dxfId="825" priority="57" stopIfTrue="1">
      <formula>J15&gt;0.0834*2</formula>
    </cfRule>
  </conditionalFormatting>
  <conditionalFormatting sqref="J15">
    <cfRule type="expression" dxfId="824" priority="58" stopIfTrue="1">
      <formula>J15&gt;0.0417*2</formula>
    </cfRule>
  </conditionalFormatting>
  <conditionalFormatting sqref="J15">
    <cfRule type="expression" dxfId="823" priority="59" stopIfTrue="1">
      <formula>J15&gt;0</formula>
    </cfRule>
  </conditionalFormatting>
  <conditionalFormatting sqref="J15">
    <cfRule type="expression" dxfId="822" priority="60">
      <formula>J15&lt;0</formula>
    </cfRule>
  </conditionalFormatting>
  <conditionalFormatting sqref="J14">
    <cfRule type="expression" dxfId="821" priority="46" stopIfTrue="1">
      <formula>J14&gt;0.125*2</formula>
    </cfRule>
  </conditionalFormatting>
  <conditionalFormatting sqref="J14">
    <cfRule type="expression" dxfId="820" priority="47" stopIfTrue="1">
      <formula>J14&gt;0.0834*2</formula>
    </cfRule>
  </conditionalFormatting>
  <conditionalFormatting sqref="J14">
    <cfRule type="expression" dxfId="819" priority="48" stopIfTrue="1">
      <formula>J14&gt;0.0417*2</formula>
    </cfRule>
  </conditionalFormatting>
  <conditionalFormatting sqref="J14">
    <cfRule type="expression" dxfId="818" priority="49" stopIfTrue="1">
      <formula>J14&gt;0</formula>
    </cfRule>
  </conditionalFormatting>
  <conditionalFormatting sqref="J14">
    <cfRule type="expression" dxfId="817" priority="50">
      <formula>J14&lt;0</formula>
    </cfRule>
  </conditionalFormatting>
  <conditionalFormatting sqref="J16:J17">
    <cfRule type="expression" dxfId="816" priority="36" stopIfTrue="1">
      <formula>J16&gt;0.125*2</formula>
    </cfRule>
  </conditionalFormatting>
  <conditionalFormatting sqref="J16:J17">
    <cfRule type="expression" dxfId="815" priority="37" stopIfTrue="1">
      <formula>J16&gt;0.0834*2</formula>
    </cfRule>
  </conditionalFormatting>
  <conditionalFormatting sqref="J16:J17">
    <cfRule type="expression" dxfId="814" priority="38" stopIfTrue="1">
      <formula>J16&gt;0.0417*2</formula>
    </cfRule>
  </conditionalFormatting>
  <conditionalFormatting sqref="J16:J17">
    <cfRule type="expression" dxfId="813" priority="39" stopIfTrue="1">
      <formula>J16&gt;0</formula>
    </cfRule>
  </conditionalFormatting>
  <conditionalFormatting sqref="J16:J17">
    <cfRule type="expression" dxfId="812" priority="40">
      <formula>J16&lt;0</formula>
    </cfRule>
  </conditionalFormatting>
  <conditionalFormatting sqref="J18">
    <cfRule type="expression" dxfId="811" priority="26" stopIfTrue="1">
      <formula>J18&gt;0.125*2</formula>
    </cfRule>
  </conditionalFormatting>
  <conditionalFormatting sqref="J18">
    <cfRule type="expression" dxfId="810" priority="27" stopIfTrue="1">
      <formula>J18&gt;0.0834*2</formula>
    </cfRule>
  </conditionalFormatting>
  <conditionalFormatting sqref="J18">
    <cfRule type="expression" dxfId="809" priority="28" stopIfTrue="1">
      <formula>J18&gt;0.0417*2</formula>
    </cfRule>
  </conditionalFormatting>
  <conditionalFormatting sqref="J18">
    <cfRule type="expression" dxfId="808" priority="29" stopIfTrue="1">
      <formula>J18&gt;0</formula>
    </cfRule>
  </conditionalFormatting>
  <conditionalFormatting sqref="J18">
    <cfRule type="expression" dxfId="807" priority="30">
      <formula>J18&lt;0</formula>
    </cfRule>
  </conditionalFormatting>
  <conditionalFormatting sqref="J20">
    <cfRule type="expression" dxfId="806" priority="16" stopIfTrue="1">
      <formula>J20&gt;0.125*2</formula>
    </cfRule>
  </conditionalFormatting>
  <conditionalFormatting sqref="J20">
    <cfRule type="expression" dxfId="805" priority="17" stopIfTrue="1">
      <formula>J20&gt;0.0834*2</formula>
    </cfRule>
  </conditionalFormatting>
  <conditionalFormatting sqref="J20">
    <cfRule type="expression" dxfId="804" priority="18" stopIfTrue="1">
      <formula>J20&gt;0.0417*2</formula>
    </cfRule>
  </conditionalFormatting>
  <conditionalFormatting sqref="J20">
    <cfRule type="expression" dxfId="803" priority="19" stopIfTrue="1">
      <formula>J20&gt;0</formula>
    </cfRule>
  </conditionalFormatting>
  <conditionalFormatting sqref="J20">
    <cfRule type="expression" dxfId="802" priority="20">
      <formula>J20&lt;0</formula>
    </cfRule>
  </conditionalFormatting>
  <conditionalFormatting sqref="J19">
    <cfRule type="expression" dxfId="801" priority="6" stopIfTrue="1">
      <formula>J19&gt;0.125*2</formula>
    </cfRule>
  </conditionalFormatting>
  <conditionalFormatting sqref="J19">
    <cfRule type="expression" dxfId="800" priority="7" stopIfTrue="1">
      <formula>J19&gt;0.0834*2</formula>
    </cfRule>
  </conditionalFormatting>
  <conditionalFormatting sqref="J19">
    <cfRule type="expression" dxfId="799" priority="8" stopIfTrue="1">
      <formula>J19&gt;0.0417*2</formula>
    </cfRule>
  </conditionalFormatting>
  <conditionalFormatting sqref="J19">
    <cfRule type="expression" dxfId="798" priority="9" stopIfTrue="1">
      <formula>J19&gt;0</formula>
    </cfRule>
  </conditionalFormatting>
  <conditionalFormatting sqref="J19">
    <cfRule type="expression" dxfId="797" priority="10">
      <formula>J19&lt;0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120" zoomScaleNormal="120" workbookViewId="0">
      <selection activeCell="A13" sqref="A13"/>
    </sheetView>
  </sheetViews>
  <sheetFormatPr baseColWidth="10" defaultColWidth="9.140625" defaultRowHeight="15" x14ac:dyDescent="0.25"/>
  <cols>
    <col min="1" max="1" width="9.7109375" style="37" bestFit="1" customWidth="1"/>
    <col min="2" max="2" width="15.42578125" bestFit="1" customWidth="1"/>
    <col min="3" max="3" width="8.42578125" bestFit="1" customWidth="1"/>
    <col min="4" max="4" width="10.140625" customWidth="1"/>
    <col min="5" max="5" width="10.5703125" customWidth="1"/>
    <col min="6" max="8" width="10" bestFit="1" customWidth="1"/>
    <col min="9" max="9" width="15.42578125" bestFit="1" customWidth="1"/>
    <col min="10" max="10" width="11.140625" customWidth="1"/>
    <col min="11" max="11" width="18.140625" customWidth="1"/>
  </cols>
  <sheetData>
    <row r="1" spans="1:14" ht="26.25" thickBot="1" x14ac:dyDescent="0.3">
      <c r="A1" s="29" t="s">
        <v>237</v>
      </c>
      <c r="B1" s="29" t="s">
        <v>238</v>
      </c>
      <c r="C1" s="32" t="s">
        <v>239</v>
      </c>
      <c r="D1" s="32" t="s">
        <v>240</v>
      </c>
      <c r="E1" s="32" t="s">
        <v>241</v>
      </c>
      <c r="F1" s="32" t="s">
        <v>242</v>
      </c>
      <c r="G1" s="32" t="s">
        <v>243</v>
      </c>
      <c r="H1" s="32" t="s">
        <v>244</v>
      </c>
      <c r="I1" s="32" t="s">
        <v>245</v>
      </c>
      <c r="J1" s="32" t="s">
        <v>246</v>
      </c>
      <c r="K1" s="32" t="s">
        <v>244</v>
      </c>
      <c r="L1" s="32"/>
    </row>
    <row r="2" spans="1:14" ht="15.75" thickBot="1" x14ac:dyDescent="0.3">
      <c r="A2" s="7">
        <v>408</v>
      </c>
      <c r="B2" s="33">
        <v>41702.378668981481</v>
      </c>
      <c r="C2" s="34"/>
      <c r="D2" s="34"/>
      <c r="E2" s="34"/>
      <c r="F2" s="34"/>
      <c r="G2" s="34"/>
      <c r="H2" s="34"/>
      <c r="I2" s="33">
        <f t="shared" ref="I2" si="0">IF(B2="","",B2+0.125*2)</f>
        <v>41702.628668981481</v>
      </c>
      <c r="J2" s="35">
        <f t="shared" ref="J2" ca="1" si="1">IF(B2="","",NOW()-B2)</f>
        <v>73.713147222224507</v>
      </c>
      <c r="K2" s="33"/>
      <c r="L2" s="35" t="str">
        <f t="shared" ref="L2" si="2">IF(K2&lt;="","",K2-B2)</f>
        <v/>
      </c>
      <c r="N2" s="7">
        <v>200</v>
      </c>
    </row>
    <row r="3" spans="1:14" ht="15.75" thickBot="1" x14ac:dyDescent="0.3">
      <c r="A3" s="7">
        <v>204</v>
      </c>
      <c r="B3" s="33">
        <v>41702.388391203705</v>
      </c>
      <c r="C3" s="34"/>
      <c r="D3" s="34"/>
      <c r="E3" s="34"/>
      <c r="F3" s="34"/>
      <c r="G3" s="34"/>
      <c r="H3" s="34"/>
      <c r="I3" s="33">
        <f t="shared" ref="I3:I11" si="3">IF(B3="","",B3+0.125*2)</f>
        <v>41702.638391203705</v>
      </c>
      <c r="J3" s="35">
        <f t="shared" ref="J3:J11" ca="1" si="4">IF(B3="","",NOW()-B3)</f>
        <v>73.703424999999697</v>
      </c>
      <c r="K3" s="33"/>
      <c r="L3" s="35" t="str">
        <f t="shared" ref="L3:L20" si="5">IF(K3&lt;="","",K3-B3)</f>
        <v/>
      </c>
      <c r="N3" s="7">
        <v>204</v>
      </c>
    </row>
    <row r="4" spans="1:14" ht="15.75" thickBot="1" x14ac:dyDescent="0.3">
      <c r="A4" s="7">
        <v>214</v>
      </c>
      <c r="B4" s="33">
        <v>41702.389085648145</v>
      </c>
      <c r="C4" s="34"/>
      <c r="D4" s="34"/>
      <c r="E4" s="34"/>
      <c r="F4" s="34"/>
      <c r="G4" s="34"/>
      <c r="H4" s="34"/>
      <c r="I4" s="33">
        <f t="shared" ref="I4" si="6">IF(B4="","",B4+0.125*2)</f>
        <v>41702.639085648145</v>
      </c>
      <c r="J4" s="35">
        <f t="shared" ref="J4" ca="1" si="7">IF(B4="","",NOW()-B4)</f>
        <v>73.702730555560265</v>
      </c>
      <c r="K4" s="33"/>
      <c r="L4" s="35" t="str">
        <f t="shared" ref="L4" si="8">IF(K4&lt;="","",K4-B4)</f>
        <v/>
      </c>
      <c r="N4" s="7">
        <v>214</v>
      </c>
    </row>
    <row r="5" spans="1:14" ht="15.75" thickBot="1" x14ac:dyDescent="0.3">
      <c r="A5" s="7">
        <v>317</v>
      </c>
      <c r="B5" s="33">
        <v>41702.460613425923</v>
      </c>
      <c r="C5" s="34"/>
      <c r="D5" s="34"/>
      <c r="E5" s="34"/>
      <c r="F5" s="34"/>
      <c r="G5" s="34"/>
      <c r="H5" s="34"/>
      <c r="I5" s="33">
        <f t="shared" si="3"/>
        <v>41702.710613425923</v>
      </c>
      <c r="J5" s="35">
        <f t="shared" ca="1" si="4"/>
        <v>73.631202777782164</v>
      </c>
      <c r="K5" s="33"/>
      <c r="L5" s="35" t="str">
        <f t="shared" si="5"/>
        <v/>
      </c>
      <c r="N5" s="7">
        <v>224</v>
      </c>
    </row>
    <row r="6" spans="1:14" ht="15" customHeight="1" thickBot="1" x14ac:dyDescent="0.3">
      <c r="A6" s="7">
        <v>401</v>
      </c>
      <c r="B6" s="33">
        <v>41702.463391203702</v>
      </c>
      <c r="C6" s="34"/>
      <c r="D6" s="34"/>
      <c r="E6" s="34"/>
      <c r="F6" s="34"/>
      <c r="G6" s="34"/>
      <c r="H6" s="34"/>
      <c r="I6" s="33">
        <f t="shared" si="3"/>
        <v>41702.713391203702</v>
      </c>
      <c r="J6" s="35">
        <f t="shared" ca="1" si="4"/>
        <v>73.628425000002608</v>
      </c>
      <c r="K6" s="33"/>
      <c r="L6" s="35" t="str">
        <f t="shared" si="5"/>
        <v/>
      </c>
      <c r="N6" s="7">
        <v>315</v>
      </c>
    </row>
    <row r="7" spans="1:14" ht="15" customHeight="1" thickBot="1" x14ac:dyDescent="0.3">
      <c r="A7" s="7">
        <v>224</v>
      </c>
      <c r="B7" s="33">
        <v>41702.473807870374</v>
      </c>
      <c r="C7" s="34"/>
      <c r="D7" s="34"/>
      <c r="E7" s="34"/>
      <c r="F7" s="34"/>
      <c r="G7" s="34"/>
      <c r="H7" s="34"/>
      <c r="I7" s="33">
        <f t="shared" si="3"/>
        <v>41702.723807870374</v>
      </c>
      <c r="J7" s="35">
        <f t="shared" ca="1" si="4"/>
        <v>73.61800833333109</v>
      </c>
      <c r="K7" s="33"/>
      <c r="L7" s="35" t="str">
        <f t="shared" si="5"/>
        <v/>
      </c>
      <c r="N7" s="7">
        <v>316</v>
      </c>
    </row>
    <row r="8" spans="1:14" ht="15" customHeight="1" thickBot="1" x14ac:dyDescent="0.3">
      <c r="A8" s="7">
        <v>315</v>
      </c>
      <c r="B8" s="33">
        <v>41702.484224537038</v>
      </c>
      <c r="C8" s="34"/>
      <c r="D8" s="34"/>
      <c r="E8" s="34"/>
      <c r="F8" s="34"/>
      <c r="G8" s="34"/>
      <c r="H8" s="34"/>
      <c r="I8" s="33">
        <f t="shared" si="3"/>
        <v>41702.734224537038</v>
      </c>
      <c r="J8" s="35">
        <f t="shared" ca="1" si="4"/>
        <v>73.607591666666849</v>
      </c>
      <c r="K8" s="33"/>
      <c r="L8" s="35" t="str">
        <f t="shared" si="5"/>
        <v/>
      </c>
      <c r="N8" s="7">
        <v>317</v>
      </c>
    </row>
    <row r="9" spans="1:14" ht="15" customHeight="1" thickBot="1" x14ac:dyDescent="0.3">
      <c r="A9" s="7">
        <v>200</v>
      </c>
      <c r="B9" s="33">
        <v>41702.534224537034</v>
      </c>
      <c r="C9" s="34"/>
      <c r="D9" s="34"/>
      <c r="E9" s="34"/>
      <c r="F9" s="34"/>
      <c r="G9" s="34"/>
      <c r="H9" s="34"/>
      <c r="I9" s="33">
        <f t="shared" si="3"/>
        <v>41702.784224537034</v>
      </c>
      <c r="J9" s="35">
        <f t="shared" ca="1" si="4"/>
        <v>73.557591666671215</v>
      </c>
      <c r="K9" s="33"/>
      <c r="L9" s="35" t="str">
        <f t="shared" si="5"/>
        <v/>
      </c>
      <c r="N9" s="7">
        <v>401</v>
      </c>
    </row>
    <row r="10" spans="1:14" ht="15.75" thickBot="1" x14ac:dyDescent="0.3">
      <c r="A10" s="7">
        <v>316</v>
      </c>
      <c r="B10" s="33">
        <v>41702.557835648149</v>
      </c>
      <c r="C10" s="34"/>
      <c r="D10" s="34"/>
      <c r="E10" s="34"/>
      <c r="F10" s="34"/>
      <c r="G10" s="34"/>
      <c r="H10" s="34"/>
      <c r="I10" s="33">
        <f t="shared" si="3"/>
        <v>41702.807835648149</v>
      </c>
      <c r="J10" s="35">
        <f t="shared" ca="1" si="4"/>
        <v>73.5339805555559</v>
      </c>
      <c r="K10" s="33"/>
      <c r="L10" s="35" t="str">
        <f t="shared" si="5"/>
        <v/>
      </c>
      <c r="N10" s="7">
        <v>408</v>
      </c>
    </row>
    <row r="11" spans="1:14" ht="15.75" thickBot="1" x14ac:dyDescent="0.3">
      <c r="A11" s="46">
        <v>302</v>
      </c>
      <c r="B11" s="33"/>
      <c r="C11" s="34"/>
      <c r="D11" s="34"/>
      <c r="E11" s="34"/>
      <c r="F11" s="34"/>
      <c r="G11" s="34"/>
      <c r="H11" s="34"/>
      <c r="I11" s="33" t="str">
        <f t="shared" si="3"/>
        <v/>
      </c>
      <c r="J11" s="35" t="str">
        <f t="shared" ca="1" si="4"/>
        <v/>
      </c>
      <c r="K11" s="33"/>
      <c r="L11" s="35" t="str">
        <f t="shared" si="5"/>
        <v/>
      </c>
    </row>
    <row r="12" spans="1:14" ht="15.75" thickBot="1" x14ac:dyDescent="0.3">
      <c r="A12" s="46">
        <v>315</v>
      </c>
      <c r="B12" s="33"/>
      <c r="C12" s="34"/>
      <c r="D12" s="34"/>
      <c r="E12" s="34"/>
      <c r="F12" s="34"/>
      <c r="G12" s="34"/>
      <c r="H12" s="34"/>
      <c r="I12" s="33" t="str">
        <f>IF(B12="","",B12+0.125*2)</f>
        <v/>
      </c>
      <c r="J12" s="35" t="str">
        <f ca="1">IF(B12="","",NOW()-B12)</f>
        <v/>
      </c>
      <c r="K12" s="33"/>
      <c r="L12" s="35" t="str">
        <f t="shared" si="5"/>
        <v/>
      </c>
    </row>
    <row r="13" spans="1:14" ht="15.75" thickBot="1" x14ac:dyDescent="0.3">
      <c r="A13" s="7"/>
      <c r="B13" s="33"/>
      <c r="C13" s="34"/>
      <c r="D13" s="34"/>
      <c r="E13" s="34"/>
      <c r="F13" s="34"/>
      <c r="G13" s="34"/>
      <c r="H13" s="34"/>
      <c r="I13" s="33" t="str">
        <f>IF(B13="","",B13+0.125*2)</f>
        <v/>
      </c>
      <c r="J13" s="35" t="str">
        <f ca="1">IF(B13="","",NOW()-B13)</f>
        <v/>
      </c>
      <c r="K13" s="33"/>
      <c r="L13" s="35" t="str">
        <f t="shared" si="5"/>
        <v/>
      </c>
    </row>
    <row r="14" spans="1:14" ht="15.75" thickBot="1" x14ac:dyDescent="0.3">
      <c r="A14" s="7"/>
      <c r="B14" s="33"/>
      <c r="C14" s="34"/>
      <c r="D14" s="34"/>
      <c r="E14" s="34"/>
      <c r="F14" s="34"/>
      <c r="G14" s="34"/>
      <c r="H14" s="34"/>
      <c r="I14" s="33" t="str">
        <f>IF(B14="","",B14+0.125*2)</f>
        <v/>
      </c>
      <c r="J14" s="35" t="str">
        <f ca="1">IF(B14="","",NOW()-B14)</f>
        <v/>
      </c>
      <c r="K14" s="33"/>
      <c r="L14" s="35" t="str">
        <f t="shared" si="5"/>
        <v/>
      </c>
    </row>
    <row r="15" spans="1:14" ht="15.75" thickBot="1" x14ac:dyDescent="0.3">
      <c r="A15" s="7"/>
      <c r="B15" s="33"/>
      <c r="C15" s="34"/>
      <c r="D15" s="34"/>
      <c r="E15" s="34"/>
      <c r="F15" s="34"/>
      <c r="G15" s="34"/>
      <c r="H15" s="34"/>
      <c r="I15" s="33" t="str">
        <f>IF(B15="","",B15+0.125*2)</f>
        <v/>
      </c>
      <c r="J15" s="35" t="str">
        <f ca="1">IF(B15="","",NOW()-B15)</f>
        <v/>
      </c>
      <c r="K15" s="33"/>
      <c r="L15" s="35" t="str">
        <f t="shared" si="5"/>
        <v/>
      </c>
    </row>
    <row r="16" spans="1:14" ht="15.75" thickBot="1" x14ac:dyDescent="0.3">
      <c r="A16" s="7"/>
      <c r="B16" s="33"/>
      <c r="C16" s="34"/>
      <c r="D16" s="34"/>
      <c r="E16" s="34"/>
      <c r="F16" s="34"/>
      <c r="G16" s="34"/>
      <c r="H16" s="34"/>
      <c r="I16" s="33" t="str">
        <f t="shared" ref="I16" si="9">IF(B16="","",B16+0.125*2)</f>
        <v/>
      </c>
      <c r="J16" s="35" t="str">
        <f t="shared" ref="J16" ca="1" si="10">IF(B16="","",NOW()-B16)</f>
        <v/>
      </c>
      <c r="K16" s="33"/>
      <c r="L16" s="35" t="str">
        <f t="shared" si="5"/>
        <v/>
      </c>
    </row>
    <row r="17" spans="1:12" ht="15.75" thickBot="1" x14ac:dyDescent="0.3">
      <c r="A17" s="7"/>
      <c r="B17" s="33"/>
      <c r="C17" s="34"/>
      <c r="D17" s="34"/>
      <c r="E17" s="34"/>
      <c r="F17" s="34"/>
      <c r="G17" s="34"/>
      <c r="H17" s="34"/>
      <c r="I17" s="33" t="str">
        <f>IF(B17="","",B17+0.125*2)</f>
        <v/>
      </c>
      <c r="J17" s="35" t="str">
        <f ca="1">IF(B17="","",NOW()-B17)</f>
        <v/>
      </c>
      <c r="K17" s="33"/>
      <c r="L17" s="35" t="str">
        <f t="shared" si="5"/>
        <v/>
      </c>
    </row>
    <row r="18" spans="1:12" ht="15.75" thickBot="1" x14ac:dyDescent="0.3">
      <c r="A18" s="7"/>
      <c r="B18" s="33"/>
      <c r="C18" s="34"/>
      <c r="D18" s="34"/>
      <c r="E18" s="34"/>
      <c r="F18" s="34"/>
      <c r="G18" s="34"/>
      <c r="H18" s="34"/>
      <c r="I18" s="33" t="str">
        <f>IF(B18="","",B18+0.125*2)</f>
        <v/>
      </c>
      <c r="J18" s="35" t="str">
        <f ca="1">IF(B18="","",NOW()-B18)</f>
        <v/>
      </c>
      <c r="K18" s="33"/>
      <c r="L18" s="35" t="str">
        <f t="shared" si="5"/>
        <v/>
      </c>
    </row>
    <row r="19" spans="1:12" ht="15.75" thickBot="1" x14ac:dyDescent="0.3">
      <c r="A19" s="7"/>
      <c r="B19" s="33"/>
      <c r="C19" s="34"/>
      <c r="D19" s="34"/>
      <c r="E19" s="34"/>
      <c r="F19" s="34"/>
      <c r="G19" s="34"/>
      <c r="H19" s="34"/>
      <c r="I19" s="33" t="str">
        <f>IF(B19="","",B19+0.125*2)</f>
        <v/>
      </c>
      <c r="J19" s="35" t="str">
        <f ca="1">IF(B19="","",NOW()-B19)</f>
        <v/>
      </c>
      <c r="K19" s="33"/>
      <c r="L19" s="35" t="str">
        <f t="shared" si="5"/>
        <v/>
      </c>
    </row>
    <row r="20" spans="1:12" ht="15.75" thickBot="1" x14ac:dyDescent="0.3">
      <c r="A20" s="36">
        <v>19</v>
      </c>
      <c r="B20" s="33"/>
      <c r="C20" s="34"/>
      <c r="D20" s="34"/>
      <c r="E20" s="34"/>
      <c r="F20" s="34"/>
      <c r="G20" s="34"/>
      <c r="H20" s="34"/>
      <c r="I20" s="33" t="str">
        <f>IF(B20="","",B20+0.125*2)</f>
        <v/>
      </c>
      <c r="J20" s="35" t="str">
        <f ca="1">IF(B20="","",NOW()-B20)</f>
        <v/>
      </c>
      <c r="K20" s="33"/>
      <c r="L20" s="35" t="str">
        <f t="shared" si="5"/>
        <v/>
      </c>
    </row>
    <row r="22" spans="1:12" x14ac:dyDescent="0.25">
      <c r="A22"/>
    </row>
    <row r="23" spans="1:12" x14ac:dyDescent="0.25">
      <c r="A23"/>
    </row>
    <row r="24" spans="1:12" x14ac:dyDescent="0.25">
      <c r="A24"/>
    </row>
    <row r="25" spans="1:12" x14ac:dyDescent="0.25">
      <c r="A25"/>
    </row>
    <row r="26" spans="1:12" x14ac:dyDescent="0.25">
      <c r="A26"/>
    </row>
    <row r="27" spans="1:12" x14ac:dyDescent="0.25">
      <c r="A27"/>
    </row>
    <row r="28" spans="1:12" x14ac:dyDescent="0.25">
      <c r="A28"/>
    </row>
    <row r="29" spans="1:12" x14ac:dyDescent="0.25">
      <c r="A29"/>
    </row>
    <row r="30" spans="1:12" x14ac:dyDescent="0.25">
      <c r="A30"/>
    </row>
    <row r="31" spans="1:12" x14ac:dyDescent="0.25">
      <c r="A31"/>
    </row>
    <row r="32" spans="1:1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</sheetData>
  <sortState ref="N2:N10">
    <sortCondition ref="N2:N10"/>
  </sortState>
  <conditionalFormatting sqref="J3 L3 L5:L20 J5:J12">
    <cfRule type="expression" dxfId="796" priority="46" stopIfTrue="1">
      <formula>J3&gt;0.125*2</formula>
    </cfRule>
  </conditionalFormatting>
  <conditionalFormatting sqref="J3 L3 L5:L20 J5:J12">
    <cfRule type="expression" dxfId="795" priority="47" stopIfTrue="1">
      <formula>J3&gt;0.0834*2</formula>
    </cfRule>
  </conditionalFormatting>
  <conditionalFormatting sqref="J3 L3 L5:L20 J5:J12">
    <cfRule type="expression" dxfId="794" priority="48" stopIfTrue="1">
      <formula>J3&gt;0.0417*2</formula>
    </cfRule>
  </conditionalFormatting>
  <conditionalFormatting sqref="J3 L3 L5:L20 J5:J12">
    <cfRule type="expression" dxfId="793" priority="49" stopIfTrue="1">
      <formula>J3&gt;0</formula>
    </cfRule>
  </conditionalFormatting>
  <conditionalFormatting sqref="J3 L3 L5:L20 J5:J12">
    <cfRule type="expression" dxfId="792" priority="50">
      <formula>J3&lt;0</formula>
    </cfRule>
  </conditionalFormatting>
  <conditionalFormatting sqref="J13">
    <cfRule type="expression" dxfId="791" priority="41" stopIfTrue="1">
      <formula>J13&gt;0.125*2</formula>
    </cfRule>
  </conditionalFormatting>
  <conditionalFormatting sqref="J13">
    <cfRule type="expression" dxfId="790" priority="42" stopIfTrue="1">
      <formula>J13&gt;0.0834*2</formula>
    </cfRule>
  </conditionalFormatting>
  <conditionalFormatting sqref="J13">
    <cfRule type="expression" dxfId="789" priority="43" stopIfTrue="1">
      <formula>J13&gt;0.0417*2</formula>
    </cfRule>
  </conditionalFormatting>
  <conditionalFormatting sqref="J13">
    <cfRule type="expression" dxfId="788" priority="44" stopIfTrue="1">
      <formula>J13&gt;0</formula>
    </cfRule>
  </conditionalFormatting>
  <conditionalFormatting sqref="J13">
    <cfRule type="expression" dxfId="787" priority="45">
      <formula>J13&lt;0</formula>
    </cfRule>
  </conditionalFormatting>
  <conditionalFormatting sqref="J15">
    <cfRule type="expression" dxfId="786" priority="36" stopIfTrue="1">
      <formula>J15&gt;0.125*2</formula>
    </cfRule>
  </conditionalFormatting>
  <conditionalFormatting sqref="J15">
    <cfRule type="expression" dxfId="785" priority="37" stopIfTrue="1">
      <formula>J15&gt;0.0834*2</formula>
    </cfRule>
  </conditionalFormatting>
  <conditionalFormatting sqref="J15">
    <cfRule type="expression" dxfId="784" priority="38" stopIfTrue="1">
      <formula>J15&gt;0.0417*2</formula>
    </cfRule>
  </conditionalFormatting>
  <conditionalFormatting sqref="J15">
    <cfRule type="expression" dxfId="783" priority="39" stopIfTrue="1">
      <formula>J15&gt;0</formula>
    </cfRule>
  </conditionalFormatting>
  <conditionalFormatting sqref="J15">
    <cfRule type="expression" dxfId="782" priority="40">
      <formula>J15&lt;0</formula>
    </cfRule>
  </conditionalFormatting>
  <conditionalFormatting sqref="J14">
    <cfRule type="expression" dxfId="781" priority="31" stopIfTrue="1">
      <formula>J14&gt;0.125*2</formula>
    </cfRule>
  </conditionalFormatting>
  <conditionalFormatting sqref="J14">
    <cfRule type="expression" dxfId="780" priority="32" stopIfTrue="1">
      <formula>J14&gt;0.0834*2</formula>
    </cfRule>
  </conditionalFormatting>
  <conditionalFormatting sqref="J14">
    <cfRule type="expression" dxfId="779" priority="33" stopIfTrue="1">
      <formula>J14&gt;0.0417*2</formula>
    </cfRule>
  </conditionalFormatting>
  <conditionalFormatting sqref="J14">
    <cfRule type="expression" dxfId="778" priority="34" stopIfTrue="1">
      <formula>J14&gt;0</formula>
    </cfRule>
  </conditionalFormatting>
  <conditionalFormatting sqref="J14">
    <cfRule type="expression" dxfId="777" priority="35">
      <formula>J14&lt;0</formula>
    </cfRule>
  </conditionalFormatting>
  <conditionalFormatting sqref="J16:J17">
    <cfRule type="expression" dxfId="776" priority="26" stopIfTrue="1">
      <formula>J16&gt;0.125*2</formula>
    </cfRule>
  </conditionalFormatting>
  <conditionalFormatting sqref="J16:J17">
    <cfRule type="expression" dxfId="775" priority="27" stopIfTrue="1">
      <formula>J16&gt;0.0834*2</formula>
    </cfRule>
  </conditionalFormatting>
  <conditionalFormatting sqref="J16:J17">
    <cfRule type="expression" dxfId="774" priority="28" stopIfTrue="1">
      <formula>J16&gt;0.0417*2</formula>
    </cfRule>
  </conditionalFormatting>
  <conditionalFormatting sqref="J16:J17">
    <cfRule type="expression" dxfId="773" priority="29" stopIfTrue="1">
      <formula>J16&gt;0</formula>
    </cfRule>
  </conditionalFormatting>
  <conditionalFormatting sqref="J16:J17">
    <cfRule type="expression" dxfId="772" priority="30">
      <formula>J16&lt;0</formula>
    </cfRule>
  </conditionalFormatting>
  <conditionalFormatting sqref="J18">
    <cfRule type="expression" dxfId="771" priority="21" stopIfTrue="1">
      <formula>J18&gt;0.125*2</formula>
    </cfRule>
  </conditionalFormatting>
  <conditionalFormatting sqref="J18">
    <cfRule type="expression" dxfId="770" priority="22" stopIfTrue="1">
      <formula>J18&gt;0.0834*2</formula>
    </cfRule>
  </conditionalFormatting>
  <conditionalFormatting sqref="J18">
    <cfRule type="expression" dxfId="769" priority="23" stopIfTrue="1">
      <formula>J18&gt;0.0417*2</formula>
    </cfRule>
  </conditionalFormatting>
  <conditionalFormatting sqref="J18">
    <cfRule type="expression" dxfId="768" priority="24" stopIfTrue="1">
      <formula>J18&gt;0</formula>
    </cfRule>
  </conditionalFormatting>
  <conditionalFormatting sqref="J18">
    <cfRule type="expression" dxfId="767" priority="25">
      <formula>J18&lt;0</formula>
    </cfRule>
  </conditionalFormatting>
  <conditionalFormatting sqref="J20">
    <cfRule type="expression" dxfId="766" priority="16" stopIfTrue="1">
      <formula>J20&gt;0.125*2</formula>
    </cfRule>
  </conditionalFormatting>
  <conditionalFormatting sqref="J20">
    <cfRule type="expression" dxfId="765" priority="17" stopIfTrue="1">
      <formula>J20&gt;0.0834*2</formula>
    </cfRule>
  </conditionalFormatting>
  <conditionalFormatting sqref="J20">
    <cfRule type="expression" dxfId="764" priority="18" stopIfTrue="1">
      <formula>J20&gt;0.0417*2</formula>
    </cfRule>
  </conditionalFormatting>
  <conditionalFormatting sqref="J20">
    <cfRule type="expression" dxfId="763" priority="19" stopIfTrue="1">
      <formula>J20&gt;0</formula>
    </cfRule>
  </conditionalFormatting>
  <conditionalFormatting sqref="J20">
    <cfRule type="expression" dxfId="762" priority="20">
      <formula>J20&lt;0</formula>
    </cfRule>
  </conditionalFormatting>
  <conditionalFormatting sqref="J19">
    <cfRule type="expression" dxfId="761" priority="11" stopIfTrue="1">
      <formula>J19&gt;0.125*2</formula>
    </cfRule>
  </conditionalFormatting>
  <conditionalFormatting sqref="J19">
    <cfRule type="expression" dxfId="760" priority="12" stopIfTrue="1">
      <formula>J19&gt;0.0834*2</formula>
    </cfRule>
  </conditionalFormatting>
  <conditionalFormatting sqref="J19">
    <cfRule type="expression" dxfId="759" priority="13" stopIfTrue="1">
      <formula>J19&gt;0.0417*2</formula>
    </cfRule>
  </conditionalFormatting>
  <conditionalFormatting sqref="J19">
    <cfRule type="expression" dxfId="758" priority="14" stopIfTrue="1">
      <formula>J19&gt;0</formula>
    </cfRule>
  </conditionalFormatting>
  <conditionalFormatting sqref="J19">
    <cfRule type="expression" dxfId="757" priority="15">
      <formula>J19&lt;0</formula>
    </cfRule>
  </conditionalFormatting>
  <conditionalFormatting sqref="J2 L2">
    <cfRule type="expression" dxfId="756" priority="6" stopIfTrue="1">
      <formula>J2&gt;0.125*2</formula>
    </cfRule>
  </conditionalFormatting>
  <conditionalFormatting sqref="J2 L2">
    <cfRule type="expression" dxfId="755" priority="7" stopIfTrue="1">
      <formula>J2&gt;0.0834*2</formula>
    </cfRule>
  </conditionalFormatting>
  <conditionalFormatting sqref="J2 L2">
    <cfRule type="expression" dxfId="754" priority="8" stopIfTrue="1">
      <formula>J2&gt;0.0417*2</formula>
    </cfRule>
  </conditionalFormatting>
  <conditionalFormatting sqref="J2 L2">
    <cfRule type="expression" dxfId="753" priority="9" stopIfTrue="1">
      <formula>J2&gt;0</formula>
    </cfRule>
  </conditionalFormatting>
  <conditionalFormatting sqref="J2 L2">
    <cfRule type="expression" dxfId="752" priority="10">
      <formula>J2&lt;0</formula>
    </cfRule>
  </conditionalFormatting>
  <conditionalFormatting sqref="J4 L4">
    <cfRule type="expression" dxfId="751" priority="1" stopIfTrue="1">
      <formula>J4&gt;0.125*2</formula>
    </cfRule>
  </conditionalFormatting>
  <conditionalFormatting sqref="J4 L4">
    <cfRule type="expression" dxfId="750" priority="2" stopIfTrue="1">
      <formula>J4&gt;0.0834*2</formula>
    </cfRule>
  </conditionalFormatting>
  <conditionalFormatting sqref="J4 L4">
    <cfRule type="expression" dxfId="749" priority="3" stopIfTrue="1">
      <formula>J4&gt;0.0417*2</formula>
    </cfRule>
  </conditionalFormatting>
  <conditionalFormatting sqref="J4 L4">
    <cfRule type="expression" dxfId="748" priority="4" stopIfTrue="1">
      <formula>J4&gt;0</formula>
    </cfRule>
  </conditionalFormatting>
  <conditionalFormatting sqref="J4 L4">
    <cfRule type="expression" dxfId="747" priority="5">
      <formula>J4&lt;0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120" zoomScaleNormal="120" workbookViewId="0">
      <selection activeCell="A2" sqref="A2:A11"/>
    </sheetView>
  </sheetViews>
  <sheetFormatPr baseColWidth="10" defaultColWidth="9.140625" defaultRowHeight="15" x14ac:dyDescent="0.25"/>
  <cols>
    <col min="1" max="1" width="9.7109375" style="37" bestFit="1" customWidth="1"/>
    <col min="2" max="2" width="15.42578125" bestFit="1" customWidth="1"/>
    <col min="3" max="3" width="8.42578125" bestFit="1" customWidth="1"/>
    <col min="4" max="4" width="10.140625" customWidth="1"/>
    <col min="5" max="5" width="10.5703125" customWidth="1"/>
    <col min="6" max="8" width="10" bestFit="1" customWidth="1"/>
    <col min="9" max="9" width="15.42578125" bestFit="1" customWidth="1"/>
    <col min="10" max="10" width="11.140625" customWidth="1"/>
    <col min="11" max="11" width="18.140625" customWidth="1"/>
  </cols>
  <sheetData>
    <row r="1" spans="1:14" ht="26.25" thickBot="1" x14ac:dyDescent="0.3">
      <c r="A1" s="29" t="s">
        <v>237</v>
      </c>
      <c r="B1" s="29" t="s">
        <v>238</v>
      </c>
      <c r="C1" s="32" t="s">
        <v>239</v>
      </c>
      <c r="D1" s="32" t="s">
        <v>240</v>
      </c>
      <c r="E1" s="32" t="s">
        <v>241</v>
      </c>
      <c r="F1" s="32" t="s">
        <v>242</v>
      </c>
      <c r="G1" s="32" t="s">
        <v>243</v>
      </c>
      <c r="H1" s="32" t="s">
        <v>244</v>
      </c>
      <c r="I1" s="32" t="s">
        <v>245</v>
      </c>
      <c r="J1" s="32" t="s">
        <v>246</v>
      </c>
      <c r="K1" s="32" t="s">
        <v>244</v>
      </c>
      <c r="L1" s="32"/>
    </row>
    <row r="2" spans="1:14" ht="15.75" thickBot="1" x14ac:dyDescent="0.3">
      <c r="A2" s="7">
        <v>321</v>
      </c>
      <c r="B2" s="33">
        <v>41703.341863425929</v>
      </c>
      <c r="C2" s="34"/>
      <c r="D2" s="34"/>
      <c r="E2" s="34"/>
      <c r="F2" s="34"/>
      <c r="G2" s="34"/>
      <c r="H2" s="34"/>
      <c r="I2" s="33">
        <f t="shared" ref="I2:I10" si="0">IF(B2="","",B2+0.125*2)</f>
        <v>41703.591863425929</v>
      </c>
      <c r="J2" s="35">
        <f t="shared" ref="J2:J10" ca="1" si="1">IF(B2="","",NOW()-B2)</f>
        <v>72.749952777776343</v>
      </c>
      <c r="K2" s="33"/>
      <c r="L2" s="35" t="str">
        <f t="shared" ref="L2:L19" si="2">IF(K2&lt;="","",K2-B2)</f>
        <v/>
      </c>
      <c r="N2" s="7">
        <v>217</v>
      </c>
    </row>
    <row r="3" spans="1:14" ht="15.75" thickBot="1" x14ac:dyDescent="0.3">
      <c r="A3" s="7">
        <v>217</v>
      </c>
      <c r="B3" s="33">
        <v>41703.390474537038</v>
      </c>
      <c r="C3" s="34"/>
      <c r="D3" s="34"/>
      <c r="E3" s="34"/>
      <c r="F3" s="34"/>
      <c r="G3" s="34"/>
      <c r="H3" s="34"/>
      <c r="I3" s="33">
        <f t="shared" si="0"/>
        <v>41703.640474537038</v>
      </c>
      <c r="J3" s="35">
        <f t="shared" ca="1" si="1"/>
        <v>72.701341666666849</v>
      </c>
      <c r="K3" s="33"/>
      <c r="L3" s="35" t="str">
        <f t="shared" si="2"/>
        <v/>
      </c>
      <c r="N3" s="7">
        <v>204</v>
      </c>
    </row>
    <row r="4" spans="1:14" ht="15.75" thickBot="1" x14ac:dyDescent="0.3">
      <c r="A4" s="7">
        <v>327</v>
      </c>
      <c r="B4" s="33">
        <v>41703.401585648149</v>
      </c>
      <c r="C4" s="34"/>
      <c r="D4" s="34"/>
      <c r="E4" s="34"/>
      <c r="F4" s="34"/>
      <c r="G4" s="34"/>
      <c r="H4" s="34"/>
      <c r="I4" s="33">
        <f t="shared" si="0"/>
        <v>41703.651585648149</v>
      </c>
      <c r="J4" s="35">
        <f t="shared" ca="1" si="1"/>
        <v>72.6902305555559</v>
      </c>
      <c r="K4" s="33"/>
      <c r="L4" s="35" t="str">
        <f t="shared" si="2"/>
        <v/>
      </c>
      <c r="N4" s="7">
        <v>214</v>
      </c>
    </row>
    <row r="5" spans="1:14" ht="15.75" thickBot="1" x14ac:dyDescent="0.3">
      <c r="A5" s="7">
        <v>309</v>
      </c>
      <c r="B5" s="33">
        <v>41703.405057870368</v>
      </c>
      <c r="C5" s="34"/>
      <c r="D5" s="34"/>
      <c r="E5" s="34"/>
      <c r="F5" s="34"/>
      <c r="G5" s="34"/>
      <c r="H5" s="34"/>
      <c r="I5" s="33">
        <f t="shared" si="0"/>
        <v>41703.655057870368</v>
      </c>
      <c r="J5" s="35">
        <f t="shared" ca="1" si="1"/>
        <v>72.686758333336911</v>
      </c>
      <c r="K5" s="33"/>
      <c r="L5" s="35" t="str">
        <f t="shared" si="2"/>
        <v/>
      </c>
      <c r="N5" s="7">
        <v>224</v>
      </c>
    </row>
    <row r="6" spans="1:14" ht="15" customHeight="1" thickBot="1" x14ac:dyDescent="0.3">
      <c r="A6" s="7">
        <v>410</v>
      </c>
      <c r="B6" s="33">
        <v>41703.416168981479</v>
      </c>
      <c r="C6" s="34"/>
      <c r="D6" s="34"/>
      <c r="E6" s="34"/>
      <c r="F6" s="34"/>
      <c r="G6" s="34"/>
      <c r="H6" s="34"/>
      <c r="I6" s="33">
        <f t="shared" si="0"/>
        <v>41703.666168981479</v>
      </c>
      <c r="J6" s="35">
        <f t="shared" ca="1" si="1"/>
        <v>72.675647222225962</v>
      </c>
      <c r="K6" s="33"/>
      <c r="L6" s="35" t="str">
        <f t="shared" si="2"/>
        <v/>
      </c>
      <c r="N6" s="7">
        <v>315</v>
      </c>
    </row>
    <row r="7" spans="1:14" ht="15" customHeight="1" thickBot="1" x14ac:dyDescent="0.3">
      <c r="A7" s="7">
        <v>404</v>
      </c>
      <c r="B7" s="33">
        <v>41703.418252314812</v>
      </c>
      <c r="C7" s="34"/>
      <c r="D7" s="34"/>
      <c r="E7" s="34"/>
      <c r="F7" s="34"/>
      <c r="G7" s="34"/>
      <c r="H7" s="34"/>
      <c r="I7" s="33">
        <f t="shared" si="0"/>
        <v>41703.668252314812</v>
      </c>
      <c r="J7" s="35">
        <f t="shared" ca="1" si="1"/>
        <v>72.673563888893113</v>
      </c>
      <c r="K7" s="33"/>
      <c r="L7" s="35" t="str">
        <f t="shared" si="2"/>
        <v/>
      </c>
      <c r="N7" s="7">
        <v>316</v>
      </c>
    </row>
    <row r="8" spans="1:14" ht="15" customHeight="1" thickBot="1" x14ac:dyDescent="0.3">
      <c r="A8" s="7">
        <v>331</v>
      </c>
      <c r="B8" s="33">
        <v>41703.425196759257</v>
      </c>
      <c r="C8" s="34"/>
      <c r="D8" s="34"/>
      <c r="E8" s="34"/>
      <c r="F8" s="34"/>
      <c r="G8" s="34"/>
      <c r="H8" s="34"/>
      <c r="I8" s="33">
        <f t="shared" si="0"/>
        <v>41703.675196759257</v>
      </c>
      <c r="J8" s="35">
        <f t="shared" ca="1" si="1"/>
        <v>72.666619444447861</v>
      </c>
      <c r="K8" s="33"/>
      <c r="L8" s="35" t="str">
        <f t="shared" si="2"/>
        <v/>
      </c>
      <c r="N8" s="7">
        <v>317</v>
      </c>
    </row>
    <row r="9" spans="1:14" ht="15" customHeight="1" thickBot="1" x14ac:dyDescent="0.3">
      <c r="A9" s="7">
        <v>228</v>
      </c>
      <c r="B9" s="33">
        <v>41703.447418981479</v>
      </c>
      <c r="C9" s="34"/>
      <c r="D9" s="34"/>
      <c r="E9" s="34"/>
      <c r="F9" s="34"/>
      <c r="G9" s="34"/>
      <c r="H9" s="34"/>
      <c r="I9" s="33">
        <f t="shared" si="0"/>
        <v>41703.697418981479</v>
      </c>
      <c r="J9" s="35">
        <f t="shared" ca="1" si="1"/>
        <v>72.644397222225962</v>
      </c>
      <c r="K9" s="33"/>
      <c r="L9" s="35" t="str">
        <f t="shared" si="2"/>
        <v/>
      </c>
      <c r="N9" s="7">
        <v>401</v>
      </c>
    </row>
    <row r="10" spans="1:14" ht="15.75" thickBot="1" x14ac:dyDescent="0.3">
      <c r="A10" s="7">
        <v>208</v>
      </c>
      <c r="B10" s="33">
        <v>41703.504363425927</v>
      </c>
      <c r="C10" s="34"/>
      <c r="D10" s="34"/>
      <c r="E10" s="34"/>
      <c r="F10" s="34"/>
      <c r="G10" s="34"/>
      <c r="H10" s="34"/>
      <c r="I10" s="33">
        <f t="shared" si="0"/>
        <v>41703.754363425927</v>
      </c>
      <c r="J10" s="35">
        <f t="shared" ca="1" si="1"/>
        <v>72.587452777777798</v>
      </c>
      <c r="K10" s="33"/>
      <c r="L10" s="35" t="str">
        <f t="shared" si="2"/>
        <v/>
      </c>
      <c r="N10" s="7">
        <v>408</v>
      </c>
    </row>
    <row r="11" spans="1:14" ht="15.75" thickBot="1" x14ac:dyDescent="0.3">
      <c r="A11" s="7">
        <v>236</v>
      </c>
      <c r="B11" s="33">
        <v>41703.513391203705</v>
      </c>
      <c r="C11" s="34"/>
      <c r="D11" s="34"/>
      <c r="E11" s="34"/>
      <c r="F11" s="34"/>
      <c r="G11" s="34"/>
      <c r="H11" s="34"/>
      <c r="I11" s="33">
        <f>IF(B11="","",B11+0.125*2)</f>
        <v>41703.763391203705</v>
      </c>
      <c r="J11" s="35">
        <f ca="1">IF(B11="","",NOW()-B11)</f>
        <v>72.578424999999697</v>
      </c>
      <c r="K11" s="33"/>
      <c r="L11" s="35" t="str">
        <f t="shared" si="2"/>
        <v/>
      </c>
    </row>
    <row r="12" spans="1:14" ht="15.75" thickBot="1" x14ac:dyDescent="0.3">
      <c r="A12" s="7"/>
      <c r="B12" s="33"/>
      <c r="C12" s="34"/>
      <c r="D12" s="34"/>
      <c r="E12" s="34"/>
      <c r="F12" s="34"/>
      <c r="G12" s="34"/>
      <c r="H12" s="34"/>
      <c r="I12" s="33" t="str">
        <f>IF(B12="","",B12+0.125*2)</f>
        <v/>
      </c>
      <c r="J12" s="35" t="str">
        <f ca="1">IF(B12="","",NOW()-B12)</f>
        <v/>
      </c>
      <c r="K12" s="33"/>
      <c r="L12" s="35" t="str">
        <f t="shared" si="2"/>
        <v/>
      </c>
    </row>
    <row r="13" spans="1:14" ht="15.75" thickBot="1" x14ac:dyDescent="0.3">
      <c r="A13" s="7"/>
      <c r="B13" s="33"/>
      <c r="C13" s="34"/>
      <c r="D13" s="34"/>
      <c r="E13" s="34"/>
      <c r="F13" s="34"/>
      <c r="G13" s="34"/>
      <c r="H13" s="34"/>
      <c r="I13" s="33" t="str">
        <f>IF(B13="","",B13+0.125*2)</f>
        <v/>
      </c>
      <c r="J13" s="35" t="str">
        <f ca="1">IF(B13="","",NOW()-B13)</f>
        <v/>
      </c>
      <c r="K13" s="33"/>
      <c r="L13" s="35" t="str">
        <f t="shared" si="2"/>
        <v/>
      </c>
    </row>
    <row r="14" spans="1:14" ht="15.75" thickBot="1" x14ac:dyDescent="0.3">
      <c r="A14" s="7"/>
      <c r="B14" s="33"/>
      <c r="C14" s="34"/>
      <c r="D14" s="34"/>
      <c r="E14" s="34"/>
      <c r="F14" s="34"/>
      <c r="G14" s="34"/>
      <c r="H14" s="34"/>
      <c r="I14" s="33" t="str">
        <f>IF(B14="","",B14+0.125*2)</f>
        <v/>
      </c>
      <c r="J14" s="35" t="str">
        <f ca="1">IF(B14="","",NOW()-B14)</f>
        <v/>
      </c>
      <c r="K14" s="33"/>
      <c r="L14" s="35" t="str">
        <f t="shared" si="2"/>
        <v/>
      </c>
    </row>
    <row r="15" spans="1:14" ht="15.75" thickBot="1" x14ac:dyDescent="0.3">
      <c r="A15" s="7"/>
      <c r="B15" s="33"/>
      <c r="C15" s="34"/>
      <c r="D15" s="34"/>
      <c r="E15" s="34"/>
      <c r="F15" s="34"/>
      <c r="G15" s="34"/>
      <c r="H15" s="34"/>
      <c r="I15" s="33" t="str">
        <f t="shared" ref="I15" si="3">IF(B15="","",B15+0.125*2)</f>
        <v/>
      </c>
      <c r="J15" s="35" t="str">
        <f t="shared" ref="J15" ca="1" si="4">IF(B15="","",NOW()-B15)</f>
        <v/>
      </c>
      <c r="K15" s="33"/>
      <c r="L15" s="35" t="str">
        <f t="shared" si="2"/>
        <v/>
      </c>
    </row>
    <row r="16" spans="1:14" ht="15.75" thickBot="1" x14ac:dyDescent="0.3">
      <c r="A16" s="7"/>
      <c r="B16" s="33"/>
      <c r="C16" s="34"/>
      <c r="D16" s="34"/>
      <c r="E16" s="34"/>
      <c r="F16" s="34"/>
      <c r="G16" s="34"/>
      <c r="H16" s="34"/>
      <c r="I16" s="33" t="str">
        <f>IF(B16="","",B16+0.125*2)</f>
        <v/>
      </c>
      <c r="J16" s="35" t="str">
        <f ca="1">IF(B16="","",NOW()-B16)</f>
        <v/>
      </c>
      <c r="K16" s="33"/>
      <c r="L16" s="35" t="str">
        <f t="shared" si="2"/>
        <v/>
      </c>
    </row>
    <row r="17" spans="1:12" ht="15.75" thickBot="1" x14ac:dyDescent="0.3">
      <c r="A17" s="7"/>
      <c r="B17" s="33"/>
      <c r="C17" s="34"/>
      <c r="D17" s="34"/>
      <c r="E17" s="34"/>
      <c r="F17" s="34"/>
      <c r="G17" s="34"/>
      <c r="H17" s="34"/>
      <c r="I17" s="33" t="str">
        <f>IF(B17="","",B17+0.125*2)</f>
        <v/>
      </c>
      <c r="J17" s="35" t="str">
        <f ca="1">IF(B17="","",NOW()-B17)</f>
        <v/>
      </c>
      <c r="K17" s="33"/>
      <c r="L17" s="35" t="str">
        <f t="shared" si="2"/>
        <v/>
      </c>
    </row>
    <row r="18" spans="1:12" ht="15.75" thickBot="1" x14ac:dyDescent="0.3">
      <c r="A18" s="7"/>
      <c r="B18" s="33"/>
      <c r="C18" s="34"/>
      <c r="D18" s="34"/>
      <c r="E18" s="34"/>
      <c r="F18" s="34"/>
      <c r="G18" s="34"/>
      <c r="H18" s="34"/>
      <c r="I18" s="33" t="str">
        <f>IF(B18="","",B18+0.125*2)</f>
        <v/>
      </c>
      <c r="J18" s="35" t="str">
        <f ca="1">IF(B18="","",NOW()-B18)</f>
        <v/>
      </c>
      <c r="K18" s="33"/>
      <c r="L18" s="35" t="str">
        <f t="shared" si="2"/>
        <v/>
      </c>
    </row>
    <row r="19" spans="1:12" ht="15.75" thickBot="1" x14ac:dyDescent="0.3">
      <c r="A19" s="36">
        <v>19</v>
      </c>
      <c r="B19" s="33"/>
      <c r="C19" s="34"/>
      <c r="D19" s="34"/>
      <c r="E19" s="34"/>
      <c r="F19" s="34"/>
      <c r="G19" s="34"/>
      <c r="H19" s="34"/>
      <c r="I19" s="33" t="str">
        <f>IF(B19="","",B19+0.125*2)</f>
        <v/>
      </c>
      <c r="J19" s="35" t="str">
        <f ca="1">IF(B19="","",NOW()-B19)</f>
        <v/>
      </c>
      <c r="K19" s="33"/>
      <c r="L19" s="35" t="str">
        <f t="shared" si="2"/>
        <v/>
      </c>
    </row>
    <row r="21" spans="1:12" x14ac:dyDescent="0.25">
      <c r="A21"/>
    </row>
    <row r="22" spans="1:12" x14ac:dyDescent="0.25">
      <c r="A22"/>
    </row>
    <row r="23" spans="1:12" x14ac:dyDescent="0.25">
      <c r="A23"/>
    </row>
    <row r="24" spans="1:12" x14ac:dyDescent="0.25">
      <c r="A24"/>
    </row>
    <row r="25" spans="1:12" x14ac:dyDescent="0.25">
      <c r="A25"/>
    </row>
    <row r="26" spans="1:12" x14ac:dyDescent="0.25">
      <c r="A26"/>
    </row>
    <row r="27" spans="1:12" x14ac:dyDescent="0.25">
      <c r="A27"/>
    </row>
    <row r="28" spans="1:12" x14ac:dyDescent="0.25">
      <c r="A28"/>
    </row>
    <row r="29" spans="1:12" x14ac:dyDescent="0.25">
      <c r="A29"/>
    </row>
    <row r="30" spans="1:12" x14ac:dyDescent="0.25">
      <c r="A30"/>
    </row>
    <row r="31" spans="1:12" x14ac:dyDescent="0.25">
      <c r="A31"/>
    </row>
    <row r="32" spans="1:1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</sheetData>
  <conditionalFormatting sqref="J3 L3 L5:L19 J5:J11">
    <cfRule type="expression" dxfId="746" priority="46" stopIfTrue="1">
      <formula>J3&gt;0.125*2</formula>
    </cfRule>
  </conditionalFormatting>
  <conditionalFormatting sqref="J3 L3 L5:L19 J5:J11">
    <cfRule type="expression" dxfId="745" priority="47" stopIfTrue="1">
      <formula>J3&gt;0.0834*2</formula>
    </cfRule>
  </conditionalFormatting>
  <conditionalFormatting sqref="J3 L3 L5:L19 J5:J11">
    <cfRule type="expression" dxfId="744" priority="48" stopIfTrue="1">
      <formula>J3&gt;0.0417*2</formula>
    </cfRule>
  </conditionalFormatting>
  <conditionalFormatting sqref="J3 L3 L5:L19 J5:J11">
    <cfRule type="expression" dxfId="743" priority="49" stopIfTrue="1">
      <formula>J3&gt;0</formula>
    </cfRule>
  </conditionalFormatting>
  <conditionalFormatting sqref="J3 L3 L5:L19 J5:J11">
    <cfRule type="expression" dxfId="742" priority="50">
      <formula>J3&lt;0</formula>
    </cfRule>
  </conditionalFormatting>
  <conditionalFormatting sqref="J12">
    <cfRule type="expression" dxfId="741" priority="41" stopIfTrue="1">
      <formula>J12&gt;0.125*2</formula>
    </cfRule>
  </conditionalFormatting>
  <conditionalFormatting sqref="J12">
    <cfRule type="expression" dxfId="740" priority="42" stopIfTrue="1">
      <formula>J12&gt;0.0834*2</formula>
    </cfRule>
  </conditionalFormatting>
  <conditionalFormatting sqref="J12">
    <cfRule type="expression" dxfId="739" priority="43" stopIfTrue="1">
      <formula>J12&gt;0.0417*2</formula>
    </cfRule>
  </conditionalFormatting>
  <conditionalFormatting sqref="J12">
    <cfRule type="expression" dxfId="738" priority="44" stopIfTrue="1">
      <formula>J12&gt;0</formula>
    </cfRule>
  </conditionalFormatting>
  <conditionalFormatting sqref="J12">
    <cfRule type="expression" dxfId="737" priority="45">
      <formula>J12&lt;0</formula>
    </cfRule>
  </conditionalFormatting>
  <conditionalFormatting sqref="J14">
    <cfRule type="expression" dxfId="736" priority="36" stopIfTrue="1">
      <formula>J14&gt;0.125*2</formula>
    </cfRule>
  </conditionalFormatting>
  <conditionalFormatting sqref="J14">
    <cfRule type="expression" dxfId="735" priority="37" stopIfTrue="1">
      <formula>J14&gt;0.0834*2</formula>
    </cfRule>
  </conditionalFormatting>
  <conditionalFormatting sqref="J14">
    <cfRule type="expression" dxfId="734" priority="38" stopIfTrue="1">
      <formula>J14&gt;0.0417*2</formula>
    </cfRule>
  </conditionalFormatting>
  <conditionalFormatting sqref="J14">
    <cfRule type="expression" dxfId="733" priority="39" stopIfTrue="1">
      <formula>J14&gt;0</formula>
    </cfRule>
  </conditionalFormatting>
  <conditionalFormatting sqref="J14">
    <cfRule type="expression" dxfId="732" priority="40">
      <formula>J14&lt;0</formula>
    </cfRule>
  </conditionalFormatting>
  <conditionalFormatting sqref="J13">
    <cfRule type="expression" dxfId="731" priority="31" stopIfTrue="1">
      <formula>J13&gt;0.125*2</formula>
    </cfRule>
  </conditionalFormatting>
  <conditionalFormatting sqref="J13">
    <cfRule type="expression" dxfId="730" priority="32" stopIfTrue="1">
      <formula>J13&gt;0.0834*2</formula>
    </cfRule>
  </conditionalFormatting>
  <conditionalFormatting sqref="J13">
    <cfRule type="expression" dxfId="729" priority="33" stopIfTrue="1">
      <formula>J13&gt;0.0417*2</formula>
    </cfRule>
  </conditionalFormatting>
  <conditionalFormatting sqref="J13">
    <cfRule type="expression" dxfId="728" priority="34" stopIfTrue="1">
      <formula>J13&gt;0</formula>
    </cfRule>
  </conditionalFormatting>
  <conditionalFormatting sqref="J13">
    <cfRule type="expression" dxfId="727" priority="35">
      <formula>J13&lt;0</formula>
    </cfRule>
  </conditionalFormatting>
  <conditionalFormatting sqref="J15:J16">
    <cfRule type="expression" dxfId="726" priority="26" stopIfTrue="1">
      <formula>J15&gt;0.125*2</formula>
    </cfRule>
  </conditionalFormatting>
  <conditionalFormatting sqref="J15:J16">
    <cfRule type="expression" dxfId="725" priority="27" stopIfTrue="1">
      <formula>J15&gt;0.0834*2</formula>
    </cfRule>
  </conditionalFormatting>
  <conditionalFormatting sqref="J15:J16">
    <cfRule type="expression" dxfId="724" priority="28" stopIfTrue="1">
      <formula>J15&gt;0.0417*2</formula>
    </cfRule>
  </conditionalFormatting>
  <conditionalFormatting sqref="J15:J16">
    <cfRule type="expression" dxfId="723" priority="29" stopIfTrue="1">
      <formula>J15&gt;0</formula>
    </cfRule>
  </conditionalFormatting>
  <conditionalFormatting sqref="J15:J16">
    <cfRule type="expression" dxfId="722" priority="30">
      <formula>J15&lt;0</formula>
    </cfRule>
  </conditionalFormatting>
  <conditionalFormatting sqref="J17">
    <cfRule type="expression" dxfId="721" priority="21" stopIfTrue="1">
      <formula>J17&gt;0.125*2</formula>
    </cfRule>
  </conditionalFormatting>
  <conditionalFormatting sqref="J17">
    <cfRule type="expression" dxfId="720" priority="22" stopIfTrue="1">
      <formula>J17&gt;0.0834*2</formula>
    </cfRule>
  </conditionalFormatting>
  <conditionalFormatting sqref="J17">
    <cfRule type="expression" dxfId="719" priority="23" stopIfTrue="1">
      <formula>J17&gt;0.0417*2</formula>
    </cfRule>
  </conditionalFormatting>
  <conditionalFormatting sqref="J17">
    <cfRule type="expression" dxfId="718" priority="24" stopIfTrue="1">
      <formula>J17&gt;0</formula>
    </cfRule>
  </conditionalFormatting>
  <conditionalFormatting sqref="J17">
    <cfRule type="expression" dxfId="717" priority="25">
      <formula>J17&lt;0</formula>
    </cfRule>
  </conditionalFormatting>
  <conditionalFormatting sqref="J19">
    <cfRule type="expression" dxfId="716" priority="16" stopIfTrue="1">
      <formula>J19&gt;0.125*2</formula>
    </cfRule>
  </conditionalFormatting>
  <conditionalFormatting sqref="J19">
    <cfRule type="expression" dxfId="715" priority="17" stopIfTrue="1">
      <formula>J19&gt;0.0834*2</formula>
    </cfRule>
  </conditionalFormatting>
  <conditionalFormatting sqref="J19">
    <cfRule type="expression" dxfId="714" priority="18" stopIfTrue="1">
      <formula>J19&gt;0.0417*2</formula>
    </cfRule>
  </conditionalFormatting>
  <conditionalFormatting sqref="J19">
    <cfRule type="expression" dxfId="713" priority="19" stopIfTrue="1">
      <formula>J19&gt;0</formula>
    </cfRule>
  </conditionalFormatting>
  <conditionalFormatting sqref="J19">
    <cfRule type="expression" dxfId="712" priority="20">
      <formula>J19&lt;0</formula>
    </cfRule>
  </conditionalFormatting>
  <conditionalFormatting sqref="J18">
    <cfRule type="expression" dxfId="711" priority="11" stopIfTrue="1">
      <formula>J18&gt;0.125*2</formula>
    </cfRule>
  </conditionalFormatting>
  <conditionalFormatting sqref="J18">
    <cfRule type="expression" dxfId="710" priority="12" stopIfTrue="1">
      <formula>J18&gt;0.0834*2</formula>
    </cfRule>
  </conditionalFormatting>
  <conditionalFormatting sqref="J18">
    <cfRule type="expression" dxfId="709" priority="13" stopIfTrue="1">
      <formula>J18&gt;0.0417*2</formula>
    </cfRule>
  </conditionalFormatting>
  <conditionalFormatting sqref="J18">
    <cfRule type="expression" dxfId="708" priority="14" stopIfTrue="1">
      <formula>J18&gt;0</formula>
    </cfRule>
  </conditionalFormatting>
  <conditionalFormatting sqref="J18">
    <cfRule type="expression" dxfId="707" priority="15">
      <formula>J18&lt;0</formula>
    </cfRule>
  </conditionalFormatting>
  <conditionalFormatting sqref="J2 L2">
    <cfRule type="expression" dxfId="706" priority="6" stopIfTrue="1">
      <formula>J2&gt;0.125*2</formula>
    </cfRule>
  </conditionalFormatting>
  <conditionalFormatting sqref="J2 L2">
    <cfRule type="expression" dxfId="705" priority="7" stopIfTrue="1">
      <formula>J2&gt;0.0834*2</formula>
    </cfRule>
  </conditionalFormatting>
  <conditionalFormatting sqref="J2 L2">
    <cfRule type="expression" dxfId="704" priority="8" stopIfTrue="1">
      <formula>J2&gt;0.0417*2</formula>
    </cfRule>
  </conditionalFormatting>
  <conditionalFormatting sqref="J2 L2">
    <cfRule type="expression" dxfId="703" priority="9" stopIfTrue="1">
      <formula>J2&gt;0</formula>
    </cfRule>
  </conditionalFormatting>
  <conditionalFormatting sqref="J2 L2">
    <cfRule type="expression" dxfId="702" priority="10">
      <formula>J2&lt;0</formula>
    </cfRule>
  </conditionalFormatting>
  <conditionalFormatting sqref="J4 L4">
    <cfRule type="expression" dxfId="701" priority="1" stopIfTrue="1">
      <formula>J4&gt;0.125*2</formula>
    </cfRule>
  </conditionalFormatting>
  <conditionalFormatting sqref="J4 L4">
    <cfRule type="expression" dxfId="700" priority="2" stopIfTrue="1">
      <formula>J4&gt;0.0834*2</formula>
    </cfRule>
  </conditionalFormatting>
  <conditionalFormatting sqref="J4 L4">
    <cfRule type="expression" dxfId="699" priority="3" stopIfTrue="1">
      <formula>J4&gt;0.0417*2</formula>
    </cfRule>
  </conditionalFormatting>
  <conditionalFormatting sqref="J4 L4">
    <cfRule type="expression" dxfId="698" priority="4" stopIfTrue="1">
      <formula>J4&gt;0</formula>
    </cfRule>
  </conditionalFormatting>
  <conditionalFormatting sqref="J4 L4">
    <cfRule type="expression" dxfId="697" priority="5">
      <formula>J4&lt;0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opLeftCell="F1" zoomScale="120" zoomScaleNormal="120" workbookViewId="0">
      <selection activeCell="P1" sqref="P1:T1048576"/>
    </sheetView>
  </sheetViews>
  <sheetFormatPr baseColWidth="10" defaultColWidth="9.140625" defaultRowHeight="15" x14ac:dyDescent="0.25"/>
  <sheetData>
    <row r="1" spans="1:13" x14ac:dyDescent="0.25">
      <c r="A1" t="s">
        <v>236</v>
      </c>
      <c r="C1" t="s">
        <v>235</v>
      </c>
      <c r="E1" t="s">
        <v>234</v>
      </c>
      <c r="G1" t="s">
        <v>285</v>
      </c>
      <c r="I1" t="s">
        <v>318</v>
      </c>
      <c r="K1" t="s">
        <v>326</v>
      </c>
      <c r="M1" t="s">
        <v>363</v>
      </c>
    </row>
    <row r="2" spans="1:13" x14ac:dyDescent="0.25">
      <c r="A2" s="18">
        <v>331</v>
      </c>
      <c r="C2" s="18">
        <v>228</v>
      </c>
      <c r="E2" s="18">
        <v>218</v>
      </c>
      <c r="G2" s="18">
        <v>200</v>
      </c>
      <c r="I2" s="18">
        <v>201</v>
      </c>
      <c r="K2" s="18">
        <v>203</v>
      </c>
      <c r="M2" s="18">
        <v>200</v>
      </c>
    </row>
    <row r="3" spans="1:13" x14ac:dyDescent="0.25">
      <c r="A3" s="18">
        <v>332</v>
      </c>
      <c r="C3" s="18" t="s">
        <v>130</v>
      </c>
      <c r="E3" s="18">
        <v>238</v>
      </c>
      <c r="G3" s="18">
        <v>203</v>
      </c>
      <c r="I3" s="18">
        <v>202</v>
      </c>
      <c r="K3" s="18">
        <v>207</v>
      </c>
      <c r="M3" s="48">
        <v>204</v>
      </c>
    </row>
    <row r="4" spans="1:13" x14ac:dyDescent="0.25">
      <c r="A4" s="18" t="s">
        <v>46</v>
      </c>
      <c r="C4" s="18" t="s">
        <v>132</v>
      </c>
      <c r="E4" s="18">
        <v>303</v>
      </c>
      <c r="G4" s="18">
        <v>207</v>
      </c>
      <c r="I4" s="18">
        <v>207</v>
      </c>
      <c r="K4" s="18">
        <v>208</v>
      </c>
      <c r="M4" s="48">
        <v>214</v>
      </c>
    </row>
    <row r="5" spans="1:13" x14ac:dyDescent="0.25">
      <c r="A5" s="19">
        <v>205</v>
      </c>
      <c r="C5" s="18" t="s">
        <v>133</v>
      </c>
      <c r="E5" s="18">
        <v>308</v>
      </c>
      <c r="G5" s="18">
        <v>212</v>
      </c>
      <c r="I5" s="18">
        <v>212</v>
      </c>
      <c r="K5" s="18">
        <v>212</v>
      </c>
      <c r="M5" s="48">
        <v>218</v>
      </c>
    </row>
    <row r="6" spans="1:13" x14ac:dyDescent="0.25">
      <c r="A6" s="19">
        <v>212</v>
      </c>
      <c r="C6" s="18" t="s">
        <v>137</v>
      </c>
      <c r="E6" s="18">
        <v>317</v>
      </c>
      <c r="G6" s="18">
        <v>214</v>
      </c>
      <c r="I6" s="18">
        <v>213</v>
      </c>
      <c r="K6" s="18">
        <v>213</v>
      </c>
      <c r="M6" s="48">
        <v>224</v>
      </c>
    </row>
    <row r="7" spans="1:13" x14ac:dyDescent="0.25">
      <c r="A7" s="19">
        <v>215</v>
      </c>
      <c r="C7" s="19">
        <v>208</v>
      </c>
      <c r="E7" s="18">
        <v>325</v>
      </c>
      <c r="G7" s="18">
        <v>215</v>
      </c>
      <c r="I7" s="18">
        <v>218</v>
      </c>
      <c r="K7" s="18">
        <v>218</v>
      </c>
      <c r="M7" s="18">
        <v>226</v>
      </c>
    </row>
    <row r="8" spans="1:13" x14ac:dyDescent="0.25">
      <c r="A8" s="19">
        <v>217</v>
      </c>
      <c r="C8" s="19">
        <v>210</v>
      </c>
      <c r="E8" s="18">
        <v>331</v>
      </c>
      <c r="G8" s="18">
        <v>218</v>
      </c>
      <c r="I8" s="18">
        <v>219</v>
      </c>
      <c r="K8" s="18">
        <v>219</v>
      </c>
      <c r="M8" s="48">
        <v>227</v>
      </c>
    </row>
    <row r="9" spans="1:13" x14ac:dyDescent="0.25">
      <c r="A9" s="19">
        <v>218</v>
      </c>
      <c r="C9" s="19">
        <v>215</v>
      </c>
      <c r="E9" s="18">
        <v>332</v>
      </c>
      <c r="G9" s="18">
        <v>219</v>
      </c>
      <c r="I9" s="18">
        <v>226</v>
      </c>
      <c r="K9" s="18">
        <v>220</v>
      </c>
      <c r="M9" s="18">
        <v>231</v>
      </c>
    </row>
    <row r="10" spans="1:13" x14ac:dyDescent="0.25">
      <c r="A10" s="19">
        <v>220</v>
      </c>
      <c r="C10" s="19">
        <v>226</v>
      </c>
      <c r="E10" s="18">
        <v>400</v>
      </c>
      <c r="G10" s="18">
        <v>228</v>
      </c>
      <c r="I10" s="18">
        <v>227</v>
      </c>
      <c r="K10" s="18">
        <v>221</v>
      </c>
      <c r="M10" s="48">
        <v>233</v>
      </c>
    </row>
    <row r="11" spans="1:13" x14ac:dyDescent="0.25">
      <c r="A11" s="19">
        <v>221</v>
      </c>
      <c r="C11" s="19">
        <v>230</v>
      </c>
      <c r="E11" s="18" t="s">
        <v>132</v>
      </c>
      <c r="G11" s="18">
        <v>234</v>
      </c>
      <c r="I11" s="18">
        <v>233</v>
      </c>
      <c r="K11" s="18">
        <v>223</v>
      </c>
      <c r="M11" s="18">
        <v>302</v>
      </c>
    </row>
    <row r="12" spans="1:13" x14ac:dyDescent="0.25">
      <c r="A12" s="19">
        <v>224</v>
      </c>
      <c r="C12" s="19">
        <v>235</v>
      </c>
      <c r="E12" s="18" t="s">
        <v>133</v>
      </c>
      <c r="G12" s="18">
        <v>235</v>
      </c>
      <c r="I12" s="18">
        <v>234</v>
      </c>
      <c r="K12" s="18">
        <v>226</v>
      </c>
      <c r="M12" s="18">
        <v>305</v>
      </c>
    </row>
    <row r="13" spans="1:13" x14ac:dyDescent="0.25">
      <c r="A13" s="19">
        <v>225</v>
      </c>
      <c r="C13" s="19">
        <v>301</v>
      </c>
      <c r="E13" s="18" t="s">
        <v>137</v>
      </c>
      <c r="G13" s="18">
        <v>308</v>
      </c>
      <c r="I13" s="18">
        <v>235</v>
      </c>
      <c r="K13" s="18">
        <v>227</v>
      </c>
      <c r="M13" s="18">
        <v>307</v>
      </c>
    </row>
    <row r="14" spans="1:13" x14ac:dyDescent="0.25">
      <c r="A14" s="19">
        <v>300</v>
      </c>
      <c r="C14" s="19">
        <v>302</v>
      </c>
      <c r="E14" s="19">
        <v>202</v>
      </c>
      <c r="G14" s="18">
        <v>311</v>
      </c>
      <c r="I14" s="18">
        <v>302</v>
      </c>
      <c r="K14" s="18">
        <v>231</v>
      </c>
      <c r="M14" s="18">
        <v>311</v>
      </c>
    </row>
    <row r="15" spans="1:13" x14ac:dyDescent="0.25">
      <c r="A15" s="19">
        <v>308</v>
      </c>
      <c r="C15" s="19">
        <v>307</v>
      </c>
      <c r="E15" s="19">
        <v>220</v>
      </c>
      <c r="G15" s="18">
        <v>315</v>
      </c>
      <c r="I15" s="18">
        <v>318</v>
      </c>
      <c r="K15" s="18">
        <v>233</v>
      </c>
      <c r="M15" s="18">
        <v>316</v>
      </c>
    </row>
    <row r="16" spans="1:13" x14ac:dyDescent="0.25">
      <c r="A16" s="19">
        <v>309</v>
      </c>
      <c r="C16" s="19">
        <v>315</v>
      </c>
      <c r="E16" s="19">
        <v>223</v>
      </c>
      <c r="G16" s="18">
        <v>317</v>
      </c>
      <c r="I16" s="18">
        <v>321</v>
      </c>
      <c r="K16" s="18">
        <v>234</v>
      </c>
      <c r="M16" s="18">
        <v>317</v>
      </c>
    </row>
    <row r="17" spans="1:13" x14ac:dyDescent="0.25">
      <c r="A17" s="19">
        <v>316</v>
      </c>
      <c r="C17" s="19">
        <v>408</v>
      </c>
      <c r="E17" s="19">
        <v>225</v>
      </c>
      <c r="G17" s="18">
        <v>325</v>
      </c>
      <c r="I17" s="18">
        <v>322</v>
      </c>
      <c r="K17" s="18">
        <v>303</v>
      </c>
      <c r="M17" s="48">
        <v>318</v>
      </c>
    </row>
    <row r="18" spans="1:13" x14ac:dyDescent="0.25">
      <c r="A18" s="19">
        <v>317</v>
      </c>
      <c r="C18" s="19">
        <v>410</v>
      </c>
      <c r="E18" s="19">
        <v>228</v>
      </c>
      <c r="G18" s="18">
        <v>331</v>
      </c>
      <c r="I18" s="18">
        <v>323</v>
      </c>
      <c r="K18" s="18">
        <v>305</v>
      </c>
      <c r="M18" s="48">
        <v>322</v>
      </c>
    </row>
    <row r="19" spans="1:13" x14ac:dyDescent="0.25">
      <c r="A19" s="19">
        <v>320</v>
      </c>
      <c r="C19" s="20">
        <v>205</v>
      </c>
      <c r="E19" s="19">
        <v>229</v>
      </c>
      <c r="G19" s="18">
        <v>332</v>
      </c>
      <c r="I19" s="18">
        <v>325</v>
      </c>
      <c r="K19" s="18">
        <v>307</v>
      </c>
      <c r="M19" s="48">
        <v>323</v>
      </c>
    </row>
    <row r="20" spans="1:13" x14ac:dyDescent="0.25">
      <c r="A20" s="19">
        <v>325</v>
      </c>
      <c r="C20" s="20">
        <v>207</v>
      </c>
      <c r="E20" s="19">
        <v>233</v>
      </c>
      <c r="G20" s="18">
        <v>407</v>
      </c>
      <c r="I20" s="18">
        <v>327</v>
      </c>
      <c r="K20" s="18">
        <v>311</v>
      </c>
      <c r="M20" s="48">
        <v>324</v>
      </c>
    </row>
    <row r="21" spans="1:13" x14ac:dyDescent="0.25">
      <c r="A21" s="19">
        <v>408</v>
      </c>
      <c r="C21" s="20">
        <v>209</v>
      </c>
      <c r="E21" s="19">
        <v>236</v>
      </c>
      <c r="G21" s="18" t="s">
        <v>40</v>
      </c>
      <c r="I21" s="18">
        <v>332</v>
      </c>
      <c r="K21" s="18">
        <v>318</v>
      </c>
      <c r="M21" s="18">
        <v>325</v>
      </c>
    </row>
    <row r="22" spans="1:13" x14ac:dyDescent="0.25">
      <c r="A22" s="19" t="s">
        <v>137</v>
      </c>
      <c r="C22" s="20">
        <v>212</v>
      </c>
      <c r="E22" s="19">
        <v>237</v>
      </c>
      <c r="G22" s="18" t="s">
        <v>43</v>
      </c>
      <c r="I22" s="18" t="s">
        <v>40</v>
      </c>
      <c r="K22" s="18">
        <v>319</v>
      </c>
      <c r="M22" s="48">
        <v>326</v>
      </c>
    </row>
    <row r="23" spans="1:13" x14ac:dyDescent="0.25">
      <c r="A23" s="20">
        <v>202</v>
      </c>
      <c r="C23" s="20">
        <v>217</v>
      </c>
      <c r="E23" s="19">
        <v>302</v>
      </c>
      <c r="G23" s="18" t="s">
        <v>132</v>
      </c>
      <c r="I23" s="18" t="s">
        <v>43</v>
      </c>
      <c r="K23" s="18">
        <v>320</v>
      </c>
      <c r="M23" s="18">
        <v>332</v>
      </c>
    </row>
    <row r="24" spans="1:13" x14ac:dyDescent="0.25">
      <c r="A24" s="20">
        <v>203</v>
      </c>
      <c r="C24" s="20">
        <v>218</v>
      </c>
      <c r="E24" s="19">
        <v>305</v>
      </c>
      <c r="G24" s="18" t="s">
        <v>133</v>
      </c>
      <c r="I24" s="18" t="s">
        <v>132</v>
      </c>
      <c r="K24" s="18">
        <v>322</v>
      </c>
      <c r="M24" s="18">
        <v>400</v>
      </c>
    </row>
    <row r="25" spans="1:13" x14ac:dyDescent="0.25">
      <c r="A25" s="20">
        <v>204</v>
      </c>
      <c r="C25" s="20">
        <v>220</v>
      </c>
      <c r="E25" s="19">
        <v>318</v>
      </c>
      <c r="G25" s="18" t="s">
        <v>46</v>
      </c>
      <c r="I25" s="18" t="s">
        <v>46</v>
      </c>
      <c r="K25" s="18">
        <v>323</v>
      </c>
      <c r="M25" s="18">
        <v>403</v>
      </c>
    </row>
    <row r="26" spans="1:13" x14ac:dyDescent="0.25">
      <c r="A26" s="20">
        <v>207</v>
      </c>
      <c r="C26" s="20">
        <v>221</v>
      </c>
      <c r="E26" s="19">
        <v>319</v>
      </c>
      <c r="G26" s="18" t="s">
        <v>137</v>
      </c>
      <c r="I26" s="18" t="s">
        <v>137</v>
      </c>
      <c r="K26" s="18">
        <v>324</v>
      </c>
      <c r="M26" s="18">
        <v>406</v>
      </c>
    </row>
    <row r="27" spans="1:13" x14ac:dyDescent="0.25">
      <c r="A27" s="20">
        <v>213</v>
      </c>
      <c r="C27" s="20">
        <v>224</v>
      </c>
      <c r="E27" s="19">
        <v>321</v>
      </c>
      <c r="G27" s="19">
        <v>217</v>
      </c>
      <c r="I27" s="19">
        <v>203</v>
      </c>
      <c r="K27" s="18">
        <v>325</v>
      </c>
      <c r="M27" s="18">
        <v>408</v>
      </c>
    </row>
    <row r="28" spans="1:13" x14ac:dyDescent="0.25">
      <c r="A28" s="20">
        <v>223</v>
      </c>
      <c r="C28" s="20">
        <v>225</v>
      </c>
      <c r="E28" s="19">
        <v>326</v>
      </c>
      <c r="G28" s="19">
        <v>223</v>
      </c>
      <c r="I28" s="19">
        <v>217</v>
      </c>
      <c r="K28" s="18">
        <v>326</v>
      </c>
      <c r="M28" s="18">
        <v>409</v>
      </c>
    </row>
    <row r="29" spans="1:13" x14ac:dyDescent="0.25">
      <c r="A29" s="20">
        <v>227</v>
      </c>
      <c r="C29" s="20">
        <v>227</v>
      </c>
      <c r="E29" s="20">
        <v>201</v>
      </c>
      <c r="G29" s="19">
        <v>224</v>
      </c>
      <c r="I29" s="19">
        <v>223</v>
      </c>
      <c r="K29" s="18">
        <v>332</v>
      </c>
      <c r="M29" s="18" t="s">
        <v>40</v>
      </c>
    </row>
    <row r="30" spans="1:13" x14ac:dyDescent="0.25">
      <c r="A30" s="20">
        <v>229</v>
      </c>
      <c r="C30" s="20">
        <v>300</v>
      </c>
      <c r="E30" s="20">
        <v>204</v>
      </c>
      <c r="G30" s="19">
        <v>236</v>
      </c>
      <c r="I30" s="19">
        <v>224</v>
      </c>
      <c r="K30" s="18">
        <v>400</v>
      </c>
      <c r="M30" s="18" t="s">
        <v>43</v>
      </c>
    </row>
    <row r="31" spans="1:13" x14ac:dyDescent="0.25">
      <c r="A31" s="20">
        <v>230</v>
      </c>
      <c r="C31" s="20">
        <v>308</v>
      </c>
      <c r="E31" s="20">
        <v>205</v>
      </c>
      <c r="G31" s="19">
        <v>303</v>
      </c>
      <c r="I31" s="19">
        <v>236</v>
      </c>
      <c r="K31" s="18">
        <v>403</v>
      </c>
      <c r="M31" s="18" t="s">
        <v>132</v>
      </c>
    </row>
    <row r="32" spans="1:13" x14ac:dyDescent="0.25">
      <c r="A32" s="20">
        <v>235</v>
      </c>
      <c r="C32" s="20">
        <v>309</v>
      </c>
      <c r="E32" s="20">
        <v>208</v>
      </c>
      <c r="G32" s="19">
        <v>309</v>
      </c>
      <c r="I32" s="19">
        <v>303</v>
      </c>
      <c r="K32" s="18">
        <v>406</v>
      </c>
      <c r="M32" s="18" t="s">
        <v>133</v>
      </c>
    </row>
    <row r="33" spans="1:13" x14ac:dyDescent="0.25">
      <c r="A33" s="20">
        <v>236</v>
      </c>
      <c r="C33" s="20">
        <v>311</v>
      </c>
      <c r="E33" s="20">
        <v>210</v>
      </c>
      <c r="G33" s="19">
        <v>400</v>
      </c>
      <c r="I33" s="19">
        <v>309</v>
      </c>
      <c r="K33" s="18">
        <v>409</v>
      </c>
      <c r="M33" s="18" t="s">
        <v>46</v>
      </c>
    </row>
    <row r="34" spans="1:13" x14ac:dyDescent="0.25">
      <c r="A34" s="20">
        <v>237</v>
      </c>
      <c r="C34" s="20">
        <v>316</v>
      </c>
      <c r="E34" s="20">
        <v>215</v>
      </c>
      <c r="G34" s="19">
        <v>406</v>
      </c>
      <c r="I34" s="19">
        <v>400</v>
      </c>
      <c r="K34" s="18" t="s">
        <v>40</v>
      </c>
      <c r="M34" s="18" t="s">
        <v>137</v>
      </c>
    </row>
    <row r="35" spans="1:13" x14ac:dyDescent="0.25">
      <c r="A35" s="20">
        <v>303</v>
      </c>
      <c r="C35" s="20">
        <v>317</v>
      </c>
      <c r="E35" s="20">
        <v>226</v>
      </c>
      <c r="G35" s="20">
        <v>202</v>
      </c>
      <c r="I35" s="19">
        <v>406</v>
      </c>
      <c r="K35" s="18" t="s">
        <v>43</v>
      </c>
      <c r="M35" s="19">
        <v>208</v>
      </c>
    </row>
    <row r="36" spans="1:13" x14ac:dyDescent="0.25">
      <c r="A36" s="20">
        <v>307</v>
      </c>
      <c r="C36" s="20">
        <v>320</v>
      </c>
      <c r="E36" s="20">
        <v>230</v>
      </c>
      <c r="G36" s="20">
        <v>220</v>
      </c>
      <c r="I36" s="19">
        <v>407</v>
      </c>
      <c r="K36" s="18" t="s">
        <v>132</v>
      </c>
      <c r="M36" s="19">
        <v>212</v>
      </c>
    </row>
    <row r="37" spans="1:13" x14ac:dyDescent="0.25">
      <c r="A37" s="20">
        <v>310</v>
      </c>
      <c r="C37" s="20">
        <v>325</v>
      </c>
      <c r="E37" s="20">
        <v>235</v>
      </c>
      <c r="G37" s="20">
        <v>225</v>
      </c>
      <c r="I37" s="20">
        <v>200</v>
      </c>
      <c r="K37" s="18" t="s">
        <v>46</v>
      </c>
      <c r="M37" s="19">
        <v>219</v>
      </c>
    </row>
    <row r="38" spans="1:13" x14ac:dyDescent="0.25">
      <c r="A38" s="20">
        <v>313</v>
      </c>
      <c r="C38" s="20">
        <v>331</v>
      </c>
      <c r="E38" s="20">
        <v>301</v>
      </c>
      <c r="G38" s="20">
        <v>229</v>
      </c>
      <c r="I38" s="20">
        <v>220</v>
      </c>
      <c r="K38" s="18" t="s">
        <v>137</v>
      </c>
      <c r="M38" s="19">
        <v>220</v>
      </c>
    </row>
    <row r="39" spans="1:13" x14ac:dyDescent="0.25">
      <c r="A39" s="20">
        <v>315</v>
      </c>
      <c r="C39" s="20">
        <v>332</v>
      </c>
      <c r="E39" s="20">
        <v>307</v>
      </c>
      <c r="G39" s="20">
        <v>233</v>
      </c>
      <c r="I39" s="20">
        <v>225</v>
      </c>
      <c r="K39" s="19">
        <v>201</v>
      </c>
      <c r="M39" s="19">
        <v>223</v>
      </c>
    </row>
    <row r="40" spans="1:13" x14ac:dyDescent="0.25">
      <c r="A40" s="20">
        <v>318</v>
      </c>
      <c r="C40" s="20" t="s">
        <v>46</v>
      </c>
      <c r="E40" s="20">
        <v>315</v>
      </c>
      <c r="G40" s="20">
        <v>237</v>
      </c>
      <c r="I40" s="20">
        <v>228</v>
      </c>
      <c r="K40" s="19">
        <v>202</v>
      </c>
      <c r="M40" s="19">
        <v>303</v>
      </c>
    </row>
    <row r="41" spans="1:13" x14ac:dyDescent="0.25">
      <c r="A41" s="20">
        <v>321</v>
      </c>
      <c r="C41" s="21">
        <v>202</v>
      </c>
      <c r="E41" s="20">
        <v>320</v>
      </c>
      <c r="G41" s="20">
        <v>302</v>
      </c>
      <c r="I41" s="20">
        <v>229</v>
      </c>
      <c r="K41" s="19">
        <v>235</v>
      </c>
      <c r="M41" s="19">
        <v>313</v>
      </c>
    </row>
    <row r="42" spans="1:13" x14ac:dyDescent="0.25">
      <c r="A42" s="20">
        <v>323</v>
      </c>
      <c r="C42" s="21">
        <v>203</v>
      </c>
      <c r="E42" s="20">
        <v>322</v>
      </c>
      <c r="G42" s="20">
        <v>305</v>
      </c>
      <c r="I42" s="20">
        <v>237</v>
      </c>
      <c r="K42" s="19">
        <v>237</v>
      </c>
      <c r="M42" s="19">
        <v>315</v>
      </c>
    </row>
    <row r="43" spans="1:13" x14ac:dyDescent="0.25">
      <c r="A43" s="20">
        <v>329</v>
      </c>
      <c r="C43" s="21">
        <v>204</v>
      </c>
      <c r="E43" s="20">
        <v>408</v>
      </c>
      <c r="G43" s="20">
        <v>318</v>
      </c>
      <c r="I43" s="20">
        <v>305</v>
      </c>
      <c r="K43" s="19">
        <v>321</v>
      </c>
      <c r="M43" s="19">
        <v>319</v>
      </c>
    </row>
    <row r="44" spans="1:13" x14ac:dyDescent="0.25">
      <c r="A44" s="20">
        <v>330</v>
      </c>
      <c r="C44" s="21">
        <v>213</v>
      </c>
      <c r="E44" s="20">
        <v>410</v>
      </c>
      <c r="G44" s="20">
        <v>319</v>
      </c>
      <c r="I44" s="20">
        <v>308</v>
      </c>
      <c r="K44" s="19">
        <v>327</v>
      </c>
      <c r="M44" s="19">
        <v>320</v>
      </c>
    </row>
    <row r="45" spans="1:13" x14ac:dyDescent="0.25">
      <c r="A45" s="20" t="s">
        <v>40</v>
      </c>
      <c r="C45" s="21">
        <v>219</v>
      </c>
      <c r="E45" s="20" t="s">
        <v>130</v>
      </c>
      <c r="G45" s="20">
        <v>321</v>
      </c>
      <c r="I45" s="20">
        <v>311</v>
      </c>
      <c r="K45" s="19">
        <v>407</v>
      </c>
      <c r="M45" s="20">
        <v>201</v>
      </c>
    </row>
    <row r="46" spans="1:13" x14ac:dyDescent="0.25">
      <c r="A46" s="20" t="s">
        <v>43</v>
      </c>
      <c r="C46" s="21">
        <v>223</v>
      </c>
      <c r="E46" s="21">
        <v>207</v>
      </c>
      <c r="G46" s="20">
        <v>326</v>
      </c>
      <c r="I46" s="20">
        <v>315</v>
      </c>
      <c r="K46" s="20">
        <v>200</v>
      </c>
      <c r="M46" s="20">
        <v>202</v>
      </c>
    </row>
    <row r="47" spans="1:13" x14ac:dyDescent="0.25">
      <c r="A47" s="20" t="s">
        <v>132</v>
      </c>
      <c r="C47" s="21">
        <v>229</v>
      </c>
      <c r="E47" s="21">
        <v>209</v>
      </c>
      <c r="G47" s="21">
        <v>201</v>
      </c>
      <c r="I47" s="20">
        <v>317</v>
      </c>
      <c r="K47" s="20">
        <v>302</v>
      </c>
      <c r="M47" s="20">
        <v>207</v>
      </c>
    </row>
    <row r="48" spans="1:13" x14ac:dyDescent="0.25">
      <c r="A48" s="21">
        <v>201</v>
      </c>
      <c r="C48" s="21">
        <v>236</v>
      </c>
      <c r="E48" s="21">
        <v>212</v>
      </c>
      <c r="G48" s="21">
        <v>204</v>
      </c>
      <c r="I48" s="20">
        <v>319</v>
      </c>
      <c r="K48" s="20">
        <v>308</v>
      </c>
      <c r="M48" s="20">
        <v>213</v>
      </c>
    </row>
    <row r="49" spans="1:13" x14ac:dyDescent="0.25">
      <c r="A49" s="21">
        <v>209</v>
      </c>
      <c r="C49" s="21">
        <v>237</v>
      </c>
      <c r="E49" s="21">
        <v>217</v>
      </c>
      <c r="G49" s="21">
        <v>205</v>
      </c>
      <c r="I49" s="20">
        <v>326</v>
      </c>
      <c r="K49" s="20">
        <v>315</v>
      </c>
      <c r="M49" s="20">
        <v>221</v>
      </c>
    </row>
    <row r="50" spans="1:13" x14ac:dyDescent="0.25">
      <c r="A50" s="21">
        <v>219</v>
      </c>
      <c r="C50" s="21">
        <v>303</v>
      </c>
      <c r="E50" s="21">
        <v>221</v>
      </c>
      <c r="G50" s="21">
        <v>208</v>
      </c>
      <c r="I50" s="20">
        <v>331</v>
      </c>
      <c r="K50" s="20">
        <v>317</v>
      </c>
      <c r="M50" s="20">
        <v>234</v>
      </c>
    </row>
    <row r="51" spans="1:13" x14ac:dyDescent="0.25">
      <c r="A51" s="21">
        <v>226</v>
      </c>
      <c r="C51" s="21">
        <v>310</v>
      </c>
      <c r="E51" s="21">
        <v>224</v>
      </c>
      <c r="G51" s="21">
        <v>210</v>
      </c>
      <c r="I51" s="20" t="s">
        <v>133</v>
      </c>
      <c r="K51" s="20">
        <v>331</v>
      </c>
      <c r="M51" s="20">
        <v>235</v>
      </c>
    </row>
    <row r="52" spans="1:13" x14ac:dyDescent="0.25">
      <c r="A52" s="21">
        <v>311</v>
      </c>
      <c r="C52" s="21">
        <v>313</v>
      </c>
      <c r="E52" s="21">
        <v>227</v>
      </c>
      <c r="G52" s="21">
        <v>226</v>
      </c>
      <c r="I52" s="21">
        <v>204</v>
      </c>
      <c r="K52" s="21">
        <v>217</v>
      </c>
      <c r="M52" s="20">
        <v>237</v>
      </c>
    </row>
    <row r="53" spans="1:13" x14ac:dyDescent="0.25">
      <c r="A53" s="21">
        <v>319</v>
      </c>
      <c r="C53" s="21">
        <v>318</v>
      </c>
      <c r="E53" s="21">
        <v>300</v>
      </c>
      <c r="G53" s="21">
        <v>230</v>
      </c>
      <c r="I53" s="21">
        <v>205</v>
      </c>
      <c r="K53" s="21">
        <v>224</v>
      </c>
      <c r="M53" s="20">
        <v>321</v>
      </c>
    </row>
    <row r="54" spans="1:13" x14ac:dyDescent="0.25">
      <c r="A54" s="21">
        <v>324</v>
      </c>
      <c r="C54" s="21">
        <v>321</v>
      </c>
      <c r="E54" s="21">
        <v>309</v>
      </c>
      <c r="G54" s="21">
        <v>301</v>
      </c>
      <c r="I54" s="21">
        <v>208</v>
      </c>
      <c r="K54" s="21">
        <v>225</v>
      </c>
      <c r="M54" s="20">
        <v>327</v>
      </c>
    </row>
    <row r="55" spans="1:13" x14ac:dyDescent="0.25">
      <c r="A55" s="21">
        <v>328</v>
      </c>
      <c r="C55" s="21">
        <v>323</v>
      </c>
      <c r="E55" s="21">
        <v>311</v>
      </c>
      <c r="G55" s="21">
        <v>307</v>
      </c>
      <c r="I55" s="21">
        <v>210</v>
      </c>
      <c r="K55" s="21">
        <v>228</v>
      </c>
      <c r="M55" s="20">
        <v>407</v>
      </c>
    </row>
    <row r="56" spans="1:13" x14ac:dyDescent="0.25">
      <c r="A56" s="21">
        <v>403</v>
      </c>
      <c r="C56" s="21">
        <v>329</v>
      </c>
      <c r="E56" s="21">
        <v>316</v>
      </c>
      <c r="G56" s="21">
        <v>320</v>
      </c>
      <c r="I56" s="21">
        <v>215</v>
      </c>
      <c r="K56" s="21">
        <v>229</v>
      </c>
      <c r="M56" s="21">
        <v>308</v>
      </c>
    </row>
    <row r="57" spans="1:13" x14ac:dyDescent="0.25">
      <c r="A57" s="21">
        <v>410</v>
      </c>
      <c r="C57" s="21">
        <v>330</v>
      </c>
      <c r="E57" s="21">
        <v>327</v>
      </c>
      <c r="G57" s="21">
        <v>322</v>
      </c>
      <c r="I57" s="21">
        <v>230</v>
      </c>
      <c r="K57" s="21">
        <v>236</v>
      </c>
      <c r="M57" s="21">
        <v>331</v>
      </c>
    </row>
    <row r="58" spans="1:13" x14ac:dyDescent="0.25">
      <c r="A58" s="21" t="s">
        <v>130</v>
      </c>
      <c r="C58" s="21">
        <v>406</v>
      </c>
      <c r="E58" s="21" t="s">
        <v>46</v>
      </c>
      <c r="G58" s="21">
        <v>408</v>
      </c>
      <c r="I58" s="21">
        <v>301</v>
      </c>
      <c r="K58" s="21">
        <v>309</v>
      </c>
      <c r="M58" s="22">
        <v>203</v>
      </c>
    </row>
    <row r="59" spans="1:13" x14ac:dyDescent="0.25">
      <c r="A59" s="21" t="s">
        <v>133</v>
      </c>
      <c r="C59" s="21" t="s">
        <v>40</v>
      </c>
      <c r="E59" s="22">
        <v>200</v>
      </c>
      <c r="G59" s="21">
        <v>410</v>
      </c>
      <c r="I59" s="21">
        <v>307</v>
      </c>
      <c r="K59" s="21" t="s">
        <v>133</v>
      </c>
      <c r="M59" s="22">
        <v>205</v>
      </c>
    </row>
    <row r="60" spans="1:13" x14ac:dyDescent="0.25">
      <c r="A60" s="22">
        <v>200</v>
      </c>
      <c r="C60" s="21" t="s">
        <v>43</v>
      </c>
      <c r="E60" s="22">
        <v>203</v>
      </c>
      <c r="G60" s="21" t="s">
        <v>130</v>
      </c>
      <c r="I60" s="21">
        <v>320</v>
      </c>
      <c r="K60" s="22">
        <v>204</v>
      </c>
      <c r="L60">
        <v>4</v>
      </c>
      <c r="M60" s="22">
        <v>206</v>
      </c>
    </row>
    <row r="61" spans="1:13" x14ac:dyDescent="0.25">
      <c r="A61" s="22">
        <v>206</v>
      </c>
      <c r="C61" s="22">
        <v>200</v>
      </c>
      <c r="E61" s="22">
        <v>206</v>
      </c>
      <c r="G61" s="22">
        <v>206</v>
      </c>
      <c r="H61">
        <v>14</v>
      </c>
      <c r="I61" s="21">
        <v>408</v>
      </c>
      <c r="K61" s="22">
        <v>205</v>
      </c>
      <c r="L61">
        <v>4</v>
      </c>
      <c r="M61" s="22">
        <v>209</v>
      </c>
    </row>
    <row r="62" spans="1:13" x14ac:dyDescent="0.25">
      <c r="A62" s="22">
        <v>208</v>
      </c>
      <c r="C62" s="22">
        <v>201</v>
      </c>
      <c r="E62" s="22">
        <v>211</v>
      </c>
      <c r="G62" s="22">
        <v>209</v>
      </c>
      <c r="H62">
        <v>4</v>
      </c>
      <c r="I62" s="21">
        <v>410</v>
      </c>
      <c r="K62" s="22">
        <v>206</v>
      </c>
      <c r="L62">
        <v>15</v>
      </c>
      <c r="M62" s="22">
        <v>210</v>
      </c>
    </row>
    <row r="63" spans="1:13" x14ac:dyDescent="0.25">
      <c r="A63" s="22">
        <v>210</v>
      </c>
      <c r="C63" s="22">
        <v>206</v>
      </c>
      <c r="E63" s="22">
        <v>213</v>
      </c>
      <c r="G63" s="22">
        <v>211</v>
      </c>
      <c r="H63">
        <v>28</v>
      </c>
      <c r="I63" s="21" t="s">
        <v>130</v>
      </c>
      <c r="K63" s="22">
        <v>209</v>
      </c>
      <c r="L63">
        <v>5</v>
      </c>
      <c r="M63" s="22">
        <v>211</v>
      </c>
    </row>
    <row r="64" spans="1:13" x14ac:dyDescent="0.25">
      <c r="A64" s="22">
        <v>211</v>
      </c>
      <c r="C64" s="22">
        <v>211</v>
      </c>
      <c r="E64" s="22">
        <v>214</v>
      </c>
      <c r="G64" s="22">
        <v>213</v>
      </c>
      <c r="H64">
        <v>5</v>
      </c>
      <c r="I64" s="22">
        <v>206</v>
      </c>
      <c r="K64" s="22">
        <v>210</v>
      </c>
      <c r="L64">
        <v>4</v>
      </c>
      <c r="M64" s="22">
        <v>215</v>
      </c>
    </row>
    <row r="65" spans="1:13" x14ac:dyDescent="0.25">
      <c r="A65" s="22">
        <v>214</v>
      </c>
      <c r="C65" s="22">
        <v>214</v>
      </c>
      <c r="E65" s="22">
        <v>219</v>
      </c>
      <c r="G65" s="22">
        <v>221</v>
      </c>
      <c r="H65">
        <v>4</v>
      </c>
      <c r="I65" s="22">
        <v>209</v>
      </c>
      <c r="K65" s="22">
        <v>211</v>
      </c>
      <c r="L65">
        <v>29</v>
      </c>
      <c r="M65" s="22">
        <v>217</v>
      </c>
    </row>
    <row r="66" spans="1:13" x14ac:dyDescent="0.25">
      <c r="A66" s="22">
        <v>222</v>
      </c>
      <c r="C66" s="22">
        <v>222</v>
      </c>
      <c r="E66" s="22">
        <v>222</v>
      </c>
      <c r="G66" s="22">
        <v>222</v>
      </c>
      <c r="H66">
        <v>6</v>
      </c>
      <c r="I66" s="22">
        <v>211</v>
      </c>
      <c r="K66" s="22">
        <v>214</v>
      </c>
      <c r="L66">
        <v>15</v>
      </c>
      <c r="M66" s="22">
        <v>222</v>
      </c>
    </row>
    <row r="67" spans="1:13" x14ac:dyDescent="0.25">
      <c r="A67" s="22">
        <v>228</v>
      </c>
      <c r="C67" s="22">
        <v>231</v>
      </c>
      <c r="E67" s="22">
        <v>231</v>
      </c>
      <c r="G67" s="22">
        <v>227</v>
      </c>
      <c r="H67">
        <v>4</v>
      </c>
      <c r="I67" s="22">
        <v>214</v>
      </c>
      <c r="K67" s="22">
        <v>215</v>
      </c>
      <c r="L67">
        <v>4</v>
      </c>
      <c r="M67" s="22">
        <v>225</v>
      </c>
    </row>
    <row r="68" spans="1:13" x14ac:dyDescent="0.25">
      <c r="A68" s="22">
        <v>231</v>
      </c>
      <c r="C68" s="22">
        <v>232</v>
      </c>
      <c r="E68" s="22">
        <v>232</v>
      </c>
      <c r="G68" s="22">
        <v>231</v>
      </c>
      <c r="H68">
        <v>7</v>
      </c>
      <c r="I68" s="22">
        <v>221</v>
      </c>
      <c r="K68" s="22">
        <v>222</v>
      </c>
      <c r="L68">
        <v>7</v>
      </c>
      <c r="M68" s="22">
        <v>228</v>
      </c>
    </row>
    <row r="69" spans="1:13" x14ac:dyDescent="0.25">
      <c r="A69" s="22">
        <v>232</v>
      </c>
      <c r="C69" s="22">
        <v>233</v>
      </c>
      <c r="E69" s="22">
        <v>234</v>
      </c>
      <c r="G69" s="22">
        <v>232</v>
      </c>
      <c r="H69">
        <v>31</v>
      </c>
      <c r="I69" s="22">
        <v>222</v>
      </c>
      <c r="K69" s="22">
        <v>230</v>
      </c>
      <c r="L69">
        <v>4</v>
      </c>
      <c r="M69" s="22">
        <v>229</v>
      </c>
    </row>
    <row r="70" spans="1:13" x14ac:dyDescent="0.25">
      <c r="A70" s="22">
        <v>233</v>
      </c>
      <c r="C70" s="22">
        <v>234</v>
      </c>
      <c r="E70" s="22">
        <v>304</v>
      </c>
      <c r="G70" s="22">
        <v>238</v>
      </c>
      <c r="H70">
        <v>4</v>
      </c>
      <c r="I70" s="22">
        <v>231</v>
      </c>
      <c r="K70" s="22">
        <v>232</v>
      </c>
      <c r="L70">
        <v>32</v>
      </c>
      <c r="M70" s="22">
        <v>230</v>
      </c>
    </row>
    <row r="71" spans="1:13" x14ac:dyDescent="0.25">
      <c r="A71" s="22">
        <v>234</v>
      </c>
      <c r="C71" s="22">
        <v>238</v>
      </c>
      <c r="E71" s="22">
        <v>306</v>
      </c>
      <c r="G71" s="22">
        <v>300</v>
      </c>
      <c r="H71">
        <v>4</v>
      </c>
      <c r="I71" s="22">
        <v>232</v>
      </c>
      <c r="K71" s="22">
        <v>238</v>
      </c>
      <c r="L71">
        <v>5</v>
      </c>
      <c r="M71" s="22">
        <v>232</v>
      </c>
    </row>
    <row r="72" spans="1:13" x14ac:dyDescent="0.25">
      <c r="A72" s="22">
        <v>238</v>
      </c>
      <c r="C72" s="22">
        <v>304</v>
      </c>
      <c r="E72" s="22">
        <v>310</v>
      </c>
      <c r="G72" s="22">
        <v>304</v>
      </c>
      <c r="H72">
        <v>176</v>
      </c>
      <c r="I72" s="22">
        <v>238</v>
      </c>
      <c r="K72" s="22">
        <v>300</v>
      </c>
      <c r="L72">
        <v>5</v>
      </c>
      <c r="M72" s="22">
        <v>236</v>
      </c>
    </row>
    <row r="73" spans="1:13" x14ac:dyDescent="0.25">
      <c r="A73" s="22">
        <v>301</v>
      </c>
      <c r="C73" s="22">
        <v>305</v>
      </c>
      <c r="E73" s="22">
        <v>313</v>
      </c>
      <c r="G73" s="22">
        <v>306</v>
      </c>
      <c r="H73">
        <v>6</v>
      </c>
      <c r="I73" s="22">
        <v>300</v>
      </c>
      <c r="K73" s="22">
        <v>301</v>
      </c>
      <c r="L73">
        <v>4</v>
      </c>
      <c r="M73" s="22">
        <v>238</v>
      </c>
    </row>
    <row r="74" spans="1:13" x14ac:dyDescent="0.25">
      <c r="A74" s="22">
        <v>302</v>
      </c>
      <c r="C74" s="22">
        <v>306</v>
      </c>
      <c r="E74" s="22">
        <v>323</v>
      </c>
      <c r="G74" s="22">
        <v>310</v>
      </c>
      <c r="H74">
        <v>5</v>
      </c>
      <c r="I74" s="22">
        <v>304</v>
      </c>
      <c r="K74" s="22">
        <v>304</v>
      </c>
      <c r="L74">
        <v>177</v>
      </c>
      <c r="M74" s="22">
        <v>300</v>
      </c>
    </row>
    <row r="75" spans="1:13" x14ac:dyDescent="0.25">
      <c r="A75" s="22">
        <v>304</v>
      </c>
      <c r="C75" s="22">
        <v>319</v>
      </c>
      <c r="E75" s="22">
        <v>324</v>
      </c>
      <c r="G75" s="22">
        <v>313</v>
      </c>
      <c r="H75">
        <v>5</v>
      </c>
      <c r="I75" s="22">
        <v>306</v>
      </c>
      <c r="K75" s="22">
        <v>306</v>
      </c>
      <c r="L75">
        <v>7</v>
      </c>
      <c r="M75" s="22">
        <v>301</v>
      </c>
    </row>
    <row r="76" spans="1:13" x14ac:dyDescent="0.25">
      <c r="A76" s="22">
        <v>305</v>
      </c>
      <c r="C76" s="22">
        <v>322</v>
      </c>
      <c r="E76" s="22">
        <v>328</v>
      </c>
      <c r="G76" s="22">
        <v>316</v>
      </c>
      <c r="H76">
        <v>4</v>
      </c>
      <c r="I76" s="22">
        <v>310</v>
      </c>
      <c r="K76" s="22">
        <v>310</v>
      </c>
      <c r="L76">
        <v>6</v>
      </c>
      <c r="M76" s="22">
        <v>304</v>
      </c>
    </row>
    <row r="77" spans="1:13" x14ac:dyDescent="0.25">
      <c r="A77" s="22">
        <v>306</v>
      </c>
      <c r="C77" s="22">
        <v>324</v>
      </c>
      <c r="E77" s="22">
        <v>329</v>
      </c>
      <c r="G77" s="22">
        <v>323</v>
      </c>
      <c r="H77">
        <v>5</v>
      </c>
      <c r="I77" s="22">
        <v>313</v>
      </c>
      <c r="K77" s="22">
        <v>313</v>
      </c>
      <c r="L77">
        <v>6</v>
      </c>
      <c r="M77" s="22">
        <v>306</v>
      </c>
    </row>
    <row r="78" spans="1:13" x14ac:dyDescent="0.25">
      <c r="A78" s="22">
        <v>322</v>
      </c>
      <c r="C78" s="22">
        <v>326</v>
      </c>
      <c r="E78" s="22">
        <v>330</v>
      </c>
      <c r="G78" s="22">
        <v>324</v>
      </c>
      <c r="H78">
        <v>6</v>
      </c>
      <c r="I78" s="22">
        <v>316</v>
      </c>
      <c r="K78" s="22">
        <v>316</v>
      </c>
      <c r="L78">
        <v>5</v>
      </c>
      <c r="M78" s="22">
        <v>309</v>
      </c>
    </row>
    <row r="79" spans="1:13" x14ac:dyDescent="0.25">
      <c r="A79" s="22">
        <v>326</v>
      </c>
      <c r="C79" s="22">
        <v>327</v>
      </c>
      <c r="E79" s="22">
        <v>403</v>
      </c>
      <c r="G79" s="22">
        <v>327</v>
      </c>
      <c r="H79">
        <v>4</v>
      </c>
      <c r="I79" s="22">
        <v>324</v>
      </c>
      <c r="K79" s="22">
        <v>328</v>
      </c>
      <c r="L79">
        <v>7</v>
      </c>
      <c r="M79" s="22">
        <v>310</v>
      </c>
    </row>
    <row r="80" spans="1:13" x14ac:dyDescent="0.25">
      <c r="A80" s="22">
        <v>327</v>
      </c>
      <c r="C80" s="22">
        <v>328</v>
      </c>
      <c r="E80" s="22">
        <v>404</v>
      </c>
      <c r="G80" s="22">
        <v>328</v>
      </c>
      <c r="H80">
        <v>6</v>
      </c>
      <c r="I80" s="22">
        <v>328</v>
      </c>
      <c r="K80" s="22">
        <v>329</v>
      </c>
      <c r="L80">
        <v>6</v>
      </c>
      <c r="M80" s="22">
        <v>328</v>
      </c>
    </row>
    <row r="81" spans="1:13" x14ac:dyDescent="0.25">
      <c r="A81" s="22">
        <v>400</v>
      </c>
      <c r="C81" s="22">
        <v>400</v>
      </c>
      <c r="E81" s="22">
        <v>406</v>
      </c>
      <c r="G81" s="22">
        <v>329</v>
      </c>
      <c r="H81">
        <v>5</v>
      </c>
      <c r="I81" s="22">
        <v>329</v>
      </c>
      <c r="K81" s="22">
        <v>330</v>
      </c>
      <c r="L81">
        <v>6</v>
      </c>
      <c r="M81" s="22">
        <v>329</v>
      </c>
    </row>
    <row r="82" spans="1:13" x14ac:dyDescent="0.25">
      <c r="A82" s="22">
        <v>404</v>
      </c>
      <c r="C82" s="22">
        <v>403</v>
      </c>
      <c r="E82" s="22">
        <v>407</v>
      </c>
      <c r="G82" s="22">
        <v>330</v>
      </c>
      <c r="H82">
        <v>5</v>
      </c>
      <c r="I82" s="22">
        <v>330</v>
      </c>
      <c r="K82" s="22">
        <v>404</v>
      </c>
      <c r="L82">
        <v>14</v>
      </c>
      <c r="M82" s="22">
        <v>330</v>
      </c>
    </row>
    <row r="83" spans="1:13" x14ac:dyDescent="0.25">
      <c r="A83" s="22">
        <v>406</v>
      </c>
      <c r="C83" s="22">
        <v>404</v>
      </c>
      <c r="E83" s="22">
        <v>409</v>
      </c>
      <c r="G83" s="22">
        <v>403</v>
      </c>
      <c r="H83">
        <v>6</v>
      </c>
      <c r="I83" s="22">
        <v>403</v>
      </c>
      <c r="K83" s="22">
        <v>408</v>
      </c>
      <c r="L83">
        <v>4</v>
      </c>
      <c r="M83" s="22">
        <v>404</v>
      </c>
    </row>
    <row r="84" spans="1:13" x14ac:dyDescent="0.25">
      <c r="A84" s="22">
        <v>407</v>
      </c>
      <c r="C84" s="22">
        <v>407</v>
      </c>
      <c r="E84" s="22" t="s">
        <v>40</v>
      </c>
      <c r="G84" s="22">
        <v>404</v>
      </c>
      <c r="H84">
        <v>13</v>
      </c>
      <c r="I84" s="22">
        <v>404</v>
      </c>
      <c r="K84" s="22">
        <v>410</v>
      </c>
      <c r="L84">
        <v>4</v>
      </c>
      <c r="M84" s="22">
        <v>410</v>
      </c>
    </row>
    <row r="85" spans="1:13" x14ac:dyDescent="0.25">
      <c r="A85" s="22">
        <v>409</v>
      </c>
      <c r="C85" s="22">
        <v>409</v>
      </c>
      <c r="E85" s="22" t="s">
        <v>43</v>
      </c>
      <c r="G85" s="22">
        <v>409</v>
      </c>
      <c r="H85">
        <v>28</v>
      </c>
      <c r="I85" s="22">
        <v>409</v>
      </c>
      <c r="K85" s="22" t="s">
        <v>130</v>
      </c>
      <c r="L85">
        <v>4</v>
      </c>
      <c r="M85" s="22" t="s">
        <v>130</v>
      </c>
    </row>
    <row r="86" spans="1:13" x14ac:dyDescent="0.25">
      <c r="A86" s="22" t="s">
        <v>134</v>
      </c>
      <c r="C86" s="22" t="s">
        <v>134</v>
      </c>
      <c r="E86" s="22" t="s">
        <v>134</v>
      </c>
      <c r="G86" s="22" t="s">
        <v>134</v>
      </c>
      <c r="H86">
        <v>11</v>
      </c>
      <c r="I86" s="22" t="s">
        <v>134</v>
      </c>
      <c r="K86" s="22" t="s">
        <v>134</v>
      </c>
      <c r="L86">
        <v>12</v>
      </c>
      <c r="M86" s="22" t="s">
        <v>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Camas emergencia</vt:lpstr>
      <vt:lpstr>27 febrero</vt:lpstr>
      <vt:lpstr>28 febrero</vt:lpstr>
      <vt:lpstr>1 marzo</vt:lpstr>
      <vt:lpstr>2 marzo</vt:lpstr>
      <vt:lpstr>3 marzo</vt:lpstr>
      <vt:lpstr>4 marzo</vt:lpstr>
      <vt:lpstr>5 marzo</vt:lpstr>
      <vt:lpstr>termometro</vt:lpstr>
      <vt:lpstr>Censo 27 febrero</vt:lpstr>
      <vt:lpstr>Censo 28 febrero</vt:lpstr>
      <vt:lpstr>Censo 1 marzo</vt:lpstr>
      <vt:lpstr>Censo 2 marzo</vt:lpstr>
      <vt:lpstr>Censo 3 marzo</vt:lpstr>
      <vt:lpstr>Censo 4 marzo</vt:lpstr>
      <vt:lpstr>Censo 5 marzo</vt:lpstr>
      <vt:lpstr>Censo 6 marzo</vt:lpstr>
      <vt:lpstr>Perfil Habitaciones</vt:lpstr>
      <vt:lpstr>Perfil altas</vt:lpstr>
      <vt:lpstr>Perfil Quirofano</vt:lpstr>
      <vt:lpstr>Status Disponibilidad de Camas</vt:lpstr>
      <vt:lpstr>Sheet1</vt:lpstr>
      <vt:lpstr>Sheet2</vt:lpstr>
      <vt:lpstr>Sheet3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Cristina Sierraalta</dc:creator>
  <cp:lastModifiedBy>Rebeca Machado G</cp:lastModifiedBy>
  <dcterms:created xsi:type="dcterms:W3CDTF">2014-03-02T03:51:24Z</dcterms:created>
  <dcterms:modified xsi:type="dcterms:W3CDTF">2014-05-17T07:19:37Z</dcterms:modified>
</cp:coreProperties>
</file>