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afigueroa/Desktop/"/>
    </mc:Choice>
  </mc:AlternateContent>
  <xr:revisionPtr revIDLastSave="0" documentId="13_ncr:1_{9A05CEBB-D368-9A4D-B242-B48BBEA53AAC}" xr6:coauthVersionLast="47" xr6:coauthVersionMax="47" xr10:uidLastSave="{00000000-0000-0000-0000-000000000000}"/>
  <bookViews>
    <workbookView xWindow="0" yWindow="500" windowWidth="25600" windowHeight="14560" activeTab="2" xr2:uid="{FE9F13D6-9DF4-5544-A7E8-DDD32E32FB3A}"/>
  </bookViews>
  <sheets>
    <sheet name="Client Lookup" sheetId="1" r:id="rId1"/>
    <sheet name="DATA" sheetId="2" r:id="rId2"/>
    <sheet name="View By Cit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B9" i="1"/>
  <c r="E14" i="1"/>
  <c r="E13" i="1"/>
  <c r="B26" i="4" l="1" a="1"/>
  <c r="B26" i="4" s="1"/>
  <c r="C26" i="4" s="1"/>
  <c r="B18" i="4" a="1"/>
  <c r="B18" i="4" s="1"/>
  <c r="C18" i="4" s="1"/>
  <c r="B10" i="4" a="1"/>
  <c r="B10" i="4" s="1"/>
  <c r="C10" i="4" s="1"/>
  <c r="B25" i="4" a="1"/>
  <c r="B25" i="4" s="1"/>
  <c r="C25" i="4" s="1"/>
  <c r="B17" i="4" a="1"/>
  <c r="B17" i="4" s="1"/>
  <c r="C17" i="4" s="1"/>
  <c r="B9" i="4" a="1"/>
  <c r="B9" i="4" s="1"/>
  <c r="C9" i="4" s="1"/>
  <c r="B24" i="4" a="1"/>
  <c r="B24" i="4" s="1"/>
  <c r="C24" i="4" s="1"/>
  <c r="B16" i="4" a="1"/>
  <c r="B16" i="4" s="1"/>
  <c r="C16" i="4" s="1"/>
  <c r="B8" i="4" a="1"/>
  <c r="B8" i="4" s="1"/>
  <c r="B23" i="4" a="1"/>
  <c r="B23" i="4" s="1"/>
  <c r="C23" i="4" s="1"/>
  <c r="B15" i="4" a="1"/>
  <c r="B15" i="4" s="1"/>
  <c r="C15" i="4" s="1"/>
  <c r="B7" i="4" a="1"/>
  <c r="B7" i="4" s="1"/>
  <c r="B30" i="4" a="1"/>
  <c r="B30" i="4" s="1"/>
  <c r="C30" i="4" s="1"/>
  <c r="B22" i="4" a="1"/>
  <c r="B22" i="4" s="1"/>
  <c r="C22" i="4" s="1"/>
  <c r="B14" i="4" a="1"/>
  <c r="B14" i="4" s="1"/>
  <c r="C14" i="4" s="1"/>
  <c r="B29" i="4" a="1"/>
  <c r="B29" i="4" s="1"/>
  <c r="C29" i="4" s="1"/>
  <c r="B21" i="4" a="1"/>
  <c r="B21" i="4" s="1"/>
  <c r="C21" i="4" s="1"/>
  <c r="B13" i="4" a="1"/>
  <c r="B13" i="4" s="1"/>
  <c r="C13" i="4" s="1"/>
  <c r="B28" i="4" a="1"/>
  <c r="B28" i="4" s="1"/>
  <c r="C28" i="4" s="1"/>
  <c r="B20" i="4" a="1"/>
  <c r="B20" i="4" s="1"/>
  <c r="C20" i="4" s="1"/>
  <c r="B12" i="4" a="1"/>
  <c r="B12" i="4" s="1"/>
  <c r="C12" i="4" s="1"/>
  <c r="B27" i="4" a="1"/>
  <c r="B27" i="4" s="1"/>
  <c r="C27" i="4" s="1"/>
  <c r="B19" i="4" a="1"/>
  <c r="B19" i="4" s="1"/>
  <c r="C19" i="4" s="1"/>
  <c r="B11" i="4" a="1"/>
  <c r="B11" i="4" s="1"/>
  <c r="C11" i="4" s="1"/>
  <c r="B6" i="4" a="1"/>
  <c r="B6" i="4" s="1"/>
  <c r="B5" i="4" a="1"/>
  <c r="B5" i="4" s="1"/>
  <c r="I2" i="4" a="1"/>
  <c r="I2" i="4" s="1"/>
  <c r="B4" i="4" a="1"/>
  <c r="B4" i="4" s="1"/>
  <c r="A5" i="1"/>
  <c r="B12" i="1"/>
  <c r="B13" i="1"/>
  <c r="B15" i="1"/>
  <c r="B16" i="1"/>
  <c r="B18" i="1"/>
  <c r="B10" i="1"/>
  <c r="B19" i="1"/>
  <c r="B20" i="1"/>
  <c r="E8" i="1"/>
  <c r="E9" i="1"/>
  <c r="E10" i="1"/>
  <c r="E11" i="1"/>
  <c r="C4" i="4" l="1"/>
  <c r="C5" i="4" l="1"/>
  <c r="C6" i="4" l="1"/>
  <c r="C7" i="4" l="1"/>
  <c r="C8" i="4" l="1"/>
  <c r="C31" i="4" l="1"/>
  <c r="B33" i="4" l="1"/>
  <c r="C32" i="4"/>
  <c r="B34" i="4" l="1"/>
  <c r="C33" i="4"/>
  <c r="B35" i="4" l="1"/>
  <c r="C34" i="4"/>
  <c r="B36" i="4" l="1"/>
  <c r="C35" i="4"/>
  <c r="B37" i="4" l="1"/>
  <c r="C36" i="4"/>
  <c r="B38" i="4" l="1"/>
  <c r="C37" i="4"/>
  <c r="B39" i="4" l="1"/>
  <c r="C38" i="4"/>
  <c r="B40" i="4" l="1"/>
  <c r="C39" i="4"/>
  <c r="B41" i="4" l="1"/>
  <c r="C40" i="4"/>
  <c r="B42" i="4" l="1"/>
  <c r="C41" i="4"/>
  <c r="B43" i="4" l="1"/>
  <c r="C43" i="4" s="1"/>
  <c r="C4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<sst xmlns="http://schemas.openxmlformats.org/spreadsheetml/2006/main" count="881" uniqueCount="166">
  <si>
    <t>Spring Cleanup</t>
  </si>
  <si>
    <t>Mulch Quantity</t>
  </si>
  <si>
    <t>Mulch Cost</t>
  </si>
  <si>
    <t>included</t>
  </si>
  <si>
    <t>12 Yards</t>
  </si>
  <si>
    <t>-</t>
  </si>
  <si>
    <t>Aeration Quantity</t>
  </si>
  <si>
    <t>Aeration Cost</t>
  </si>
  <si>
    <t>2x</t>
  </si>
  <si>
    <t>$100 /visit</t>
  </si>
  <si>
    <t>4 Yards</t>
  </si>
  <si>
    <t>8 Yards</t>
  </si>
  <si>
    <t>Fertilizer</t>
  </si>
  <si>
    <t>Included</t>
  </si>
  <si>
    <t>7 Yards</t>
  </si>
  <si>
    <t>2 Yards</t>
  </si>
  <si>
    <t>14 Yards</t>
  </si>
  <si>
    <t>16 Yards</t>
  </si>
  <si>
    <t>Fall Cleanup</t>
  </si>
  <si>
    <t>Additional Weeding</t>
  </si>
  <si>
    <t>$35 /hr /laborer</t>
  </si>
  <si>
    <t>18 Yards</t>
  </si>
  <si>
    <t>20 Yards</t>
  </si>
  <si>
    <t>Power Raking</t>
  </si>
  <si>
    <t>1 X</t>
  </si>
  <si>
    <t>6 Yards 2X/season</t>
  </si>
  <si>
    <t>Spring Flowers</t>
  </si>
  <si>
    <t>Summer Flowers</t>
  </si>
  <si>
    <t>Fall Flowers</t>
  </si>
  <si>
    <t>Winter Greens</t>
  </si>
  <si>
    <t xml:space="preserve">6 Yards </t>
  </si>
  <si>
    <t>2 X</t>
  </si>
  <si>
    <t>24 Yards</t>
  </si>
  <si>
    <t>10 Yards Mushroom Compost</t>
  </si>
  <si>
    <t>3 Yards</t>
  </si>
  <si>
    <t>Select Client Name</t>
  </si>
  <si>
    <t>Extras:</t>
  </si>
  <si>
    <t>MULCH</t>
  </si>
  <si>
    <t>AERATION</t>
  </si>
  <si>
    <t>FLOWERS</t>
  </si>
  <si>
    <t>CLEANUP</t>
  </si>
  <si>
    <t>OTHER EXTRAS</t>
  </si>
  <si>
    <t>$100 / Pot</t>
  </si>
  <si>
    <t>$150 / Pot</t>
  </si>
  <si>
    <t>Sprinklers Inspect &amp; Open</t>
  </si>
  <si>
    <t>Close Sprinklers</t>
  </si>
  <si>
    <t>SPRINKLERS</t>
  </si>
  <si>
    <t>Address</t>
  </si>
  <si>
    <t>Municipality</t>
  </si>
  <si>
    <t xml:space="preserve"> Chicago</t>
  </si>
  <si>
    <t>Select client name from drop down</t>
  </si>
  <si>
    <t>Monthly Payment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</si>
  <si>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</si>
  <si>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</si>
  <si>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</si>
  <si>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</si>
  <si>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</si>
  <si>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</si>
  <si>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</si>
  <si>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</si>
  <si>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</si>
  <si>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</si>
  <si>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</si>
  <si>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</si>
  <si>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</si>
  <si>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</si>
  <si>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</si>
  <si>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</si>
  <si>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</si>
  <si>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</si>
  <si>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</si>
  <si>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</si>
  <si>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</si>
  <si>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</si>
  <si>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</si>
  <si>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24</t>
  </si>
  <si>
    <t>Client 25</t>
  </si>
  <si>
    <t>Client 26</t>
  </si>
  <si>
    <t>Client 27</t>
  </si>
  <si>
    <t>Client 28</t>
  </si>
  <si>
    <t>Client 29</t>
  </si>
  <si>
    <t>Client 30</t>
  </si>
  <si>
    <t>Client 31</t>
  </si>
  <si>
    <t>Client 32</t>
  </si>
  <si>
    <t>Client 33</t>
  </si>
  <si>
    <t>Client 34</t>
  </si>
  <si>
    <t>Client 35</t>
  </si>
  <si>
    <t>Client 36</t>
  </si>
  <si>
    <t>Client 37</t>
  </si>
  <si>
    <t>Client 38</t>
  </si>
  <si>
    <t>Client 39</t>
  </si>
  <si>
    <t>Client 40</t>
  </si>
  <si>
    <t>Client 41</t>
  </si>
  <si>
    <t>Client 42</t>
  </si>
  <si>
    <t>Client 43</t>
  </si>
  <si>
    <t>Client 44</t>
  </si>
  <si>
    <t>Client 45</t>
  </si>
  <si>
    <t>Client 46</t>
  </si>
  <si>
    <t>Client 47</t>
  </si>
  <si>
    <t>Client 48</t>
  </si>
  <si>
    <t>Client 49</t>
  </si>
  <si>
    <t>Client 50</t>
  </si>
  <si>
    <t>Client 51</t>
  </si>
  <si>
    <t>Client 52</t>
  </si>
  <si>
    <t>Client 53</t>
  </si>
  <si>
    <t>Address 2. Chicago, IL 60467</t>
  </si>
  <si>
    <t>Address 3. Chicago, IL 60467</t>
  </si>
  <si>
    <t>Address 10. Lake Forest, IL</t>
  </si>
  <si>
    <t>Address 14. Chicago, IL 60614</t>
  </si>
  <si>
    <t>Address 19. Lake Forest, IL 60045</t>
  </si>
  <si>
    <t>Address 27. Lake Forest, IL 60045</t>
  </si>
  <si>
    <t>Address 29. Lake Forest, IL 60045</t>
  </si>
  <si>
    <t>Address 35. Lake Forest, IL</t>
  </si>
  <si>
    <t>Address 40. Chicago, IL 60614</t>
  </si>
  <si>
    <t>Address 45. Lake Forest, IL 60045</t>
  </si>
  <si>
    <t>Address 46. Chicago, IL 60047</t>
  </si>
  <si>
    <t>Address 49. Chicago, IL</t>
  </si>
  <si>
    <t>Address 50. Lake Forest, IL</t>
  </si>
  <si>
    <t>Address 52. Chicago, IL</t>
  </si>
  <si>
    <t>Address 53. Chicago, IL</t>
  </si>
  <si>
    <t xml:space="preserve">Personally Identifiable Information has been replaced. </t>
  </si>
  <si>
    <t>Highlighed in green are sections billed to clients</t>
  </si>
  <si>
    <t>Highlighted in yellow are sections included in monthly price.</t>
  </si>
  <si>
    <t>Client Name</t>
  </si>
  <si>
    <t>Client Address</t>
  </si>
  <si>
    <t>Select city from drop down</t>
  </si>
  <si>
    <t>This section pulls Address data from DATA sheet. When a city is selected, the formulas read the address information and match all clients whose address fall within those city limits.</t>
  </si>
  <si>
    <t>This sections pulls client information and data from the DATA sheet. The sections are filled according to the prices indicated for each specific client. Sections which are left with "-" are not billed or included in monthly payments.</t>
  </si>
  <si>
    <t>Address 1. Rosher, IL 60030</t>
  </si>
  <si>
    <t>Address 4. Boulder, IL</t>
  </si>
  <si>
    <t>Address 13. Boulder, IL</t>
  </si>
  <si>
    <t>Address 15. Boulder, IL</t>
  </si>
  <si>
    <t>Address 25. Boulder, IL 60043</t>
  </si>
  <si>
    <t>Address 38. Boulder, IL</t>
  </si>
  <si>
    <t>Address 47. Boulder, IL</t>
  </si>
  <si>
    <t>Address 5. Crowley, IL 60093</t>
  </si>
  <si>
    <t>Address 7. Crowley, IL</t>
  </si>
  <si>
    <t>Address 12. Crowley, IL 60093</t>
  </si>
  <si>
    <t>Address 16. Crowley, IL 60093</t>
  </si>
  <si>
    <t>Address 20. Crowley, IL</t>
  </si>
  <si>
    <t>Address 22. Crowley, IL</t>
  </si>
  <si>
    <t>Address 26. Crowley, IL 60093</t>
  </si>
  <si>
    <t>Address 30. Crowley, IL 60093</t>
  </si>
  <si>
    <t>Address 32. Crowley, IL 60093</t>
  </si>
  <si>
    <t>Address 33. Crowley, IL 60095</t>
  </si>
  <si>
    <t>Address 34. Crowley, IL 60095</t>
  </si>
  <si>
    <t>Address 41. Crowley, IL</t>
  </si>
  <si>
    <t>Address 43. Crowley, IL 60093</t>
  </si>
  <si>
    <t>Address 51. Crowley, IL 60093</t>
  </si>
  <si>
    <t>Address 9. Drury, IL 60048</t>
  </si>
  <si>
    <t>Address 17. Drury, IL 60048</t>
  </si>
  <si>
    <t>Address 18. Drury, IL 60048</t>
  </si>
  <si>
    <t>Address 21. Drury, IL 60048</t>
  </si>
  <si>
    <t>Address 23. Drury, IL 60048</t>
  </si>
  <si>
    <t>Address 24. Drury, IL 60048</t>
  </si>
  <si>
    <t>Address 37. Drury, IL 60048</t>
  </si>
  <si>
    <t>Address 44. Drury, IL 60048</t>
  </si>
  <si>
    <t>Address 28. Brae Loch, IL 60035</t>
  </si>
  <si>
    <t>Address 36. Brae Loch, IL 60035</t>
  </si>
  <si>
    <t>Address 42. Brae Loch, IL 60035</t>
  </si>
  <si>
    <t>Address 48. Brae Loch, IL</t>
  </si>
  <si>
    <t>Address 11. Trinity, IL</t>
  </si>
  <si>
    <t>Address 6. St Andrews, IL</t>
  </si>
  <si>
    <t>Address 31. St Andrews, IL 60091</t>
  </si>
  <si>
    <t>Address 39.  Springs, IL 60102</t>
  </si>
  <si>
    <t>Address 8. Pittsburgh, IL 60022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</si>
</sst>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6" fontId="0" fillId="0" borderId="0" xfId="0" applyNumberFormat="1"/>
    <xf numFmtId="8" fontId="0" fillId="0" borderId="0" xfId="0" applyNumberFormat="1"/>
    <xf numFmtId="0" fontId="2" fillId="0" borderId="0" xfId="0" applyFont="1"/>
    <xf numFmtId="44" fontId="0" fillId="0" borderId="0" xfId="1" applyFont="1"/>
    <xf numFmtId="0" fontId="5" fillId="2" borderId="0" xfId="0" applyFont="1" applyFill="1" applyAlignment="1">
      <alignment horizontal="center"/>
    </xf>
    <xf numFmtId="44" fontId="0" fillId="2" borderId="0" xfId="1" applyFont="1" applyFill="1" applyBorder="1"/>
    <xf numFmtId="44" fontId="2" fillId="0" borderId="0" xfId="1" applyFont="1" applyBorder="1"/>
    <xf numFmtId="0" fontId="0" fillId="2" borderId="0" xfId="0" applyFill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44" fontId="2" fillId="0" borderId="5" xfId="1" applyFont="1" applyBorder="1"/>
    <xf numFmtId="0" fontId="2" fillId="0" borderId="4" xfId="0" applyFont="1" applyBorder="1"/>
    <xf numFmtId="0" fontId="0" fillId="2" borderId="5" xfId="0" applyFill="1" applyBorder="1"/>
    <xf numFmtId="0" fontId="2" fillId="0" borderId="6" xfId="0" applyFont="1" applyBorder="1"/>
    <xf numFmtId="44" fontId="2" fillId="0" borderId="7" xfId="1" applyFont="1" applyBorder="1"/>
    <xf numFmtId="44" fontId="0" fillId="2" borderId="7" xfId="1" applyFont="1" applyFill="1" applyBorder="1"/>
    <xf numFmtId="0" fontId="0" fillId="2" borderId="7" xfId="0" applyFill="1" applyBorder="1"/>
    <xf numFmtId="0" fontId="0" fillId="2" borderId="8" xfId="0" applyFill="1" applyBorder="1"/>
    <xf numFmtId="0" fontId="8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4" fillId="2" borderId="5" xfId="0" applyFont="1" applyFill="1" applyBorder="1" applyAlignment="1">
      <alignment horizontal="center"/>
    </xf>
    <xf numFmtId="164" fontId="6" fillId="3" borderId="4" xfId="0" applyNumberFormat="1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164" fontId="6" fillId="3" borderId="5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0" fillId="4" borderId="0" xfId="0" applyFont="1" applyFill="1"/>
    <xf numFmtId="0" fontId="0" fillId="4" borderId="0" xfId="0" applyFill="1" applyAlignment="1">
      <alignment wrapText="1"/>
    </xf>
    <xf numFmtId="0" fontId="0" fillId="4" borderId="0" xfId="0" applyFill="1" applyAlignment="1"/>
    <xf numFmtId="0" fontId="12" fillId="2" borderId="0" xfId="0" applyFont="1" applyFill="1"/>
    <xf numFmtId="0" fontId="10" fillId="0" borderId="0" xfId="0" applyFont="1" applyAlignment="1"/>
    <xf numFmtId="0" fontId="9" fillId="0" borderId="0" xfId="0" applyFont="1"/>
  </cellXfs>
  <cellStyles count="2">
    <cellStyle name="Currency" xfId="1" builtinId="4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7" tint="0.59996337778862885"/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112889</xdr:colOff>
      <xdr:row>1</xdr:row>
      <xdr:rowOff>296333</xdr:rowOff>
    </xdr:from>
    <xdr:to>
      <xdr:col>5</xdr:col>
      <xdr:colOff>465667</xdr:colOff>
      <xdr:row>1</xdr:row>
      <xdr:rowOff>550333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4DE952B9-F0F7-FEC4-B41E-017D8E71AC5D}"/>
            </a:ext>
          </a:extLst>
        </xdr:cNvPr>
        <xdr:cNvSpPr/>
      </xdr:nvSpPr>
      <xdr:spPr>
        <a:xfrm>
          <a:off x="8650111" y="296333"/>
          <a:ext cx="352778" cy="2540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100189</xdr:colOff>
      <xdr:row>1</xdr:row>
      <xdr:rowOff>55033</xdr:rowOff>
    </xdr:from>
    <xdr:to>
      <xdr:col>3</xdr:col>
      <xdr:colOff>452967</xdr:colOff>
      <xdr:row>1</xdr:row>
      <xdr:rowOff>232833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4AE6FC80-2483-B04D-8433-16786BA80C43}"/>
            </a:ext>
          </a:extLst>
        </xdr:cNvPr>
        <xdr:cNvSpPr/>
      </xdr:nvSpPr>
      <xdr:spPr>
        <a:xfrm>
          <a:off x="8113889" y="55033"/>
          <a:ext cx="352778" cy="1778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26EA-158F-F544-8A0E-294A004A7F10}">
  <dimension ref="A1:F20"/>
  <sheetViews>
    <sheetView zoomScale="90" zoomScaleNormal="90" workbookViewId="0">
      <selection activeCell="F12" sqref="F12"/>
    </sheetView>
  </sheetViews>
  <sheetFormatPr baseColWidth="10" defaultRowHeight="16" x14ac:dyDescent="0.2"/>
  <cols>
    <col min="1" max="1" width="25.83203125" customWidth="1"/>
    <col min="2" max="2" width="24.6640625" customWidth="1"/>
    <col min="3" max="3" width="13.5" style="4" bestFit="1" customWidth="1"/>
    <col min="4" max="4" width="27.6640625" customWidth="1"/>
    <col min="5" max="5" width="20.33203125" customWidth="1"/>
    <col min="6" max="6" width="36.6640625" customWidth="1"/>
  </cols>
  <sheetData>
    <row r="1" spans="1:6" s="40" customFormat="1" ht="34" customHeight="1" thickBot="1" x14ac:dyDescent="0.25">
      <c r="A1" s="40" t="s">
        <v>127</v>
      </c>
    </row>
    <row r="2" spans="1:6" ht="60" customHeight="1" x14ac:dyDescent="0.35">
      <c r="A2" s="24" t="s">
        <v>73</v>
      </c>
      <c r="B2" s="25"/>
      <c r="C2" s="25"/>
      <c r="D2" s="25"/>
      <c r="E2" s="26"/>
      <c r="F2" s="35" t="s">
        <v>50</v>
      </c>
    </row>
    <row r="3" spans="1:6" ht="40" customHeight="1" x14ac:dyDescent="0.3">
      <c r="A3" s="31" t="str">
        <f>INDEX(DATA!$1:$1048576,MATCH('Client Lookup'!$A$2,DATA!$A:$A,0),MATCH("Address",DATA!$1:$1,0))</f>
        <v>Address 22. Crowley, IL</v>
      </c>
      <c r="B3" s="32"/>
      <c r="C3" s="32"/>
      <c r="D3" s="32"/>
      <c r="E3" s="33"/>
      <c r="F3" s="36" t="s">
        <v>120</v>
      </c>
    </row>
    <row r="4" spans="1:6" ht="21" customHeight="1" x14ac:dyDescent="0.25">
      <c r="A4" s="20" t="s">
        <v>51</v>
      </c>
      <c r="B4" s="21"/>
      <c r="C4" s="21"/>
      <c r="D4" s="21"/>
      <c r="E4" s="27"/>
    </row>
    <row r="5" spans="1:6" ht="38" customHeight="1" x14ac:dyDescent="0.35">
      <c r="A5" s="28">
        <f>INDEX(DATA!$1:$1048576,MATCH('Client Lookup'!$A$2,DATA!$A:$A,0),MATCH('Client Lookup'!A4,DATA!$1:$1,0))</f>
        <v>600</v>
      </c>
      <c r="B5" s="29"/>
      <c r="C5" s="29"/>
      <c r="D5" s="29"/>
      <c r="E5" s="30"/>
      <c r="F5" s="36" t="s">
        <v>121</v>
      </c>
    </row>
    <row r="6" spans="1:6" ht="35" customHeight="1" x14ac:dyDescent="0.35">
      <c r="A6" s="9"/>
      <c r="B6" s="5"/>
      <c r="C6" s="5"/>
      <c r="D6" s="5"/>
      <c r="E6" s="10"/>
      <c r="F6" s="36" t="s">
        <v>122</v>
      </c>
    </row>
    <row r="7" spans="1:6" ht="21" x14ac:dyDescent="0.25">
      <c r="A7" s="20" t="s">
        <v>36</v>
      </c>
      <c r="B7" s="21"/>
      <c r="C7" s="6"/>
      <c r="D7" s="21" t="s">
        <v>39</v>
      </c>
      <c r="E7" s="27"/>
    </row>
    <row r="8" spans="1:6" ht="21" x14ac:dyDescent="0.25">
      <c r="A8" s="20" t="s">
        <v>40</v>
      </c>
      <c r="B8" s="21"/>
      <c r="C8" s="6"/>
      <c r="D8" s="3" t="s">
        <v>26</v>
      </c>
      <c r="E8" s="11" t="str">
        <f>INDEX(DATA!$1:$1048576,MATCH('Client Lookup'!$A$2,DATA!$A:$A,0),MATCH('Client Lookup'!$D8,DATA!$1:$1,0))</f>
        <v>-</v>
      </c>
    </row>
    <row r="9" spans="1:6" ht="21" x14ac:dyDescent="0.25">
      <c r="A9" s="12" t="s">
        <v>0</v>
      </c>
      <c r="B9" s="7">
        <f>INDEX(DATA!$1:$1048576,MATCH('Client Lookup'!$A$2,DATA!$A:$A,0),MATCH('Client Lookup'!$A9,DATA!$1:$1,0))</f>
        <v>500</v>
      </c>
      <c r="C9" s="6"/>
      <c r="D9" s="3" t="s">
        <v>27</v>
      </c>
      <c r="E9" s="11" t="str">
        <f>INDEX(DATA!$1:$1048576,MATCH('Client Lookup'!$A$2,DATA!$A:$A,0),MATCH('Client Lookup'!$D9,DATA!$1:$1,0))</f>
        <v>-</v>
      </c>
    </row>
    <row r="10" spans="1:6" ht="21" x14ac:dyDescent="0.25">
      <c r="A10" s="12" t="s">
        <v>18</v>
      </c>
      <c r="B10" s="7" t="str">
        <f>INDEX(DATA!$1:$1048576,MATCH('Client Lookup'!$A$2,DATA!$A:$A,0),MATCH('Client Lookup'!$A10,DATA!$1:$1,0))</f>
        <v>Included</v>
      </c>
      <c r="C10" s="6"/>
      <c r="D10" s="3" t="s">
        <v>28</v>
      </c>
      <c r="E10" s="11" t="str">
        <f>INDEX(DATA!$1:$1048576,MATCH('Client Lookup'!$A$2,DATA!$A:$A,0),MATCH('Client Lookup'!$D10,DATA!$1:$1,0))</f>
        <v>-</v>
      </c>
    </row>
    <row r="11" spans="1:6" ht="21" x14ac:dyDescent="0.25">
      <c r="A11" s="20" t="s">
        <v>37</v>
      </c>
      <c r="B11" s="21"/>
      <c r="C11" s="6"/>
      <c r="D11" s="3" t="s">
        <v>29</v>
      </c>
      <c r="E11" s="11" t="str">
        <f>INDEX(DATA!$1:$1048576,MATCH('Client Lookup'!$A$2,DATA!$A:$A,0),MATCH('Client Lookup'!$D11,DATA!$1:$1,0))</f>
        <v>-</v>
      </c>
    </row>
    <row r="12" spans="1:6" ht="21" x14ac:dyDescent="0.25">
      <c r="A12" s="12" t="s">
        <v>1</v>
      </c>
      <c r="B12" s="7" t="str">
        <f>INDEX(DATA!$1:$1048576,MATCH('Client Lookup'!$A$2,DATA!$A:$A,0),MATCH('Client Lookup'!$A12,DATA!$1:$1,0))</f>
        <v>20 Yards</v>
      </c>
      <c r="C12" s="6"/>
      <c r="D12" s="22" t="s">
        <v>46</v>
      </c>
      <c r="E12" s="23"/>
    </row>
    <row r="13" spans="1:6" ht="21" x14ac:dyDescent="0.25">
      <c r="A13" s="12" t="s">
        <v>2</v>
      </c>
      <c r="B13" s="7">
        <f>INDEX(DATA!$1:$1048576,MATCH('Client Lookup'!$A$2,DATA!$A:$A,0),MATCH('Client Lookup'!$A13,DATA!$1:$1,0))</f>
        <v>1800</v>
      </c>
      <c r="C13" s="6"/>
      <c r="D13" s="3" t="s">
        <v>44</v>
      </c>
      <c r="E13" s="11" t="str">
        <f>INDEX(DATA!$1:$1048576,MATCH('Client Lookup'!$A$2,DATA!$A:$A,0),MATCH('Client Lookup'!$D13,DATA!$1:$1,0))</f>
        <v>-</v>
      </c>
    </row>
    <row r="14" spans="1:6" ht="21" x14ac:dyDescent="0.25">
      <c r="A14" s="20" t="s">
        <v>38</v>
      </c>
      <c r="B14" s="21"/>
      <c r="C14" s="6"/>
      <c r="D14" s="3" t="s">
        <v>45</v>
      </c>
      <c r="E14" s="11" t="str">
        <f>INDEX(DATA!$1:$1048576,MATCH('Client Lookup'!$A$2,DATA!$A:$A,0),MATCH('Client Lookup'!$D14,DATA!$1:$1,0))</f>
        <v>-</v>
      </c>
    </row>
    <row r="15" spans="1:6" ht="21" x14ac:dyDescent="0.25">
      <c r="A15" s="12" t="s">
        <v>6</v>
      </c>
      <c r="B15" s="7" t="str">
        <f>INDEX(DATA!$1:$1048576,MATCH('Client Lookup'!$A$2,DATA!$A:$A,0),MATCH('Client Lookup'!$A15,DATA!$1:$1,0))</f>
        <v>Included</v>
      </c>
      <c r="C15" s="6"/>
      <c r="D15" s="8"/>
      <c r="E15" s="13"/>
    </row>
    <row r="16" spans="1:6" ht="21" x14ac:dyDescent="0.25">
      <c r="A16" s="12" t="s">
        <v>7</v>
      </c>
      <c r="B16" s="7" t="str">
        <f>INDEX(DATA!$1:$1048576,MATCH('Client Lookup'!$A$2,DATA!$A:$A,0),MATCH('Client Lookup'!$A16,DATA!$1:$1,0))</f>
        <v>Included</v>
      </c>
      <c r="C16" s="6"/>
      <c r="D16" s="8"/>
      <c r="E16" s="13"/>
    </row>
    <row r="17" spans="1:5" ht="21" x14ac:dyDescent="0.25">
      <c r="A17" s="20" t="s">
        <v>41</v>
      </c>
      <c r="B17" s="21"/>
      <c r="C17" s="6"/>
      <c r="D17" s="8"/>
      <c r="E17" s="13"/>
    </row>
    <row r="18" spans="1:5" ht="21" x14ac:dyDescent="0.25">
      <c r="A18" s="12" t="s">
        <v>12</v>
      </c>
      <c r="B18" s="7" t="str">
        <f>INDEX(DATA!$1:$1048576,MATCH('Client Lookup'!$A$2,DATA!$A:$A,0),MATCH('Client Lookup'!$A18,DATA!$1:$1,0))</f>
        <v>Included</v>
      </c>
      <c r="C18" s="6"/>
      <c r="D18" s="8"/>
      <c r="E18" s="13"/>
    </row>
    <row r="19" spans="1:5" ht="21" x14ac:dyDescent="0.25">
      <c r="A19" s="12" t="s">
        <v>19</v>
      </c>
      <c r="B19" s="7" t="str">
        <f>INDEX(DATA!$1:$1048576,MATCH('Client Lookup'!$A$2,DATA!$A:$A,0),MATCH('Client Lookup'!$A19,DATA!$1:$1,0))</f>
        <v>-</v>
      </c>
      <c r="C19" s="6"/>
      <c r="D19" s="8"/>
      <c r="E19" s="13"/>
    </row>
    <row r="20" spans="1:5" ht="22" thickBot="1" x14ac:dyDescent="0.3">
      <c r="A20" s="14" t="s">
        <v>23</v>
      </c>
      <c r="B20" s="15" t="str">
        <f>INDEX(DATA!$1:$1048576,MATCH('Client Lookup'!$A$2,DATA!$A:$A,0),MATCH('Client Lookup'!$A20,DATA!$1:$1,0))</f>
        <v>Included</v>
      </c>
      <c r="C20" s="16"/>
      <c r="D20" s="17"/>
      <c r="E20" s="18"/>
    </row>
  </sheetData>
  <sheetProtection selectLockedCells="1"/>
  <mergeCells count="12">
    <mergeCell ref="A1:XFD1"/>
    <mergeCell ref="A2:E2"/>
    <mergeCell ref="A4:E4"/>
    <mergeCell ref="A5:E5"/>
    <mergeCell ref="A7:B7"/>
    <mergeCell ref="D7:E7"/>
    <mergeCell ref="A3:E3"/>
    <mergeCell ref="A8:B8"/>
    <mergeCell ref="A11:B11"/>
    <mergeCell ref="A14:B14"/>
    <mergeCell ref="A17:B17"/>
    <mergeCell ref="D12:E12"/>
  </mergeCells>
  <conditionalFormatting sqref="B12">
    <cfRule type="containsText" dxfId="5" priority="7" stopIfTrue="1" operator="containsText" text="Yards">
      <formula>NOT(ISERROR(SEARCH("Yards",B12)))</formula>
    </cfRule>
  </conditionalFormatting>
  <conditionalFormatting sqref="B12:B13 E13:E14 E8:E11 B9:B10 B15:B16 B18:B20">
    <cfRule type="cellIs" dxfId="4" priority="8" stopIfTrue="1" operator="between">
      <formula>0</formula>
      <formula>1000000</formula>
    </cfRule>
  </conditionalFormatting>
  <conditionalFormatting sqref="B15">
    <cfRule type="containsText" dxfId="3" priority="1" operator="containsText" text="X">
      <formula>NOT(ISERROR(SEARCH("X",B15)))</formula>
    </cfRule>
  </conditionalFormatting>
  <conditionalFormatting sqref="E8:E11 B15:B16 B9:B10 B12:B13 E13:E14 B18:B20">
    <cfRule type="containsText" dxfId="2" priority="3" stopIfTrue="1" operator="containsText" text="Included">
      <formula>NOT(ISERROR(SEARCH("Included",B8)))</formula>
    </cfRule>
  </conditionalFormatting>
  <conditionalFormatting sqref="E8:E11">
    <cfRule type="containsText" dxfId="1" priority="2" operator="containsText" text="Pot">
      <formula>NOT(ISERROR(SEARCH("Pot",E8)))</formula>
    </cfRule>
  </conditionalFormatting>
  <conditionalFormatting sqref="E13:E14">
    <cfRule type="cellIs" dxfId="0" priority="4" operator="between">
      <formula>0</formula>
      <formula>1000000</formula>
    </cfRule>
  </conditionalFormatting>
  <dataValidations count="1">
    <dataValidation allowBlank="1" showInputMessage="1" showErrorMessage="1" promptTitle="Client Name" sqref="A3" xr:uid="{69CAC15F-B142-2A4E-AE4B-F1D6CE8D3677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lient Name" xr:uid="{C2888B4D-3F4D-1749-99FE-B5227E268AE3}">
          <x14:formula1>
            <xm:f>DATA!$A:$A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1606-CC8C-A24E-8794-8CD39775CA4E}">
  <dimension ref="A1:S54"/>
  <sheetViews>
    <sheetView workbookViewId="0">
      <pane xSplit="1" topLeftCell="B1" activePane="topRight" state="frozen"/>
      <selection pane="topRight" activeCell="B22" sqref="B22"/>
    </sheetView>
  </sheetViews>
  <sheetFormatPr baseColWidth="10" defaultRowHeight="16" x14ac:dyDescent="0.2"/>
  <cols>
    <col min="1" max="1" width="25.5" customWidth="1"/>
    <col min="2" max="2" width="33" customWidth="1"/>
    <col min="3" max="4" width="25.5" customWidth="1"/>
    <col min="5" max="5" width="23.6640625" customWidth="1"/>
    <col min="6" max="7" width="21.1640625" customWidth="1"/>
    <col min="8" max="8" width="22" customWidth="1"/>
  </cols>
  <sheetData>
    <row r="1" spans="1:19" x14ac:dyDescent="0.2">
      <c r="A1" t="s">
        <v>35</v>
      </c>
      <c r="B1" t="s">
        <v>47</v>
      </c>
      <c r="C1" t="s">
        <v>48</v>
      </c>
      <c r="D1" t="s">
        <v>51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12</v>
      </c>
      <c r="K1" t="s">
        <v>18</v>
      </c>
      <c r="L1" t="s">
        <v>19</v>
      </c>
      <c r="M1" t="s">
        <v>23</v>
      </c>
      <c r="N1" t="s">
        <v>26</v>
      </c>
      <c r="O1" t="s">
        <v>27</v>
      </c>
      <c r="P1" t="s">
        <v>28</v>
      </c>
      <c r="Q1" t="s">
        <v>29</v>
      </c>
      <c r="R1" t="s">
        <v>44</v>
      </c>
      <c r="S1" t="s">
        <v>45</v>
      </c>
    </row>
    <row r="2" spans="1:19" x14ac:dyDescent="0.2">
      <c r="A2" t="s">
        <v>52</v>
      </c>
      <c r="B2" t="s">
        <v>128</v>
      </c>
      <c r="C2" t="str">
        <f t="shared" ref="C2:C54" si="0">MID(LEFT(B2,FIND(",",B2)-1),FIND(".",B2)+1,LEN(B2))</f>
        <v xml:space="preserve"> Rosher</v>
      </c>
      <c r="D2" s="2">
        <v>500</v>
      </c>
      <c r="E2" s="2">
        <v>350</v>
      </c>
      <c r="F2" t="s">
        <v>21</v>
      </c>
      <c r="G2" s="2">
        <v>1620</v>
      </c>
      <c r="H2" t="s">
        <v>5</v>
      </c>
      <c r="I2" t="s">
        <v>5</v>
      </c>
      <c r="J2" s="2" t="s">
        <v>13</v>
      </c>
      <c r="K2" t="s">
        <v>13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</row>
    <row r="3" spans="1:19" x14ac:dyDescent="0.2">
      <c r="A3" t="s">
        <v>53</v>
      </c>
      <c r="B3" t="s">
        <v>105</v>
      </c>
      <c r="C3" t="str">
        <f t="shared" si="0"/>
        <v xml:space="preserve"> Chicago</v>
      </c>
      <c r="D3" s="2">
        <v>120</v>
      </c>
      <c r="E3" t="s">
        <v>3</v>
      </c>
      <c r="F3" t="s">
        <v>5</v>
      </c>
      <c r="G3" t="s">
        <v>5</v>
      </c>
      <c r="H3" t="s">
        <v>5</v>
      </c>
      <c r="I3" t="s">
        <v>5</v>
      </c>
      <c r="J3" s="2" t="s">
        <v>13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</row>
    <row r="4" spans="1:19" x14ac:dyDescent="0.2">
      <c r="A4" t="s">
        <v>54</v>
      </c>
      <c r="B4" t="s">
        <v>106</v>
      </c>
      <c r="C4" t="str">
        <f t="shared" si="0"/>
        <v xml:space="preserve"> Chicago</v>
      </c>
      <c r="D4" s="2">
        <v>120</v>
      </c>
      <c r="E4" t="s">
        <v>3</v>
      </c>
      <c r="F4" t="s">
        <v>5</v>
      </c>
      <c r="G4" t="s">
        <v>5</v>
      </c>
      <c r="H4" t="s">
        <v>5</v>
      </c>
      <c r="I4" t="s">
        <v>5</v>
      </c>
      <c r="J4" s="2" t="s">
        <v>13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</row>
    <row r="5" spans="1:19" x14ac:dyDescent="0.2">
      <c r="A5" t="s">
        <v>55</v>
      </c>
      <c r="B5" t="s">
        <v>129</v>
      </c>
      <c r="C5" t="str">
        <f>MID(LEFT(B5,FIND(",",B5)-1),FIND(".",B5)+1,LEN(B5))</f>
        <v xml:space="preserve"> Boulder</v>
      </c>
      <c r="D5" s="2">
        <v>600</v>
      </c>
      <c r="E5" s="2">
        <v>450</v>
      </c>
      <c r="F5" t="s">
        <v>4</v>
      </c>
      <c r="G5" s="2">
        <v>1200</v>
      </c>
      <c r="H5" t="s">
        <v>5</v>
      </c>
      <c r="I5" t="s">
        <v>5</v>
      </c>
      <c r="J5" s="2" t="s">
        <v>5</v>
      </c>
      <c r="K5" t="s">
        <v>13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</row>
    <row r="6" spans="1:19" x14ac:dyDescent="0.2">
      <c r="A6" t="s">
        <v>56</v>
      </c>
      <c r="B6" t="s">
        <v>135</v>
      </c>
      <c r="C6" t="str">
        <f t="shared" si="0"/>
        <v xml:space="preserve"> Crowley</v>
      </c>
      <c r="D6" s="2">
        <v>400</v>
      </c>
      <c r="E6" s="2">
        <v>400</v>
      </c>
      <c r="F6" t="s">
        <v>5</v>
      </c>
      <c r="G6" t="s">
        <v>5</v>
      </c>
      <c r="H6" t="s">
        <v>5</v>
      </c>
      <c r="I6" t="s">
        <v>5</v>
      </c>
      <c r="J6" s="2" t="s">
        <v>13</v>
      </c>
      <c r="K6" t="s">
        <v>13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</row>
    <row r="7" spans="1:19" x14ac:dyDescent="0.2">
      <c r="A7" t="s">
        <v>57</v>
      </c>
      <c r="B7" t="s">
        <v>162</v>
      </c>
      <c r="C7" t="str">
        <f t="shared" si="0"/>
        <v xml:space="preserve"> St Andrews</v>
      </c>
      <c r="D7" s="2">
        <v>350</v>
      </c>
      <c r="E7" s="2">
        <v>400</v>
      </c>
      <c r="F7" t="s">
        <v>5</v>
      </c>
      <c r="G7" t="s">
        <v>5</v>
      </c>
      <c r="H7" t="s">
        <v>5</v>
      </c>
      <c r="I7" t="s">
        <v>5</v>
      </c>
      <c r="J7" s="2" t="s">
        <v>13</v>
      </c>
      <c r="K7" t="s">
        <v>13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</row>
    <row r="8" spans="1:19" x14ac:dyDescent="0.2">
      <c r="A8" t="s">
        <v>58</v>
      </c>
      <c r="B8" t="s">
        <v>136</v>
      </c>
      <c r="C8" t="str">
        <f t="shared" si="0"/>
        <v xml:space="preserve"> Crowley</v>
      </c>
      <c r="D8" s="2">
        <v>450</v>
      </c>
      <c r="E8" s="2">
        <v>450</v>
      </c>
      <c r="F8" t="s">
        <v>5</v>
      </c>
      <c r="G8" t="s">
        <v>5</v>
      </c>
      <c r="H8" t="s">
        <v>5</v>
      </c>
      <c r="I8" t="s">
        <v>5</v>
      </c>
      <c r="J8" s="2" t="s">
        <v>13</v>
      </c>
      <c r="K8" t="s">
        <v>13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</row>
    <row r="9" spans="1:19" x14ac:dyDescent="0.2">
      <c r="A9" t="s">
        <v>59</v>
      </c>
      <c r="B9" t="s">
        <v>165</v>
      </c>
      <c r="C9" t="str">
        <f t="shared" si="0"/>
        <v xml:space="preserve"> Pittsburgh</v>
      </c>
      <c r="D9" s="2">
        <v>700</v>
      </c>
      <c r="E9" s="2">
        <v>700</v>
      </c>
      <c r="F9" t="s">
        <v>17</v>
      </c>
      <c r="G9" s="2">
        <v>1600</v>
      </c>
      <c r="H9" s="2" t="s">
        <v>5</v>
      </c>
      <c r="I9" t="s">
        <v>5</v>
      </c>
      <c r="J9" s="2" t="s">
        <v>13</v>
      </c>
      <c r="K9" t="s">
        <v>13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</row>
    <row r="10" spans="1:19" x14ac:dyDescent="0.2">
      <c r="A10" t="s">
        <v>60</v>
      </c>
      <c r="B10" t="s">
        <v>149</v>
      </c>
      <c r="C10" t="str">
        <f t="shared" si="0"/>
        <v xml:space="preserve"> Drury</v>
      </c>
      <c r="D10" s="2">
        <v>350</v>
      </c>
      <c r="E10" t="s">
        <v>3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13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</row>
    <row r="11" spans="1:19" x14ac:dyDescent="0.2">
      <c r="A11" t="s">
        <v>61</v>
      </c>
      <c r="B11" t="s">
        <v>107</v>
      </c>
      <c r="C11" t="str">
        <f t="shared" si="0"/>
        <v xml:space="preserve"> Lake Forest</v>
      </c>
      <c r="D11" s="2">
        <v>650</v>
      </c>
      <c r="E11" s="2">
        <v>500</v>
      </c>
      <c r="F11" t="s">
        <v>5</v>
      </c>
      <c r="G11" s="2" t="s">
        <v>5</v>
      </c>
      <c r="H11" s="2" t="s">
        <v>5</v>
      </c>
      <c r="I11" s="2" t="s">
        <v>5</v>
      </c>
      <c r="J11" s="2" t="s">
        <v>13</v>
      </c>
      <c r="K11" t="s">
        <v>13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</row>
    <row r="12" spans="1:19" x14ac:dyDescent="0.2">
      <c r="A12" t="s">
        <v>62</v>
      </c>
      <c r="B12" t="s">
        <v>161</v>
      </c>
      <c r="C12" t="str">
        <f t="shared" si="0"/>
        <v xml:space="preserve"> Trinity</v>
      </c>
      <c r="D12" s="2">
        <v>643.75</v>
      </c>
      <c r="E12" s="2">
        <v>650</v>
      </c>
      <c r="F12" t="s">
        <v>33</v>
      </c>
      <c r="G12" s="2">
        <v>1000</v>
      </c>
      <c r="H12" t="s">
        <v>5</v>
      </c>
      <c r="I12" t="s">
        <v>5</v>
      </c>
      <c r="J12" s="2" t="s">
        <v>5</v>
      </c>
      <c r="K12" t="s">
        <v>13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</row>
    <row r="13" spans="1:19" x14ac:dyDescent="0.2">
      <c r="A13" t="s">
        <v>63</v>
      </c>
      <c r="B13" t="s">
        <v>137</v>
      </c>
      <c r="C13" t="str">
        <f t="shared" si="0"/>
        <v xml:space="preserve"> Crowley</v>
      </c>
      <c r="D13" s="2">
        <v>400</v>
      </c>
      <c r="E13" s="2">
        <v>350</v>
      </c>
      <c r="F13" t="s">
        <v>5</v>
      </c>
      <c r="G13" t="s">
        <v>5</v>
      </c>
      <c r="H13" t="s">
        <v>5</v>
      </c>
      <c r="I13" t="s">
        <v>5</v>
      </c>
      <c r="J13" s="2" t="s">
        <v>13</v>
      </c>
      <c r="K13" t="s">
        <v>13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</row>
    <row r="14" spans="1:19" x14ac:dyDescent="0.2">
      <c r="A14" t="s">
        <v>64</v>
      </c>
      <c r="B14" t="s">
        <v>130</v>
      </c>
      <c r="C14" t="str">
        <f t="shared" si="0"/>
        <v xml:space="preserve"> Boulder</v>
      </c>
      <c r="D14" s="2">
        <v>450</v>
      </c>
      <c r="E14" s="2">
        <v>450</v>
      </c>
      <c r="F14" t="s">
        <v>5</v>
      </c>
      <c r="G14" t="s">
        <v>5</v>
      </c>
      <c r="H14" t="s">
        <v>5</v>
      </c>
      <c r="I14" t="s">
        <v>5</v>
      </c>
      <c r="J14" s="2" t="s">
        <v>13</v>
      </c>
      <c r="K14" t="s">
        <v>13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</row>
    <row r="15" spans="1:19" x14ac:dyDescent="0.2">
      <c r="A15" t="s">
        <v>65</v>
      </c>
      <c r="B15" t="s">
        <v>108</v>
      </c>
      <c r="C15" t="str">
        <f t="shared" si="0"/>
        <v xml:space="preserve"> Chicago</v>
      </c>
      <c r="D15" s="1" t="s">
        <v>9</v>
      </c>
      <c r="E15" t="s">
        <v>3</v>
      </c>
      <c r="F15" t="s">
        <v>3</v>
      </c>
      <c r="G15" t="s">
        <v>5</v>
      </c>
      <c r="H15" t="s">
        <v>5</v>
      </c>
      <c r="I15" t="s">
        <v>5</v>
      </c>
      <c r="J15" s="2" t="s">
        <v>5</v>
      </c>
      <c r="K15" t="s">
        <v>5</v>
      </c>
      <c r="L15" t="s">
        <v>5</v>
      </c>
      <c r="M15" t="s">
        <v>5</v>
      </c>
      <c r="N15" s="2">
        <v>400</v>
      </c>
      <c r="O15" s="2">
        <v>500</v>
      </c>
      <c r="P15" s="2">
        <v>400</v>
      </c>
      <c r="Q15" s="2">
        <v>500</v>
      </c>
      <c r="R15" t="s">
        <v>5</v>
      </c>
      <c r="S15" t="s">
        <v>5</v>
      </c>
    </row>
    <row r="16" spans="1:19" x14ac:dyDescent="0.2">
      <c r="A16" t="s">
        <v>66</v>
      </c>
      <c r="B16" t="s">
        <v>131</v>
      </c>
      <c r="C16" t="str">
        <f t="shared" si="0"/>
        <v xml:space="preserve"> Boulder</v>
      </c>
      <c r="D16" s="2">
        <v>600</v>
      </c>
      <c r="E16" s="2">
        <v>500</v>
      </c>
      <c r="F16" t="s">
        <v>16</v>
      </c>
      <c r="G16" s="2">
        <v>1400</v>
      </c>
      <c r="H16" t="s">
        <v>5</v>
      </c>
      <c r="I16" t="s">
        <v>5</v>
      </c>
      <c r="J16" s="2" t="s">
        <v>13</v>
      </c>
      <c r="K16" t="s">
        <v>13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</row>
    <row r="17" spans="1:19" x14ac:dyDescent="0.2">
      <c r="A17" t="s">
        <v>67</v>
      </c>
      <c r="B17" t="s">
        <v>138</v>
      </c>
      <c r="C17" t="str">
        <f t="shared" si="0"/>
        <v xml:space="preserve"> Crowley</v>
      </c>
      <c r="D17" s="2">
        <v>518.75</v>
      </c>
      <c r="E17" s="2">
        <v>500</v>
      </c>
      <c r="F17" t="s">
        <v>5</v>
      </c>
      <c r="G17" t="s">
        <v>5</v>
      </c>
      <c r="H17" t="s">
        <v>5</v>
      </c>
      <c r="I17" t="s">
        <v>5</v>
      </c>
      <c r="J17" s="2" t="s">
        <v>13</v>
      </c>
      <c r="K17" t="s">
        <v>13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</row>
    <row r="18" spans="1:19" x14ac:dyDescent="0.2">
      <c r="A18" t="s">
        <v>68</v>
      </c>
      <c r="B18" t="s">
        <v>150</v>
      </c>
      <c r="C18" t="str">
        <f t="shared" si="0"/>
        <v xml:space="preserve"> Drury</v>
      </c>
      <c r="D18" s="2">
        <v>300</v>
      </c>
      <c r="E18" t="s">
        <v>5</v>
      </c>
      <c r="F18" t="s">
        <v>15</v>
      </c>
      <c r="G18" s="2">
        <v>200</v>
      </c>
      <c r="H18" t="s">
        <v>5</v>
      </c>
      <c r="I18" t="s">
        <v>5</v>
      </c>
      <c r="J18" s="2" t="s">
        <v>5</v>
      </c>
      <c r="K18" t="s">
        <v>13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</row>
    <row r="19" spans="1:19" x14ac:dyDescent="0.2">
      <c r="A19" t="s">
        <v>69</v>
      </c>
      <c r="B19" t="s">
        <v>151</v>
      </c>
      <c r="C19" t="str">
        <f t="shared" si="0"/>
        <v xml:space="preserve"> Drury</v>
      </c>
      <c r="D19" s="2">
        <v>300</v>
      </c>
      <c r="E19" s="2" t="s">
        <v>5</v>
      </c>
      <c r="F19" t="s">
        <v>5</v>
      </c>
      <c r="G19" t="s">
        <v>5</v>
      </c>
      <c r="H19" t="s">
        <v>31</v>
      </c>
      <c r="I19" s="2">
        <v>120</v>
      </c>
      <c r="J19" s="2" t="s">
        <v>5</v>
      </c>
      <c r="K19" t="s">
        <v>13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</row>
    <row r="20" spans="1:19" x14ac:dyDescent="0.2">
      <c r="A20" t="s">
        <v>70</v>
      </c>
      <c r="B20" t="s">
        <v>109</v>
      </c>
      <c r="C20" t="str">
        <f t="shared" si="0"/>
        <v xml:space="preserve"> Lake Forest</v>
      </c>
      <c r="D20" s="2">
        <v>800</v>
      </c>
      <c r="E20" s="2">
        <v>1800</v>
      </c>
      <c r="F20" t="s">
        <v>5</v>
      </c>
      <c r="G20" t="s">
        <v>5</v>
      </c>
      <c r="H20" t="s">
        <v>8</v>
      </c>
      <c r="I20" s="2">
        <v>360</v>
      </c>
      <c r="J20" t="s">
        <v>13</v>
      </c>
      <c r="K20" t="s">
        <v>13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</row>
    <row r="21" spans="1:19" x14ac:dyDescent="0.2">
      <c r="A21" t="s">
        <v>71</v>
      </c>
      <c r="B21" t="s">
        <v>139</v>
      </c>
      <c r="C21" t="str">
        <f t="shared" si="0"/>
        <v xml:space="preserve"> Crowley</v>
      </c>
      <c r="D21" s="2">
        <v>400</v>
      </c>
      <c r="E21" s="2">
        <v>300</v>
      </c>
      <c r="F21" t="s">
        <v>5</v>
      </c>
      <c r="G21" t="s">
        <v>5</v>
      </c>
      <c r="H21" t="s">
        <v>5</v>
      </c>
      <c r="I21" t="s">
        <v>5</v>
      </c>
      <c r="J21" s="2" t="s">
        <v>13</v>
      </c>
      <c r="K21" t="s">
        <v>13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</row>
    <row r="22" spans="1:19" x14ac:dyDescent="0.2">
      <c r="A22" t="s">
        <v>72</v>
      </c>
      <c r="B22" t="s">
        <v>152</v>
      </c>
      <c r="C22" t="str">
        <f t="shared" si="0"/>
        <v xml:space="preserve"> Drury</v>
      </c>
      <c r="D22" s="2">
        <v>300</v>
      </c>
      <c r="E22" t="s">
        <v>5</v>
      </c>
      <c r="F22" t="s">
        <v>34</v>
      </c>
      <c r="G22" s="2">
        <v>300</v>
      </c>
      <c r="H22" t="s">
        <v>5</v>
      </c>
      <c r="I22" t="s">
        <v>5</v>
      </c>
      <c r="J22" s="2" t="s">
        <v>5</v>
      </c>
      <c r="K22" t="s">
        <v>13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</row>
    <row r="23" spans="1:19" x14ac:dyDescent="0.2">
      <c r="A23" t="s">
        <v>73</v>
      </c>
      <c r="B23" t="s">
        <v>140</v>
      </c>
      <c r="C23" t="str">
        <f t="shared" si="0"/>
        <v xml:space="preserve"> Crowley</v>
      </c>
      <c r="D23" s="2">
        <v>600</v>
      </c>
      <c r="E23" s="2">
        <v>500</v>
      </c>
      <c r="F23" t="s">
        <v>22</v>
      </c>
      <c r="G23" s="2">
        <v>1800</v>
      </c>
      <c r="H23" t="s">
        <v>13</v>
      </c>
      <c r="I23" t="s">
        <v>13</v>
      </c>
      <c r="J23" s="2" t="s">
        <v>13</v>
      </c>
      <c r="K23" t="s">
        <v>13</v>
      </c>
      <c r="L23" t="s">
        <v>5</v>
      </c>
      <c r="M23" t="s">
        <v>13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</row>
    <row r="24" spans="1:19" x14ac:dyDescent="0.2">
      <c r="A24" t="s">
        <v>74</v>
      </c>
      <c r="B24" t="s">
        <v>153</v>
      </c>
      <c r="C24" t="str">
        <f>MID(LEFT(B24,FIND(",",B24)-1),FIND(".",B24)+1,LEN(B24))</f>
        <v xml:space="preserve"> Drury</v>
      </c>
      <c r="D24" s="1">
        <v>350</v>
      </c>
      <c r="E24" t="s">
        <v>13</v>
      </c>
      <c r="F24" t="s">
        <v>4</v>
      </c>
      <c r="G24" s="1">
        <v>1080</v>
      </c>
      <c r="H24" t="s">
        <v>5</v>
      </c>
      <c r="I24" t="s">
        <v>5</v>
      </c>
      <c r="J24" t="s">
        <v>5</v>
      </c>
      <c r="K24" t="s">
        <v>13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</row>
    <row r="25" spans="1:19" x14ac:dyDescent="0.2">
      <c r="A25" t="s">
        <v>75</v>
      </c>
      <c r="B25" t="s">
        <v>154</v>
      </c>
      <c r="C25" t="str">
        <f t="shared" si="0"/>
        <v xml:space="preserve"> Drury</v>
      </c>
      <c r="D25" s="2">
        <v>500</v>
      </c>
      <c r="E25" s="2">
        <v>400</v>
      </c>
      <c r="F25" t="s">
        <v>5</v>
      </c>
      <c r="G25" t="s">
        <v>5</v>
      </c>
      <c r="H25" t="s">
        <v>5</v>
      </c>
      <c r="I25" t="s">
        <v>5</v>
      </c>
      <c r="J25" s="2">
        <v>400</v>
      </c>
      <c r="K25" t="s">
        <v>13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</row>
    <row r="26" spans="1:19" x14ac:dyDescent="0.2">
      <c r="A26" t="s">
        <v>76</v>
      </c>
      <c r="B26" t="s">
        <v>132</v>
      </c>
      <c r="C26" t="str">
        <f t="shared" si="0"/>
        <v xml:space="preserve"> Boulder</v>
      </c>
      <c r="D26" s="2">
        <v>400</v>
      </c>
      <c r="E26" s="2">
        <v>350</v>
      </c>
      <c r="F26" t="s">
        <v>5</v>
      </c>
      <c r="G26" t="s">
        <v>5</v>
      </c>
      <c r="H26" t="s">
        <v>5</v>
      </c>
      <c r="I26" t="s">
        <v>5</v>
      </c>
      <c r="J26" s="2" t="s">
        <v>5</v>
      </c>
      <c r="K26" t="s">
        <v>13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</row>
    <row r="27" spans="1:19" x14ac:dyDescent="0.2">
      <c r="A27" t="s">
        <v>77</v>
      </c>
      <c r="B27" t="s">
        <v>141</v>
      </c>
      <c r="C27" t="str">
        <f t="shared" si="0"/>
        <v xml:space="preserve"> Crowley</v>
      </c>
      <c r="D27" s="2">
        <v>300</v>
      </c>
      <c r="E27" s="2">
        <v>300</v>
      </c>
      <c r="F27" t="s">
        <v>30</v>
      </c>
      <c r="G27" s="2">
        <v>540</v>
      </c>
      <c r="H27" t="s">
        <v>5</v>
      </c>
      <c r="I27" t="s">
        <v>5</v>
      </c>
      <c r="J27" s="2" t="s">
        <v>5</v>
      </c>
      <c r="K27" t="s">
        <v>13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</row>
    <row r="28" spans="1:19" x14ac:dyDescent="0.2">
      <c r="A28" t="s">
        <v>78</v>
      </c>
      <c r="B28" t="s">
        <v>110</v>
      </c>
      <c r="C28" t="str">
        <f t="shared" si="0"/>
        <v xml:space="preserve"> Lake Forest</v>
      </c>
      <c r="D28" s="2">
        <v>700</v>
      </c>
      <c r="E28" s="2">
        <v>700</v>
      </c>
      <c r="F28" t="s">
        <v>5</v>
      </c>
      <c r="G28" t="s">
        <v>5</v>
      </c>
      <c r="H28" t="s">
        <v>5</v>
      </c>
      <c r="I28" t="s">
        <v>5</v>
      </c>
      <c r="J28" s="2" t="s">
        <v>5</v>
      </c>
      <c r="K28" s="2">
        <v>1200</v>
      </c>
      <c r="L28" t="s">
        <v>20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</row>
    <row r="29" spans="1:19" x14ac:dyDescent="0.2">
      <c r="A29" t="s">
        <v>79</v>
      </c>
      <c r="B29" t="s">
        <v>157</v>
      </c>
      <c r="C29" t="str">
        <f t="shared" si="0"/>
        <v xml:space="preserve"> Brae Loch</v>
      </c>
      <c r="D29" s="2">
        <v>350</v>
      </c>
      <c r="E29" s="2">
        <v>350</v>
      </c>
      <c r="F29" t="s">
        <v>5</v>
      </c>
      <c r="G29" t="s">
        <v>5</v>
      </c>
      <c r="H29" t="s">
        <v>5</v>
      </c>
      <c r="I29" t="s">
        <v>5</v>
      </c>
      <c r="J29" s="2" t="s">
        <v>13</v>
      </c>
      <c r="K29" t="s">
        <v>13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</row>
    <row r="30" spans="1:19" x14ac:dyDescent="0.2">
      <c r="A30" t="s">
        <v>80</v>
      </c>
      <c r="B30" t="s">
        <v>111</v>
      </c>
      <c r="C30" t="str">
        <f t="shared" si="0"/>
        <v xml:space="preserve"> Lake Forest</v>
      </c>
      <c r="D30" s="2">
        <v>562.5</v>
      </c>
      <c r="E30" s="2">
        <v>500</v>
      </c>
      <c r="F30" t="s">
        <v>11</v>
      </c>
      <c r="G30" s="2">
        <v>720</v>
      </c>
      <c r="H30" t="s">
        <v>5</v>
      </c>
      <c r="I30" t="s">
        <v>5</v>
      </c>
      <c r="J30" s="2" t="s">
        <v>5</v>
      </c>
      <c r="K30" t="s">
        <v>13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</row>
    <row r="31" spans="1:19" x14ac:dyDescent="0.2">
      <c r="A31" t="s">
        <v>81</v>
      </c>
      <c r="B31" t="s">
        <v>142</v>
      </c>
      <c r="C31" t="str">
        <f t="shared" si="0"/>
        <v xml:space="preserve"> Crowley</v>
      </c>
      <c r="D31" s="2">
        <v>350</v>
      </c>
      <c r="E31" s="2">
        <v>300</v>
      </c>
      <c r="F31" t="s">
        <v>25</v>
      </c>
      <c r="G31" s="2">
        <v>1080</v>
      </c>
      <c r="H31" t="s">
        <v>24</v>
      </c>
      <c r="I31" s="2">
        <v>100</v>
      </c>
      <c r="J31" s="2" t="s">
        <v>5</v>
      </c>
      <c r="K31" s="2" t="s">
        <v>13</v>
      </c>
      <c r="L31" s="2" t="s">
        <v>5</v>
      </c>
      <c r="M31" s="2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</row>
    <row r="32" spans="1:19" x14ac:dyDescent="0.2">
      <c r="A32" t="s">
        <v>82</v>
      </c>
      <c r="B32" t="s">
        <v>163</v>
      </c>
      <c r="C32" t="str">
        <f t="shared" si="0"/>
        <v xml:space="preserve"> St Andrews</v>
      </c>
      <c r="D32" s="2">
        <v>400</v>
      </c>
      <c r="E32" s="2">
        <v>350</v>
      </c>
      <c r="F32" t="s">
        <v>11</v>
      </c>
      <c r="G32" s="2">
        <v>720</v>
      </c>
      <c r="H32" t="s">
        <v>5</v>
      </c>
      <c r="I32" t="s">
        <v>5</v>
      </c>
      <c r="J32" s="2" t="s">
        <v>13</v>
      </c>
      <c r="K32" t="s">
        <v>13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</row>
    <row r="33" spans="1:19" x14ac:dyDescent="0.2">
      <c r="A33" t="s">
        <v>83</v>
      </c>
      <c r="B33" t="s">
        <v>143</v>
      </c>
      <c r="C33" t="str">
        <f t="shared" si="0"/>
        <v xml:space="preserve"> Crowley</v>
      </c>
      <c r="D33" s="2">
        <v>500</v>
      </c>
      <c r="E33" s="2">
        <v>500</v>
      </c>
      <c r="F33" t="s">
        <v>5</v>
      </c>
      <c r="G33" t="s">
        <v>5</v>
      </c>
      <c r="H33" t="s">
        <v>5</v>
      </c>
      <c r="I33" t="s">
        <v>5</v>
      </c>
      <c r="J33" s="2" t="s">
        <v>13</v>
      </c>
      <c r="K33" t="s">
        <v>13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</row>
    <row r="34" spans="1:19" x14ac:dyDescent="0.2">
      <c r="A34" t="s">
        <v>84</v>
      </c>
      <c r="B34" t="s">
        <v>144</v>
      </c>
      <c r="C34" t="str">
        <f t="shared" si="0"/>
        <v xml:space="preserve"> Crowley</v>
      </c>
      <c r="D34" s="2">
        <v>500</v>
      </c>
      <c r="E34" s="2">
        <v>400</v>
      </c>
      <c r="F34" t="s">
        <v>5</v>
      </c>
      <c r="G34" t="s">
        <v>5</v>
      </c>
      <c r="H34" t="s">
        <v>5</v>
      </c>
      <c r="I34" t="s">
        <v>5</v>
      </c>
      <c r="J34" s="2" t="s">
        <v>13</v>
      </c>
      <c r="K34" t="s">
        <v>13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</row>
    <row r="35" spans="1:19" x14ac:dyDescent="0.2">
      <c r="A35" t="s">
        <v>85</v>
      </c>
      <c r="B35" t="s">
        <v>145</v>
      </c>
      <c r="C35" t="str">
        <f t="shared" si="0"/>
        <v xml:space="preserve"> Crowley</v>
      </c>
      <c r="D35" s="2">
        <v>550</v>
      </c>
      <c r="E35" s="2">
        <v>500</v>
      </c>
      <c r="F35" t="s">
        <v>17</v>
      </c>
      <c r="G35" s="2">
        <v>1800</v>
      </c>
      <c r="H35" t="s">
        <v>5</v>
      </c>
      <c r="I35" t="s">
        <v>5</v>
      </c>
      <c r="J35" s="2" t="s">
        <v>13</v>
      </c>
      <c r="K35" t="s">
        <v>13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</row>
    <row r="36" spans="1:19" x14ac:dyDescent="0.2">
      <c r="A36" t="s">
        <v>86</v>
      </c>
      <c r="B36" t="s">
        <v>112</v>
      </c>
      <c r="C36" t="str">
        <f t="shared" si="0"/>
        <v xml:space="preserve"> Lake Forest</v>
      </c>
      <c r="D36" s="2">
        <v>653.75</v>
      </c>
      <c r="E36" s="2">
        <v>600</v>
      </c>
      <c r="F36" t="s">
        <v>5</v>
      </c>
      <c r="G36" t="s">
        <v>5</v>
      </c>
      <c r="H36" t="s">
        <v>5</v>
      </c>
      <c r="I36" t="s">
        <v>5</v>
      </c>
      <c r="J36" s="2" t="s">
        <v>13</v>
      </c>
      <c r="K36" t="s">
        <v>13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</row>
    <row r="37" spans="1:19" x14ac:dyDescent="0.2">
      <c r="A37" t="s">
        <v>87</v>
      </c>
      <c r="B37" t="s">
        <v>158</v>
      </c>
      <c r="C37" t="str">
        <f t="shared" si="0"/>
        <v xml:space="preserve"> Brae Loch</v>
      </c>
      <c r="D37" s="2">
        <v>400</v>
      </c>
      <c r="E37" s="2">
        <v>400</v>
      </c>
      <c r="F37" t="s">
        <v>5</v>
      </c>
      <c r="G37" t="s">
        <v>5</v>
      </c>
      <c r="H37" t="s">
        <v>5</v>
      </c>
      <c r="I37" t="s">
        <v>5</v>
      </c>
      <c r="J37" s="2" t="s">
        <v>13</v>
      </c>
      <c r="K37" t="s">
        <v>13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</row>
    <row r="38" spans="1:19" x14ac:dyDescent="0.2">
      <c r="A38" t="s">
        <v>88</v>
      </c>
      <c r="B38" t="s">
        <v>155</v>
      </c>
      <c r="C38" t="str">
        <f t="shared" si="0"/>
        <v xml:space="preserve"> Drury</v>
      </c>
      <c r="D38" s="2">
        <v>400</v>
      </c>
      <c r="E38" s="2">
        <v>350</v>
      </c>
      <c r="F38" t="s">
        <v>5</v>
      </c>
      <c r="G38" t="s">
        <v>5</v>
      </c>
      <c r="H38" t="s">
        <v>5</v>
      </c>
      <c r="I38" t="s">
        <v>5</v>
      </c>
      <c r="J38" s="2" t="s">
        <v>13</v>
      </c>
      <c r="K38" t="s">
        <v>13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</row>
    <row r="39" spans="1:19" x14ac:dyDescent="0.2">
      <c r="A39" t="s">
        <v>89</v>
      </c>
      <c r="B39" t="s">
        <v>133</v>
      </c>
      <c r="C39" t="str">
        <f t="shared" si="0"/>
        <v xml:space="preserve"> Boulder</v>
      </c>
      <c r="D39" s="2">
        <v>500</v>
      </c>
      <c r="E39" s="2">
        <v>400</v>
      </c>
      <c r="F39" t="s">
        <v>5</v>
      </c>
      <c r="G39" t="s">
        <v>5</v>
      </c>
      <c r="H39" t="s">
        <v>24</v>
      </c>
      <c r="I39" t="s">
        <v>13</v>
      </c>
      <c r="J39" s="2" t="s">
        <v>13</v>
      </c>
      <c r="K39" t="s">
        <v>13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</row>
    <row r="40" spans="1:19" x14ac:dyDescent="0.2">
      <c r="A40" t="s">
        <v>90</v>
      </c>
      <c r="B40" t="s">
        <v>164</v>
      </c>
      <c r="C40" t="str">
        <f t="shared" si="0"/>
        <v xml:space="preserve">  Springs</v>
      </c>
      <c r="D40" s="2">
        <v>3000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s="2" t="s">
        <v>13</v>
      </c>
      <c r="K40" t="s">
        <v>13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</row>
    <row r="41" spans="1:19" x14ac:dyDescent="0.2">
      <c r="A41" t="s">
        <v>91</v>
      </c>
      <c r="B41" t="s">
        <v>113</v>
      </c>
      <c r="C41" t="str">
        <f t="shared" si="0"/>
        <v xml:space="preserve"> Chicago</v>
      </c>
      <c r="D41" s="2">
        <v>600</v>
      </c>
      <c r="E41" s="2">
        <v>500</v>
      </c>
      <c r="F41" t="s">
        <v>5</v>
      </c>
      <c r="G41" t="s">
        <v>5</v>
      </c>
      <c r="H41" t="s">
        <v>5</v>
      </c>
      <c r="I41" t="s">
        <v>5</v>
      </c>
      <c r="J41" s="2" t="s">
        <v>5</v>
      </c>
      <c r="K41" t="s">
        <v>13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</row>
    <row r="42" spans="1:19" x14ac:dyDescent="0.2">
      <c r="A42" t="s">
        <v>92</v>
      </c>
      <c r="B42" t="s">
        <v>146</v>
      </c>
      <c r="C42" t="str">
        <f t="shared" si="0"/>
        <v xml:space="preserve"> Crowley</v>
      </c>
      <c r="D42" s="2">
        <v>450</v>
      </c>
      <c r="E42" s="2">
        <v>400</v>
      </c>
      <c r="F42" t="s">
        <v>5</v>
      </c>
      <c r="G42" t="s">
        <v>5</v>
      </c>
      <c r="H42" t="s">
        <v>5</v>
      </c>
      <c r="I42" t="s">
        <v>5</v>
      </c>
      <c r="J42" s="2" t="s">
        <v>13</v>
      </c>
      <c r="K42" t="s">
        <v>13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</row>
    <row r="43" spans="1:19" x14ac:dyDescent="0.2">
      <c r="A43" t="s">
        <v>93</v>
      </c>
      <c r="B43" t="s">
        <v>159</v>
      </c>
      <c r="C43" t="str">
        <f t="shared" si="0"/>
        <v xml:space="preserve"> Brae Loch</v>
      </c>
      <c r="D43" s="2">
        <v>650</v>
      </c>
      <c r="E43" s="2">
        <v>350</v>
      </c>
      <c r="F43" t="s">
        <v>5</v>
      </c>
      <c r="G43" t="s">
        <v>5</v>
      </c>
      <c r="H43" t="s">
        <v>5</v>
      </c>
      <c r="I43" t="s">
        <v>5</v>
      </c>
      <c r="J43" s="2" t="s">
        <v>5</v>
      </c>
      <c r="K43" t="s">
        <v>13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</row>
    <row r="44" spans="1:19" x14ac:dyDescent="0.2">
      <c r="A44" t="s">
        <v>94</v>
      </c>
      <c r="B44" t="s">
        <v>147</v>
      </c>
      <c r="C44" t="str">
        <f t="shared" si="0"/>
        <v xml:space="preserve"> Crowley</v>
      </c>
      <c r="D44" s="2">
        <v>450</v>
      </c>
      <c r="E44" s="2">
        <v>400</v>
      </c>
      <c r="F44" t="s">
        <v>5</v>
      </c>
      <c r="G44" t="s">
        <v>5</v>
      </c>
      <c r="H44" t="s">
        <v>5</v>
      </c>
      <c r="I44" t="s">
        <v>5</v>
      </c>
      <c r="J44" s="2" t="s">
        <v>13</v>
      </c>
      <c r="K44" t="s">
        <v>13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</row>
    <row r="45" spans="1:19" x14ac:dyDescent="0.2">
      <c r="A45" t="s">
        <v>95</v>
      </c>
      <c r="B45" t="s">
        <v>156</v>
      </c>
      <c r="C45" t="str">
        <f t="shared" si="0"/>
        <v xml:space="preserve"> Drury</v>
      </c>
      <c r="D45" s="2">
        <v>350</v>
      </c>
      <c r="E45" s="2">
        <v>300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13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</row>
    <row r="46" spans="1:19" x14ac:dyDescent="0.2">
      <c r="A46" t="s">
        <v>96</v>
      </c>
      <c r="B46" t="s">
        <v>114</v>
      </c>
      <c r="C46" t="str">
        <f t="shared" si="0"/>
        <v xml:space="preserve"> Lake Forest</v>
      </c>
      <c r="D46" s="2">
        <v>700</v>
      </c>
      <c r="E46" s="2">
        <v>700</v>
      </c>
      <c r="F46" t="s">
        <v>5</v>
      </c>
      <c r="G46" t="s">
        <v>5</v>
      </c>
      <c r="H46" t="s">
        <v>5</v>
      </c>
      <c r="I46" t="s">
        <v>5</v>
      </c>
      <c r="J46" s="2" t="s">
        <v>5</v>
      </c>
      <c r="K46" t="s">
        <v>13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</row>
    <row r="47" spans="1:19" x14ac:dyDescent="0.2">
      <c r="A47" t="s">
        <v>97</v>
      </c>
      <c r="B47" t="s">
        <v>115</v>
      </c>
      <c r="C47" t="str">
        <f t="shared" si="0"/>
        <v xml:space="preserve"> Chicago</v>
      </c>
      <c r="D47" t="s">
        <v>9</v>
      </c>
      <c r="E47" s="2">
        <v>150</v>
      </c>
      <c r="F47" t="s">
        <v>10</v>
      </c>
      <c r="G47" s="2">
        <v>400</v>
      </c>
      <c r="H47" t="s">
        <v>5</v>
      </c>
      <c r="I47" s="2" t="s">
        <v>5</v>
      </c>
      <c r="J47" t="s">
        <v>5</v>
      </c>
      <c r="K47" t="s">
        <v>13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</row>
    <row r="48" spans="1:19" x14ac:dyDescent="0.2">
      <c r="A48" t="s">
        <v>98</v>
      </c>
      <c r="B48" t="s">
        <v>134</v>
      </c>
      <c r="C48" t="str">
        <f t="shared" si="0"/>
        <v xml:space="preserve"> Boulder</v>
      </c>
      <c r="D48" s="2">
        <v>500</v>
      </c>
      <c r="E48" s="2">
        <v>400</v>
      </c>
      <c r="F48" t="s">
        <v>14</v>
      </c>
      <c r="G48" s="2">
        <v>630</v>
      </c>
      <c r="H48" t="s">
        <v>13</v>
      </c>
      <c r="I48" t="s">
        <v>13</v>
      </c>
      <c r="J48" t="s">
        <v>13</v>
      </c>
      <c r="K48" t="s">
        <v>13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</row>
    <row r="49" spans="1:19" x14ac:dyDescent="0.2">
      <c r="A49" t="s">
        <v>99</v>
      </c>
      <c r="B49" t="s">
        <v>160</v>
      </c>
      <c r="C49" t="str">
        <f t="shared" si="0"/>
        <v xml:space="preserve"> Brae Loch</v>
      </c>
      <c r="D49" s="2">
        <v>565</v>
      </c>
      <c r="E49" s="2">
        <v>400</v>
      </c>
      <c r="F49" t="s">
        <v>5</v>
      </c>
      <c r="G49" t="s">
        <v>5</v>
      </c>
      <c r="H49" t="s">
        <v>5</v>
      </c>
      <c r="I49" t="s">
        <v>5</v>
      </c>
      <c r="J49" s="2" t="s">
        <v>13</v>
      </c>
      <c r="K49" t="s">
        <v>13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</row>
    <row r="50" spans="1:19" x14ac:dyDescent="0.2">
      <c r="A50" t="s">
        <v>100</v>
      </c>
      <c r="B50" t="s">
        <v>116</v>
      </c>
      <c r="C50" t="str">
        <f t="shared" si="0"/>
        <v xml:space="preserve"> Chicago</v>
      </c>
      <c r="D50" s="2">
        <v>400</v>
      </c>
      <c r="E50" s="2">
        <v>200</v>
      </c>
      <c r="F50" t="s">
        <v>10</v>
      </c>
      <c r="G50" s="2">
        <v>400</v>
      </c>
      <c r="H50" t="s">
        <v>5</v>
      </c>
      <c r="I50" t="s">
        <v>5</v>
      </c>
      <c r="J50" s="2" t="s">
        <v>13</v>
      </c>
      <c r="K50" t="s">
        <v>13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</row>
    <row r="51" spans="1:19" x14ac:dyDescent="0.2">
      <c r="A51" t="s">
        <v>101</v>
      </c>
      <c r="B51" t="s">
        <v>117</v>
      </c>
      <c r="C51" t="str">
        <f t="shared" si="0"/>
        <v xml:space="preserve"> Lake Forest</v>
      </c>
      <c r="D51" s="2">
        <v>675</v>
      </c>
      <c r="E51" s="2">
        <v>500</v>
      </c>
      <c r="F51" t="s">
        <v>32</v>
      </c>
      <c r="G51" s="2">
        <v>2160</v>
      </c>
      <c r="H51" t="s">
        <v>5</v>
      </c>
      <c r="I51" t="s">
        <v>5</v>
      </c>
      <c r="J51" s="2" t="s">
        <v>13</v>
      </c>
      <c r="K51" t="s">
        <v>13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</row>
    <row r="52" spans="1:19" x14ac:dyDescent="0.2">
      <c r="A52" t="s">
        <v>102</v>
      </c>
      <c r="B52" t="s">
        <v>148</v>
      </c>
      <c r="C52" t="str">
        <f t="shared" si="0"/>
        <v xml:space="preserve"> Crowley</v>
      </c>
      <c r="D52" s="2">
        <v>350</v>
      </c>
      <c r="E52" s="2">
        <v>400</v>
      </c>
      <c r="F52" t="s">
        <v>4</v>
      </c>
      <c r="G52" s="2">
        <v>1080</v>
      </c>
      <c r="H52" t="s">
        <v>5</v>
      </c>
      <c r="I52" t="s">
        <v>5</v>
      </c>
      <c r="J52" s="2" t="s">
        <v>13</v>
      </c>
      <c r="K52" t="s">
        <v>13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</row>
    <row r="53" spans="1:19" x14ac:dyDescent="0.2">
      <c r="A53" t="s">
        <v>103</v>
      </c>
      <c r="B53" t="s">
        <v>118</v>
      </c>
      <c r="C53" t="str">
        <f t="shared" si="0"/>
        <v xml:space="preserve"> Chicago</v>
      </c>
      <c r="D53" s="2">
        <v>600</v>
      </c>
      <c r="E53" s="2">
        <v>350</v>
      </c>
      <c r="F53" t="s">
        <v>4</v>
      </c>
      <c r="G53" s="2">
        <v>1200</v>
      </c>
      <c r="H53" t="s">
        <v>5</v>
      </c>
      <c r="I53" t="s">
        <v>5</v>
      </c>
      <c r="J53" s="2" t="s">
        <v>13</v>
      </c>
      <c r="K53" t="s">
        <v>13</v>
      </c>
      <c r="L53" t="s">
        <v>5</v>
      </c>
      <c r="M53" t="s">
        <v>5</v>
      </c>
      <c r="N53" t="s">
        <v>42</v>
      </c>
      <c r="O53" t="s">
        <v>42</v>
      </c>
      <c r="P53" t="s">
        <v>42</v>
      </c>
      <c r="Q53" t="s">
        <v>43</v>
      </c>
      <c r="R53" s="2">
        <v>175</v>
      </c>
      <c r="S53" s="2">
        <v>175</v>
      </c>
    </row>
    <row r="54" spans="1:19" x14ac:dyDescent="0.2">
      <c r="A54" t="s">
        <v>104</v>
      </c>
      <c r="B54" t="s">
        <v>119</v>
      </c>
      <c r="C54" t="str">
        <f t="shared" si="0"/>
        <v xml:space="preserve"> Chicago</v>
      </c>
      <c r="D54" s="2">
        <v>600</v>
      </c>
      <c r="E54" s="2">
        <v>350</v>
      </c>
      <c r="F54" t="s">
        <v>4</v>
      </c>
      <c r="G54" s="2">
        <v>1200</v>
      </c>
      <c r="H54" t="s">
        <v>5</v>
      </c>
      <c r="I54" t="s">
        <v>5</v>
      </c>
      <c r="J54" s="2" t="s">
        <v>13</v>
      </c>
      <c r="K54" t="s">
        <v>13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</row>
  </sheetData>
  <sheetProtection selectLockedCells="1"/>
  <sortState xmlns:xlrd2="http://schemas.microsoft.com/office/spreadsheetml/2017/richdata2" ref="A2:S54">
    <sortCondition ref="A2:A54"/>
  </sortState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A424-1BA9-5C44-8D66-C371647B4FC4}">
  <dimension ref="A1:I43"/>
  <sheetViews>
    <sheetView tabSelected="1" workbookViewId="0">
      <selection activeCell="B11" sqref="B11"/>
    </sheetView>
  </sheetViews>
  <sheetFormatPr baseColWidth="10" defaultRowHeight="16" x14ac:dyDescent="0.2"/>
  <cols>
    <col min="2" max="2" width="46.83203125" customWidth="1"/>
    <col min="3" max="3" width="47.5" customWidth="1"/>
    <col min="4" max="4" width="46.1640625" customWidth="1"/>
    <col min="9" max="9" width="0" hidden="1" customWidth="1"/>
  </cols>
  <sheetData>
    <row r="1" spans="1:9" s="39" customFormat="1" ht="48" customHeight="1" x14ac:dyDescent="0.25">
      <c r="A1" s="39" t="s">
        <v>126</v>
      </c>
    </row>
    <row r="2" spans="1:9" ht="37" customHeight="1" x14ac:dyDescent="0.35">
      <c r="B2" s="34" t="s">
        <v>49</v>
      </c>
      <c r="C2" s="34"/>
      <c r="D2" s="35" t="s">
        <v>125</v>
      </c>
      <c r="I2" t="str" cm="1">
        <f t="array" ref="I2:I14">_xlfn.UNIQUE(DATA!C:C)</f>
        <v>Municipality</v>
      </c>
    </row>
    <row r="3" spans="1:9" ht="21" customHeight="1" x14ac:dyDescent="0.25">
      <c r="B3" s="38" t="s">
        <v>123</v>
      </c>
      <c r="C3" s="38" t="s">
        <v>124</v>
      </c>
      <c r="D3" s="37" t="s">
        <v>120</v>
      </c>
      <c r="I3" t="str">
        <v xml:space="preserve"> Rosher</v>
      </c>
    </row>
    <row r="4" spans="1:9" ht="21" customHeight="1" x14ac:dyDescent="0.25">
      <c r="B4" s="19" t="str" cm="1">
        <f t="array" ref="B4">IFERROR(INDEX(DATA!A2:A101, SMALL(IF(ISNUMBER(MATCH(DATA!C2:C101, 'View By City'!$B$2, 0)), MATCH(ROW(DATA!C2:C101), ROW(DATA!C2:C101)), ""), ROWS($A$2:A2))),"")</f>
        <v>Client 2</v>
      </c>
      <c r="C4" s="19" t="str">
        <f>IFERROR(INDEX(DATA!B:B,MATCH(B4,DATA!$A:$A,0)),"")</f>
        <v>Address 2. Chicago, IL 60467</v>
      </c>
      <c r="I4" t="str">
        <v xml:space="preserve"> Chicago</v>
      </c>
    </row>
    <row r="5" spans="1:9" ht="21" customHeight="1" x14ac:dyDescent="0.25">
      <c r="B5" s="19" t="str" cm="1">
        <f t="array" ref="B5">IFERROR(INDEX(DATA!A3:A102, SMALL(IF(ISNUMBER(MATCH(DATA!C3:C102, 'View By City'!$B$2, 0)), MATCH(ROW(DATA!C3:C102), ROW(DATA!C3:C102)), ""), ROWS($A$2:A3))),"")</f>
        <v>Client 3</v>
      </c>
      <c r="C5" s="19" t="str">
        <f>IFERROR(INDEX(DATA!B:B,MATCH(B5,DATA!$A:$A,0)),"")</f>
        <v>Address 3. Chicago, IL 60467</v>
      </c>
      <c r="I5" t="str">
        <v xml:space="preserve"> Boulder</v>
      </c>
    </row>
    <row r="6" spans="1:9" ht="21" customHeight="1" x14ac:dyDescent="0.25">
      <c r="B6" s="19" t="str" cm="1">
        <f t="array" ref="B6">IFERROR(INDEX(DATA!A4:A103, SMALL(IF(ISNUMBER(MATCH(DATA!C4:C103, 'View By City'!$B$2, 0)), MATCH(ROW(DATA!C4:C103), ROW(DATA!C4:C103)), ""), ROWS($A$2:A4))),"")</f>
        <v>Client 40</v>
      </c>
      <c r="C6" s="19" t="str">
        <f>IFERROR(INDEX(DATA!B:B,MATCH(B6,DATA!$A:$A,0)),"")</f>
        <v>Address 40. Chicago, IL 60614</v>
      </c>
      <c r="I6" t="str">
        <v xml:space="preserve"> Crowley</v>
      </c>
    </row>
    <row r="7" spans="1:9" ht="21" customHeight="1" x14ac:dyDescent="0.25">
      <c r="B7" s="19" t="str" cm="1">
        <f t="array" ref="B7">IFERROR(INDEX(DATA!A5:A104, SMALL(IF(ISNUMBER(MATCH(DATA!C5:C104, 'View By City'!$B$2, 0)), MATCH(ROW(DATA!C5:C104), ROW(DATA!C5:C104)), ""), ROWS($A$2:A5))),"")</f>
        <v>Client 49</v>
      </c>
      <c r="C7" s="19" t="str">
        <f>IFERROR(INDEX(DATA!B:B,MATCH(B7,DATA!$A:$A,0)),"")</f>
        <v>Address 49. Chicago, IL</v>
      </c>
      <c r="I7" t="str">
        <v xml:space="preserve"> St Andrews</v>
      </c>
    </row>
    <row r="8" spans="1:9" ht="21" customHeight="1" x14ac:dyDescent="0.25">
      <c r="B8" s="19" t="str" cm="1">
        <f t="array" ref="B8">IFERROR(INDEX(DATA!A6:A105, SMALL(IF(ISNUMBER(MATCH(DATA!C6:C105, 'View By City'!$B$2, 0)), MATCH(ROW(DATA!C6:C105), ROW(DATA!C6:C105)), ""), ROWS($A$2:A6))),"")</f>
        <v>Client 52</v>
      </c>
      <c r="C8" s="19" t="str">
        <f>IFERROR(INDEX(DATA!B:B,MATCH(B8,DATA!$A:$A,0)),"")</f>
        <v>Address 52. Chicago, IL</v>
      </c>
      <c r="I8" t="str">
        <v xml:space="preserve"> Pittsburgh</v>
      </c>
    </row>
    <row r="9" spans="1:9" ht="21" customHeight="1" x14ac:dyDescent="0.25">
      <c r="B9" s="19" t="str" cm="1">
        <f t="array" ref="B9">IFERROR(INDEX(DATA!A7:A106, SMALL(IF(ISNUMBER(MATCH(DATA!C7:C106, 'View By City'!$B$2, 0)), MATCH(ROW(DATA!C7:C106), ROW(DATA!C7:C106)), ""), ROWS($A$2:A7))),"")</f>
        <v>Client 53</v>
      </c>
      <c r="C9" s="19" t="str">
        <f>IFERROR(INDEX(DATA!B:B,MATCH(B9,DATA!$A:$A,0)),"")</f>
        <v>Address 53. Chicago, IL</v>
      </c>
      <c r="I9" t="str">
        <v xml:space="preserve"> Drury</v>
      </c>
    </row>
    <row r="10" spans="1:9" ht="21" customHeight="1" x14ac:dyDescent="0.25">
      <c r="B10" s="19" t="str" cm="1">
        <f t="array" ref="B10">IFERROR(INDEX(DATA!A8:A107, SMALL(IF(ISNUMBER(MATCH(DATA!C8:C107, 'View By City'!$B$2, 0)), MATCH(ROW(DATA!C8:C107), ROW(DATA!C8:C107)), ""), ROWS($A$2:A8))),"")</f>
        <v/>
      </c>
      <c r="C10" s="19" t="str">
        <f>IFERROR(INDEX(DATA!B:B,MATCH(B10,DATA!$A:$A,0)),"")</f>
        <v/>
      </c>
      <c r="I10" t="str">
        <v xml:space="preserve"> Lake Forest</v>
      </c>
    </row>
    <row r="11" spans="1:9" ht="21" customHeight="1" x14ac:dyDescent="0.25">
      <c r="B11" s="19" t="str" cm="1">
        <f t="array" ref="B11">IFERROR(INDEX(DATA!A9:A108, SMALL(IF(ISNUMBER(MATCH(DATA!C9:C108, 'View By City'!$B$2, 0)), MATCH(ROW(DATA!C9:C108), ROW(DATA!C9:C108)), ""), ROWS($A$2:A9))),"")</f>
        <v/>
      </c>
      <c r="C11" s="19" t="str">
        <f>IFERROR(INDEX(DATA!B:B,MATCH(B11,DATA!$A:$A,0)),"")</f>
        <v/>
      </c>
      <c r="I11" t="str">
        <v xml:space="preserve"> Trinity</v>
      </c>
    </row>
    <row r="12" spans="1:9" ht="21" customHeight="1" x14ac:dyDescent="0.25">
      <c r="B12" s="19" t="str" cm="1">
        <f t="array" ref="B12">IFERROR(INDEX(DATA!A10:A109, SMALL(IF(ISNUMBER(MATCH(DATA!C10:C109, 'View By City'!$B$2, 0)), MATCH(ROW(DATA!C10:C109), ROW(DATA!C10:C109)), ""), ROWS($A$2:A10))),"")</f>
        <v/>
      </c>
      <c r="C12" s="19" t="str">
        <f>IFERROR(INDEX(DATA!B:B,MATCH(B12,DATA!$A:$A,0)),"")</f>
        <v/>
      </c>
      <c r="I12" t="str">
        <v xml:space="preserve"> Brae Loch</v>
      </c>
    </row>
    <row r="13" spans="1:9" ht="21" customHeight="1" x14ac:dyDescent="0.25">
      <c r="B13" s="19" t="str" cm="1">
        <f t="array" ref="B13">IFERROR(INDEX(DATA!A11:A110, SMALL(IF(ISNUMBER(MATCH(DATA!C11:C110, 'View By City'!$B$2, 0)), MATCH(ROW(DATA!C11:C110), ROW(DATA!C11:C110)), ""), ROWS($A$2:A11))),"")</f>
        <v/>
      </c>
      <c r="C13" s="19" t="str">
        <f>IFERROR(INDEX(DATA!B:B,MATCH(B13,DATA!$A:$A,0)),"")</f>
        <v/>
      </c>
      <c r="I13" t="str">
        <v xml:space="preserve">  Springs</v>
      </c>
    </row>
    <row r="14" spans="1:9" ht="21" customHeight="1" x14ac:dyDescent="0.25">
      <c r="B14" s="19" t="str" cm="1">
        <f t="array" ref="B14">IFERROR(INDEX(DATA!A12:A111, SMALL(IF(ISNUMBER(MATCH(DATA!C12:C111, 'View By City'!$B$2, 0)), MATCH(ROW(DATA!C12:C111), ROW(DATA!C12:C111)), ""), ROWS($A$2:A12))),"")</f>
        <v/>
      </c>
      <c r="C14" s="19" t="str">
        <f>IFERROR(INDEX(DATA!B:B,MATCH(B14,DATA!$A:$A,0)),"")</f>
        <v/>
      </c>
      <c r="I14">
        <v>0</v>
      </c>
    </row>
    <row r="15" spans="1:9" ht="21" customHeight="1" x14ac:dyDescent="0.25">
      <c r="B15" s="19" t="str" cm="1">
        <f t="array" ref="B15">IFERROR(INDEX(DATA!A13:A112, SMALL(IF(ISNUMBER(MATCH(DATA!C13:C112, 'View By City'!$B$2, 0)), MATCH(ROW(DATA!C13:C112), ROW(DATA!C13:C112)), ""), ROWS($A$2:A13))),"")</f>
        <v/>
      </c>
      <c r="C15" s="19" t="str">
        <f>IFERROR(INDEX(DATA!B:B,MATCH(B15,DATA!$A:$A,0)),"")</f>
        <v/>
      </c>
    </row>
    <row r="16" spans="1:9" ht="21" customHeight="1" x14ac:dyDescent="0.25">
      <c r="B16" s="19" t="str" cm="1">
        <f t="array" ref="B16">IFERROR(INDEX(DATA!A14:A113, SMALL(IF(ISNUMBER(MATCH(DATA!C14:C113, 'View By City'!$B$2, 0)), MATCH(ROW(DATA!C14:C113), ROW(DATA!C14:C113)), ""), ROWS($A$2:A14))),"")</f>
        <v/>
      </c>
      <c r="C16" s="19" t="str">
        <f>IFERROR(INDEX(DATA!B:B,MATCH(B16,DATA!$A:$A,0)),"")</f>
        <v/>
      </c>
    </row>
    <row r="17" spans="2:3" ht="21" customHeight="1" x14ac:dyDescent="0.25">
      <c r="B17" s="19" t="str" cm="1">
        <f t="array" ref="B17">IFERROR(INDEX(DATA!A15:A114, SMALL(IF(ISNUMBER(MATCH(DATA!C15:C114, 'View By City'!$B$2, 0)), MATCH(ROW(DATA!C15:C114), ROW(DATA!C15:C114)), ""), ROWS($A$2:A15))),"")</f>
        <v/>
      </c>
      <c r="C17" s="19" t="str">
        <f>IFERROR(INDEX(DATA!B:B,MATCH(B17,DATA!$A:$A,0)),"")</f>
        <v/>
      </c>
    </row>
    <row r="18" spans="2:3" ht="21" customHeight="1" x14ac:dyDescent="0.25">
      <c r="B18" s="19" t="str" cm="1">
        <f t="array" ref="B18">IFERROR(INDEX(DATA!A16:A115, SMALL(IF(ISNUMBER(MATCH(DATA!C16:C115, 'View By City'!$B$2, 0)), MATCH(ROW(DATA!C16:C115), ROW(DATA!C16:C115)), ""), ROWS($A$2:A16))),"")</f>
        <v/>
      </c>
      <c r="C18" s="19" t="str">
        <f>IFERROR(INDEX(DATA!B:B,MATCH(B18,DATA!$A:$A,0)),"")</f>
        <v/>
      </c>
    </row>
    <row r="19" spans="2:3" ht="21" customHeight="1" x14ac:dyDescent="0.25">
      <c r="B19" s="19" t="str" cm="1">
        <f t="array" ref="B19">IFERROR(INDEX(DATA!A17:A116, SMALL(IF(ISNUMBER(MATCH(DATA!C17:C116, 'View By City'!$B$2, 0)), MATCH(ROW(DATA!C17:C116), ROW(DATA!C17:C116)), ""), ROWS($A$2:A17))),"")</f>
        <v/>
      </c>
      <c r="C19" s="19" t="str">
        <f>IFERROR(INDEX(DATA!B:B,MATCH(B19,DATA!$A:$A,0)),"")</f>
        <v/>
      </c>
    </row>
    <row r="20" spans="2:3" ht="21" customHeight="1" x14ac:dyDescent="0.25">
      <c r="B20" s="19" t="str" cm="1">
        <f t="array" ref="B20">IFERROR(INDEX(DATA!A18:A117, SMALL(IF(ISNUMBER(MATCH(DATA!C18:C117, 'View By City'!$B$2, 0)), MATCH(ROW(DATA!C18:C117), ROW(DATA!C18:C117)), ""), ROWS($A$2:A18))),"")</f>
        <v/>
      </c>
      <c r="C20" s="19" t="str">
        <f>IFERROR(INDEX(DATA!B:B,MATCH(B20,DATA!$A:$A,0)),"")</f>
        <v/>
      </c>
    </row>
    <row r="21" spans="2:3" ht="21" customHeight="1" x14ac:dyDescent="0.25">
      <c r="B21" s="19" t="str" cm="1">
        <f t="array" ref="B21">IFERROR(INDEX(DATA!A19:A118, SMALL(IF(ISNUMBER(MATCH(DATA!C19:C118, 'View By City'!$B$2, 0)), MATCH(ROW(DATA!C19:C118), ROW(DATA!C19:C118)), ""), ROWS($A$2:A19))),"")</f>
        <v/>
      </c>
      <c r="C21" s="19" t="str">
        <f>IFERROR(INDEX(DATA!B:B,MATCH(B21,DATA!$A:$A,0)),"")</f>
        <v/>
      </c>
    </row>
    <row r="22" spans="2:3" ht="21" customHeight="1" x14ac:dyDescent="0.25">
      <c r="B22" s="19" t="str" cm="1">
        <f t="array" ref="B22">IFERROR(INDEX(DATA!A20:A119, SMALL(IF(ISNUMBER(MATCH(DATA!C20:C119, 'View By City'!$B$2, 0)), MATCH(ROW(DATA!C20:C119), ROW(DATA!C20:C119)), ""), ROWS($A$2:A20))),"")</f>
        <v/>
      </c>
      <c r="C22" s="19" t="str">
        <f>IFERROR(INDEX(DATA!B:B,MATCH(B22,DATA!$A:$A,0)),"")</f>
        <v/>
      </c>
    </row>
    <row r="23" spans="2:3" x14ac:dyDescent="0.2">
      <c r="B23" t="str" cm="1">
        <f t="array" ref="B23">IFERROR(INDEX(DATA!A21:A120, SMALL(IF(ISNUMBER(MATCH(DATA!C21:C120, 'View By City'!$B$2, 0)), MATCH(ROW(DATA!C21:C120), ROW(DATA!C21:C120)), ""), ROWS($A$2:A21))),"")</f>
        <v/>
      </c>
      <c r="C23" t="str">
        <f>IFERROR(INDEX(DATA!B:B,MATCH(B23,DATA!$A:$A,0)),"")</f>
        <v/>
      </c>
    </row>
    <row r="24" spans="2:3" x14ac:dyDescent="0.2">
      <c r="B24" t="str" cm="1">
        <f t="array" ref="B24">IFERROR(INDEX(DATA!A22:A121, SMALL(IF(ISNUMBER(MATCH(DATA!C22:C121, 'View By City'!$B$2, 0)), MATCH(ROW(DATA!C22:C121), ROW(DATA!C22:C121)), ""), ROWS($A$2:A22))),"")</f>
        <v/>
      </c>
      <c r="C24" t="str">
        <f>IFERROR(INDEX(DATA!B:B,MATCH(B24,DATA!$A:$A,0)),"")</f>
        <v/>
      </c>
    </row>
    <row r="25" spans="2:3" x14ac:dyDescent="0.2">
      <c r="B25" t="str" cm="1">
        <f t="array" ref="B25">IFERROR(INDEX(DATA!A23:A122, SMALL(IF(ISNUMBER(MATCH(DATA!C23:C122, 'View By City'!$B$2, 0)), MATCH(ROW(DATA!C23:C122), ROW(DATA!C23:C122)), ""), ROWS($A$2:A23))),"")</f>
        <v/>
      </c>
      <c r="C25" t="str">
        <f>IFERROR(INDEX(DATA!B:B,MATCH(B25,DATA!$A:$A,0)),"")</f>
        <v/>
      </c>
    </row>
    <row r="26" spans="2:3" x14ac:dyDescent="0.2">
      <c r="B26" t="str" cm="1">
        <f t="array" ref="B26">IFERROR(INDEX(DATA!A24:A123, SMALL(IF(ISNUMBER(MATCH(DATA!C24:C123, 'View By City'!$B$2, 0)), MATCH(ROW(DATA!C24:C123), ROW(DATA!C24:C123)), ""), ROWS($A$2:A24))),"")</f>
        <v/>
      </c>
      <c r="C26" t="str">
        <f>IFERROR(INDEX(DATA!B:B,MATCH(B26,DATA!$A:$A,0)),"")</f>
        <v/>
      </c>
    </row>
    <row r="27" spans="2:3" x14ac:dyDescent="0.2">
      <c r="B27" t="str" cm="1">
        <f t="array" ref="B27">IFERROR(INDEX(DATA!A25:A124, SMALL(IF(ISNUMBER(MATCH(DATA!C25:C124, 'View By City'!$B$2, 0)), MATCH(ROW(DATA!C25:C124), ROW(DATA!C25:C124)), ""), ROWS($A$2:A25))),"")</f>
        <v/>
      </c>
      <c r="C27" t="str">
        <f>IFERROR(INDEX(DATA!B:B,MATCH(B27,DATA!$A:$A,0)),"")</f>
        <v/>
      </c>
    </row>
    <row r="28" spans="2:3" x14ac:dyDescent="0.2">
      <c r="B28" t="str" cm="1">
        <f t="array" ref="B28">IFERROR(INDEX(DATA!A26:A125, SMALL(IF(ISNUMBER(MATCH(DATA!C26:C125, 'View By City'!$B$2, 0)), MATCH(ROW(DATA!C26:C125), ROW(DATA!C26:C125)), ""), ROWS($A$2:A26))),"")</f>
        <v/>
      </c>
      <c r="C28" t="str">
        <f>IFERROR(INDEX(DATA!B:B,MATCH(B28,DATA!$A:$A,0)),"")</f>
        <v/>
      </c>
    </row>
    <row r="29" spans="2:3" x14ac:dyDescent="0.2">
      <c r="B29" t="str" cm="1">
        <f t="array" ref="B29">IFERROR(INDEX(DATA!A27:A126, SMALL(IF(ISNUMBER(MATCH(DATA!C27:C126, 'View By City'!$B$2, 0)), MATCH(ROW(DATA!C27:C126), ROW(DATA!C27:C126)), ""), ROWS($A$2:A27))),"")</f>
        <v/>
      </c>
      <c r="C29" t="str">
        <f>IFERROR(INDEX(DATA!B:B,MATCH(B29,DATA!$A:$A,0)),"")</f>
        <v/>
      </c>
    </row>
    <row r="30" spans="2:3" x14ac:dyDescent="0.2">
      <c r="B30" t="str" cm="1">
        <f t="array" ref="B30">IFERROR(INDEX(DATA!A28:A127, SMALL(IF(ISNUMBER(MATCH(DATA!C28:C127, 'View By City'!$B$2, 0)), MATCH(ROW(DATA!C28:C127), ROW(DATA!C28:C127)), ""), ROWS($A$2:A28))),"")</f>
        <v/>
      </c>
      <c r="C30" t="str">
        <f>IFERROR(INDEX(DATA!B:B,MATCH(B30,DATA!$A:$A,0)),"")</f>
        <v/>
      </c>
    </row>
    <row r="31" spans="2:3" x14ac:dyDescent="0.2">
      <c r="C31" t="str">
        <f>IFERROR(INDEX(DATA!B:B,MATCH(B31,DATA!$A:$A,0)),"")</f>
        <v/>
      </c>
    </row>
    <row r="32" spans="2:3" x14ac:dyDescent="0.2">
      <c r="C32" t="str">
        <f>IFERROR(INDEX(DATA!B:B,MATCH(B32,DATA!$A:$A,0)),"")</f>
        <v/>
      </c>
    </row>
    <row r="33" spans="2:3" x14ac:dyDescent="0.2">
      <c r="B33" t="str">
        <f>IFERROR(INDEX(DATA!A:A,MATCH(B32,DATA!$C:$C,0)),"")</f>
        <v/>
      </c>
      <c r="C33" t="str">
        <f>IFERROR(INDEX(DATA!B:B,MATCH(B33,DATA!$A:$A,0)),"")</f>
        <v/>
      </c>
    </row>
    <row r="34" spans="2:3" x14ac:dyDescent="0.2">
      <c r="B34" t="str">
        <f>IFERROR(INDEX(DATA!A:A,MATCH(B33,DATA!$C:$C,0)),"")</f>
        <v/>
      </c>
      <c r="C34" t="str">
        <f>IFERROR(INDEX(DATA!B:B,MATCH(B34,DATA!$A:$A,0)),"")</f>
        <v/>
      </c>
    </row>
    <row r="35" spans="2:3" x14ac:dyDescent="0.2">
      <c r="B35" t="str">
        <f>IFERROR(INDEX(DATA!A:A,MATCH(B34,DATA!$C:$C,0)),"")</f>
        <v/>
      </c>
      <c r="C35" t="str">
        <f>IFERROR(INDEX(DATA!B:B,MATCH(B35,DATA!$A:$A,0)),"")</f>
        <v/>
      </c>
    </row>
    <row r="36" spans="2:3" x14ac:dyDescent="0.2">
      <c r="B36" t="str">
        <f>IFERROR(INDEX(DATA!A:A,MATCH(B35,DATA!$C:$C,0)),"")</f>
        <v/>
      </c>
      <c r="C36" t="str">
        <f>IFERROR(INDEX(DATA!B:B,MATCH(B36,DATA!$A:$A,0)),"")</f>
        <v/>
      </c>
    </row>
    <row r="37" spans="2:3" x14ac:dyDescent="0.2">
      <c r="B37" t="str">
        <f>IFERROR(INDEX(DATA!A:A,MATCH(B36,DATA!$C:$C,0)),"")</f>
        <v/>
      </c>
      <c r="C37" t="str">
        <f>IFERROR(INDEX(DATA!B:B,MATCH(B37,DATA!$A:$A,0)),"")</f>
        <v/>
      </c>
    </row>
    <row r="38" spans="2:3" x14ac:dyDescent="0.2">
      <c r="B38" t="str">
        <f>IFERROR(INDEX(DATA!A:A,MATCH(B37,DATA!$C:$C,0)),"")</f>
        <v/>
      </c>
      <c r="C38" t="str">
        <f>IFERROR(INDEX(DATA!B:B,MATCH(B38,DATA!$A:$A,0)),"")</f>
        <v/>
      </c>
    </row>
    <row r="39" spans="2:3" x14ac:dyDescent="0.2">
      <c r="B39" t="str">
        <f>IFERROR(INDEX(DATA!A:A,MATCH(B38,DATA!$C:$C,0)),"")</f>
        <v/>
      </c>
      <c r="C39" t="str">
        <f>IFERROR(INDEX(DATA!B:B,MATCH(B39,DATA!$A:$A,0)),"")</f>
        <v/>
      </c>
    </row>
    <row r="40" spans="2:3" x14ac:dyDescent="0.2">
      <c r="B40" t="str">
        <f>IFERROR(INDEX(DATA!A:A,MATCH(B39,DATA!$C:$C,0)),"")</f>
        <v/>
      </c>
      <c r="C40" t="str">
        <f>IFERROR(INDEX(DATA!B:B,MATCH(B40,DATA!$A:$A,0)),"")</f>
        <v/>
      </c>
    </row>
    <row r="41" spans="2:3" x14ac:dyDescent="0.2">
      <c r="B41" t="str">
        <f>IFERROR(INDEX(DATA!A:A,MATCH(B40,DATA!$C:$C,0)),"")</f>
        <v/>
      </c>
      <c r="C41" t="str">
        <f>IFERROR(INDEX(DATA!B:B,MATCH(B41,DATA!$A:$A,0)),"")</f>
        <v/>
      </c>
    </row>
    <row r="42" spans="2:3" x14ac:dyDescent="0.2">
      <c r="B42" t="str">
        <f>IFERROR(INDEX(DATA!A:A,MATCH(B41,DATA!$C:$C,0)),"")</f>
        <v/>
      </c>
      <c r="C42" t="str">
        <f>IFERROR(INDEX(DATA!B:B,MATCH(B42,DATA!$A:$A,0)),"")</f>
        <v/>
      </c>
    </row>
    <row r="43" spans="2:3" x14ac:dyDescent="0.2">
      <c r="B43" t="str">
        <f>IFERROR(INDEX(DATA!A:A,MATCH(B42,DATA!$C:$C,0)),"")</f>
        <v/>
      </c>
      <c r="C43" t="str">
        <f>IFERROR(INDEX(DATA!B:B,MATCH(B43,DATA!$A:$A,0)),"")</f>
        <v/>
      </c>
    </row>
  </sheetData>
  <sheetProtection selectLockedCells="1"/>
  <mergeCells count="2">
    <mergeCell ref="B2:C2"/>
    <mergeCell ref="A1:XFD1"/>
  </mergeCells>
  <dataValidations count="1">
    <dataValidation type="list" allowBlank="1" showInputMessage="1" showErrorMessage="1" sqref="B2" xr:uid="{9C9701F4-7AE0-4440-A326-328CA7579EA1}">
      <formula1>$I$2:$I$13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Lookup</vt:lpstr>
      <vt:lpstr>DATA</vt:lpstr>
      <vt:lpstr>View By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2023-04-13T20:34:42Z</dcterms:created>
  <dcterms:modified xsi:type="dcterms:W3CDTF">2023-09-11T17:24:46Z</dcterms:modified>
</cp:coreProperties>
</file>