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omments7.xml" ContentType="application/vnd.openxmlformats-officedocument.spreadsheetml.comments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omments8.xml" ContentType="application/vnd.openxmlformats-officedocument.spreadsheetml.comments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\Desktop\CCI - AUDITORIA\SIG - SST\SEGURIDAD\88. INDICADORES DE SST\"/>
    </mc:Choice>
  </mc:AlternateContent>
  <bookViews>
    <workbookView xWindow="-120" yWindow="-120" windowWidth="19440" windowHeight="11640" tabRatio="545" firstSheet="5" activeTab="5"/>
  </bookViews>
  <sheets>
    <sheet name="LA QUINUA - CVSC" sheetId="12" state="hidden" r:id="rId1"/>
    <sheet name="LA QUINUA - PYMES" sheetId="17" state="hidden" r:id="rId2"/>
    <sheet name="OXAPAMPA - CVSC " sheetId="18" state="hidden" r:id="rId3"/>
    <sheet name="OXAPAMPA- PYMES" sheetId="19" state="hidden" r:id="rId4"/>
    <sheet name="OXAPAMPA" sheetId="13" state="hidden" r:id="rId5"/>
    <sheet name="Planta" sheetId="14" r:id="rId6"/>
    <sheet name="SIHUAS" sheetId="15" state="hidden" r:id="rId7"/>
    <sheet name="ANDAHUAYLAS" sheetId="16" state="hidden" r:id="rId8"/>
  </sheets>
  <definedNames>
    <definedName name="_xlnm.Print_Area" localSheetId="7">ANDAHUAYLAS!$A$1:$AD$61</definedName>
    <definedName name="_xlnm.Print_Area" localSheetId="0">'LA QUINUA - CVSC'!$A$1:$AD$61</definedName>
    <definedName name="_xlnm.Print_Area" localSheetId="1">'LA QUINUA - PYMES'!$A$1:$AD$61</definedName>
    <definedName name="_xlnm.Print_Area" localSheetId="4">OXAPAMPA!$A$1:$AD$61</definedName>
    <definedName name="_xlnm.Print_Area" localSheetId="2">'OXAPAMPA - CVSC '!$A$1:$AD$61</definedName>
    <definedName name="_xlnm.Print_Area" localSheetId="3">'OXAPAMPA- PYMES'!$A$1:$AD$61</definedName>
    <definedName name="_xlnm.Print_Area" localSheetId="5">Planta!$A$1:$AD$74</definedName>
    <definedName name="_xlnm.Print_Area" localSheetId="6">SIHUAS!$A$1:$AD$61</definedName>
  </definedNames>
  <calcPr calcId="152511" calcMode="manual"/>
</workbook>
</file>

<file path=xl/calcChain.xml><?xml version="1.0" encoding="utf-8"?>
<calcChain xmlns="http://schemas.openxmlformats.org/spreadsheetml/2006/main">
  <c r="P51" i="14" l="1"/>
  <c r="Q51" i="14" s="1"/>
  <c r="P50" i="14"/>
  <c r="Q50" i="14" s="1"/>
  <c r="P49" i="14"/>
  <c r="O46" i="14"/>
  <c r="N46" i="14"/>
  <c r="L46" i="14"/>
  <c r="P46" i="14" s="1"/>
  <c r="Q46" i="14" s="1"/>
  <c r="I46" i="14"/>
  <c r="M46" i="14" s="1"/>
  <c r="K46" i="14"/>
  <c r="K47" i="14" s="1"/>
  <c r="K48" i="14" s="1"/>
  <c r="K49" i="14" s="1"/>
  <c r="I47" i="14" l="1"/>
  <c r="I48" i="14" s="1"/>
  <c r="I49" i="14" s="1"/>
  <c r="K41" i="14"/>
  <c r="K42" i="14" s="1"/>
  <c r="K43" i="14" s="1"/>
  <c r="K44" i="14" s="1"/>
  <c r="K45" i="14" s="1"/>
  <c r="K40" i="14"/>
  <c r="Z41" i="14"/>
  <c r="Z42" i="14" s="1"/>
  <c r="Z43" i="14" s="1"/>
  <c r="Z44" i="14" s="1"/>
  <c r="Z45" i="14" s="1"/>
  <c r="Z46" i="14" s="1"/>
  <c r="Z47" i="14" s="1"/>
  <c r="Z48" i="14" s="1"/>
  <c r="Z49" i="14" s="1"/>
  <c r="Z40" i="14"/>
  <c r="AC40" i="14"/>
  <c r="AC50" i="14"/>
  <c r="AD50" i="14" s="1"/>
  <c r="U40" i="14"/>
  <c r="U41" i="14" s="1"/>
  <c r="U42" i="14" s="1"/>
  <c r="U43" i="14" s="1"/>
  <c r="U44" i="14" s="1"/>
  <c r="U45" i="14" s="1"/>
  <c r="U46" i="14" s="1"/>
  <c r="U47" i="14" s="1"/>
  <c r="U48" i="14" s="1"/>
  <c r="U49" i="14" s="1"/>
  <c r="S40" i="14"/>
  <c r="S41" i="14" s="1"/>
  <c r="S42" i="14" s="1"/>
  <c r="S43" i="14" s="1"/>
  <c r="S44" i="14" s="1"/>
  <c r="S45" i="14" s="1"/>
  <c r="S46" i="14" s="1"/>
  <c r="S47" i="14" s="1"/>
  <c r="S48" i="14" s="1"/>
  <c r="S49" i="14" s="1"/>
  <c r="P45" i="14"/>
  <c r="Q45" i="14" s="1"/>
  <c r="Q49" i="14"/>
  <c r="N49" i="14"/>
  <c r="N48" i="14"/>
  <c r="N47" i="14"/>
  <c r="N45" i="14"/>
  <c r="N44" i="14"/>
  <c r="N43" i="14"/>
  <c r="N42" i="14"/>
  <c r="N41" i="14"/>
  <c r="P41" i="14" s="1"/>
  <c r="Q41" i="14" s="1"/>
  <c r="O40" i="14"/>
  <c r="N40" i="14"/>
  <c r="P40" i="14" s="1"/>
  <c r="Q40" i="14" s="1"/>
  <c r="L41" i="14"/>
  <c r="L42" i="14"/>
  <c r="L43" i="14"/>
  <c r="P43" i="14" s="1"/>
  <c r="Q43" i="14" s="1"/>
  <c r="L44" i="14"/>
  <c r="P44" i="14" s="1"/>
  <c r="Q44" i="14" s="1"/>
  <c r="L45" i="14"/>
  <c r="L47" i="14"/>
  <c r="P47" i="14" s="1"/>
  <c r="Q47" i="14" s="1"/>
  <c r="L48" i="14"/>
  <c r="P48" i="14" s="1"/>
  <c r="Q48" i="14" s="1"/>
  <c r="L49" i="14"/>
  <c r="L40" i="14"/>
  <c r="I40" i="14"/>
  <c r="I41" i="14" s="1"/>
  <c r="I42" i="14" s="1"/>
  <c r="I43" i="14" s="1"/>
  <c r="I44" i="14" s="1"/>
  <c r="I45" i="14" s="1"/>
  <c r="G40" i="14"/>
  <c r="G41" i="14" s="1"/>
  <c r="G42" i="14" s="1"/>
  <c r="G43" i="14" s="1"/>
  <c r="G44" i="14" s="1"/>
  <c r="G45" i="14" s="1"/>
  <c r="G46" i="14" s="1"/>
  <c r="G47" i="14" s="1"/>
  <c r="G48" i="14" s="1"/>
  <c r="G49" i="14" s="1"/>
  <c r="G50" i="14" s="1"/>
  <c r="G51" i="14" s="1"/>
  <c r="E41" i="14"/>
  <c r="O41" i="14" s="1"/>
  <c r="P42" i="14" l="1"/>
  <c r="Q42" i="14" s="1"/>
  <c r="M40" i="14"/>
  <c r="M41" i="14"/>
  <c r="E42" i="14"/>
  <c r="W34" i="14"/>
  <c r="E43" i="14" l="1"/>
  <c r="M42" i="14"/>
  <c r="O42" i="14"/>
  <c r="E34" i="14"/>
  <c r="E35" i="14" s="1"/>
  <c r="E36" i="14" s="1"/>
  <c r="M43" i="14" l="1"/>
  <c r="O43" i="14"/>
  <c r="E44" i="14"/>
  <c r="AC34" i="14"/>
  <c r="Z34" i="14"/>
  <c r="Z35" i="14" s="1"/>
  <c r="Z36" i="14" s="1"/>
  <c r="Z37" i="14" s="1"/>
  <c r="Z38" i="14" s="1"/>
  <c r="Z39" i="14" s="1"/>
  <c r="Z52" i="14" s="1"/>
  <c r="Z53" i="14" s="1"/>
  <c r="Z54" i="14" s="1"/>
  <c r="S36" i="14"/>
  <c r="S37" i="14"/>
  <c r="S38" i="14"/>
  <c r="S39" i="14"/>
  <c r="S52" i="14"/>
  <c r="S53" i="14"/>
  <c r="S54" i="14"/>
  <c r="S35" i="14"/>
  <c r="S34" i="14"/>
  <c r="M44" i="14" l="1"/>
  <c r="E45" i="14"/>
  <c r="O44" i="14"/>
  <c r="AC48" i="19"/>
  <c r="AC45" i="19"/>
  <c r="W45" i="19"/>
  <c r="O45" i="19"/>
  <c r="M45" i="19"/>
  <c r="G45" i="19"/>
  <c r="AC44" i="19"/>
  <c r="W44" i="19"/>
  <c r="P44" i="19"/>
  <c r="O44" i="19"/>
  <c r="M44" i="19"/>
  <c r="G44" i="19"/>
  <c r="AC43" i="19"/>
  <c r="W43" i="19"/>
  <c r="P43" i="19"/>
  <c r="O43" i="19"/>
  <c r="M43" i="19"/>
  <c r="G43" i="19"/>
  <c r="AC42" i="19"/>
  <c r="W42" i="19"/>
  <c r="P42" i="19"/>
  <c r="O42" i="19"/>
  <c r="M42" i="19"/>
  <c r="G42" i="19"/>
  <c r="AC41" i="19"/>
  <c r="W41" i="19"/>
  <c r="P41" i="19"/>
  <c r="O41" i="19"/>
  <c r="M41" i="19"/>
  <c r="G41" i="19"/>
  <c r="AC40" i="19"/>
  <c r="W40" i="19"/>
  <c r="P40" i="19"/>
  <c r="O40" i="19"/>
  <c r="M40" i="19"/>
  <c r="G40" i="19"/>
  <c r="AC39" i="19"/>
  <c r="W39" i="19"/>
  <c r="P39" i="19"/>
  <c r="O39" i="19"/>
  <c r="M39" i="19"/>
  <c r="I39" i="19"/>
  <c r="I40" i="19" s="1"/>
  <c r="I41" i="19" s="1"/>
  <c r="I42" i="19" s="1"/>
  <c r="I43" i="19" s="1"/>
  <c r="I44" i="19" s="1"/>
  <c r="I45" i="19" s="1"/>
  <c r="G39" i="19"/>
  <c r="AC38" i="19"/>
  <c r="W38" i="19"/>
  <c r="P38" i="19"/>
  <c r="O38" i="19"/>
  <c r="M38" i="19"/>
  <c r="G38" i="19"/>
  <c r="AC37" i="19"/>
  <c r="W37" i="19"/>
  <c r="P37" i="19"/>
  <c r="Q37" i="19" s="1"/>
  <c r="K37" i="19"/>
  <c r="K38" i="19" s="1"/>
  <c r="K39" i="19" s="1"/>
  <c r="K40" i="19" s="1"/>
  <c r="K41" i="19" s="1"/>
  <c r="K42" i="19" s="1"/>
  <c r="K43" i="19" s="1"/>
  <c r="K44" i="19" s="1"/>
  <c r="K45" i="19" s="1"/>
  <c r="G37" i="19"/>
  <c r="AC36" i="19"/>
  <c r="W36" i="19"/>
  <c r="N36" i="19"/>
  <c r="I36" i="19"/>
  <c r="G36" i="19"/>
  <c r="AC35" i="19"/>
  <c r="Z35" i="19"/>
  <c r="Z36" i="19" s="1"/>
  <c r="Z37" i="19" s="1"/>
  <c r="Z38" i="19" s="1"/>
  <c r="Z39" i="19" s="1"/>
  <c r="Z40" i="19" s="1"/>
  <c r="Z41" i="19" s="1"/>
  <c r="Z42" i="19" s="1"/>
  <c r="Z43" i="19" s="1"/>
  <c r="Z44" i="19" s="1"/>
  <c r="Z45" i="19" s="1"/>
  <c r="N35" i="19"/>
  <c r="L35" i="19"/>
  <c r="G35" i="19"/>
  <c r="AC34" i="19"/>
  <c r="AD34" i="19" s="1"/>
  <c r="AB34" i="19"/>
  <c r="AB35" i="19" s="1"/>
  <c r="AB36" i="19" s="1"/>
  <c r="AB37" i="19" s="1"/>
  <c r="AB38" i="19" s="1"/>
  <c r="AB39" i="19" s="1"/>
  <c r="AB40" i="19" s="1"/>
  <c r="AB41" i="19" s="1"/>
  <c r="AB42" i="19" s="1"/>
  <c r="AB43" i="19" s="1"/>
  <c r="AB44" i="19" s="1"/>
  <c r="AB45" i="19" s="1"/>
  <c r="Z34" i="19"/>
  <c r="W34" i="19"/>
  <c r="U34" i="19"/>
  <c r="U35" i="19" s="1"/>
  <c r="S34" i="19"/>
  <c r="S35" i="19" s="1"/>
  <c r="S36" i="19" s="1"/>
  <c r="S37" i="19" s="1"/>
  <c r="S38" i="19" s="1"/>
  <c r="S39" i="19" s="1"/>
  <c r="S40" i="19" s="1"/>
  <c r="S41" i="19" s="1"/>
  <c r="S42" i="19" s="1"/>
  <c r="S43" i="19" s="1"/>
  <c r="S44" i="19" s="1"/>
  <c r="S45" i="19" s="1"/>
  <c r="N34" i="19"/>
  <c r="L34" i="19"/>
  <c r="K34" i="19"/>
  <c r="K35" i="19" s="1"/>
  <c r="I34" i="19"/>
  <c r="I35" i="19" s="1"/>
  <c r="G34" i="19"/>
  <c r="E34" i="19"/>
  <c r="E35" i="19" s="1"/>
  <c r="S29" i="19"/>
  <c r="N29" i="19"/>
  <c r="L29" i="19"/>
  <c r="P29" i="19" s="1"/>
  <c r="K29" i="19"/>
  <c r="I29" i="19"/>
  <c r="G29" i="19"/>
  <c r="E29" i="19"/>
  <c r="O29" i="19" s="1"/>
  <c r="S28" i="19"/>
  <c r="N28" i="19"/>
  <c r="L28" i="19"/>
  <c r="P28" i="19" s="1"/>
  <c r="K28" i="19"/>
  <c r="I28" i="19"/>
  <c r="G28" i="19"/>
  <c r="E28" i="19"/>
  <c r="M28" i="19" s="1"/>
  <c r="Q28" i="19" s="1"/>
  <c r="S27" i="19"/>
  <c r="N27" i="19"/>
  <c r="L27" i="19"/>
  <c r="P27" i="19" s="1"/>
  <c r="K27" i="19"/>
  <c r="I27" i="19"/>
  <c r="G27" i="19"/>
  <c r="E27" i="19"/>
  <c r="M27" i="19" s="1"/>
  <c r="Q27" i="19" s="1"/>
  <c r="S26" i="19"/>
  <c r="N26" i="19"/>
  <c r="L26" i="19"/>
  <c r="P26" i="19" s="1"/>
  <c r="K26" i="19"/>
  <c r="I26" i="19"/>
  <c r="G26" i="19"/>
  <c r="E26" i="19"/>
  <c r="O26" i="19" s="1"/>
  <c r="S25" i="19"/>
  <c r="N25" i="19"/>
  <c r="L25" i="19"/>
  <c r="P25" i="19" s="1"/>
  <c r="K25" i="19"/>
  <c r="I25" i="19"/>
  <c r="G25" i="19"/>
  <c r="E25" i="19"/>
  <c r="O25" i="19" s="1"/>
  <c r="S24" i="19"/>
  <c r="N24" i="19"/>
  <c r="L24" i="19"/>
  <c r="P24" i="19" s="1"/>
  <c r="K24" i="19"/>
  <c r="I24" i="19"/>
  <c r="G24" i="19"/>
  <c r="E24" i="19"/>
  <c r="M24" i="19" s="1"/>
  <c r="Q24" i="19" s="1"/>
  <c r="S18" i="19"/>
  <c r="N18" i="19"/>
  <c r="L18" i="19"/>
  <c r="P18" i="19" s="1"/>
  <c r="K18" i="19"/>
  <c r="I18" i="19"/>
  <c r="G18" i="19"/>
  <c r="E18" i="19"/>
  <c r="M18" i="19" s="1"/>
  <c r="Q18" i="19" s="1"/>
  <c r="S17" i="19"/>
  <c r="N17" i="19"/>
  <c r="L17" i="19"/>
  <c r="P17" i="19" s="1"/>
  <c r="K17" i="19"/>
  <c r="I17" i="19"/>
  <c r="G17" i="19"/>
  <c r="E17" i="19"/>
  <c r="M17" i="19" s="1"/>
  <c r="Q17" i="19" s="1"/>
  <c r="S16" i="19"/>
  <c r="O16" i="19"/>
  <c r="N16" i="19"/>
  <c r="M16" i="19"/>
  <c r="Q16" i="19" s="1"/>
  <c r="L16" i="19"/>
  <c r="P16" i="19" s="1"/>
  <c r="K16" i="19"/>
  <c r="I16" i="19"/>
  <c r="G16" i="19"/>
  <c r="S15" i="19"/>
  <c r="O15" i="19"/>
  <c r="N15" i="19"/>
  <c r="M15" i="19"/>
  <c r="Q15" i="19" s="1"/>
  <c r="L15" i="19"/>
  <c r="P15" i="19" s="1"/>
  <c r="K15" i="19"/>
  <c r="I15" i="19"/>
  <c r="G15" i="19"/>
  <c r="S14" i="19"/>
  <c r="O14" i="19"/>
  <c r="N14" i="19"/>
  <c r="M14" i="19"/>
  <c r="Q14" i="19" s="1"/>
  <c r="L14" i="19"/>
  <c r="P14" i="19" s="1"/>
  <c r="K14" i="19"/>
  <c r="I14" i="19"/>
  <c r="G14" i="19"/>
  <c r="S13" i="19"/>
  <c r="N13" i="19"/>
  <c r="L13" i="19"/>
  <c r="P13" i="19" s="1"/>
  <c r="K13" i="19"/>
  <c r="O13" i="19" s="1"/>
  <c r="I13" i="19"/>
  <c r="G13" i="19"/>
  <c r="E13" i="19"/>
  <c r="M13" i="19" s="1"/>
  <c r="Q13" i="19" s="1"/>
  <c r="AC45" i="18"/>
  <c r="W45" i="18"/>
  <c r="O45" i="18"/>
  <c r="M45" i="18"/>
  <c r="G45" i="18"/>
  <c r="AC44" i="18"/>
  <c r="W44" i="18"/>
  <c r="P44" i="18"/>
  <c r="O44" i="18"/>
  <c r="M44" i="18"/>
  <c r="G44" i="18"/>
  <c r="AC43" i="18"/>
  <c r="W43" i="18"/>
  <c r="P43" i="18"/>
  <c r="O43" i="18"/>
  <c r="M43" i="18"/>
  <c r="G43" i="18"/>
  <c r="AC42" i="18"/>
  <c r="W42" i="18"/>
  <c r="P42" i="18"/>
  <c r="O42" i="18"/>
  <c r="M42" i="18"/>
  <c r="G42" i="18"/>
  <c r="AC41" i="18"/>
  <c r="W41" i="18"/>
  <c r="P41" i="18"/>
  <c r="O41" i="18"/>
  <c r="M41" i="18"/>
  <c r="G41" i="18"/>
  <c r="AC40" i="18"/>
  <c r="W40" i="18"/>
  <c r="P40" i="18"/>
  <c r="O40" i="18"/>
  <c r="M40" i="18"/>
  <c r="G40" i="18"/>
  <c r="AC39" i="18"/>
  <c r="W39" i="18"/>
  <c r="P39" i="18"/>
  <c r="O39" i="18"/>
  <c r="M39" i="18"/>
  <c r="I39" i="18"/>
  <c r="I40" i="18" s="1"/>
  <c r="I41" i="18" s="1"/>
  <c r="I42" i="18" s="1"/>
  <c r="I43" i="18" s="1"/>
  <c r="I44" i="18" s="1"/>
  <c r="I45" i="18" s="1"/>
  <c r="G39" i="18"/>
  <c r="AC38" i="18"/>
  <c r="W38" i="18"/>
  <c r="P38" i="18"/>
  <c r="O38" i="18"/>
  <c r="M38" i="18"/>
  <c r="G38" i="18"/>
  <c r="AC37" i="18"/>
  <c r="W37" i="18"/>
  <c r="Q37" i="18"/>
  <c r="Q38" i="18" s="1"/>
  <c r="P37" i="18"/>
  <c r="K37" i="18"/>
  <c r="K38" i="18" s="1"/>
  <c r="K39" i="18" s="1"/>
  <c r="K40" i="18" s="1"/>
  <c r="K41" i="18" s="1"/>
  <c r="K42" i="18" s="1"/>
  <c r="K43" i="18" s="1"/>
  <c r="K44" i="18" s="1"/>
  <c r="K45" i="18" s="1"/>
  <c r="G37" i="18"/>
  <c r="AC36" i="18"/>
  <c r="W36" i="18"/>
  <c r="N36" i="18"/>
  <c r="I36" i="18"/>
  <c r="G36" i="18"/>
  <c r="AC35" i="18"/>
  <c r="U35" i="18"/>
  <c r="U36" i="18" s="1"/>
  <c r="U37" i="18" s="1"/>
  <c r="U38" i="18" s="1"/>
  <c r="U39" i="18" s="1"/>
  <c r="U40" i="18" s="1"/>
  <c r="U41" i="18" s="1"/>
  <c r="U42" i="18" s="1"/>
  <c r="U43" i="18" s="1"/>
  <c r="U44" i="18" s="1"/>
  <c r="U45" i="18" s="1"/>
  <c r="N35" i="18"/>
  <c r="L35" i="18"/>
  <c r="G35" i="18"/>
  <c r="AD34" i="18"/>
  <c r="AC34" i="18"/>
  <c r="AB34" i="18"/>
  <c r="AB35" i="18" s="1"/>
  <c r="AB36" i="18" s="1"/>
  <c r="AB37" i="18" s="1"/>
  <c r="AB38" i="18" s="1"/>
  <c r="AB39" i="18" s="1"/>
  <c r="AB40" i="18" s="1"/>
  <c r="AB41" i="18" s="1"/>
  <c r="AB42" i="18" s="1"/>
  <c r="AB43" i="18" s="1"/>
  <c r="AB44" i="18" s="1"/>
  <c r="AB45" i="18" s="1"/>
  <c r="Z34" i="18"/>
  <c r="Z35" i="18" s="1"/>
  <c r="Z36" i="18" s="1"/>
  <c r="Z37" i="18" s="1"/>
  <c r="Z38" i="18" s="1"/>
  <c r="Z39" i="18" s="1"/>
  <c r="Z40" i="18" s="1"/>
  <c r="Z41" i="18" s="1"/>
  <c r="Z42" i="18" s="1"/>
  <c r="Z43" i="18" s="1"/>
  <c r="Z44" i="18" s="1"/>
  <c r="Z45" i="18" s="1"/>
  <c r="W34" i="18"/>
  <c r="U34" i="18"/>
  <c r="S34" i="18"/>
  <c r="S35" i="18" s="1"/>
  <c r="S36" i="18" s="1"/>
  <c r="S37" i="18" s="1"/>
  <c r="S38" i="18" s="1"/>
  <c r="S39" i="18" s="1"/>
  <c r="S40" i="18" s="1"/>
  <c r="S41" i="18" s="1"/>
  <c r="S42" i="18" s="1"/>
  <c r="S43" i="18" s="1"/>
  <c r="S44" i="18" s="1"/>
  <c r="S45" i="18" s="1"/>
  <c r="N34" i="18"/>
  <c r="L34" i="18"/>
  <c r="K34" i="18"/>
  <c r="K35" i="18" s="1"/>
  <c r="I34" i="18"/>
  <c r="I35" i="18" s="1"/>
  <c r="G34" i="18"/>
  <c r="E34" i="18"/>
  <c r="O34" i="18" s="1"/>
  <c r="S29" i="18"/>
  <c r="N29" i="18"/>
  <c r="L29" i="18"/>
  <c r="P29" i="18" s="1"/>
  <c r="K29" i="18"/>
  <c r="I29" i="18"/>
  <c r="G29" i="18"/>
  <c r="E29" i="18"/>
  <c r="O29" i="18" s="1"/>
  <c r="S28" i="18"/>
  <c r="N28" i="18"/>
  <c r="L28" i="18"/>
  <c r="P28" i="18" s="1"/>
  <c r="K28" i="18"/>
  <c r="I28" i="18"/>
  <c r="G28" i="18"/>
  <c r="E28" i="18"/>
  <c r="O28" i="18" s="1"/>
  <c r="S27" i="18"/>
  <c r="N27" i="18"/>
  <c r="L27" i="18"/>
  <c r="P27" i="18" s="1"/>
  <c r="K27" i="18"/>
  <c r="I27" i="18"/>
  <c r="G27" i="18"/>
  <c r="E27" i="18"/>
  <c r="O27" i="18" s="1"/>
  <c r="S26" i="18"/>
  <c r="N26" i="18"/>
  <c r="L26" i="18"/>
  <c r="P26" i="18" s="1"/>
  <c r="K26" i="18"/>
  <c r="I26" i="18"/>
  <c r="G26" i="18"/>
  <c r="E26" i="18"/>
  <c r="M26" i="18" s="1"/>
  <c r="Q26" i="18" s="1"/>
  <c r="S25" i="18"/>
  <c r="N25" i="18"/>
  <c r="L25" i="18"/>
  <c r="P25" i="18" s="1"/>
  <c r="K25" i="18"/>
  <c r="I25" i="18"/>
  <c r="G25" i="18"/>
  <c r="E25" i="18"/>
  <c r="O25" i="18" s="1"/>
  <c r="S24" i="18"/>
  <c r="N24" i="18"/>
  <c r="L24" i="18"/>
  <c r="P24" i="18" s="1"/>
  <c r="K24" i="18"/>
  <c r="I24" i="18"/>
  <c r="G24" i="18"/>
  <c r="E24" i="18"/>
  <c r="O24" i="18" s="1"/>
  <c r="S18" i="18"/>
  <c r="N18" i="18"/>
  <c r="L18" i="18"/>
  <c r="P18" i="18" s="1"/>
  <c r="K18" i="18"/>
  <c r="I18" i="18"/>
  <c r="G18" i="18"/>
  <c r="E18" i="18"/>
  <c r="O18" i="18" s="1"/>
  <c r="S17" i="18"/>
  <c r="N17" i="18"/>
  <c r="L17" i="18"/>
  <c r="P17" i="18" s="1"/>
  <c r="K17" i="18"/>
  <c r="I17" i="18"/>
  <c r="G17" i="18"/>
  <c r="E17" i="18"/>
  <c r="M17" i="18" s="1"/>
  <c r="Q17" i="18" s="1"/>
  <c r="S16" i="18"/>
  <c r="O16" i="18"/>
  <c r="N16" i="18"/>
  <c r="M16" i="18"/>
  <c r="Q16" i="18" s="1"/>
  <c r="L16" i="18"/>
  <c r="P16" i="18" s="1"/>
  <c r="K16" i="18"/>
  <c r="I16" i="18"/>
  <c r="G16" i="18"/>
  <c r="S15" i="18"/>
  <c r="O15" i="18"/>
  <c r="N15" i="18"/>
  <c r="M15" i="18"/>
  <c r="Q15" i="18" s="1"/>
  <c r="L15" i="18"/>
  <c r="P15" i="18" s="1"/>
  <c r="K15" i="18"/>
  <c r="I15" i="18"/>
  <c r="G15" i="18"/>
  <c r="S14" i="18"/>
  <c r="O14" i="18"/>
  <c r="N14" i="18"/>
  <c r="M14" i="18"/>
  <c r="Q14" i="18" s="1"/>
  <c r="L14" i="18"/>
  <c r="P14" i="18" s="1"/>
  <c r="K14" i="18"/>
  <c r="I14" i="18"/>
  <c r="G14" i="18"/>
  <c r="S13" i="18"/>
  <c r="N13" i="18"/>
  <c r="L13" i="18"/>
  <c r="P13" i="18" s="1"/>
  <c r="K13" i="18"/>
  <c r="I13" i="18"/>
  <c r="G13" i="18"/>
  <c r="E13" i="18"/>
  <c r="AD34" i="17"/>
  <c r="AC34" i="17"/>
  <c r="AC35" i="17"/>
  <c r="AD35" i="17" s="1"/>
  <c r="AC48" i="17"/>
  <c r="AC45" i="17"/>
  <c r="W45" i="17"/>
  <c r="O45" i="17"/>
  <c r="M45" i="17"/>
  <c r="G45" i="17"/>
  <c r="AC44" i="17"/>
  <c r="W44" i="17"/>
  <c r="P44" i="17"/>
  <c r="O44" i="17"/>
  <c r="M44" i="17"/>
  <c r="G44" i="17"/>
  <c r="AC43" i="17"/>
  <c r="W43" i="17"/>
  <c r="P43" i="17"/>
  <c r="O43" i="17"/>
  <c r="M43" i="17"/>
  <c r="G43" i="17"/>
  <c r="AC42" i="17"/>
  <c r="W42" i="17"/>
  <c r="P42" i="17"/>
  <c r="O42" i="17"/>
  <c r="M42" i="17"/>
  <c r="G42" i="17"/>
  <c r="AC41" i="17"/>
  <c r="W41" i="17"/>
  <c r="P41" i="17"/>
  <c r="O41" i="17"/>
  <c r="M41" i="17"/>
  <c r="G41" i="17"/>
  <c r="AC40" i="17"/>
  <c r="W40" i="17"/>
  <c r="P40" i="17"/>
  <c r="O40" i="17"/>
  <c r="M40" i="17"/>
  <c r="G40" i="17"/>
  <c r="AC39" i="17"/>
  <c r="W39" i="17"/>
  <c r="P39" i="17"/>
  <c r="O39" i="17"/>
  <c r="M39" i="17"/>
  <c r="I39" i="17"/>
  <c r="I40" i="17" s="1"/>
  <c r="I41" i="17" s="1"/>
  <c r="I42" i="17" s="1"/>
  <c r="I43" i="17" s="1"/>
  <c r="I44" i="17" s="1"/>
  <c r="I45" i="17" s="1"/>
  <c r="G39" i="17"/>
  <c r="AC38" i="17"/>
  <c r="W38" i="17"/>
  <c r="P38" i="17"/>
  <c r="O38" i="17"/>
  <c r="M38" i="17"/>
  <c r="G38" i="17"/>
  <c r="AC37" i="17"/>
  <c r="W37" i="17"/>
  <c r="P37" i="17"/>
  <c r="Q37" i="17" s="1"/>
  <c r="K37" i="17"/>
  <c r="K38" i="17" s="1"/>
  <c r="K39" i="17" s="1"/>
  <c r="K40" i="17" s="1"/>
  <c r="K41" i="17" s="1"/>
  <c r="K42" i="17" s="1"/>
  <c r="K43" i="17" s="1"/>
  <c r="K44" i="17" s="1"/>
  <c r="K45" i="17" s="1"/>
  <c r="G37" i="17"/>
  <c r="AC36" i="17"/>
  <c r="W36" i="17"/>
  <c r="N36" i="17"/>
  <c r="I36" i="17"/>
  <c r="G36" i="17"/>
  <c r="N35" i="17"/>
  <c r="L35" i="17"/>
  <c r="G35" i="17"/>
  <c r="AB34" i="17"/>
  <c r="AB35" i="17" s="1"/>
  <c r="AB36" i="17" s="1"/>
  <c r="AB37" i="17" s="1"/>
  <c r="AB38" i="17" s="1"/>
  <c r="AB39" i="17" s="1"/>
  <c r="AB40" i="17" s="1"/>
  <c r="AB41" i="17" s="1"/>
  <c r="AB42" i="17" s="1"/>
  <c r="AB43" i="17" s="1"/>
  <c r="AB44" i="17" s="1"/>
  <c r="AB45" i="17" s="1"/>
  <c r="Z34" i="17"/>
  <c r="Z35" i="17" s="1"/>
  <c r="Z36" i="17" s="1"/>
  <c r="Z37" i="17" s="1"/>
  <c r="Z38" i="17" s="1"/>
  <c r="Z39" i="17" s="1"/>
  <c r="Z40" i="17" s="1"/>
  <c r="Z41" i="17" s="1"/>
  <c r="Z42" i="17" s="1"/>
  <c r="Z43" i="17" s="1"/>
  <c r="Z44" i="17" s="1"/>
  <c r="Z45" i="17" s="1"/>
  <c r="W34" i="17"/>
  <c r="U34" i="17"/>
  <c r="U35" i="17" s="1"/>
  <c r="S34" i="17"/>
  <c r="S35" i="17" s="1"/>
  <c r="S36" i="17" s="1"/>
  <c r="S37" i="17" s="1"/>
  <c r="S38" i="17" s="1"/>
  <c r="S39" i="17" s="1"/>
  <c r="S40" i="17" s="1"/>
  <c r="S41" i="17" s="1"/>
  <c r="S42" i="17" s="1"/>
  <c r="S43" i="17" s="1"/>
  <c r="S44" i="17" s="1"/>
  <c r="S45" i="17" s="1"/>
  <c r="N34" i="17"/>
  <c r="L34" i="17"/>
  <c r="K34" i="17"/>
  <c r="K35" i="17" s="1"/>
  <c r="I34" i="17"/>
  <c r="I35" i="17" s="1"/>
  <c r="G34" i="17"/>
  <c r="E34" i="17"/>
  <c r="O34" i="17" s="1"/>
  <c r="S29" i="17"/>
  <c r="N29" i="17"/>
  <c r="M29" i="17"/>
  <c r="Q29" i="17" s="1"/>
  <c r="L29" i="17"/>
  <c r="P29" i="17" s="1"/>
  <c r="K29" i="17"/>
  <c r="I29" i="17"/>
  <c r="G29" i="17"/>
  <c r="E29" i="17"/>
  <c r="O29" i="17" s="1"/>
  <c r="S28" i="17"/>
  <c r="N28" i="17"/>
  <c r="L28" i="17"/>
  <c r="P28" i="17" s="1"/>
  <c r="K28" i="17"/>
  <c r="I28" i="17"/>
  <c r="G28" i="17"/>
  <c r="E28" i="17"/>
  <c r="M28" i="17" s="1"/>
  <c r="Q28" i="17" s="1"/>
  <c r="S27" i="17"/>
  <c r="N27" i="17"/>
  <c r="M27" i="17"/>
  <c r="Q27" i="17" s="1"/>
  <c r="L27" i="17"/>
  <c r="P27" i="17" s="1"/>
  <c r="K27" i="17"/>
  <c r="I27" i="17"/>
  <c r="G27" i="17"/>
  <c r="E27" i="17"/>
  <c r="O27" i="17" s="1"/>
  <c r="S26" i="17"/>
  <c r="N26" i="17"/>
  <c r="L26" i="17"/>
  <c r="P26" i="17" s="1"/>
  <c r="K26" i="17"/>
  <c r="I26" i="17"/>
  <c r="G26" i="17"/>
  <c r="E26" i="17"/>
  <c r="O26" i="17" s="1"/>
  <c r="S25" i="17"/>
  <c r="N25" i="17"/>
  <c r="M25" i="17"/>
  <c r="Q25" i="17" s="1"/>
  <c r="L25" i="17"/>
  <c r="P25" i="17" s="1"/>
  <c r="K25" i="17"/>
  <c r="I25" i="17"/>
  <c r="G25" i="17"/>
  <c r="E25" i="17"/>
  <c r="O25" i="17" s="1"/>
  <c r="S24" i="17"/>
  <c r="N24" i="17"/>
  <c r="L24" i="17"/>
  <c r="P24" i="17" s="1"/>
  <c r="K24" i="17"/>
  <c r="I24" i="17"/>
  <c r="G24" i="17"/>
  <c r="E24" i="17"/>
  <c r="M24" i="17" s="1"/>
  <c r="Q24" i="17" s="1"/>
  <c r="S18" i="17"/>
  <c r="N18" i="17"/>
  <c r="M18" i="17"/>
  <c r="Q18" i="17" s="1"/>
  <c r="L18" i="17"/>
  <c r="P18" i="17" s="1"/>
  <c r="K18" i="17"/>
  <c r="I18" i="17"/>
  <c r="G18" i="17"/>
  <c r="E18" i="17"/>
  <c r="O18" i="17" s="1"/>
  <c r="S17" i="17"/>
  <c r="N17" i="17"/>
  <c r="L17" i="17"/>
  <c r="P17" i="17" s="1"/>
  <c r="K17" i="17"/>
  <c r="I17" i="17"/>
  <c r="G17" i="17"/>
  <c r="E17" i="17"/>
  <c r="O17" i="17" s="1"/>
  <c r="S16" i="17"/>
  <c r="O16" i="17"/>
  <c r="N16" i="17"/>
  <c r="M16" i="17"/>
  <c r="Q16" i="17" s="1"/>
  <c r="L16" i="17"/>
  <c r="P16" i="17" s="1"/>
  <c r="K16" i="17"/>
  <c r="I16" i="17"/>
  <c r="G16" i="17"/>
  <c r="S15" i="17"/>
  <c r="O15" i="17"/>
  <c r="N15" i="17"/>
  <c r="M15" i="17"/>
  <c r="Q15" i="17" s="1"/>
  <c r="L15" i="17"/>
  <c r="P15" i="17" s="1"/>
  <c r="K15" i="17"/>
  <c r="I15" i="17"/>
  <c r="G15" i="17"/>
  <c r="S14" i="17"/>
  <c r="O14" i="17"/>
  <c r="N14" i="17"/>
  <c r="M14" i="17"/>
  <c r="Q14" i="17" s="1"/>
  <c r="L14" i="17"/>
  <c r="P14" i="17" s="1"/>
  <c r="K14" i="17"/>
  <c r="I14" i="17"/>
  <c r="G14" i="17"/>
  <c r="S13" i="17"/>
  <c r="N13" i="17"/>
  <c r="L13" i="17"/>
  <c r="P13" i="17" s="1"/>
  <c r="K13" i="17"/>
  <c r="I13" i="17"/>
  <c r="G13" i="17"/>
  <c r="E13" i="17"/>
  <c r="M13" i="17" s="1"/>
  <c r="Q13" i="17" s="1"/>
  <c r="W34" i="12"/>
  <c r="M40" i="12"/>
  <c r="M38" i="12"/>
  <c r="L35" i="12"/>
  <c r="L34" i="12"/>
  <c r="O38" i="12"/>
  <c r="Z35" i="12"/>
  <c r="Z36" i="12" s="1"/>
  <c r="Z37" i="12" s="1"/>
  <c r="Z38" i="12" s="1"/>
  <c r="Z39" i="12" s="1"/>
  <c r="Z40" i="12" s="1"/>
  <c r="Z41" i="12" s="1"/>
  <c r="Z42" i="12" s="1"/>
  <c r="Z43" i="12" s="1"/>
  <c r="Z44" i="12" s="1"/>
  <c r="Z45" i="12" s="1"/>
  <c r="Z34" i="12"/>
  <c r="S34" i="12"/>
  <c r="S35" i="12" s="1"/>
  <c r="S36" i="12" s="1"/>
  <c r="S37" i="12" s="1"/>
  <c r="S38" i="12" s="1"/>
  <c r="S39" i="12" s="1"/>
  <c r="S40" i="12" s="1"/>
  <c r="S41" i="12" s="1"/>
  <c r="S42" i="12" s="1"/>
  <c r="S43" i="12" s="1"/>
  <c r="S44" i="12" s="1"/>
  <c r="S45" i="12" s="1"/>
  <c r="K34" i="12"/>
  <c r="K35" i="12" s="1"/>
  <c r="O45" i="14" l="1"/>
  <c r="E46" i="14"/>
  <c r="M45" i="14"/>
  <c r="P34" i="19"/>
  <c r="M28" i="18"/>
  <c r="Q28" i="18" s="1"/>
  <c r="M29" i="18"/>
  <c r="Q29" i="18" s="1"/>
  <c r="O24" i="19"/>
  <c r="M26" i="19"/>
  <c r="Q26" i="19" s="1"/>
  <c r="M24" i="18"/>
  <c r="Q24" i="18" s="1"/>
  <c r="M25" i="18"/>
  <c r="Q25" i="18" s="1"/>
  <c r="P35" i="18"/>
  <c r="Q35" i="18" s="1"/>
  <c r="P34" i="17"/>
  <c r="Q38" i="17"/>
  <c r="Q39" i="17" s="1"/>
  <c r="Q40" i="17" s="1"/>
  <c r="Q41" i="17" s="1"/>
  <c r="Q42" i="17" s="1"/>
  <c r="Q43" i="17" s="1"/>
  <c r="Q44" i="17" s="1"/>
  <c r="Q45" i="17" s="1"/>
  <c r="O17" i="19"/>
  <c r="O18" i="19"/>
  <c r="Q38" i="19"/>
  <c r="Q39" i="19" s="1"/>
  <c r="O13" i="18"/>
  <c r="P34" i="18"/>
  <c r="AD35" i="18"/>
  <c r="AD36" i="18" s="1"/>
  <c r="Q39" i="18"/>
  <c r="Q40" i="18" s="1"/>
  <c r="Q41" i="18" s="1"/>
  <c r="Q42" i="18" s="1"/>
  <c r="Q43" i="18" s="1"/>
  <c r="Q44" i="18" s="1"/>
  <c r="Q45" i="18" s="1"/>
  <c r="M34" i="19"/>
  <c r="O26" i="18"/>
  <c r="AD37" i="18"/>
  <c r="AD38" i="18" s="1"/>
  <c r="O13" i="17"/>
  <c r="O17" i="18"/>
  <c r="M34" i="18"/>
  <c r="O27" i="19"/>
  <c r="O28" i="19"/>
  <c r="O34" i="19"/>
  <c r="P35" i="19"/>
  <c r="Q35" i="19" s="1"/>
  <c r="W35" i="19"/>
  <c r="U36" i="19"/>
  <c r="U37" i="19" s="1"/>
  <c r="U38" i="19" s="1"/>
  <c r="U39" i="19" s="1"/>
  <c r="U40" i="19" s="1"/>
  <c r="U41" i="19" s="1"/>
  <c r="U42" i="19" s="1"/>
  <c r="U43" i="19" s="1"/>
  <c r="U44" i="19" s="1"/>
  <c r="U45" i="19" s="1"/>
  <c r="AD35" i="19"/>
  <c r="AD36" i="19" s="1"/>
  <c r="AD37" i="19" s="1"/>
  <c r="AD38" i="19" s="1"/>
  <c r="AD39" i="19" s="1"/>
  <c r="AD40" i="19" s="1"/>
  <c r="AD41" i="19" s="1"/>
  <c r="AD42" i="19" s="1"/>
  <c r="AD43" i="19" s="1"/>
  <c r="AD44" i="19" s="1"/>
  <c r="AD45" i="19" s="1"/>
  <c r="M35" i="19"/>
  <c r="O35" i="19"/>
  <c r="Q40" i="19"/>
  <c r="Q41" i="19" s="1"/>
  <c r="Q42" i="19" s="1"/>
  <c r="Q43" i="19" s="1"/>
  <c r="Q44" i="19" s="1"/>
  <c r="Q45" i="19" s="1"/>
  <c r="M29" i="19"/>
  <c r="Q29" i="19" s="1"/>
  <c r="M25" i="19"/>
  <c r="Q25" i="19" s="1"/>
  <c r="AD39" i="18"/>
  <c r="AD40" i="18" s="1"/>
  <c r="AD41" i="18" s="1"/>
  <c r="AD42" i="18" s="1"/>
  <c r="AD43" i="18" s="1"/>
  <c r="AD44" i="18" s="1"/>
  <c r="AD45" i="18" s="1"/>
  <c r="M13" i="18"/>
  <c r="Q13" i="18" s="1"/>
  <c r="M18" i="18"/>
  <c r="Q18" i="18" s="1"/>
  <c r="M27" i="18"/>
  <c r="Q27" i="18" s="1"/>
  <c r="E35" i="18"/>
  <c r="W35" i="18"/>
  <c r="AD36" i="17"/>
  <c r="AD37" i="17" s="1"/>
  <c r="AD38" i="17" s="1"/>
  <c r="AD39" i="17" s="1"/>
  <c r="AD40" i="17" s="1"/>
  <c r="AD41" i="17" s="1"/>
  <c r="AD42" i="17" s="1"/>
  <c r="AD43" i="17" s="1"/>
  <c r="AD44" i="17" s="1"/>
  <c r="AD45" i="17" s="1"/>
  <c r="P35" i="17"/>
  <c r="Q35" i="17" s="1"/>
  <c r="W35" i="17"/>
  <c r="U36" i="17"/>
  <c r="U37" i="17" s="1"/>
  <c r="U38" i="17" s="1"/>
  <c r="U39" i="17" s="1"/>
  <c r="U40" i="17" s="1"/>
  <c r="U41" i="17" s="1"/>
  <c r="U42" i="17" s="1"/>
  <c r="U43" i="17" s="1"/>
  <c r="U44" i="17" s="1"/>
  <c r="U45" i="17" s="1"/>
  <c r="M17" i="17"/>
  <c r="Q17" i="17" s="1"/>
  <c r="O24" i="17"/>
  <c r="M26" i="17"/>
  <c r="Q26" i="17" s="1"/>
  <c r="O28" i="17"/>
  <c r="M34" i="17"/>
  <c r="E35" i="17"/>
  <c r="I36" i="12"/>
  <c r="E47" i="14" l="1"/>
  <c r="M35" i="18"/>
  <c r="O35" i="18"/>
  <c r="O35" i="17"/>
  <c r="M35" i="17"/>
  <c r="N44" i="13"/>
  <c r="M47" i="14" l="1"/>
  <c r="O47" i="14"/>
  <c r="E48" i="14"/>
  <c r="L36" i="16"/>
  <c r="AC45" i="16"/>
  <c r="Y45" i="16"/>
  <c r="W45" i="16"/>
  <c r="P45" i="16"/>
  <c r="G45" i="16"/>
  <c r="AC44" i="16"/>
  <c r="Y44" i="16"/>
  <c r="W44" i="16"/>
  <c r="P44" i="16"/>
  <c r="G44" i="16"/>
  <c r="AC43" i="16"/>
  <c r="Y43" i="16"/>
  <c r="W43" i="16"/>
  <c r="P43" i="16"/>
  <c r="G43" i="16"/>
  <c r="AC42" i="16"/>
  <c r="Y42" i="16"/>
  <c r="W42" i="16"/>
  <c r="P42" i="16"/>
  <c r="G42" i="16"/>
  <c r="AC41" i="16"/>
  <c r="Y41" i="16"/>
  <c r="W41" i="16"/>
  <c r="N41" i="16"/>
  <c r="L41" i="16"/>
  <c r="G41" i="16"/>
  <c r="AC40" i="16"/>
  <c r="Y40" i="16"/>
  <c r="W40" i="16"/>
  <c r="N40" i="16"/>
  <c r="L40" i="16"/>
  <c r="G40" i="16"/>
  <c r="AC39" i="16"/>
  <c r="Y39" i="16"/>
  <c r="W39" i="16"/>
  <c r="N39" i="16"/>
  <c r="L39" i="16"/>
  <c r="G39" i="16"/>
  <c r="AC38" i="16"/>
  <c r="Y38" i="16"/>
  <c r="W38" i="16"/>
  <c r="N38" i="16"/>
  <c r="L38" i="16"/>
  <c r="G38" i="16"/>
  <c r="AC37" i="16"/>
  <c r="Y37" i="16"/>
  <c r="W37" i="16"/>
  <c r="N37" i="16"/>
  <c r="L37" i="16"/>
  <c r="G37" i="16"/>
  <c r="AC36" i="16"/>
  <c r="Y36" i="16"/>
  <c r="W36" i="16"/>
  <c r="N36" i="16"/>
  <c r="G36" i="16"/>
  <c r="AC35" i="16"/>
  <c r="Y35" i="16"/>
  <c r="G35" i="16"/>
  <c r="AC34" i="16"/>
  <c r="AD34" i="16" s="1"/>
  <c r="AB34" i="16"/>
  <c r="AB35" i="16" s="1"/>
  <c r="AB36" i="16" s="1"/>
  <c r="AB37" i="16" s="1"/>
  <c r="AB38" i="16" s="1"/>
  <c r="AB39" i="16" s="1"/>
  <c r="AB40" i="16" s="1"/>
  <c r="AB41" i="16" s="1"/>
  <c r="AB42" i="16" s="1"/>
  <c r="AB43" i="16" s="1"/>
  <c r="AB44" i="16" s="1"/>
  <c r="AB45" i="16" s="1"/>
  <c r="Y34" i="16"/>
  <c r="W34" i="16"/>
  <c r="U34" i="16"/>
  <c r="U35" i="16" s="1"/>
  <c r="K34" i="16"/>
  <c r="K35" i="16" s="1"/>
  <c r="K36" i="16" s="1"/>
  <c r="K37" i="16" s="1"/>
  <c r="K38" i="16" s="1"/>
  <c r="K39" i="16" s="1"/>
  <c r="K40" i="16" s="1"/>
  <c r="K41" i="16" s="1"/>
  <c r="K42" i="16" s="1"/>
  <c r="K43" i="16" s="1"/>
  <c r="K44" i="16" s="1"/>
  <c r="K45" i="16" s="1"/>
  <c r="I34" i="16"/>
  <c r="I35" i="16" s="1"/>
  <c r="I36" i="16" s="1"/>
  <c r="I37" i="16" s="1"/>
  <c r="I38" i="16" s="1"/>
  <c r="I39" i="16" s="1"/>
  <c r="I40" i="16" s="1"/>
  <c r="I41" i="16" s="1"/>
  <c r="I42" i="16" s="1"/>
  <c r="I43" i="16" s="1"/>
  <c r="I44" i="16" s="1"/>
  <c r="I45" i="16" s="1"/>
  <c r="G34" i="16"/>
  <c r="E34" i="16"/>
  <c r="E35" i="16" s="1"/>
  <c r="S29" i="16"/>
  <c r="N29" i="16"/>
  <c r="L29" i="16"/>
  <c r="P29" i="16" s="1"/>
  <c r="K29" i="16"/>
  <c r="I29" i="16"/>
  <c r="G29" i="16"/>
  <c r="E29" i="16"/>
  <c r="O29" i="16" s="1"/>
  <c r="S28" i="16"/>
  <c r="N28" i="16"/>
  <c r="L28" i="16"/>
  <c r="P28" i="16" s="1"/>
  <c r="K28" i="16"/>
  <c r="I28" i="16"/>
  <c r="G28" i="16"/>
  <c r="E28" i="16"/>
  <c r="M28" i="16" s="1"/>
  <c r="Q28" i="16" s="1"/>
  <c r="S27" i="16"/>
  <c r="N27" i="16"/>
  <c r="L27" i="16"/>
  <c r="P27" i="16" s="1"/>
  <c r="K27" i="16"/>
  <c r="I27" i="16"/>
  <c r="G27" i="16"/>
  <c r="E27" i="16"/>
  <c r="M27" i="16" s="1"/>
  <c r="Q27" i="16" s="1"/>
  <c r="S26" i="16"/>
  <c r="N26" i="16"/>
  <c r="L26" i="16"/>
  <c r="P26" i="16" s="1"/>
  <c r="K26" i="16"/>
  <c r="I26" i="16"/>
  <c r="G26" i="16"/>
  <c r="E26" i="16"/>
  <c r="M26" i="16" s="1"/>
  <c r="Q26" i="16" s="1"/>
  <c r="S25" i="16"/>
  <c r="N25" i="16"/>
  <c r="L25" i="16"/>
  <c r="P25" i="16" s="1"/>
  <c r="K25" i="16"/>
  <c r="I25" i="16"/>
  <c r="G25" i="16"/>
  <c r="E25" i="16"/>
  <c r="O25" i="16" s="1"/>
  <c r="S24" i="16"/>
  <c r="N24" i="16"/>
  <c r="L24" i="16"/>
  <c r="P24" i="16" s="1"/>
  <c r="K24" i="16"/>
  <c r="I24" i="16"/>
  <c r="G24" i="16"/>
  <c r="E24" i="16"/>
  <c r="M24" i="16" s="1"/>
  <c r="Q24" i="16" s="1"/>
  <c r="S18" i="16"/>
  <c r="N18" i="16"/>
  <c r="L18" i="16"/>
  <c r="P18" i="16" s="1"/>
  <c r="K18" i="16"/>
  <c r="I18" i="16"/>
  <c r="G18" i="16"/>
  <c r="E18" i="16"/>
  <c r="M18" i="16" s="1"/>
  <c r="Q18" i="16" s="1"/>
  <c r="S17" i="16"/>
  <c r="N17" i="16"/>
  <c r="L17" i="16"/>
  <c r="P17" i="16" s="1"/>
  <c r="K17" i="16"/>
  <c r="I17" i="16"/>
  <c r="G17" i="16"/>
  <c r="E17" i="16"/>
  <c r="M17" i="16" s="1"/>
  <c r="Q17" i="16" s="1"/>
  <c r="S16" i="16"/>
  <c r="O16" i="16"/>
  <c r="N16" i="16"/>
  <c r="M16" i="16"/>
  <c r="Q16" i="16" s="1"/>
  <c r="L16" i="16"/>
  <c r="P16" i="16" s="1"/>
  <c r="K16" i="16"/>
  <c r="I16" i="16"/>
  <c r="G16" i="16"/>
  <c r="S15" i="16"/>
  <c r="O15" i="16"/>
  <c r="N15" i="16"/>
  <c r="M15" i="16"/>
  <c r="Q15" i="16" s="1"/>
  <c r="L15" i="16"/>
  <c r="P15" i="16" s="1"/>
  <c r="K15" i="16"/>
  <c r="I15" i="16"/>
  <c r="G15" i="16"/>
  <c r="S14" i="16"/>
  <c r="O14" i="16"/>
  <c r="N14" i="16"/>
  <c r="M14" i="16"/>
  <c r="Q14" i="16" s="1"/>
  <c r="L14" i="16"/>
  <c r="P14" i="16" s="1"/>
  <c r="K14" i="16"/>
  <c r="I14" i="16"/>
  <c r="G14" i="16"/>
  <c r="S13" i="16"/>
  <c r="N13" i="16"/>
  <c r="L13" i="16"/>
  <c r="P13" i="16" s="1"/>
  <c r="K13" i="16"/>
  <c r="I13" i="16"/>
  <c r="G13" i="16"/>
  <c r="E13" i="16"/>
  <c r="M13" i="16" s="1"/>
  <c r="Q13" i="16" s="1"/>
  <c r="M48" i="14" l="1"/>
  <c r="E49" i="14"/>
  <c r="O48" i="14"/>
  <c r="O28" i="16"/>
  <c r="O26" i="16"/>
  <c r="O17" i="16"/>
  <c r="P38" i="16"/>
  <c r="P37" i="16"/>
  <c r="P36" i="16"/>
  <c r="O24" i="16"/>
  <c r="P39" i="16"/>
  <c r="P41" i="16"/>
  <c r="P40" i="16"/>
  <c r="P34" i="16"/>
  <c r="Q34" i="16" s="1"/>
  <c r="AD35" i="16"/>
  <c r="AD36" i="16" s="1"/>
  <c r="AD37" i="16" s="1"/>
  <c r="AD38" i="16" s="1"/>
  <c r="AD39" i="16" s="1"/>
  <c r="AD40" i="16" s="1"/>
  <c r="AD41" i="16" s="1"/>
  <c r="AD42" i="16" s="1"/>
  <c r="AD43" i="16" s="1"/>
  <c r="AD44" i="16" s="1"/>
  <c r="AD45" i="16" s="1"/>
  <c r="P35" i="16"/>
  <c r="M34" i="16"/>
  <c r="O34" i="16"/>
  <c r="E36" i="16"/>
  <c r="O35" i="16"/>
  <c r="M35" i="16"/>
  <c r="W35" i="16"/>
  <c r="U36" i="16"/>
  <c r="U37" i="16" s="1"/>
  <c r="U38" i="16" s="1"/>
  <c r="U39" i="16" s="1"/>
  <c r="U40" i="16" s="1"/>
  <c r="U41" i="16" s="1"/>
  <c r="U42" i="16" s="1"/>
  <c r="U43" i="16" s="1"/>
  <c r="U44" i="16" s="1"/>
  <c r="U45" i="16" s="1"/>
  <c r="O13" i="16"/>
  <c r="O18" i="16"/>
  <c r="M25" i="16"/>
  <c r="Q25" i="16" s="1"/>
  <c r="O27" i="16"/>
  <c r="M29" i="16"/>
  <c r="Q29" i="16" s="1"/>
  <c r="W34" i="15"/>
  <c r="E34" i="15"/>
  <c r="E35" i="15" s="1"/>
  <c r="E36" i="15" s="1"/>
  <c r="E37" i="15" s="1"/>
  <c r="E38" i="15" s="1"/>
  <c r="E39" i="15" s="1"/>
  <c r="E40" i="15" s="1"/>
  <c r="E41" i="15" s="1"/>
  <c r="E42" i="15" s="1"/>
  <c r="O49" i="14" l="1"/>
  <c r="E50" i="14"/>
  <c r="E51" i="14" s="1"/>
  <c r="M49" i="14"/>
  <c r="E43" i="15"/>
  <c r="E44" i="15" s="1"/>
  <c r="E45" i="15" s="1"/>
  <c r="Q35" i="16"/>
  <c r="Q36" i="16" s="1"/>
  <c r="Q37" i="16" s="1"/>
  <c r="Q38" i="16" s="1"/>
  <c r="Q39" i="16" s="1"/>
  <c r="Q40" i="16" s="1"/>
  <c r="Q41" i="16" s="1"/>
  <c r="Q42" i="16" s="1"/>
  <c r="E37" i="16"/>
  <c r="M36" i="16"/>
  <c r="O36" i="16"/>
  <c r="Q43" i="16" l="1"/>
  <c r="Q44" i="16" s="1"/>
  <c r="Q45" i="16" s="1"/>
  <c r="E38" i="16"/>
  <c r="O37" i="16"/>
  <c r="M37" i="16"/>
  <c r="E39" i="16" l="1"/>
  <c r="O38" i="16"/>
  <c r="M38" i="16"/>
  <c r="I38" i="13"/>
  <c r="I39" i="13" s="1"/>
  <c r="E40" i="16" l="1"/>
  <c r="O39" i="16"/>
  <c r="M39" i="16"/>
  <c r="N39" i="13"/>
  <c r="N37" i="13"/>
  <c r="E41" i="16" l="1"/>
  <c r="O40" i="16"/>
  <c r="M40" i="16"/>
  <c r="AC45" i="15"/>
  <c r="Y45" i="15"/>
  <c r="W45" i="15"/>
  <c r="P45" i="15"/>
  <c r="G45" i="15"/>
  <c r="AC44" i="15"/>
  <c r="Y44" i="15"/>
  <c r="W44" i="15"/>
  <c r="P44" i="15"/>
  <c r="G44" i="15"/>
  <c r="AC43" i="15"/>
  <c r="Y43" i="15"/>
  <c r="W43" i="15"/>
  <c r="P43" i="15"/>
  <c r="G43" i="15"/>
  <c r="AC42" i="15"/>
  <c r="Y42" i="15"/>
  <c r="W42" i="15"/>
  <c r="N42" i="15"/>
  <c r="L42" i="15"/>
  <c r="P42" i="15" s="1"/>
  <c r="G42" i="15"/>
  <c r="AC41" i="15"/>
  <c r="Y41" i="15"/>
  <c r="W41" i="15"/>
  <c r="N41" i="15"/>
  <c r="L41" i="15"/>
  <c r="G41" i="15"/>
  <c r="AC40" i="15"/>
  <c r="Y40" i="15"/>
  <c r="W40" i="15"/>
  <c r="N40" i="15"/>
  <c r="L40" i="15"/>
  <c r="G40" i="15"/>
  <c r="AC39" i="15"/>
  <c r="Y39" i="15"/>
  <c r="W39" i="15"/>
  <c r="N39" i="15"/>
  <c r="L39" i="15"/>
  <c r="G39" i="15"/>
  <c r="AC38" i="15"/>
  <c r="Y38" i="15"/>
  <c r="W38" i="15"/>
  <c r="N38" i="15"/>
  <c r="L38" i="15"/>
  <c r="G38" i="15"/>
  <c r="AC37" i="15"/>
  <c r="Y37" i="15"/>
  <c r="W37" i="15"/>
  <c r="N37" i="15"/>
  <c r="L37" i="15"/>
  <c r="G37" i="15"/>
  <c r="AC36" i="15"/>
  <c r="Y36" i="15"/>
  <c r="W36" i="15"/>
  <c r="N36" i="15"/>
  <c r="L36" i="15"/>
  <c r="G36" i="15"/>
  <c r="AC35" i="15"/>
  <c r="Y35" i="15"/>
  <c r="N35" i="15"/>
  <c r="L35" i="15"/>
  <c r="G35" i="15"/>
  <c r="AC34" i="15"/>
  <c r="AD34" i="15" s="1"/>
  <c r="AB34" i="15"/>
  <c r="AB35" i="15" s="1"/>
  <c r="AB36" i="15" s="1"/>
  <c r="AB37" i="15" s="1"/>
  <c r="AB38" i="15" s="1"/>
  <c r="AB39" i="15" s="1"/>
  <c r="AB40" i="15" s="1"/>
  <c r="AB41" i="15" s="1"/>
  <c r="AB42" i="15" s="1"/>
  <c r="AB43" i="15" s="1"/>
  <c r="AB44" i="15" s="1"/>
  <c r="AB45" i="15" s="1"/>
  <c r="Y34" i="15"/>
  <c r="U34" i="15"/>
  <c r="U35" i="15" s="1"/>
  <c r="U36" i="15" s="1"/>
  <c r="U37" i="15" s="1"/>
  <c r="U38" i="15" s="1"/>
  <c r="U39" i="15" s="1"/>
  <c r="U40" i="15" s="1"/>
  <c r="U41" i="15" s="1"/>
  <c r="U42" i="15" s="1"/>
  <c r="U43" i="15" s="1"/>
  <c r="U44" i="15" s="1"/>
  <c r="U45" i="15" s="1"/>
  <c r="N34" i="15"/>
  <c r="L34" i="15"/>
  <c r="K34" i="15"/>
  <c r="K35" i="15" s="1"/>
  <c r="K36" i="15" s="1"/>
  <c r="K37" i="15" s="1"/>
  <c r="K38" i="15" s="1"/>
  <c r="K39" i="15" s="1"/>
  <c r="K40" i="15" s="1"/>
  <c r="K41" i="15" s="1"/>
  <c r="K42" i="15" s="1"/>
  <c r="I34" i="15"/>
  <c r="G34" i="15"/>
  <c r="O34" i="15"/>
  <c r="S29" i="15"/>
  <c r="N29" i="15"/>
  <c r="L29" i="15"/>
  <c r="P29" i="15" s="1"/>
  <c r="K29" i="15"/>
  <c r="I29" i="15"/>
  <c r="G29" i="15"/>
  <c r="E29" i="15"/>
  <c r="O29" i="15" s="1"/>
  <c r="S28" i="15"/>
  <c r="N28" i="15"/>
  <c r="L28" i="15"/>
  <c r="P28" i="15" s="1"/>
  <c r="K28" i="15"/>
  <c r="I28" i="15"/>
  <c r="G28" i="15"/>
  <c r="E28" i="15"/>
  <c r="O28" i="15" s="1"/>
  <c r="S27" i="15"/>
  <c r="N27" i="15"/>
  <c r="L27" i="15"/>
  <c r="P27" i="15" s="1"/>
  <c r="K27" i="15"/>
  <c r="I27" i="15"/>
  <c r="G27" i="15"/>
  <c r="E27" i="15"/>
  <c r="M27" i="15" s="1"/>
  <c r="Q27" i="15" s="1"/>
  <c r="S26" i="15"/>
  <c r="N26" i="15"/>
  <c r="L26" i="15"/>
  <c r="P26" i="15" s="1"/>
  <c r="K26" i="15"/>
  <c r="I26" i="15"/>
  <c r="G26" i="15"/>
  <c r="E26" i="15"/>
  <c r="M26" i="15" s="1"/>
  <c r="Q26" i="15" s="1"/>
  <c r="S25" i="15"/>
  <c r="N25" i="15"/>
  <c r="L25" i="15"/>
  <c r="P25" i="15" s="1"/>
  <c r="K25" i="15"/>
  <c r="I25" i="15"/>
  <c r="G25" i="15"/>
  <c r="E25" i="15"/>
  <c r="M25" i="15" s="1"/>
  <c r="Q25" i="15" s="1"/>
  <c r="S24" i="15"/>
  <c r="N24" i="15"/>
  <c r="L24" i="15"/>
  <c r="P24" i="15" s="1"/>
  <c r="K24" i="15"/>
  <c r="I24" i="15"/>
  <c r="G24" i="15"/>
  <c r="E24" i="15"/>
  <c r="S18" i="15"/>
  <c r="N18" i="15"/>
  <c r="L18" i="15"/>
  <c r="P18" i="15" s="1"/>
  <c r="K18" i="15"/>
  <c r="I18" i="15"/>
  <c r="G18" i="15"/>
  <c r="E18" i="15"/>
  <c r="M18" i="15" s="1"/>
  <c r="Q18" i="15" s="1"/>
  <c r="S17" i="15"/>
  <c r="N17" i="15"/>
  <c r="L17" i="15"/>
  <c r="P17" i="15" s="1"/>
  <c r="K17" i="15"/>
  <c r="I17" i="15"/>
  <c r="G17" i="15"/>
  <c r="E17" i="15"/>
  <c r="M17" i="15" s="1"/>
  <c r="Q17" i="15" s="1"/>
  <c r="S16" i="15"/>
  <c r="O16" i="15"/>
  <c r="N16" i="15"/>
  <c r="M16" i="15"/>
  <c r="Q16" i="15" s="1"/>
  <c r="L16" i="15"/>
  <c r="P16" i="15" s="1"/>
  <c r="K16" i="15"/>
  <c r="I16" i="15"/>
  <c r="G16" i="15"/>
  <c r="S15" i="15"/>
  <c r="O15" i="15"/>
  <c r="N15" i="15"/>
  <c r="M15" i="15"/>
  <c r="Q15" i="15" s="1"/>
  <c r="L15" i="15"/>
  <c r="P15" i="15" s="1"/>
  <c r="K15" i="15"/>
  <c r="I15" i="15"/>
  <c r="G15" i="15"/>
  <c r="S14" i="15"/>
  <c r="O14" i="15"/>
  <c r="N14" i="15"/>
  <c r="M14" i="15"/>
  <c r="Q14" i="15" s="1"/>
  <c r="L14" i="15"/>
  <c r="P14" i="15" s="1"/>
  <c r="K14" i="15"/>
  <c r="I14" i="15"/>
  <c r="G14" i="15"/>
  <c r="S13" i="15"/>
  <c r="N13" i="15"/>
  <c r="L13" i="15"/>
  <c r="P13" i="15" s="1"/>
  <c r="K13" i="15"/>
  <c r="I13" i="15"/>
  <c r="G13" i="15"/>
  <c r="E13" i="15"/>
  <c r="M13" i="15" s="1"/>
  <c r="Q13" i="15" s="1"/>
  <c r="O24" i="15" l="1"/>
  <c r="O13" i="15"/>
  <c r="O17" i="15"/>
  <c r="O18" i="15"/>
  <c r="O25" i="15"/>
  <c r="O27" i="15"/>
  <c r="K43" i="15"/>
  <c r="K44" i="15" s="1"/>
  <c r="K45" i="15" s="1"/>
  <c r="O42" i="15"/>
  <c r="M29" i="15"/>
  <c r="Q29" i="15" s="1"/>
  <c r="E42" i="16"/>
  <c r="O41" i="16"/>
  <c r="M41" i="16"/>
  <c r="P40" i="15"/>
  <c r="P41" i="15"/>
  <c r="P38" i="15"/>
  <c r="P34" i="15"/>
  <c r="Q34" i="15" s="1"/>
  <c r="I35" i="15"/>
  <c r="I36" i="15" s="1"/>
  <c r="I37" i="15" s="1"/>
  <c r="I38" i="15" s="1"/>
  <c r="I39" i="15" s="1"/>
  <c r="I40" i="15" s="1"/>
  <c r="I41" i="15" s="1"/>
  <c r="I42" i="15" s="1"/>
  <c r="I43" i="15" s="1"/>
  <c r="I44" i="15" s="1"/>
  <c r="AD35" i="15"/>
  <c r="AD36" i="15" s="1"/>
  <c r="AD37" i="15" s="1"/>
  <c r="AD38" i="15" s="1"/>
  <c r="AD39" i="15" s="1"/>
  <c r="AD40" i="15" s="1"/>
  <c r="AD41" i="15" s="1"/>
  <c r="AD42" i="15" s="1"/>
  <c r="AD43" i="15" s="1"/>
  <c r="AD44" i="15" s="1"/>
  <c r="AD45" i="15" s="1"/>
  <c r="P37" i="15"/>
  <c r="P35" i="15"/>
  <c r="P36" i="15"/>
  <c r="P39" i="15"/>
  <c r="O26" i="15"/>
  <c r="M28" i="15"/>
  <c r="Q28" i="15" s="1"/>
  <c r="M34" i="15"/>
  <c r="W35" i="15"/>
  <c r="M24" i="15"/>
  <c r="Q24" i="15" s="1"/>
  <c r="E43" i="16" l="1"/>
  <c r="O43" i="16" s="1"/>
  <c r="O42" i="16"/>
  <c r="M42" i="16"/>
  <c r="I45" i="15"/>
  <c r="M44" i="15"/>
  <c r="O44" i="15"/>
  <c r="Q35" i="15"/>
  <c r="Q36" i="15" s="1"/>
  <c r="Q37" i="15" s="1"/>
  <c r="Q38" i="15" s="1"/>
  <c r="Q39" i="15" s="1"/>
  <c r="Q40" i="15" s="1"/>
  <c r="Q41" i="15" s="1"/>
  <c r="Q42" i="15" s="1"/>
  <c r="Q43" i="15" s="1"/>
  <c r="Q44" i="15" s="1"/>
  <c r="Q45" i="15" s="1"/>
  <c r="M35" i="15"/>
  <c r="O35" i="15"/>
  <c r="O36" i="15"/>
  <c r="M43" i="16" l="1"/>
  <c r="E44" i="16"/>
  <c r="O44" i="16" s="1"/>
  <c r="M36" i="15"/>
  <c r="O38" i="15"/>
  <c r="E45" i="16" l="1"/>
  <c r="M44" i="16"/>
  <c r="O37" i="15"/>
  <c r="M37" i="15"/>
  <c r="M39" i="15"/>
  <c r="M38" i="15"/>
  <c r="M45" i="16" l="1"/>
  <c r="O45" i="16"/>
  <c r="O40" i="15"/>
  <c r="O39" i="15"/>
  <c r="O41" i="15" l="1"/>
  <c r="M40" i="15"/>
  <c r="M41" i="15" l="1"/>
  <c r="O43" i="15" l="1"/>
  <c r="M42" i="15"/>
  <c r="M43" i="15" l="1"/>
  <c r="O45" i="15" l="1"/>
  <c r="M45" i="15"/>
  <c r="AC55" i="14" l="1"/>
  <c r="L55" i="14"/>
  <c r="P55" i="14" s="1"/>
  <c r="G55" i="14"/>
  <c r="AC54" i="14"/>
  <c r="L54" i="14"/>
  <c r="P54" i="14" s="1"/>
  <c r="G54" i="14"/>
  <c r="AC53" i="14"/>
  <c r="N53" i="14"/>
  <c r="L53" i="14"/>
  <c r="G53" i="14"/>
  <c r="AC52" i="14"/>
  <c r="N52" i="14"/>
  <c r="L52" i="14"/>
  <c r="G52" i="14"/>
  <c r="AC51" i="14"/>
  <c r="N51" i="14"/>
  <c r="L51" i="14"/>
  <c r="N50" i="14"/>
  <c r="L50" i="14"/>
  <c r="AC39" i="14"/>
  <c r="W39" i="14"/>
  <c r="N39" i="14"/>
  <c r="L39" i="14"/>
  <c r="I39" i="14"/>
  <c r="I52" i="14" s="1"/>
  <c r="I53" i="14" s="1"/>
  <c r="I54" i="14" s="1"/>
  <c r="I55" i="14" s="1"/>
  <c r="G39" i="14"/>
  <c r="AC38" i="14"/>
  <c r="W38" i="14"/>
  <c r="N38" i="14"/>
  <c r="L38" i="14"/>
  <c r="K38" i="14"/>
  <c r="K39" i="14" s="1"/>
  <c r="K52" i="14" s="1"/>
  <c r="K53" i="14" s="1"/>
  <c r="K54" i="14" s="1"/>
  <c r="K55" i="14" s="1"/>
  <c r="G38" i="14"/>
  <c r="AC37" i="14"/>
  <c r="W37" i="14"/>
  <c r="N37" i="14"/>
  <c r="L37" i="14"/>
  <c r="G37" i="14"/>
  <c r="AC36" i="14"/>
  <c r="W36" i="14"/>
  <c r="N36" i="14"/>
  <c r="L36" i="14"/>
  <c r="G36" i="14"/>
  <c r="AC35" i="14"/>
  <c r="N35" i="14"/>
  <c r="L35" i="14"/>
  <c r="G35" i="14"/>
  <c r="AD34" i="14"/>
  <c r="AB34" i="14"/>
  <c r="AB35" i="14" s="1"/>
  <c r="U34" i="14"/>
  <c r="U35" i="14" s="1"/>
  <c r="N34" i="14"/>
  <c r="L34" i="14"/>
  <c r="K34" i="14"/>
  <c r="K35" i="14" s="1"/>
  <c r="K36" i="14" s="1"/>
  <c r="I34" i="14"/>
  <c r="I35" i="14" s="1"/>
  <c r="G34" i="14"/>
  <c r="M34" i="14"/>
  <c r="S29" i="14"/>
  <c r="N29" i="14"/>
  <c r="L29" i="14"/>
  <c r="P29" i="14" s="1"/>
  <c r="K29" i="14"/>
  <c r="I29" i="14"/>
  <c r="G29" i="14"/>
  <c r="E29" i="14"/>
  <c r="O29" i="14" s="1"/>
  <c r="S28" i="14"/>
  <c r="O28" i="14"/>
  <c r="N28" i="14"/>
  <c r="L28" i="14"/>
  <c r="P28" i="14" s="1"/>
  <c r="K28" i="14"/>
  <c r="I28" i="14"/>
  <c r="G28" i="14"/>
  <c r="E28" i="14"/>
  <c r="M28" i="14" s="1"/>
  <c r="Q28" i="14" s="1"/>
  <c r="S27" i="14"/>
  <c r="N27" i="14"/>
  <c r="L27" i="14"/>
  <c r="P27" i="14" s="1"/>
  <c r="K27" i="14"/>
  <c r="I27" i="14"/>
  <c r="G27" i="14"/>
  <c r="E27" i="14"/>
  <c r="M27" i="14" s="1"/>
  <c r="Q27" i="14" s="1"/>
  <c r="S26" i="14"/>
  <c r="N26" i="14"/>
  <c r="M26" i="14"/>
  <c r="Q26" i="14" s="1"/>
  <c r="L26" i="14"/>
  <c r="P26" i="14" s="1"/>
  <c r="K26" i="14"/>
  <c r="I26" i="14"/>
  <c r="G26" i="14"/>
  <c r="E26" i="14"/>
  <c r="O26" i="14" s="1"/>
  <c r="S25" i="14"/>
  <c r="N25" i="14"/>
  <c r="L25" i="14"/>
  <c r="P25" i="14" s="1"/>
  <c r="K25" i="14"/>
  <c r="I25" i="14"/>
  <c r="G25" i="14"/>
  <c r="E25" i="14"/>
  <c r="O25" i="14" s="1"/>
  <c r="S24" i="14"/>
  <c r="N24" i="14"/>
  <c r="L24" i="14"/>
  <c r="P24" i="14" s="1"/>
  <c r="K24" i="14"/>
  <c r="I24" i="14"/>
  <c r="G24" i="14"/>
  <c r="E24" i="14"/>
  <c r="M24" i="14" s="1"/>
  <c r="Q24" i="14" s="1"/>
  <c r="S18" i="14"/>
  <c r="N18" i="14"/>
  <c r="L18" i="14"/>
  <c r="P18" i="14" s="1"/>
  <c r="K18" i="14"/>
  <c r="I18" i="14"/>
  <c r="G18" i="14"/>
  <c r="E18" i="14"/>
  <c r="M18" i="14" s="1"/>
  <c r="Q18" i="14" s="1"/>
  <c r="S17" i="14"/>
  <c r="N17" i="14"/>
  <c r="L17" i="14"/>
  <c r="P17" i="14" s="1"/>
  <c r="K17" i="14"/>
  <c r="I17" i="14"/>
  <c r="G17" i="14"/>
  <c r="E17" i="14"/>
  <c r="O17" i="14" s="1"/>
  <c r="S16" i="14"/>
  <c r="O16" i="14"/>
  <c r="N16" i="14"/>
  <c r="M16" i="14"/>
  <c r="Q16" i="14" s="1"/>
  <c r="L16" i="14"/>
  <c r="P16" i="14" s="1"/>
  <c r="K16" i="14"/>
  <c r="I16" i="14"/>
  <c r="G16" i="14"/>
  <c r="S15" i="14"/>
  <c r="O15" i="14"/>
  <c r="N15" i="14"/>
  <c r="M15" i="14"/>
  <c r="Q15" i="14" s="1"/>
  <c r="L15" i="14"/>
  <c r="P15" i="14" s="1"/>
  <c r="K15" i="14"/>
  <c r="I15" i="14"/>
  <c r="G15" i="14"/>
  <c r="S14" i="14"/>
  <c r="O14" i="14"/>
  <c r="N14" i="14"/>
  <c r="M14" i="14"/>
  <c r="Q14" i="14" s="1"/>
  <c r="L14" i="14"/>
  <c r="P14" i="14" s="1"/>
  <c r="K14" i="14"/>
  <c r="I14" i="14"/>
  <c r="G14" i="14"/>
  <c r="S13" i="14"/>
  <c r="N13" i="14"/>
  <c r="L13" i="14"/>
  <c r="P13" i="14" s="1"/>
  <c r="K13" i="14"/>
  <c r="I13" i="14"/>
  <c r="G13" i="14"/>
  <c r="E13" i="14"/>
  <c r="M13" i="14" s="1"/>
  <c r="Q13" i="14" s="1"/>
  <c r="AC45" i="13"/>
  <c r="Y45" i="13"/>
  <c r="W45" i="13"/>
  <c r="L45" i="13"/>
  <c r="P45" i="13" s="1"/>
  <c r="G45" i="13"/>
  <c r="AC44" i="13"/>
  <c r="Y44" i="13"/>
  <c r="W44" i="13"/>
  <c r="L44" i="13"/>
  <c r="P44" i="13" s="1"/>
  <c r="G44" i="13"/>
  <c r="AC43" i="13"/>
  <c r="Y43" i="13"/>
  <c r="W43" i="13"/>
  <c r="N43" i="13"/>
  <c r="L43" i="13"/>
  <c r="G43" i="13"/>
  <c r="AC42" i="13"/>
  <c r="Y42" i="13"/>
  <c r="W42" i="13"/>
  <c r="N42" i="13"/>
  <c r="L42" i="13"/>
  <c r="P42" i="13" s="1"/>
  <c r="G42" i="13"/>
  <c r="AC41" i="13"/>
  <c r="Y41" i="13"/>
  <c r="W41" i="13"/>
  <c r="N41" i="13"/>
  <c r="L41" i="13"/>
  <c r="G41" i="13"/>
  <c r="AC40" i="13"/>
  <c r="Y40" i="13"/>
  <c r="W40" i="13"/>
  <c r="N40" i="13"/>
  <c r="L40" i="13"/>
  <c r="G40" i="13"/>
  <c r="AC39" i="13"/>
  <c r="Y39" i="13"/>
  <c r="W39" i="13"/>
  <c r="L39" i="13"/>
  <c r="I40" i="13"/>
  <c r="I41" i="13" s="1"/>
  <c r="I42" i="13" s="1"/>
  <c r="I43" i="13" s="1"/>
  <c r="I44" i="13" s="1"/>
  <c r="G39" i="13"/>
  <c r="AC38" i="13"/>
  <c r="Y38" i="13"/>
  <c r="W38" i="13"/>
  <c r="N38" i="13"/>
  <c r="L38" i="13"/>
  <c r="G38" i="13"/>
  <c r="AC37" i="13"/>
  <c r="Y37" i="13"/>
  <c r="W37" i="13"/>
  <c r="L37" i="13"/>
  <c r="G37" i="13"/>
  <c r="AC36" i="13"/>
  <c r="Y36" i="13"/>
  <c r="W36" i="13"/>
  <c r="N36" i="13"/>
  <c r="L36" i="13"/>
  <c r="J36" i="13"/>
  <c r="H36" i="13"/>
  <c r="G36" i="13"/>
  <c r="AC35" i="13"/>
  <c r="Y35" i="13"/>
  <c r="N35" i="13"/>
  <c r="L35" i="13"/>
  <c r="J35" i="13"/>
  <c r="H35" i="13"/>
  <c r="G35" i="13"/>
  <c r="AC34" i="13"/>
  <c r="AD34" i="13" s="1"/>
  <c r="AB34" i="13"/>
  <c r="AB35" i="13" s="1"/>
  <c r="AB36" i="13" s="1"/>
  <c r="AB37" i="13" s="1"/>
  <c r="AB38" i="13" s="1"/>
  <c r="AB39" i="13" s="1"/>
  <c r="AB40" i="13" s="1"/>
  <c r="AB41" i="13" s="1"/>
  <c r="AB42" i="13" s="1"/>
  <c r="AB43" i="13" s="1"/>
  <c r="AB44" i="13" s="1"/>
  <c r="AB45" i="13" s="1"/>
  <c r="Y34" i="13"/>
  <c r="W34" i="13"/>
  <c r="U34" i="13"/>
  <c r="U35" i="13" s="1"/>
  <c r="N34" i="13"/>
  <c r="L34" i="13"/>
  <c r="J34" i="13"/>
  <c r="K34" i="13" s="1"/>
  <c r="H34" i="13"/>
  <c r="I34" i="13" s="1"/>
  <c r="G34" i="13"/>
  <c r="E34" i="13"/>
  <c r="S29" i="13"/>
  <c r="N29" i="13"/>
  <c r="L29" i="13"/>
  <c r="P29" i="13" s="1"/>
  <c r="K29" i="13"/>
  <c r="I29" i="13"/>
  <c r="G29" i="13"/>
  <c r="E29" i="13"/>
  <c r="O29" i="13" s="1"/>
  <c r="S28" i="13"/>
  <c r="N28" i="13"/>
  <c r="L28" i="13"/>
  <c r="P28" i="13" s="1"/>
  <c r="K28" i="13"/>
  <c r="I28" i="13"/>
  <c r="G28" i="13"/>
  <c r="E28" i="13"/>
  <c r="M28" i="13" s="1"/>
  <c r="Q28" i="13" s="1"/>
  <c r="S27" i="13"/>
  <c r="N27" i="13"/>
  <c r="L27" i="13"/>
  <c r="P27" i="13" s="1"/>
  <c r="K27" i="13"/>
  <c r="I27" i="13"/>
  <c r="G27" i="13"/>
  <c r="E27" i="13"/>
  <c r="O27" i="13" s="1"/>
  <c r="S26" i="13"/>
  <c r="N26" i="13"/>
  <c r="L26" i="13"/>
  <c r="P26" i="13" s="1"/>
  <c r="K26" i="13"/>
  <c r="I26" i="13"/>
  <c r="G26" i="13"/>
  <c r="E26" i="13"/>
  <c r="O26" i="13" s="1"/>
  <c r="S25" i="13"/>
  <c r="N25" i="13"/>
  <c r="M25" i="13"/>
  <c r="Q25" i="13" s="1"/>
  <c r="L25" i="13"/>
  <c r="P25" i="13" s="1"/>
  <c r="K25" i="13"/>
  <c r="I25" i="13"/>
  <c r="G25" i="13"/>
  <c r="E25" i="13"/>
  <c r="O25" i="13" s="1"/>
  <c r="S24" i="13"/>
  <c r="N24" i="13"/>
  <c r="L24" i="13"/>
  <c r="P24" i="13" s="1"/>
  <c r="K24" i="13"/>
  <c r="I24" i="13"/>
  <c r="G24" i="13"/>
  <c r="E24" i="13"/>
  <c r="M24" i="13" s="1"/>
  <c r="Q24" i="13" s="1"/>
  <c r="S18" i="13"/>
  <c r="N18" i="13"/>
  <c r="L18" i="13"/>
  <c r="P18" i="13" s="1"/>
  <c r="K18" i="13"/>
  <c r="I18" i="13"/>
  <c r="G18" i="13"/>
  <c r="E18" i="13"/>
  <c r="O18" i="13" s="1"/>
  <c r="S17" i="13"/>
  <c r="N17" i="13"/>
  <c r="L17" i="13"/>
  <c r="P17" i="13" s="1"/>
  <c r="K17" i="13"/>
  <c r="I17" i="13"/>
  <c r="G17" i="13"/>
  <c r="E17" i="13"/>
  <c r="O17" i="13" s="1"/>
  <c r="S16" i="13"/>
  <c r="O16" i="13"/>
  <c r="N16" i="13"/>
  <c r="M16" i="13"/>
  <c r="Q16" i="13" s="1"/>
  <c r="L16" i="13"/>
  <c r="P16" i="13" s="1"/>
  <c r="K16" i="13"/>
  <c r="I16" i="13"/>
  <c r="G16" i="13"/>
  <c r="S15" i="13"/>
  <c r="O15" i="13"/>
  <c r="N15" i="13"/>
  <c r="M15" i="13"/>
  <c r="Q15" i="13" s="1"/>
  <c r="L15" i="13"/>
  <c r="P15" i="13" s="1"/>
  <c r="K15" i="13"/>
  <c r="I15" i="13"/>
  <c r="G15" i="13"/>
  <c r="S14" i="13"/>
  <c r="O14" i="13"/>
  <c r="N14" i="13"/>
  <c r="M14" i="13"/>
  <c r="Q14" i="13" s="1"/>
  <c r="L14" i="13"/>
  <c r="P14" i="13" s="1"/>
  <c r="K14" i="13"/>
  <c r="I14" i="13"/>
  <c r="G14" i="13"/>
  <c r="S13" i="13"/>
  <c r="N13" i="13"/>
  <c r="L13" i="13"/>
  <c r="P13" i="13" s="1"/>
  <c r="K13" i="13"/>
  <c r="I13" i="13"/>
  <c r="G13" i="13"/>
  <c r="E13" i="13"/>
  <c r="M13" i="13" s="1"/>
  <c r="Q13" i="13" s="1"/>
  <c r="P34" i="14" l="1"/>
  <c r="Q34" i="14" s="1"/>
  <c r="P36" i="14"/>
  <c r="P35" i="14"/>
  <c r="M18" i="13"/>
  <c r="Q18" i="13" s="1"/>
  <c r="K35" i="13"/>
  <c r="M17" i="14"/>
  <c r="Q17" i="14" s="1"/>
  <c r="O24" i="14"/>
  <c r="P37" i="14"/>
  <c r="M29" i="13"/>
  <c r="Q29" i="13" s="1"/>
  <c r="O13" i="13"/>
  <c r="M27" i="13"/>
  <c r="Q27" i="13" s="1"/>
  <c r="AB36" i="14"/>
  <c r="AB37" i="14" s="1"/>
  <c r="AB38" i="14" s="1"/>
  <c r="AB39" i="14" s="1"/>
  <c r="AB50" i="14" s="1"/>
  <c r="AB51" i="14" s="1"/>
  <c r="AB52" i="14" s="1"/>
  <c r="AB53" i="14" s="1"/>
  <c r="AB54" i="14" s="1"/>
  <c r="AB55" i="14" s="1"/>
  <c r="P38" i="14"/>
  <c r="Q38" i="14" s="1"/>
  <c r="AD35" i="14"/>
  <c r="AD36" i="14" s="1"/>
  <c r="AD37" i="14" s="1"/>
  <c r="AD38" i="14" s="1"/>
  <c r="AD39" i="14" s="1"/>
  <c r="AD51" i="14" s="1"/>
  <c r="AD52" i="14" s="1"/>
  <c r="AD53" i="14" s="1"/>
  <c r="AD54" i="14" s="1"/>
  <c r="AD55" i="14" s="1"/>
  <c r="O34" i="14"/>
  <c r="I36" i="14"/>
  <c r="P53" i="14"/>
  <c r="P43" i="13"/>
  <c r="K36" i="13"/>
  <c r="K38" i="13" s="1"/>
  <c r="K39" i="13" s="1"/>
  <c r="K40" i="13" s="1"/>
  <c r="K41" i="13" s="1"/>
  <c r="K42" i="13" s="1"/>
  <c r="K43" i="13" s="1"/>
  <c r="K44" i="13" s="1"/>
  <c r="K45" i="13" s="1"/>
  <c r="P36" i="13"/>
  <c r="P52" i="14"/>
  <c r="P41" i="13"/>
  <c r="P40" i="13"/>
  <c r="P34" i="13"/>
  <c r="Q34" i="13" s="1"/>
  <c r="P35" i="13"/>
  <c r="P37" i="13"/>
  <c r="P39" i="13"/>
  <c r="P39" i="14"/>
  <c r="U36" i="14"/>
  <c r="U37" i="14" s="1"/>
  <c r="U38" i="14" s="1"/>
  <c r="U39" i="14" s="1"/>
  <c r="U52" i="14" s="1"/>
  <c r="U53" i="14" s="1"/>
  <c r="U54" i="14" s="1"/>
  <c r="U55" i="14" s="1"/>
  <c r="W35" i="14"/>
  <c r="O13" i="14"/>
  <c r="O18" i="14"/>
  <c r="M25" i="14"/>
  <c r="Q25" i="14" s="1"/>
  <c r="O27" i="14"/>
  <c r="M29" i="14"/>
  <c r="Q29" i="14" s="1"/>
  <c r="P38" i="13"/>
  <c r="Q38" i="13" s="1"/>
  <c r="M34" i="13"/>
  <c r="I35" i="13"/>
  <c r="I36" i="13" s="1"/>
  <c r="AD35" i="13"/>
  <c r="AD36" i="13" s="1"/>
  <c r="AD37" i="13" s="1"/>
  <c r="AD38" i="13" s="1"/>
  <c r="AD39" i="13" s="1"/>
  <c r="AD40" i="13" s="1"/>
  <c r="AD41" i="13" s="1"/>
  <c r="AD42" i="13" s="1"/>
  <c r="AD43" i="13" s="1"/>
  <c r="AD44" i="13" s="1"/>
  <c r="AD45" i="13" s="1"/>
  <c r="I45" i="13"/>
  <c r="W35" i="13"/>
  <c r="U36" i="13"/>
  <c r="U37" i="13" s="1"/>
  <c r="U38" i="13" s="1"/>
  <c r="U39" i="13" s="1"/>
  <c r="U40" i="13" s="1"/>
  <c r="U41" i="13" s="1"/>
  <c r="U42" i="13" s="1"/>
  <c r="U43" i="13" s="1"/>
  <c r="U44" i="13" s="1"/>
  <c r="U45" i="13" s="1"/>
  <c r="M17" i="13"/>
  <c r="Q17" i="13" s="1"/>
  <c r="O24" i="13"/>
  <c r="M26" i="13"/>
  <c r="Q26" i="13" s="1"/>
  <c r="O28" i="13"/>
  <c r="O34" i="13"/>
  <c r="E35" i="13"/>
  <c r="Q39" i="14" l="1"/>
  <c r="Q35" i="14"/>
  <c r="Q36" i="14" s="1"/>
  <c r="Q39" i="13"/>
  <c r="Q35" i="13"/>
  <c r="Q36" i="13" s="1"/>
  <c r="Q52" i="14"/>
  <c r="Q53" i="14" s="1"/>
  <c r="Q54" i="14" s="1"/>
  <c r="Q55" i="14" s="1"/>
  <c r="O35" i="14"/>
  <c r="M35" i="14"/>
  <c r="O35" i="13"/>
  <c r="E36" i="13"/>
  <c r="M35" i="13"/>
  <c r="Q40" i="13" l="1"/>
  <c r="Q41" i="13" s="1"/>
  <c r="Q42" i="13" s="1"/>
  <c r="Q43" i="13" s="1"/>
  <c r="Q44" i="13" s="1"/>
  <c r="Q45" i="13" s="1"/>
  <c r="M36" i="14"/>
  <c r="O36" i="14"/>
  <c r="E37" i="14"/>
  <c r="M36" i="13"/>
  <c r="E37" i="13"/>
  <c r="O36" i="13"/>
  <c r="E38" i="13" l="1"/>
  <c r="E39" i="13" s="1"/>
  <c r="O37" i="13"/>
  <c r="M37" i="13"/>
  <c r="M37" i="14"/>
  <c r="E38" i="14"/>
  <c r="O37" i="14"/>
  <c r="G35" i="12"/>
  <c r="G36" i="12"/>
  <c r="G37" i="12"/>
  <c r="G38" i="12"/>
  <c r="G39" i="12"/>
  <c r="G40" i="12"/>
  <c r="G41" i="12"/>
  <c r="G42" i="12"/>
  <c r="G43" i="12"/>
  <c r="G44" i="12"/>
  <c r="G45" i="12"/>
  <c r="O39" i="13" l="1"/>
  <c r="E40" i="13"/>
  <c r="M39" i="13"/>
  <c r="M38" i="13"/>
  <c r="O38" i="13"/>
  <c r="O38" i="14"/>
  <c r="M38" i="14"/>
  <c r="E39" i="14"/>
  <c r="M40" i="13" l="1"/>
  <c r="O40" i="13"/>
  <c r="E41" i="13"/>
  <c r="O39" i="14"/>
  <c r="M39" i="14"/>
  <c r="M41" i="13" l="1"/>
  <c r="O41" i="13"/>
  <c r="E42" i="13"/>
  <c r="O42" i="13" s="1"/>
  <c r="M50" i="14"/>
  <c r="O50" i="14"/>
  <c r="U34" i="12"/>
  <c r="U35" i="12" s="1"/>
  <c r="S13" i="12"/>
  <c r="S14" i="12"/>
  <c r="S15" i="12"/>
  <c r="S16" i="12"/>
  <c r="S17" i="12"/>
  <c r="S18" i="12"/>
  <c r="S24" i="12"/>
  <c r="S25" i="12"/>
  <c r="S26" i="12"/>
  <c r="S27" i="12"/>
  <c r="S28" i="12"/>
  <c r="S29" i="12"/>
  <c r="G34" i="12"/>
  <c r="K37" i="12"/>
  <c r="K38" i="12" s="1"/>
  <c r="I34" i="12"/>
  <c r="I35" i="12" s="1"/>
  <c r="I39" i="12" s="1"/>
  <c r="I40" i="12" s="1"/>
  <c r="I41" i="12" s="1"/>
  <c r="I42" i="12" s="1"/>
  <c r="I43" i="12" s="1"/>
  <c r="I44" i="12" s="1"/>
  <c r="I45" i="12" s="1"/>
  <c r="K39" i="12" l="1"/>
  <c r="K40" i="12" s="1"/>
  <c r="K41" i="12" s="1"/>
  <c r="K42" i="12" s="1"/>
  <c r="K43" i="12" s="1"/>
  <c r="K44" i="12" s="1"/>
  <c r="K45" i="12" s="1"/>
  <c r="E43" i="13"/>
  <c r="M42" i="13"/>
  <c r="E52" i="14"/>
  <c r="O51" i="14"/>
  <c r="M51" i="14"/>
  <c r="U36" i="12"/>
  <c r="AC35" i="12"/>
  <c r="AC36" i="12"/>
  <c r="AC37" i="12"/>
  <c r="AC38" i="12"/>
  <c r="AC39" i="12"/>
  <c r="AC40" i="12"/>
  <c r="AC41" i="12"/>
  <c r="AC42" i="12"/>
  <c r="AC43" i="12"/>
  <c r="AC44" i="12"/>
  <c r="AC45" i="12"/>
  <c r="AC34" i="12"/>
  <c r="AD34" i="12" s="1"/>
  <c r="AB34" i="12"/>
  <c r="AB35" i="12" s="1"/>
  <c r="AB36" i="12" s="1"/>
  <c r="AB37" i="12" s="1"/>
  <c r="AB38" i="12" s="1"/>
  <c r="AB39" i="12" s="1"/>
  <c r="AB40" i="12" s="1"/>
  <c r="AB41" i="12" s="1"/>
  <c r="AB42" i="12" s="1"/>
  <c r="AB43" i="12" s="1"/>
  <c r="AB44" i="12" s="1"/>
  <c r="AB45" i="12" s="1"/>
  <c r="N34" i="12"/>
  <c r="P34" i="12" s="1"/>
  <c r="N35" i="12"/>
  <c r="P35" i="12" s="1"/>
  <c r="E34" i="12"/>
  <c r="P44" i="12"/>
  <c r="I13" i="12"/>
  <c r="I14" i="12"/>
  <c r="I15" i="12"/>
  <c r="I16" i="12"/>
  <c r="I17" i="12"/>
  <c r="I18" i="12"/>
  <c r="I24" i="12"/>
  <c r="I25" i="12"/>
  <c r="I26" i="12"/>
  <c r="I27" i="12"/>
  <c r="I28" i="12"/>
  <c r="I29" i="12"/>
  <c r="W36" i="12"/>
  <c r="W44" i="12"/>
  <c r="W45" i="12"/>
  <c r="W35" i="12"/>
  <c r="W37" i="12"/>
  <c r="N36" i="12"/>
  <c r="P40" i="12"/>
  <c r="N29" i="12"/>
  <c r="L29" i="12"/>
  <c r="P29" i="12" s="1"/>
  <c r="K29" i="12"/>
  <c r="G29" i="12"/>
  <c r="E29" i="12"/>
  <c r="O29" i="12" s="1"/>
  <c r="N28" i="12"/>
  <c r="L28" i="12"/>
  <c r="P28" i="12" s="1"/>
  <c r="K28" i="12"/>
  <c r="G28" i="12"/>
  <c r="E28" i="12"/>
  <c r="O28" i="12" s="1"/>
  <c r="N27" i="12"/>
  <c r="L27" i="12"/>
  <c r="P27" i="12" s="1"/>
  <c r="K27" i="12"/>
  <c r="G27" i="12"/>
  <c r="E27" i="12"/>
  <c r="O27" i="12" s="1"/>
  <c r="N26" i="12"/>
  <c r="L26" i="12"/>
  <c r="P26" i="12" s="1"/>
  <c r="K26" i="12"/>
  <c r="G26" i="12"/>
  <c r="E26" i="12"/>
  <c r="M26" i="12" s="1"/>
  <c r="Q26" i="12" s="1"/>
  <c r="N25" i="12"/>
  <c r="L25" i="12"/>
  <c r="P25" i="12"/>
  <c r="K25" i="12"/>
  <c r="G25" i="12"/>
  <c r="E25" i="12"/>
  <c r="M25" i="12" s="1"/>
  <c r="Q25" i="12" s="1"/>
  <c r="N24" i="12"/>
  <c r="L24" i="12"/>
  <c r="P24" i="12" s="1"/>
  <c r="K24" i="12"/>
  <c r="G24" i="12"/>
  <c r="E24" i="12"/>
  <c r="N18" i="12"/>
  <c r="L18" i="12"/>
  <c r="P18" i="12" s="1"/>
  <c r="K18" i="12"/>
  <c r="G18" i="12"/>
  <c r="E18" i="12"/>
  <c r="O18" i="12" s="1"/>
  <c r="N17" i="12"/>
  <c r="L17" i="12"/>
  <c r="P17" i="12" s="1"/>
  <c r="K17" i="12"/>
  <c r="G17" i="12"/>
  <c r="E17" i="12"/>
  <c r="M17" i="12" s="1"/>
  <c r="Q17" i="12" s="1"/>
  <c r="O16" i="12"/>
  <c r="N16" i="12"/>
  <c r="M16" i="12"/>
  <c r="Q16" i="12" s="1"/>
  <c r="L16" i="12"/>
  <c r="P16" i="12" s="1"/>
  <c r="K16" i="12"/>
  <c r="G16" i="12"/>
  <c r="O15" i="12"/>
  <c r="N15" i="12"/>
  <c r="M15" i="12"/>
  <c r="Q15" i="12" s="1"/>
  <c r="L15" i="12"/>
  <c r="P15" i="12" s="1"/>
  <c r="K15" i="12"/>
  <c r="G15" i="12"/>
  <c r="O14" i="12"/>
  <c r="N14" i="12"/>
  <c r="M14" i="12"/>
  <c r="Q14" i="12" s="1"/>
  <c r="L14" i="12"/>
  <c r="P14" i="12" s="1"/>
  <c r="K14" i="12"/>
  <c r="G14" i="12"/>
  <c r="N13" i="12"/>
  <c r="L13" i="12"/>
  <c r="P13" i="12" s="1"/>
  <c r="K13" i="12"/>
  <c r="G13" i="12"/>
  <c r="E13" i="12"/>
  <c r="M13" i="12" s="1"/>
  <c r="O25" i="12"/>
  <c r="M24" i="12"/>
  <c r="O26" i="12"/>
  <c r="M27" i="12"/>
  <c r="Q27" i="12" s="1"/>
  <c r="O34" i="12" l="1"/>
  <c r="M34" i="12"/>
  <c r="O17" i="12"/>
  <c r="M29" i="12"/>
  <c r="Q29" i="12" s="1"/>
  <c r="M43" i="13"/>
  <c r="O43" i="13"/>
  <c r="M28" i="12"/>
  <c r="Q28" i="12" s="1"/>
  <c r="AD35" i="12"/>
  <c r="AD36" i="12" s="1"/>
  <c r="AD37" i="12" s="1"/>
  <c r="AD38" i="12" s="1"/>
  <c r="AD39" i="12" s="1"/>
  <c r="AD40" i="12" s="1"/>
  <c r="AD41" i="12" s="1"/>
  <c r="AD42" i="12" s="1"/>
  <c r="AD43" i="12" s="1"/>
  <c r="AD44" i="12" s="1"/>
  <c r="AD45" i="12" s="1"/>
  <c r="E44" i="13"/>
  <c r="O44" i="13" s="1"/>
  <c r="M52" i="14"/>
  <c r="O52" i="14"/>
  <c r="E53" i="14"/>
  <c r="O13" i="12"/>
  <c r="Q13" i="12" s="1"/>
  <c r="M18" i="12"/>
  <c r="Q18" i="12" s="1"/>
  <c r="O24" i="12"/>
  <c r="Q24" i="12" s="1"/>
  <c r="Q35" i="12"/>
  <c r="U37" i="12"/>
  <c r="E35" i="12"/>
  <c r="M35" i="12" s="1"/>
  <c r="P43" i="12"/>
  <c r="P42" i="12"/>
  <c r="P41" i="12"/>
  <c r="P39" i="12"/>
  <c r="P38" i="12"/>
  <c r="P37" i="12"/>
  <c r="W43" i="12"/>
  <c r="W42" i="12"/>
  <c r="W41" i="12"/>
  <c r="W40" i="12"/>
  <c r="W39" i="12"/>
  <c r="W38" i="12"/>
  <c r="O35" i="12" l="1"/>
  <c r="E45" i="13"/>
  <c r="O45" i="13" s="1"/>
  <c r="M44" i="13"/>
  <c r="E54" i="14"/>
  <c r="O53" i="14"/>
  <c r="M53" i="14"/>
  <c r="Q37" i="12"/>
  <c r="U38" i="12"/>
  <c r="U39" i="12" s="1"/>
  <c r="M45" i="13" l="1"/>
  <c r="Q38" i="12"/>
  <c r="O54" i="14"/>
  <c r="E55" i="14"/>
  <c r="M54" i="14"/>
  <c r="U40" i="12"/>
  <c r="Q39" i="12" l="1"/>
  <c r="Q40" i="12" s="1"/>
  <c r="Q41" i="12" s="1"/>
  <c r="M55" i="14"/>
  <c r="O55" i="14"/>
  <c r="U41" i="12"/>
  <c r="Q42" i="12" l="1"/>
  <c r="Q43" i="12" s="1"/>
  <c r="Q44" i="12" s="1"/>
  <c r="Q45" i="12" s="1"/>
  <c r="U42" i="12"/>
  <c r="O39" i="12"/>
  <c r="U43" i="12" l="1"/>
  <c r="O40" i="12"/>
  <c r="M39" i="12"/>
  <c r="U44" i="12" l="1"/>
  <c r="O41" i="12"/>
  <c r="U45" i="12" l="1"/>
  <c r="O42" i="12"/>
  <c r="M41" i="12"/>
  <c r="O43" i="12" l="1"/>
  <c r="M42" i="12"/>
  <c r="O44" i="12" l="1"/>
  <c r="M43" i="12"/>
  <c r="O45" i="12" l="1"/>
  <c r="M44" i="12"/>
  <c r="M45" i="12" l="1"/>
</calcChain>
</file>

<file path=xl/comments1.xml><?xml version="1.0" encoding="utf-8"?>
<comments xmlns="http://schemas.openxmlformats.org/spreadsheetml/2006/main">
  <authors>
    <author>Yuri</author>
  </authors>
  <commentList>
    <comment ref="R31" authorId="0" shapeId="0">
      <text>
        <r>
          <rPr>
            <b/>
            <sz val="9"/>
            <color indexed="81"/>
            <rFont val="Tahoma"/>
            <family val="2"/>
          </rPr>
          <t>Yuri:</t>
        </r>
        <r>
          <rPr>
            <sz val="9"/>
            <color indexed="81"/>
            <rFont val="Tahoma"/>
            <family val="2"/>
          </rPr>
          <t xml:space="preserve">
Suceso cuya lesión resultado de la evaluación médica que genera en el accidentado un descanso breve con retorno máximo al día sgte a sus labores habituales
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Yuri:</t>
        </r>
        <r>
          <rPr>
            <sz val="9"/>
            <color indexed="81"/>
            <rFont val="Tahoma"/>
            <family val="2"/>
          </rPr>
          <t xml:space="preserve">
Salud Ocupacional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Yuri:</t>
        </r>
        <r>
          <rPr>
            <sz val="9"/>
            <color indexed="81"/>
            <rFont val="Tahoma"/>
            <family val="2"/>
          </rPr>
          <t xml:space="preserve">
Suceso potencialmente riesgoso que pudiera causar lesiones o enfermedades a las personas en su trabajo o a la población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Yuri:</t>
        </r>
        <r>
          <rPr>
            <sz val="9"/>
            <color indexed="81"/>
            <rFont val="Tahoma"/>
            <family val="2"/>
          </rPr>
          <t xml:space="preserve">
Cantidad de Enfermedades Ocupacionales</t>
        </r>
      </text>
    </comment>
  </commentList>
</comments>
</file>

<file path=xl/comments2.xml><?xml version="1.0" encoding="utf-8"?>
<comments xmlns="http://schemas.openxmlformats.org/spreadsheetml/2006/main">
  <authors>
    <author>Yuri</author>
  </authors>
  <commentList>
    <comment ref="R31" authorId="0" shapeId="0">
      <text>
        <r>
          <rPr>
            <b/>
            <sz val="9"/>
            <color indexed="81"/>
            <rFont val="Tahoma"/>
            <family val="2"/>
          </rPr>
          <t>Yuri:</t>
        </r>
        <r>
          <rPr>
            <sz val="9"/>
            <color indexed="81"/>
            <rFont val="Tahoma"/>
            <family val="2"/>
          </rPr>
          <t xml:space="preserve">
Suceso cuya lesión resultado de la evaluación médica que genera en el accidentado un descanso breve con retorno máximo al día sgte a sus labores habituales
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Yuri:</t>
        </r>
        <r>
          <rPr>
            <sz val="9"/>
            <color indexed="81"/>
            <rFont val="Tahoma"/>
            <family val="2"/>
          </rPr>
          <t xml:space="preserve">
Salud Ocupacional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Yuri:</t>
        </r>
        <r>
          <rPr>
            <sz val="9"/>
            <color indexed="81"/>
            <rFont val="Tahoma"/>
            <family val="2"/>
          </rPr>
          <t xml:space="preserve">
Suceso potencialmente riesgoso que pudiera causar lesiones o enfermedades a las personas en su trabajo o a la población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Yuri:</t>
        </r>
        <r>
          <rPr>
            <sz val="9"/>
            <color indexed="81"/>
            <rFont val="Tahoma"/>
            <family val="2"/>
          </rPr>
          <t xml:space="preserve">
Cantidad de Enfermedades Ocupacionales</t>
        </r>
      </text>
    </comment>
  </commentList>
</comments>
</file>

<file path=xl/comments3.xml><?xml version="1.0" encoding="utf-8"?>
<comments xmlns="http://schemas.openxmlformats.org/spreadsheetml/2006/main">
  <authors>
    <author>Yuri</author>
  </authors>
  <commentList>
    <comment ref="R31" authorId="0" shapeId="0">
      <text>
        <r>
          <rPr>
            <b/>
            <sz val="9"/>
            <color indexed="81"/>
            <rFont val="Tahoma"/>
            <family val="2"/>
          </rPr>
          <t>Yuri:</t>
        </r>
        <r>
          <rPr>
            <sz val="9"/>
            <color indexed="81"/>
            <rFont val="Tahoma"/>
            <family val="2"/>
          </rPr>
          <t xml:space="preserve">
Suceso cuya lesión resultado de la evaluación médica que genera en el accidentado un descanso breve con retorno máximo al día sgte a sus labores habituales
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Yuri:</t>
        </r>
        <r>
          <rPr>
            <sz val="9"/>
            <color indexed="81"/>
            <rFont val="Tahoma"/>
            <family val="2"/>
          </rPr>
          <t xml:space="preserve">
Salud Ocupacional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Yuri:</t>
        </r>
        <r>
          <rPr>
            <sz val="9"/>
            <color indexed="81"/>
            <rFont val="Tahoma"/>
            <family val="2"/>
          </rPr>
          <t xml:space="preserve">
Suceso potencialmente riesgoso que pudiera causar lesiones o enfermedades a las personas en su trabajo o a la población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Yuri:</t>
        </r>
        <r>
          <rPr>
            <sz val="9"/>
            <color indexed="81"/>
            <rFont val="Tahoma"/>
            <family val="2"/>
          </rPr>
          <t xml:space="preserve">
Cantidad de Enfermedades Ocupacionales</t>
        </r>
      </text>
    </comment>
  </commentList>
</comments>
</file>

<file path=xl/comments4.xml><?xml version="1.0" encoding="utf-8"?>
<comments xmlns="http://schemas.openxmlformats.org/spreadsheetml/2006/main">
  <authors>
    <author>Yuri</author>
  </authors>
  <commentList>
    <comment ref="R31" authorId="0" shapeId="0">
      <text>
        <r>
          <rPr>
            <b/>
            <sz val="9"/>
            <color indexed="81"/>
            <rFont val="Tahoma"/>
            <family val="2"/>
          </rPr>
          <t>Yuri:</t>
        </r>
        <r>
          <rPr>
            <sz val="9"/>
            <color indexed="81"/>
            <rFont val="Tahoma"/>
            <family val="2"/>
          </rPr>
          <t xml:space="preserve">
Suceso cuya lesión resultado de la evaluación médica que genera en el accidentado un descanso breve con retorno máximo al día sgte a sus labores habituales
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Yuri:</t>
        </r>
        <r>
          <rPr>
            <sz val="9"/>
            <color indexed="81"/>
            <rFont val="Tahoma"/>
            <family val="2"/>
          </rPr>
          <t xml:space="preserve">
Salud Ocupacional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Yuri:</t>
        </r>
        <r>
          <rPr>
            <sz val="9"/>
            <color indexed="81"/>
            <rFont val="Tahoma"/>
            <family val="2"/>
          </rPr>
          <t xml:space="preserve">
Suceso potencialmente riesgoso que pudiera causar lesiones o enfermedades a las personas en su trabajo o a la población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Yuri:</t>
        </r>
        <r>
          <rPr>
            <sz val="9"/>
            <color indexed="81"/>
            <rFont val="Tahoma"/>
            <family val="2"/>
          </rPr>
          <t xml:space="preserve">
Cantidad de Enfermedades Ocupacionales</t>
        </r>
      </text>
    </comment>
  </commentList>
</comments>
</file>

<file path=xl/comments5.xml><?xml version="1.0" encoding="utf-8"?>
<comments xmlns="http://schemas.openxmlformats.org/spreadsheetml/2006/main">
  <authors>
    <author>Yuri</author>
  </authors>
  <commentList>
    <comment ref="R31" authorId="0" shapeId="0">
      <text>
        <r>
          <rPr>
            <b/>
            <sz val="9"/>
            <color indexed="81"/>
            <rFont val="Tahoma"/>
            <family val="2"/>
          </rPr>
          <t>Yuri:</t>
        </r>
        <r>
          <rPr>
            <sz val="9"/>
            <color indexed="81"/>
            <rFont val="Tahoma"/>
            <family val="2"/>
          </rPr>
          <t xml:space="preserve">
Suceso cuya lesión resultado de la evaluación médica que genera en el accidentado un descanso breve con retorno máximo al día sgte a sus labores habituales
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Yuri:</t>
        </r>
        <r>
          <rPr>
            <sz val="9"/>
            <color indexed="81"/>
            <rFont val="Tahoma"/>
            <family val="2"/>
          </rPr>
          <t xml:space="preserve">
Salud Ocupacional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Yuri:</t>
        </r>
        <r>
          <rPr>
            <sz val="9"/>
            <color indexed="81"/>
            <rFont val="Tahoma"/>
            <family val="2"/>
          </rPr>
          <t xml:space="preserve">
Suceso potencialmente riesgoso que pudiera causar lesiones o enfermedades a las personas en su trabajo o a la población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Yuri:</t>
        </r>
        <r>
          <rPr>
            <sz val="9"/>
            <color indexed="81"/>
            <rFont val="Tahoma"/>
            <family val="2"/>
          </rPr>
          <t xml:space="preserve">
Cantidad de Enfermedades Ocupacionales</t>
        </r>
      </text>
    </comment>
  </commentList>
</comments>
</file>

<file path=xl/comments6.xml><?xml version="1.0" encoding="utf-8"?>
<comments xmlns="http://schemas.openxmlformats.org/spreadsheetml/2006/main">
  <authors>
    <author>Yuri</author>
  </authors>
  <commentList>
    <comment ref="R31" authorId="0" shapeId="0">
      <text>
        <r>
          <rPr>
            <b/>
            <sz val="9"/>
            <color indexed="81"/>
            <rFont val="Tahoma"/>
            <family val="2"/>
          </rPr>
          <t>Yuri:</t>
        </r>
        <r>
          <rPr>
            <sz val="9"/>
            <color indexed="81"/>
            <rFont val="Tahoma"/>
            <family val="2"/>
          </rPr>
          <t xml:space="preserve">
Suceso cuya lesión resultado de la evaluación médica que genera en el accidentado un descanso breve con retorno máximo al día sgte a sus labores habituales
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Yuri:</t>
        </r>
        <r>
          <rPr>
            <sz val="9"/>
            <color indexed="81"/>
            <rFont val="Tahoma"/>
            <family val="2"/>
          </rPr>
          <t xml:space="preserve">
Salud Ocupacional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Yuri:</t>
        </r>
        <r>
          <rPr>
            <sz val="9"/>
            <color indexed="81"/>
            <rFont val="Tahoma"/>
            <family val="2"/>
          </rPr>
          <t xml:space="preserve">
Suceso potencialmente riesgoso que pudiera causar lesiones o enfermedades a las personas en su trabajo o a la población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Yuri:</t>
        </r>
        <r>
          <rPr>
            <sz val="9"/>
            <color indexed="81"/>
            <rFont val="Tahoma"/>
            <family val="2"/>
          </rPr>
          <t xml:space="preserve">
Cantidad de Enfermedades Ocupacionales</t>
        </r>
      </text>
    </comment>
  </commentList>
</comments>
</file>

<file path=xl/comments7.xml><?xml version="1.0" encoding="utf-8"?>
<comments xmlns="http://schemas.openxmlformats.org/spreadsheetml/2006/main">
  <authors>
    <author>Yuri</author>
  </authors>
  <commentList>
    <comment ref="R31" authorId="0" shapeId="0">
      <text>
        <r>
          <rPr>
            <b/>
            <sz val="9"/>
            <color indexed="81"/>
            <rFont val="Tahoma"/>
            <family val="2"/>
          </rPr>
          <t>Yuri:</t>
        </r>
        <r>
          <rPr>
            <sz val="9"/>
            <color indexed="81"/>
            <rFont val="Tahoma"/>
            <family val="2"/>
          </rPr>
          <t xml:space="preserve">
Suceso cuya lesión resultado de la evaluación médica que genera en el accidentado un descanso breve con retorno máximo al día sgte a sus labores habituales
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Yuri:</t>
        </r>
        <r>
          <rPr>
            <sz val="9"/>
            <color indexed="81"/>
            <rFont val="Tahoma"/>
            <family val="2"/>
          </rPr>
          <t xml:space="preserve">
Salud Ocupacional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Yuri:</t>
        </r>
        <r>
          <rPr>
            <sz val="9"/>
            <color indexed="81"/>
            <rFont val="Tahoma"/>
            <family val="2"/>
          </rPr>
          <t xml:space="preserve">
Suceso potencialmente riesgoso que pudiera causar lesiones o enfermedades a las personas en su trabajo o a la población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Yuri:</t>
        </r>
        <r>
          <rPr>
            <sz val="9"/>
            <color indexed="81"/>
            <rFont val="Tahoma"/>
            <family val="2"/>
          </rPr>
          <t xml:space="preserve">
Cantidad de Enfermedades Ocupacionales</t>
        </r>
      </text>
    </comment>
  </commentList>
</comments>
</file>

<file path=xl/comments8.xml><?xml version="1.0" encoding="utf-8"?>
<comments xmlns="http://schemas.openxmlformats.org/spreadsheetml/2006/main">
  <authors>
    <author>Yuri</author>
  </authors>
  <commentList>
    <comment ref="R31" authorId="0" shapeId="0">
      <text>
        <r>
          <rPr>
            <b/>
            <sz val="9"/>
            <color indexed="81"/>
            <rFont val="Tahoma"/>
            <family val="2"/>
          </rPr>
          <t>Yuri:</t>
        </r>
        <r>
          <rPr>
            <sz val="9"/>
            <color indexed="81"/>
            <rFont val="Tahoma"/>
            <family val="2"/>
          </rPr>
          <t xml:space="preserve">
Suceso cuya lesión resultado de la evaluación médica que genera en el accidentado un descanso breve con retorno máximo al día sgte a sus labores habituales
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Yuri:</t>
        </r>
        <r>
          <rPr>
            <sz val="9"/>
            <color indexed="81"/>
            <rFont val="Tahoma"/>
            <family val="2"/>
          </rPr>
          <t xml:space="preserve">
Salud Ocupacional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Yuri:</t>
        </r>
        <r>
          <rPr>
            <sz val="9"/>
            <color indexed="81"/>
            <rFont val="Tahoma"/>
            <family val="2"/>
          </rPr>
          <t xml:space="preserve">
Suceso potencialmente riesgoso que pudiera causar lesiones o enfermedades a las personas en su trabajo o a la población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Yuri:</t>
        </r>
        <r>
          <rPr>
            <sz val="9"/>
            <color indexed="81"/>
            <rFont val="Tahoma"/>
            <family val="2"/>
          </rPr>
          <t xml:space="preserve">
Cantidad de Enfermedades Ocupacionales</t>
        </r>
      </text>
    </comment>
  </commentList>
</comments>
</file>

<file path=xl/sharedStrings.xml><?xml version="1.0" encoding="utf-8"?>
<sst xmlns="http://schemas.openxmlformats.org/spreadsheetml/2006/main" count="1458" uniqueCount="87">
  <si>
    <t xml:space="preserve">Mes </t>
  </si>
  <si>
    <t xml:space="preserve">Nº de Trabajadores </t>
  </si>
  <si>
    <t>Horas-Hombre Trabajadas</t>
  </si>
  <si>
    <t>Días Perdidos</t>
  </si>
  <si>
    <t>Junio</t>
  </si>
  <si>
    <t>Acum.</t>
  </si>
  <si>
    <t xml:space="preserve"> Fatales </t>
  </si>
  <si>
    <t>Incidentes relacionados con el trabajo</t>
  </si>
  <si>
    <t>Con trabajo restringido</t>
  </si>
  <si>
    <t>Indicadores de Accidentabilidad</t>
  </si>
  <si>
    <t>N° de Casos</t>
  </si>
  <si>
    <t>Cuasi accidentes</t>
  </si>
  <si>
    <t>Horas-Hombre Capacitadas</t>
  </si>
  <si>
    <t>Índice de Capacitación</t>
  </si>
  <si>
    <t>Indicador de Capacitación</t>
  </si>
  <si>
    <r>
      <t>(1)</t>
    </r>
    <r>
      <rPr>
        <b/>
        <sz val="10"/>
        <rFont val="Arial"/>
        <family val="2"/>
      </rPr>
      <t>Índice de  Frecuencia (If)</t>
    </r>
  </si>
  <si>
    <r>
      <t>(2)</t>
    </r>
    <r>
      <rPr>
        <b/>
        <sz val="10"/>
        <rFont val="Arial"/>
        <family val="2"/>
      </rPr>
      <t>Índice de Gravedad (Ig)</t>
    </r>
  </si>
  <si>
    <r>
      <t>(3)</t>
    </r>
    <r>
      <rPr>
        <b/>
        <sz val="10"/>
        <rFont val="Arial"/>
        <family val="2"/>
      </rPr>
      <t>Índice de Accidentabilidad (IA)</t>
    </r>
  </si>
  <si>
    <r>
      <t>(*)</t>
    </r>
    <r>
      <rPr>
        <b/>
        <sz val="10"/>
        <rFont val="Arial"/>
        <family val="2"/>
      </rPr>
      <t xml:space="preserve">Mes </t>
    </r>
  </si>
  <si>
    <t>CONSORCIO HOSPITALARIO</t>
  </si>
  <si>
    <t>SUB CONTRATISTA</t>
  </si>
  <si>
    <t>TENER EN CUENTA QUE LAS CAPACITACIONES CON EL PERSONAL SUB CONTRATISTA SON JUNTO CON EL EMPLEADO DE CONSORCIO</t>
  </si>
  <si>
    <r>
      <t>(1)</t>
    </r>
    <r>
      <rPr>
        <b/>
        <sz val="11"/>
        <rFont val="Arial"/>
        <family val="2"/>
      </rPr>
      <t xml:space="preserve"> Índice de Frecuencia</t>
    </r>
  </si>
  <si>
    <t>If =</t>
  </si>
  <si>
    <t>Horas trabajadas en el mes</t>
  </si>
  <si>
    <r>
      <t>(2)</t>
    </r>
    <r>
      <rPr>
        <b/>
        <sz val="11"/>
        <rFont val="Arial"/>
        <family val="2"/>
      </rPr>
      <t xml:space="preserve"> Índice de Gravedad</t>
    </r>
  </si>
  <si>
    <t>Ig =</t>
  </si>
  <si>
    <r>
      <t>(3)</t>
    </r>
    <r>
      <rPr>
        <b/>
        <sz val="11"/>
        <rFont val="Arial"/>
        <family val="2"/>
      </rPr>
      <t xml:space="preserve"> Índice de Accidentabilidad</t>
    </r>
  </si>
  <si>
    <t>IA =</t>
  </si>
  <si>
    <t>If x Ig</t>
  </si>
  <si>
    <t>Enero</t>
  </si>
  <si>
    <t>Febrero</t>
  </si>
  <si>
    <t>Marzo</t>
  </si>
  <si>
    <t>Abril</t>
  </si>
  <si>
    <t>Mayo</t>
  </si>
  <si>
    <t>Julio</t>
  </si>
  <si>
    <t>Agosto</t>
  </si>
  <si>
    <t>Octubre</t>
  </si>
  <si>
    <t>Setiembre</t>
  </si>
  <si>
    <t>Noviembre</t>
  </si>
  <si>
    <t>Diciembre</t>
  </si>
  <si>
    <t>Accidentes Leves</t>
  </si>
  <si>
    <t>Enfermedades Ocupacionales</t>
  </si>
  <si>
    <t>N° Trab con cáncer profesional</t>
  </si>
  <si>
    <t>N°  Trabaj. Expuestos al Agente</t>
  </si>
  <si>
    <r>
      <t>(4)</t>
    </r>
    <r>
      <rPr>
        <b/>
        <sz val="11"/>
        <rFont val="Arial"/>
        <family val="2"/>
      </rPr>
      <t xml:space="preserve"> Tasa de Incidencia (Enfermedades Ocupacionales)</t>
    </r>
  </si>
  <si>
    <t>TI =</t>
  </si>
  <si>
    <t>Total de trabajadores expuestos al agente que originó la enfermedad</t>
  </si>
  <si>
    <t>N° enfermedades ocupacionales x 1'000,000</t>
  </si>
  <si>
    <t>Días perdidos en el mes x 1'000,000</t>
  </si>
  <si>
    <t>Accidentes con tiempo perdido en el mes x 1'000,000</t>
  </si>
  <si>
    <r>
      <rPr>
        <vertAlign val="superscript"/>
        <sz val="10"/>
        <rFont val="Arial"/>
        <family val="2"/>
      </rPr>
      <t>(4)</t>
    </r>
    <r>
      <rPr>
        <sz val="10"/>
        <rFont val="Arial"/>
        <family val="2"/>
      </rPr>
      <t>Tasa de Incidencia</t>
    </r>
  </si>
  <si>
    <t>Incidentes Peligrosos</t>
  </si>
  <si>
    <t>Acum</t>
  </si>
  <si>
    <t>N° de Incidentes</t>
  </si>
  <si>
    <t>Solo para Accidentes Incapacitantes</t>
  </si>
  <si>
    <t>Accidentes Mortales</t>
  </si>
  <si>
    <t>N° Accidentes con Trabajo Incapacitante</t>
  </si>
  <si>
    <t>ESTADISTICAS DE SEGURIDAD Y SALUD EN EL TRABAJO</t>
  </si>
  <si>
    <t>Versión</t>
  </si>
  <si>
    <t>Fecha</t>
  </si>
  <si>
    <t>PROYECTO/ INSTALACIÓN:  ___________________________________________________________________--</t>
  </si>
  <si>
    <t>AÑO</t>
  </si>
  <si>
    <t>Area / Sede</t>
  </si>
  <si>
    <t>Nota 2 : Para los accidentes mortales se tomarán en cuenta 6000días incapacitantes  (ANSI Z16.1)</t>
  </si>
  <si>
    <r>
      <t>(*)</t>
    </r>
    <r>
      <rPr>
        <b/>
        <sz val="11"/>
        <rFont val="Arial"/>
        <family val="2"/>
      </rPr>
      <t xml:space="preserve">Horas Hombre Trabajadas mes Y Número de Trabajadores = </t>
    </r>
    <r>
      <rPr>
        <sz val="11"/>
        <rFont val="Arial"/>
        <family val="2"/>
      </rPr>
      <t>Dato Proporcionado por RR.HH.</t>
    </r>
  </si>
  <si>
    <t>Nota 1: Cuadro elaborado según la RM 050-2013-TR.</t>
  </si>
  <si>
    <t>_____________________________________________________________________</t>
  </si>
  <si>
    <t>Revisado por:</t>
  </si>
  <si>
    <t>Aprobado por:</t>
  </si>
  <si>
    <t>SIG SSOMAC</t>
  </si>
  <si>
    <t>AD/GG</t>
  </si>
  <si>
    <t>LA QUINUA</t>
  </si>
  <si>
    <t>OXAPAMPA</t>
  </si>
  <si>
    <t>SIHUAS</t>
  </si>
  <si>
    <t>ANDAHUAYLAS</t>
  </si>
  <si>
    <t>RED C- RED SSOMA</t>
  </si>
  <si>
    <t>PYMES/LA QUINUA</t>
  </si>
  <si>
    <t>DATOS PARA EL REGISTRO DE ESTADÍSTICAS DE SEGURIDAD Y SALUD EN EL TRABAJO</t>
  </si>
  <si>
    <r>
      <t xml:space="preserve">Versión: </t>
    </r>
    <r>
      <rPr>
        <b/>
        <i/>
        <sz val="11"/>
        <rFont val="Arial"/>
        <family val="2"/>
      </rPr>
      <t>01</t>
    </r>
  </si>
  <si>
    <r>
      <t xml:space="preserve">Página: </t>
    </r>
    <r>
      <rPr>
        <b/>
        <i/>
        <sz val="11"/>
        <rFont val="Arial"/>
        <family val="2"/>
      </rPr>
      <t>1 de 1</t>
    </r>
  </si>
  <si>
    <t>Nota 1: Cuadro elaborado según la RM 050-2013-TR, D.S. 011-2019-TR</t>
  </si>
  <si>
    <t>SISTEMA INTEGRADO DE GESTIÓN DE SEGURIDAD, SALUD EN EL TRABAJO Y MEDIO AMBIENTE</t>
  </si>
  <si>
    <t>Lima</t>
  </si>
  <si>
    <t xml:space="preserve">Febrero </t>
  </si>
  <si>
    <r>
      <t>Aprobación: 01</t>
    </r>
    <r>
      <rPr>
        <b/>
        <i/>
        <sz val="11"/>
        <rFont val="Arial"/>
        <family val="2"/>
      </rPr>
      <t>-01-23</t>
    </r>
  </si>
  <si>
    <r>
      <t>Código: CCI</t>
    </r>
    <r>
      <rPr>
        <b/>
        <i/>
        <sz val="11"/>
        <rFont val="Arial"/>
        <family val="2"/>
      </rPr>
      <t>-SSOMA-FT-009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</si>
</sst>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#,##0;[Red]#,##0"/>
    <numFmt numFmtId="166" formatCode="#,##0.000"/>
    <numFmt numFmtId="167" formatCode="#,##0.0"/>
    <numFmt numFmtId="168" formatCode="_(* #,##0_);_(* \(#,##0\);_(* &quot;-&quot;??_);_(@_)"/>
  </numFmts>
  <fonts count="29" x14ac:knownFonts="1"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0"/>
      <color indexed="62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b/>
      <sz val="13"/>
      <color indexed="8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vertAlign val="superscript"/>
      <sz val="10"/>
      <name val="Arial"/>
      <family val="2"/>
    </font>
    <font>
      <b/>
      <sz val="12"/>
      <color indexed="8"/>
      <name val="Arial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vertAlign val="superscript"/>
      <sz val="1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vertAlign val="superscript"/>
      <sz val="10"/>
      <name val="Arial"/>
      <family val="2"/>
    </font>
    <font>
      <sz val="11"/>
      <color theme="1"/>
      <name val="Arial"/>
      <family val="2"/>
    </font>
    <font>
      <b/>
      <i/>
      <sz val="11"/>
      <name val="Arial"/>
      <family val="2"/>
    </font>
    <font>
      <sz val="11"/>
      <color indexed="8"/>
      <name val="Arial"/>
      <family val="2"/>
    </font>
    <font>
      <b/>
      <sz val="11"/>
      <color theme="1"/>
      <name val="Arial"/>
      <family val="2"/>
    </font>
    <font>
      <b/>
      <sz val="11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348">
    <xf numFmtId="0" fontId="0" fillId="0" borderId="0" xfId="0"/>
    <xf numFmtId="0" fontId="0" fillId="2" borderId="0" xfId="0" applyFill="1"/>
    <xf numFmtId="0" fontId="10" fillId="2" borderId="0" xfId="0" applyFont="1" applyFill="1"/>
    <xf numFmtId="0" fontId="0" fillId="2" borderId="0" xfId="0" applyFill="1" applyBorder="1" applyAlignment="1">
      <alignment horizontal="center"/>
    </xf>
    <xf numFmtId="0" fontId="9" fillId="2" borderId="0" xfId="0" applyFont="1" applyFill="1" applyBorder="1" applyAlignment="1">
      <alignment horizontal="center" vertical="center"/>
    </xf>
    <xf numFmtId="0" fontId="2" fillId="2" borderId="0" xfId="0" applyFont="1" applyFill="1"/>
    <xf numFmtId="3" fontId="4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6" fontId="4" fillId="2" borderId="1" xfId="0" applyNumberFormat="1" applyFont="1" applyFill="1" applyBorder="1" applyAlignment="1">
      <alignment horizontal="center" vertical="center" wrapText="1"/>
    </xf>
    <xf numFmtId="166" fontId="7" fillId="2" borderId="1" xfId="0" applyNumberFormat="1" applyFont="1" applyFill="1" applyBorder="1" applyAlignment="1">
      <alignment horizontal="center" vertical="center" wrapText="1"/>
    </xf>
    <xf numFmtId="0" fontId="10" fillId="2" borderId="0" xfId="0" applyFont="1" applyFill="1" applyAlignment="1">
      <alignment vertical="center" wrapText="1" shrinkToFit="1"/>
    </xf>
    <xf numFmtId="0" fontId="10" fillId="2" borderId="0" xfId="0" applyFont="1" applyFill="1" applyAlignment="1">
      <alignment horizontal="center"/>
    </xf>
    <xf numFmtId="165" fontId="7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166" fontId="4" fillId="2" borderId="0" xfId="0" applyNumberFormat="1" applyFont="1" applyFill="1" applyBorder="1" applyAlignment="1">
      <alignment horizontal="center" vertical="center" wrapText="1"/>
    </xf>
    <xf numFmtId="166" fontId="7" fillId="2" borderId="0" xfId="0" applyNumberFormat="1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left"/>
    </xf>
    <xf numFmtId="0" fontId="2" fillId="3" borderId="0" xfId="0" applyFont="1" applyFill="1"/>
    <xf numFmtId="0" fontId="0" fillId="3" borderId="0" xfId="0" applyFill="1"/>
    <xf numFmtId="166" fontId="7" fillId="3" borderId="0" xfId="0" applyNumberFormat="1" applyFont="1" applyFill="1" applyBorder="1" applyAlignment="1">
      <alignment horizontal="center" vertical="center" wrapText="1"/>
    </xf>
    <xf numFmtId="166" fontId="8" fillId="3" borderId="0" xfId="0" applyNumberFormat="1" applyFont="1" applyFill="1" applyBorder="1" applyAlignment="1">
      <alignment horizontal="center" vertical="center" wrapText="1"/>
    </xf>
    <xf numFmtId="166" fontId="7" fillId="2" borderId="2" xfId="0" applyNumberFormat="1" applyFont="1" applyFill="1" applyBorder="1" applyAlignment="1">
      <alignment horizontal="center" vertical="center" wrapText="1"/>
    </xf>
    <xf numFmtId="1" fontId="4" fillId="2" borderId="4" xfId="0" applyNumberFormat="1" applyFont="1" applyFill="1" applyBorder="1" applyAlignment="1">
      <alignment horizontal="center" vertical="center"/>
    </xf>
    <xf numFmtId="0" fontId="14" fillId="2" borderId="0" xfId="0" applyFont="1" applyFill="1"/>
    <xf numFmtId="0" fontId="13" fillId="4" borderId="5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 applyProtection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165" fontId="4" fillId="5" borderId="1" xfId="0" applyNumberFormat="1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65" fontId="7" fillId="5" borderId="1" xfId="0" applyNumberFormat="1" applyFont="1" applyFill="1" applyBorder="1" applyAlignment="1">
      <alignment horizontal="center" vertical="center" wrapText="1"/>
    </xf>
    <xf numFmtId="1" fontId="4" fillId="5" borderId="1" xfId="0" applyNumberFormat="1" applyFont="1" applyFill="1" applyBorder="1" applyAlignment="1">
      <alignment horizontal="center" vertical="center"/>
    </xf>
    <xf numFmtId="166" fontId="4" fillId="5" borderId="1" xfId="0" applyNumberFormat="1" applyFont="1" applyFill="1" applyBorder="1" applyAlignment="1">
      <alignment horizontal="center" vertical="center" wrapText="1"/>
    </xf>
    <xf numFmtId="166" fontId="7" fillId="5" borderId="2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0" xfId="0" applyFont="1" applyFill="1" applyBorder="1"/>
    <xf numFmtId="0" fontId="2" fillId="3" borderId="0" xfId="0" applyFont="1" applyFill="1" applyBorder="1"/>
    <xf numFmtId="0" fontId="2" fillId="2" borderId="0" xfId="0" applyFont="1" applyFill="1" applyBorder="1" applyAlignment="1"/>
    <xf numFmtId="166" fontId="4" fillId="3" borderId="1" xfId="0" applyNumberFormat="1" applyFont="1" applyFill="1" applyBorder="1" applyAlignment="1">
      <alignment horizontal="center" vertical="center" wrapText="1"/>
    </xf>
    <xf numFmtId="166" fontId="7" fillId="3" borderId="1" xfId="0" applyNumberFormat="1" applyFont="1" applyFill="1" applyBorder="1" applyAlignment="1">
      <alignment horizontal="center" vertical="center" wrapText="1"/>
    </xf>
    <xf numFmtId="166" fontId="18" fillId="5" borderId="2" xfId="0" applyNumberFormat="1" applyFont="1" applyFill="1" applyBorder="1" applyAlignment="1">
      <alignment horizontal="center" vertical="center" wrapText="1"/>
    </xf>
    <xf numFmtId="166" fontId="18" fillId="3" borderId="11" xfId="0" applyNumberFormat="1" applyFont="1" applyFill="1" applyBorder="1" applyAlignment="1">
      <alignment horizontal="center" vertical="center" wrapText="1"/>
    </xf>
    <xf numFmtId="166" fontId="18" fillId="3" borderId="2" xfId="0" applyNumberFormat="1" applyFont="1" applyFill="1" applyBorder="1" applyAlignment="1">
      <alignment horizontal="center" vertical="center" wrapText="1"/>
    </xf>
    <xf numFmtId="166" fontId="18" fillId="2" borderId="11" xfId="0" applyNumberFormat="1" applyFont="1" applyFill="1" applyBorder="1" applyAlignment="1">
      <alignment horizontal="center" vertical="center" wrapText="1"/>
    </xf>
    <xf numFmtId="166" fontId="18" fillId="2" borderId="2" xfId="0" applyNumberFormat="1" applyFont="1" applyFill="1" applyBorder="1" applyAlignment="1">
      <alignment horizontal="center" vertical="center" wrapText="1"/>
    </xf>
    <xf numFmtId="166" fontId="19" fillId="5" borderId="1" xfId="0" applyNumberFormat="1" applyFont="1" applyFill="1" applyBorder="1" applyAlignment="1">
      <alignment horizontal="center" vertical="center" wrapText="1"/>
    </xf>
    <xf numFmtId="1" fontId="19" fillId="5" borderId="1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3" fontId="7" fillId="3" borderId="1" xfId="0" applyNumberFormat="1" applyFont="1" applyFill="1" applyBorder="1" applyAlignment="1">
      <alignment horizontal="center" vertical="center"/>
    </xf>
    <xf numFmtId="166" fontId="19" fillId="3" borderId="1" xfId="0" applyNumberFormat="1" applyFont="1" applyFill="1" applyBorder="1" applyAlignment="1">
      <alignment horizontal="center" vertical="center" wrapText="1"/>
    </xf>
    <xf numFmtId="166" fontId="18" fillId="3" borderId="1" xfId="0" applyNumberFormat="1" applyFont="1" applyFill="1" applyBorder="1" applyAlignment="1">
      <alignment horizontal="center" vertical="center" wrapText="1"/>
    </xf>
    <xf numFmtId="1" fontId="4" fillId="3" borderId="4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" fontId="7" fillId="2" borderId="1" xfId="0" applyNumberFormat="1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/>
    </xf>
    <xf numFmtId="165" fontId="4" fillId="5" borderId="13" xfId="0" applyNumberFormat="1" applyFont="1" applyFill="1" applyBorder="1" applyAlignment="1">
      <alignment horizontal="center" vertical="center" wrapText="1"/>
    </xf>
    <xf numFmtId="165" fontId="7" fillId="5" borderId="13" xfId="0" applyNumberFormat="1" applyFont="1" applyFill="1" applyBorder="1" applyAlignment="1">
      <alignment horizontal="center" vertical="center" wrapText="1"/>
    </xf>
    <xf numFmtId="1" fontId="4" fillId="5" borderId="13" xfId="0" applyNumberFormat="1" applyFont="1" applyFill="1" applyBorder="1" applyAlignment="1">
      <alignment horizontal="center" vertical="center"/>
    </xf>
    <xf numFmtId="1" fontId="7" fillId="5" borderId="13" xfId="0" applyNumberFormat="1" applyFont="1" applyFill="1" applyBorder="1" applyAlignment="1">
      <alignment horizontal="center" vertical="center"/>
    </xf>
    <xf numFmtId="166" fontId="19" fillId="3" borderId="13" xfId="0" applyNumberFormat="1" applyFont="1" applyFill="1" applyBorder="1" applyAlignment="1">
      <alignment horizontal="center" vertical="center" wrapText="1"/>
    </xf>
    <xf numFmtId="166" fontId="18" fillId="3" borderId="13" xfId="0" applyNumberFormat="1" applyFont="1" applyFill="1" applyBorder="1" applyAlignment="1">
      <alignment horizontal="center" vertical="center" wrapText="1"/>
    </xf>
    <xf numFmtId="166" fontId="4" fillId="5" borderId="13" xfId="0" applyNumberFormat="1" applyFont="1" applyFill="1" applyBorder="1" applyAlignment="1">
      <alignment horizontal="center" vertical="center" wrapText="1"/>
    </xf>
    <xf numFmtId="166" fontId="7" fillId="5" borderId="14" xfId="0" applyNumberFormat="1" applyFont="1" applyFill="1" applyBorder="1" applyAlignment="1">
      <alignment horizontal="center" vertical="center" wrapText="1"/>
    </xf>
    <xf numFmtId="166" fontId="18" fillId="3" borderId="15" xfId="0" applyNumberFormat="1" applyFont="1" applyFill="1" applyBorder="1" applyAlignment="1">
      <alignment horizontal="center" vertical="center" wrapText="1"/>
    </xf>
    <xf numFmtId="166" fontId="18" fillId="3" borderId="14" xfId="0" applyNumberFormat="1" applyFont="1" applyFill="1" applyBorder="1" applyAlignment="1">
      <alignment horizontal="center" vertical="center" wrapText="1"/>
    </xf>
    <xf numFmtId="1" fontId="4" fillId="3" borderId="12" xfId="0" applyNumberFormat="1" applyFont="1" applyFill="1" applyBorder="1" applyAlignment="1">
      <alignment horizontal="center" vertical="center"/>
    </xf>
    <xf numFmtId="4" fontId="18" fillId="3" borderId="2" xfId="0" applyNumberFormat="1" applyFont="1" applyFill="1" applyBorder="1" applyAlignment="1">
      <alignment horizontal="center" vertical="center" wrapText="1"/>
    </xf>
    <xf numFmtId="4" fontId="18" fillId="3" borderId="11" xfId="0" applyNumberFormat="1" applyFont="1" applyFill="1" applyBorder="1" applyAlignment="1">
      <alignment horizontal="center" vertical="center" wrapText="1"/>
    </xf>
    <xf numFmtId="0" fontId="12" fillId="3" borderId="0" xfId="0" applyFont="1" applyFill="1"/>
    <xf numFmtId="1" fontId="4" fillId="3" borderId="0" xfId="0" applyNumberFormat="1" applyFont="1" applyFill="1" applyBorder="1" applyAlignment="1">
      <alignment horizontal="center" vertical="center"/>
    </xf>
    <xf numFmtId="165" fontId="7" fillId="3" borderId="0" xfId="0" applyNumberFormat="1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right"/>
    </xf>
    <xf numFmtId="0" fontId="17" fillId="3" borderId="0" xfId="0" applyFont="1" applyFill="1" applyAlignment="1"/>
    <xf numFmtId="0" fontId="11" fillId="3" borderId="0" xfId="0" applyFont="1" applyFill="1" applyAlignment="1"/>
    <xf numFmtId="0" fontId="12" fillId="3" borderId="0" xfId="0" applyNumberFormat="1" applyFont="1" applyFill="1" applyAlignment="1">
      <alignment horizontal="right" vertical="center" wrapText="1" shrinkToFit="1"/>
    </xf>
    <xf numFmtId="0" fontId="12" fillId="3" borderId="0" xfId="0" applyFont="1" applyFill="1" applyAlignment="1">
      <alignment horizontal="center" vertical="center" wrapText="1" shrinkToFit="1"/>
    </xf>
    <xf numFmtId="0" fontId="12" fillId="3" borderId="0" xfId="0" applyFont="1" applyFill="1" applyAlignment="1">
      <alignment vertical="center" wrapText="1" shrinkToFit="1"/>
    </xf>
    <xf numFmtId="0" fontId="12" fillId="3" borderId="0" xfId="0" applyFont="1" applyFill="1" applyAlignment="1">
      <alignment horizontal="center"/>
    </xf>
    <xf numFmtId="166" fontId="7" fillId="2" borderId="11" xfId="0" applyNumberFormat="1" applyFont="1" applyFill="1" applyBorder="1" applyAlignment="1">
      <alignment horizontal="center" vertical="center" wrapText="1"/>
    </xf>
    <xf numFmtId="1" fontId="20" fillId="5" borderId="1" xfId="0" applyNumberFormat="1" applyFont="1" applyFill="1" applyBorder="1" applyAlignment="1">
      <alignment horizontal="center" vertical="center"/>
    </xf>
    <xf numFmtId="167" fontId="4" fillId="3" borderId="13" xfId="0" applyNumberFormat="1" applyFont="1" applyFill="1" applyBorder="1" applyAlignment="1">
      <alignment horizontal="center" vertical="center"/>
    </xf>
    <xf numFmtId="167" fontId="7" fillId="3" borderId="13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11" fillId="4" borderId="20" xfId="0" applyFont="1" applyFill="1" applyBorder="1" applyAlignment="1" applyProtection="1">
      <alignment horizontal="center" vertical="center" wrapText="1"/>
    </xf>
    <xf numFmtId="0" fontId="11" fillId="4" borderId="29" xfId="0" applyFont="1" applyFill="1" applyBorder="1" applyAlignment="1" applyProtection="1">
      <alignment horizontal="center" vertical="center" wrapText="1"/>
    </xf>
    <xf numFmtId="0" fontId="6" fillId="4" borderId="32" xfId="0" applyFont="1" applyFill="1" applyBorder="1" applyAlignment="1">
      <alignment horizontal="center" vertical="center" wrapText="1"/>
    </xf>
    <xf numFmtId="0" fontId="11" fillId="4" borderId="21" xfId="0" applyFont="1" applyFill="1" applyBorder="1" applyAlignment="1" applyProtection="1">
      <alignment horizontal="center" vertical="center" wrapText="1"/>
    </xf>
    <xf numFmtId="0" fontId="11" fillId="4" borderId="16" xfId="0" applyFont="1" applyFill="1" applyBorder="1" applyAlignment="1" applyProtection="1">
      <alignment horizontal="center" vertical="center" wrapText="1"/>
    </xf>
    <xf numFmtId="165" fontId="7" fillId="5" borderId="35" xfId="0" applyNumberFormat="1" applyFont="1" applyFill="1" applyBorder="1" applyAlignment="1">
      <alignment horizontal="center" vertical="center" wrapText="1"/>
    </xf>
    <xf numFmtId="165" fontId="7" fillId="5" borderId="33" xfId="0" applyNumberFormat="1" applyFont="1" applyFill="1" applyBorder="1" applyAlignment="1">
      <alignment horizontal="center" vertical="center" wrapText="1"/>
    </xf>
    <xf numFmtId="0" fontId="7" fillId="2" borderId="35" xfId="0" applyFont="1" applyFill="1" applyBorder="1" applyAlignment="1">
      <alignment horizontal="center" vertical="center" wrapText="1"/>
    </xf>
    <xf numFmtId="0" fontId="7" fillId="2" borderId="33" xfId="0" applyFont="1" applyFill="1" applyBorder="1" applyAlignment="1">
      <alignment horizontal="center" vertical="center" wrapText="1"/>
    </xf>
    <xf numFmtId="0" fontId="7" fillId="2" borderId="34" xfId="0" applyFont="1" applyFill="1" applyBorder="1" applyAlignment="1">
      <alignment horizontal="center" vertical="center" wrapText="1"/>
    </xf>
    <xf numFmtId="0" fontId="12" fillId="3" borderId="16" xfId="0" applyFont="1" applyFill="1" applyBorder="1" applyAlignment="1">
      <alignment horizontal="center"/>
    </xf>
    <xf numFmtId="0" fontId="12" fillId="3" borderId="0" xfId="0" applyFont="1" applyFill="1" applyAlignment="1">
      <alignment horizontal="center"/>
    </xf>
    <xf numFmtId="1" fontId="4" fillId="3" borderId="7" xfId="0" applyNumberFormat="1" applyFont="1" applyFill="1" applyBorder="1" applyAlignment="1">
      <alignment horizontal="center" vertical="center"/>
    </xf>
    <xf numFmtId="164" fontId="7" fillId="6" borderId="7" xfId="1" applyFont="1" applyFill="1" applyBorder="1" applyAlignment="1">
      <alignment horizontal="center" vertical="center"/>
    </xf>
    <xf numFmtId="166" fontId="19" fillId="8" borderId="7" xfId="0" applyNumberFormat="1" applyFont="1" applyFill="1" applyBorder="1" applyAlignment="1">
      <alignment horizontal="center" vertical="center" wrapText="1"/>
    </xf>
    <xf numFmtId="166" fontId="4" fillId="8" borderId="7" xfId="0" applyNumberFormat="1" applyFont="1" applyFill="1" applyBorder="1" applyAlignment="1">
      <alignment horizontal="center" vertical="center" wrapText="1"/>
    </xf>
    <xf numFmtId="166" fontId="18" fillId="8" borderId="7" xfId="0" applyNumberFormat="1" applyFont="1" applyFill="1" applyBorder="1" applyAlignment="1">
      <alignment horizontal="center" vertical="center" wrapText="1"/>
    </xf>
    <xf numFmtId="2" fontId="7" fillId="6" borderId="2" xfId="0" applyNumberFormat="1" applyFont="1" applyFill="1" applyBorder="1" applyAlignment="1">
      <alignment horizontal="center" vertical="center"/>
    </xf>
    <xf numFmtId="0" fontId="7" fillId="6" borderId="2" xfId="0" applyNumberFormat="1" applyFont="1" applyFill="1" applyBorder="1" applyAlignment="1">
      <alignment horizontal="center" vertical="center"/>
    </xf>
    <xf numFmtId="3" fontId="3" fillId="3" borderId="7" xfId="0" applyNumberFormat="1" applyFont="1" applyFill="1" applyBorder="1" applyAlignment="1">
      <alignment horizontal="center" vertical="center"/>
    </xf>
    <xf numFmtId="9" fontId="4" fillId="6" borderId="7" xfId="2" applyFont="1" applyFill="1" applyBorder="1" applyAlignment="1">
      <alignment horizontal="center" vertical="center"/>
    </xf>
    <xf numFmtId="0" fontId="7" fillId="6" borderId="3" xfId="0" applyNumberFormat="1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/>
    </xf>
    <xf numFmtId="3" fontId="4" fillId="3" borderId="7" xfId="0" applyNumberFormat="1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center"/>
    </xf>
    <xf numFmtId="0" fontId="12" fillId="3" borderId="0" xfId="0" applyFont="1" applyFill="1" applyBorder="1"/>
    <xf numFmtId="0" fontId="12" fillId="3" borderId="16" xfId="0" applyFont="1" applyFill="1" applyBorder="1" applyAlignment="1"/>
    <xf numFmtId="0" fontId="12" fillId="3" borderId="0" xfId="0" applyFont="1" applyFill="1" applyBorder="1" applyAlignment="1">
      <alignment horizontal="left"/>
    </xf>
    <xf numFmtId="0" fontId="12" fillId="3" borderId="0" xfId="0" applyFont="1" applyFill="1" applyBorder="1" applyAlignment="1"/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/>
    <xf numFmtId="0" fontId="5" fillId="2" borderId="0" xfId="0" applyFont="1" applyFill="1" applyBorder="1"/>
    <xf numFmtId="0" fontId="12" fillId="3" borderId="1" xfId="0" applyFont="1" applyFill="1" applyBorder="1" applyAlignment="1">
      <alignment horizontal="center" vertical="center"/>
    </xf>
    <xf numFmtId="0" fontId="7" fillId="3" borderId="36" xfId="0" applyFont="1" applyFill="1" applyBorder="1" applyAlignment="1">
      <alignment horizontal="center" vertical="center" wrapText="1"/>
    </xf>
    <xf numFmtId="0" fontId="2" fillId="6" borderId="36" xfId="0" applyFont="1" applyFill="1" applyBorder="1" applyAlignment="1">
      <alignment horizontal="center" vertical="center"/>
    </xf>
    <xf numFmtId="3" fontId="4" fillId="3" borderId="36" xfId="0" applyNumberFormat="1" applyFont="1" applyFill="1" applyBorder="1" applyAlignment="1">
      <alignment horizontal="center" vertical="center"/>
    </xf>
    <xf numFmtId="3" fontId="7" fillId="3" borderId="36" xfId="0" applyNumberFormat="1" applyFont="1" applyFill="1" applyBorder="1" applyAlignment="1">
      <alignment horizontal="center" vertical="center"/>
    </xf>
    <xf numFmtId="165" fontId="4" fillId="6" borderId="36" xfId="0" applyNumberFormat="1" applyFont="1" applyFill="1" applyBorder="1" applyAlignment="1">
      <alignment horizontal="center" vertical="center" wrapText="1"/>
    </xf>
    <xf numFmtId="165" fontId="4" fillId="0" borderId="36" xfId="0" applyNumberFormat="1" applyFont="1" applyFill="1" applyBorder="1" applyAlignment="1">
      <alignment horizontal="center" vertical="center" wrapText="1"/>
    </xf>
    <xf numFmtId="1" fontId="1" fillId="0" borderId="36" xfId="0" applyNumberFormat="1" applyFont="1" applyFill="1" applyBorder="1" applyAlignment="1">
      <alignment horizontal="center" vertical="center"/>
    </xf>
    <xf numFmtId="1" fontId="7" fillId="0" borderId="36" xfId="0" applyNumberFormat="1" applyFont="1" applyFill="1" applyBorder="1" applyAlignment="1">
      <alignment horizontal="center" vertical="center"/>
    </xf>
    <xf numFmtId="166" fontId="19" fillId="8" borderId="36" xfId="0" applyNumberFormat="1" applyFont="1" applyFill="1" applyBorder="1" applyAlignment="1">
      <alignment horizontal="center" vertical="center" wrapText="1"/>
    </xf>
    <xf numFmtId="166" fontId="18" fillId="8" borderId="36" xfId="0" applyNumberFormat="1" applyFont="1" applyFill="1" applyBorder="1" applyAlignment="1">
      <alignment horizontal="center" vertical="center" wrapText="1"/>
    </xf>
    <xf numFmtId="166" fontId="4" fillId="8" borderId="36" xfId="0" applyNumberFormat="1" applyFont="1" applyFill="1" applyBorder="1" applyAlignment="1">
      <alignment horizontal="center" vertical="center" wrapText="1"/>
    </xf>
    <xf numFmtId="1" fontId="4" fillId="0" borderId="36" xfId="0" applyNumberFormat="1" applyFont="1" applyFill="1" applyBorder="1" applyAlignment="1">
      <alignment horizontal="center" vertical="center"/>
    </xf>
    <xf numFmtId="1" fontId="4" fillId="3" borderId="36" xfId="0" applyNumberFormat="1" applyFont="1" applyFill="1" applyBorder="1" applyAlignment="1">
      <alignment horizontal="center" vertical="center"/>
    </xf>
    <xf numFmtId="2" fontId="4" fillId="3" borderId="36" xfId="0" applyNumberFormat="1" applyFont="1" applyFill="1" applyBorder="1" applyAlignment="1">
      <alignment horizontal="center" vertical="center"/>
    </xf>
    <xf numFmtId="2" fontId="7" fillId="3" borderId="36" xfId="0" applyNumberFormat="1" applyFont="1" applyFill="1" applyBorder="1" applyAlignment="1">
      <alignment horizontal="center" vertical="center"/>
    </xf>
    <xf numFmtId="164" fontId="7" fillId="6" borderId="36" xfId="1" applyFont="1" applyFill="1" applyBorder="1" applyAlignment="1">
      <alignment horizontal="center" vertical="center"/>
    </xf>
    <xf numFmtId="0" fontId="0" fillId="3" borderId="36" xfId="0" applyFill="1" applyBorder="1"/>
    <xf numFmtId="3" fontId="4" fillId="3" borderId="36" xfId="0" applyNumberFormat="1" applyFont="1" applyFill="1" applyBorder="1" applyAlignment="1">
      <alignment horizontal="center" vertical="center" wrapText="1"/>
    </xf>
    <xf numFmtId="3" fontId="3" fillId="3" borderId="36" xfId="0" applyNumberFormat="1" applyFont="1" applyFill="1" applyBorder="1" applyAlignment="1">
      <alignment horizontal="center" vertical="center"/>
    </xf>
    <xf numFmtId="9" fontId="4" fillId="6" borderId="36" xfId="2" applyFont="1" applyFill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 wrapText="1"/>
    </xf>
    <xf numFmtId="165" fontId="7" fillId="0" borderId="36" xfId="0" applyNumberFormat="1" applyFont="1" applyFill="1" applyBorder="1" applyAlignment="1">
      <alignment horizontal="center" vertical="center" wrapText="1"/>
    </xf>
    <xf numFmtId="0" fontId="0" fillId="0" borderId="36" xfId="0" applyBorder="1"/>
    <xf numFmtId="4" fontId="4" fillId="3" borderId="36" xfId="0" applyNumberFormat="1" applyFont="1" applyFill="1" applyBorder="1" applyAlignment="1">
      <alignment horizontal="center" vertical="center" wrapText="1"/>
    </xf>
    <xf numFmtId="3" fontId="7" fillId="3" borderId="7" xfId="0" applyNumberFormat="1" applyFont="1" applyFill="1" applyBorder="1" applyAlignment="1">
      <alignment horizontal="center" vertical="center"/>
    </xf>
    <xf numFmtId="165" fontId="4" fillId="6" borderId="7" xfId="0" applyNumberFormat="1" applyFont="1" applyFill="1" applyBorder="1" applyAlignment="1">
      <alignment horizontal="center" vertical="center" wrapText="1"/>
    </xf>
    <xf numFmtId="165" fontId="4" fillId="0" borderId="7" xfId="0" applyNumberFormat="1" applyFont="1" applyFill="1" applyBorder="1" applyAlignment="1">
      <alignment horizontal="center" vertical="center" wrapText="1"/>
    </xf>
    <xf numFmtId="165" fontId="7" fillId="0" borderId="7" xfId="0" applyNumberFormat="1" applyFont="1" applyFill="1" applyBorder="1" applyAlignment="1">
      <alignment horizontal="center" vertical="center" wrapText="1"/>
    </xf>
    <xf numFmtId="1" fontId="1" fillId="0" borderId="7" xfId="0" applyNumberFormat="1" applyFont="1" applyFill="1" applyBorder="1" applyAlignment="1">
      <alignment horizontal="center" vertical="center"/>
    </xf>
    <xf numFmtId="1" fontId="7" fillId="0" borderId="7" xfId="0" applyNumberFormat="1" applyFont="1" applyFill="1" applyBorder="1" applyAlignment="1">
      <alignment horizontal="center" vertical="center"/>
    </xf>
    <xf numFmtId="1" fontId="4" fillId="0" borderId="7" xfId="0" applyNumberFormat="1" applyFont="1" applyFill="1" applyBorder="1" applyAlignment="1">
      <alignment horizontal="center" vertical="center"/>
    </xf>
    <xf numFmtId="0" fontId="0" fillId="0" borderId="7" xfId="0" applyBorder="1"/>
    <xf numFmtId="4" fontId="4" fillId="3" borderId="7" xfId="0" applyNumberFormat="1" applyFont="1" applyFill="1" applyBorder="1" applyAlignment="1">
      <alignment horizontal="center" vertical="center" wrapText="1"/>
    </xf>
    <xf numFmtId="1" fontId="0" fillId="3" borderId="36" xfId="0" applyNumberFormat="1" applyFill="1" applyBorder="1"/>
    <xf numFmtId="0" fontId="11" fillId="4" borderId="20" xfId="0" applyFont="1" applyFill="1" applyBorder="1" applyAlignment="1" applyProtection="1">
      <alignment horizontal="center" vertical="center" wrapText="1"/>
    </xf>
    <xf numFmtId="0" fontId="11" fillId="4" borderId="29" xfId="0" applyFont="1" applyFill="1" applyBorder="1" applyAlignment="1" applyProtection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6" fillId="4" borderId="32" xfId="0" applyFont="1" applyFill="1" applyBorder="1" applyAlignment="1">
      <alignment horizontal="center" vertical="center" wrapText="1"/>
    </xf>
    <xf numFmtId="166" fontId="4" fillId="2" borderId="0" xfId="0" applyNumberFormat="1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center"/>
    </xf>
    <xf numFmtId="0" fontId="12" fillId="3" borderId="1" xfId="0" applyFont="1" applyFill="1" applyBorder="1" applyAlignment="1">
      <alignment horizontal="center" vertical="center"/>
    </xf>
    <xf numFmtId="0" fontId="13" fillId="9" borderId="36" xfId="0" applyFont="1" applyFill="1" applyBorder="1" applyAlignment="1">
      <alignment horizontal="center" vertical="center" wrapText="1"/>
    </xf>
    <xf numFmtId="0" fontId="7" fillId="9" borderId="36" xfId="0" applyFont="1" applyFill="1" applyBorder="1" applyAlignment="1">
      <alignment horizontal="center" vertical="center" wrapText="1"/>
    </xf>
    <xf numFmtId="0" fontId="4" fillId="9" borderId="36" xfId="0" applyFont="1" applyFill="1" applyBorder="1" applyAlignment="1">
      <alignment horizontal="center" vertical="center" wrapText="1"/>
    </xf>
    <xf numFmtId="0" fontId="10" fillId="9" borderId="36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166" fontId="4" fillId="2" borderId="0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0" fontId="12" fillId="3" borderId="0" xfId="0" applyFont="1" applyFill="1" applyAlignment="1">
      <alignment horizontal="center"/>
    </xf>
    <xf numFmtId="0" fontId="11" fillId="4" borderId="20" xfId="0" applyFont="1" applyFill="1" applyBorder="1" applyAlignment="1" applyProtection="1">
      <alignment horizontal="center" vertical="center" wrapText="1"/>
    </xf>
    <xf numFmtId="0" fontId="11" fillId="4" borderId="29" xfId="0" applyFont="1" applyFill="1" applyBorder="1" applyAlignment="1" applyProtection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6" fillId="4" borderId="32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/>
    </xf>
    <xf numFmtId="165" fontId="1" fillId="0" borderId="36" xfId="0" applyNumberFormat="1" applyFont="1" applyFill="1" applyBorder="1" applyAlignment="1">
      <alignment horizontal="center" vertical="center" wrapText="1"/>
    </xf>
    <xf numFmtId="166" fontId="1" fillId="8" borderId="36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/>
    </xf>
    <xf numFmtId="0" fontId="11" fillId="4" borderId="20" xfId="0" applyFont="1" applyFill="1" applyBorder="1" applyAlignment="1" applyProtection="1">
      <alignment horizontal="center" vertical="center" wrapText="1"/>
    </xf>
    <xf numFmtId="0" fontId="11" fillId="4" borderId="29" xfId="0" applyFont="1" applyFill="1" applyBorder="1" applyAlignment="1" applyProtection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6" fillId="4" borderId="32" xfId="0" applyFont="1" applyFill="1" applyBorder="1" applyAlignment="1">
      <alignment horizontal="center" vertical="center" wrapText="1"/>
    </xf>
    <xf numFmtId="166" fontId="4" fillId="2" borderId="0" xfId="0" applyNumberFormat="1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center"/>
    </xf>
    <xf numFmtId="0" fontId="12" fillId="3" borderId="1" xfId="0" applyFont="1" applyFill="1" applyBorder="1" applyAlignment="1">
      <alignment horizontal="center" vertical="center"/>
    </xf>
    <xf numFmtId="0" fontId="13" fillId="9" borderId="38" xfId="0" applyFont="1" applyFill="1" applyBorder="1" applyAlignment="1">
      <alignment horizontal="center" vertical="center" wrapText="1"/>
    </xf>
    <xf numFmtId="0" fontId="7" fillId="9" borderId="38" xfId="0" applyFont="1" applyFill="1" applyBorder="1" applyAlignment="1">
      <alignment horizontal="center" vertical="center" wrapText="1"/>
    </xf>
    <xf numFmtId="0" fontId="4" fillId="9" borderId="38" xfId="0" applyFont="1" applyFill="1" applyBorder="1" applyAlignment="1">
      <alignment horizontal="center" vertical="center" wrapText="1"/>
    </xf>
    <xf numFmtId="0" fontId="10" fillId="9" borderId="38" xfId="0" applyFont="1" applyFill="1" applyBorder="1" applyAlignment="1">
      <alignment horizontal="center" vertical="center" wrapText="1"/>
    </xf>
    <xf numFmtId="0" fontId="7" fillId="9" borderId="10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/>
    </xf>
    <xf numFmtId="3" fontId="4" fillId="3" borderId="13" xfId="0" applyNumberFormat="1" applyFont="1" applyFill="1" applyBorder="1" applyAlignment="1">
      <alignment horizontal="center" vertical="center"/>
    </xf>
    <xf numFmtId="3" fontId="7" fillId="3" borderId="13" xfId="0" applyNumberFormat="1" applyFont="1" applyFill="1" applyBorder="1" applyAlignment="1">
      <alignment horizontal="center" vertical="center"/>
    </xf>
    <xf numFmtId="165" fontId="4" fillId="6" borderId="13" xfId="0" applyNumberFormat="1" applyFont="1" applyFill="1" applyBorder="1" applyAlignment="1">
      <alignment horizontal="center" vertical="center" wrapText="1"/>
    </xf>
    <xf numFmtId="165" fontId="4" fillId="0" borderId="13" xfId="0" applyNumberFormat="1" applyFont="1" applyFill="1" applyBorder="1" applyAlignment="1">
      <alignment horizontal="center" vertical="center" wrapText="1"/>
    </xf>
    <xf numFmtId="165" fontId="7" fillId="0" borderId="13" xfId="0" applyNumberFormat="1" applyFont="1" applyFill="1" applyBorder="1" applyAlignment="1">
      <alignment horizontal="center" vertical="center" wrapText="1"/>
    </xf>
    <xf numFmtId="1" fontId="1" fillId="0" borderId="13" xfId="0" applyNumberFormat="1" applyFont="1" applyFill="1" applyBorder="1" applyAlignment="1">
      <alignment horizontal="center" vertical="center"/>
    </xf>
    <xf numFmtId="1" fontId="7" fillId="0" borderId="13" xfId="0" applyNumberFormat="1" applyFont="1" applyFill="1" applyBorder="1" applyAlignment="1">
      <alignment horizontal="center" vertical="center"/>
    </xf>
    <xf numFmtId="166" fontId="19" fillId="8" borderId="13" xfId="0" applyNumberFormat="1" applyFont="1" applyFill="1" applyBorder="1" applyAlignment="1">
      <alignment horizontal="center" vertical="center" wrapText="1"/>
    </xf>
    <xf numFmtId="166" fontId="18" fillId="8" borderId="13" xfId="0" applyNumberFormat="1" applyFont="1" applyFill="1" applyBorder="1" applyAlignment="1">
      <alignment horizontal="center" vertical="center" wrapText="1"/>
    </xf>
    <xf numFmtId="166" fontId="4" fillId="8" borderId="13" xfId="0" applyNumberFormat="1" applyFont="1" applyFill="1" applyBorder="1" applyAlignment="1">
      <alignment horizontal="center" vertical="center" wrapText="1"/>
    </xf>
    <xf numFmtId="1" fontId="4" fillId="0" borderId="13" xfId="0" applyNumberFormat="1" applyFont="1" applyFill="1" applyBorder="1" applyAlignment="1">
      <alignment horizontal="center" vertical="center"/>
    </xf>
    <xf numFmtId="1" fontId="4" fillId="3" borderId="13" xfId="0" applyNumberFormat="1" applyFont="1" applyFill="1" applyBorder="1" applyAlignment="1">
      <alignment horizontal="center" vertical="center"/>
    </xf>
    <xf numFmtId="2" fontId="4" fillId="3" borderId="13" xfId="0" applyNumberFormat="1" applyFont="1" applyFill="1" applyBorder="1" applyAlignment="1">
      <alignment horizontal="center" vertical="center"/>
    </xf>
    <xf numFmtId="2" fontId="7" fillId="3" borderId="13" xfId="0" applyNumberFormat="1" applyFont="1" applyFill="1" applyBorder="1" applyAlignment="1">
      <alignment horizontal="center" vertical="center"/>
    </xf>
    <xf numFmtId="164" fontId="7" fillId="6" borderId="13" xfId="1" applyFont="1" applyFill="1" applyBorder="1" applyAlignment="1">
      <alignment horizontal="center" vertical="center"/>
    </xf>
    <xf numFmtId="0" fontId="0" fillId="3" borderId="13" xfId="0" applyFill="1" applyBorder="1"/>
    <xf numFmtId="1" fontId="0" fillId="3" borderId="13" xfId="0" applyNumberFormat="1" applyFill="1" applyBorder="1"/>
    <xf numFmtId="3" fontId="4" fillId="3" borderId="13" xfId="0" applyNumberFormat="1" applyFont="1" applyFill="1" applyBorder="1" applyAlignment="1">
      <alignment horizontal="center" vertical="center" wrapText="1"/>
    </xf>
    <xf numFmtId="3" fontId="3" fillId="3" borderId="13" xfId="0" applyNumberFormat="1" applyFont="1" applyFill="1" applyBorder="1" applyAlignment="1">
      <alignment horizontal="center" vertical="center"/>
    </xf>
    <xf numFmtId="9" fontId="4" fillId="6" borderId="13" xfId="2" applyFont="1" applyFill="1" applyBorder="1" applyAlignment="1">
      <alignment horizontal="center" vertical="center"/>
    </xf>
    <xf numFmtId="2" fontId="7" fillId="6" borderId="14" xfId="0" applyNumberFormat="1" applyFont="1" applyFill="1" applyBorder="1" applyAlignment="1">
      <alignment horizontal="center" vertical="center"/>
    </xf>
    <xf numFmtId="2" fontId="7" fillId="3" borderId="7" xfId="0" applyNumberFormat="1" applyFont="1" applyFill="1" applyBorder="1" applyAlignment="1">
      <alignment horizontal="center" vertical="center"/>
    </xf>
    <xf numFmtId="1" fontId="0" fillId="3" borderId="7" xfId="0" applyNumberFormat="1" applyFill="1" applyBorder="1"/>
    <xf numFmtId="0" fontId="7" fillId="9" borderId="36" xfId="0" applyFont="1" applyFill="1" applyBorder="1" applyAlignment="1">
      <alignment horizontal="center" vertical="center" wrapText="1"/>
    </xf>
    <xf numFmtId="166" fontId="4" fillId="2" borderId="0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 wrapText="1"/>
    </xf>
    <xf numFmtId="0" fontId="13" fillId="9" borderId="36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center"/>
    </xf>
    <xf numFmtId="0" fontId="11" fillId="4" borderId="20" xfId="0" applyFont="1" applyFill="1" applyBorder="1" applyAlignment="1" applyProtection="1">
      <alignment horizontal="center" vertical="center" wrapText="1"/>
    </xf>
    <xf numFmtId="0" fontId="11" fillId="4" borderId="29" xfId="0" applyFont="1" applyFill="1" applyBorder="1" applyAlignment="1" applyProtection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6" fillId="4" borderId="32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/>
    </xf>
    <xf numFmtId="1" fontId="0" fillId="0" borderId="36" xfId="0" applyNumberFormat="1" applyBorder="1"/>
    <xf numFmtId="1" fontId="0" fillId="0" borderId="7" xfId="0" applyNumberFormat="1" applyBorder="1"/>
    <xf numFmtId="167" fontId="3" fillId="3" borderId="36" xfId="0" applyNumberFormat="1" applyFont="1" applyFill="1" applyBorder="1" applyAlignment="1">
      <alignment horizontal="center" vertical="center"/>
    </xf>
    <xf numFmtId="167" fontId="3" fillId="3" borderId="7" xfId="0" applyNumberFormat="1" applyFont="1" applyFill="1" applyBorder="1" applyAlignment="1">
      <alignment horizontal="center" vertical="center"/>
    </xf>
    <xf numFmtId="10" fontId="4" fillId="6" borderId="36" xfId="2" applyNumberFormat="1" applyFont="1" applyFill="1" applyBorder="1" applyAlignment="1">
      <alignment horizontal="center" vertical="center"/>
    </xf>
    <xf numFmtId="10" fontId="7" fillId="6" borderId="2" xfId="2" applyNumberFormat="1" applyFont="1" applyFill="1" applyBorder="1" applyAlignment="1">
      <alignment horizontal="center" vertical="center"/>
    </xf>
    <xf numFmtId="1" fontId="7" fillId="3" borderId="36" xfId="0" applyNumberFormat="1" applyFont="1" applyFill="1" applyBorder="1" applyAlignment="1">
      <alignment horizontal="center" vertical="center"/>
    </xf>
    <xf numFmtId="167" fontId="4" fillId="3" borderId="36" xfId="0" applyNumberFormat="1" applyFont="1" applyFill="1" applyBorder="1" applyAlignment="1">
      <alignment horizontal="center" vertical="center" wrapText="1"/>
    </xf>
    <xf numFmtId="1" fontId="7" fillId="6" borderId="36" xfId="0" applyNumberFormat="1" applyFont="1" applyFill="1" applyBorder="1" applyAlignment="1">
      <alignment horizontal="center" vertical="center"/>
    </xf>
    <xf numFmtId="0" fontId="11" fillId="2" borderId="36" xfId="0" applyFont="1" applyFill="1" applyBorder="1" applyAlignment="1">
      <alignment horizontal="center" vertical="center" wrapText="1"/>
    </xf>
    <xf numFmtId="0" fontId="26" fillId="6" borderId="36" xfId="0" applyFont="1" applyFill="1" applyBorder="1" applyAlignment="1">
      <alignment horizontal="center" vertical="center"/>
    </xf>
    <xf numFmtId="167" fontId="12" fillId="3" borderId="36" xfId="0" applyNumberFormat="1" applyFont="1" applyFill="1" applyBorder="1" applyAlignment="1">
      <alignment horizontal="center" vertical="center"/>
    </xf>
    <xf numFmtId="165" fontId="12" fillId="6" borderId="36" xfId="0" applyNumberFormat="1" applyFont="1" applyFill="1" applyBorder="1" applyAlignment="1">
      <alignment horizontal="center" vertical="center" wrapText="1"/>
    </xf>
    <xf numFmtId="165" fontId="12" fillId="0" borderId="36" xfId="0" applyNumberFormat="1" applyFont="1" applyFill="1" applyBorder="1" applyAlignment="1">
      <alignment horizontal="center" vertical="center" wrapText="1"/>
    </xf>
    <xf numFmtId="165" fontId="11" fillId="0" borderId="36" xfId="0" applyNumberFormat="1" applyFont="1" applyFill="1" applyBorder="1" applyAlignment="1">
      <alignment horizontal="center" vertical="center" wrapText="1"/>
    </xf>
    <xf numFmtId="1" fontId="12" fillId="0" borderId="36" xfId="0" applyNumberFormat="1" applyFont="1" applyFill="1" applyBorder="1" applyAlignment="1">
      <alignment horizontal="center" vertical="center"/>
    </xf>
    <xf numFmtId="1" fontId="11" fillId="0" borderId="36" xfId="0" applyNumberFormat="1" applyFont="1" applyFill="1" applyBorder="1" applyAlignment="1">
      <alignment horizontal="center" vertical="center"/>
    </xf>
    <xf numFmtId="166" fontId="24" fillId="8" borderId="36" xfId="0" applyNumberFormat="1" applyFont="1" applyFill="1" applyBorder="1" applyAlignment="1">
      <alignment horizontal="center" vertical="center" wrapText="1"/>
    </xf>
    <xf numFmtId="166" fontId="27" fillId="8" borderId="36" xfId="0" applyNumberFormat="1" applyFont="1" applyFill="1" applyBorder="1" applyAlignment="1">
      <alignment horizontal="center" vertical="center" wrapText="1"/>
    </xf>
    <xf numFmtId="166" fontId="12" fillId="8" borderId="36" xfId="0" applyNumberFormat="1" applyFont="1" applyFill="1" applyBorder="1" applyAlignment="1">
      <alignment horizontal="center" vertical="center" wrapText="1"/>
    </xf>
    <xf numFmtId="1" fontId="12" fillId="3" borderId="36" xfId="0" applyNumberFormat="1" applyFont="1" applyFill="1" applyBorder="1" applyAlignment="1">
      <alignment horizontal="center" vertical="center"/>
    </xf>
    <xf numFmtId="1" fontId="11" fillId="3" borderId="36" xfId="0" applyNumberFormat="1" applyFont="1" applyFill="1" applyBorder="1" applyAlignment="1">
      <alignment horizontal="center" vertical="center"/>
    </xf>
    <xf numFmtId="1" fontId="11" fillId="6" borderId="36" xfId="0" applyNumberFormat="1" applyFont="1" applyFill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1" fontId="12" fillId="0" borderId="36" xfId="0" applyNumberFormat="1" applyFont="1" applyBorder="1" applyAlignment="1">
      <alignment horizontal="center" vertical="center"/>
    </xf>
    <xf numFmtId="4" fontId="12" fillId="3" borderId="36" xfId="0" applyNumberFormat="1" applyFont="1" applyFill="1" applyBorder="1" applyAlignment="1">
      <alignment horizontal="center" vertical="center" wrapText="1"/>
    </xf>
    <xf numFmtId="4" fontId="28" fillId="3" borderId="36" xfId="0" applyNumberFormat="1" applyFont="1" applyFill="1" applyBorder="1" applyAlignment="1">
      <alignment horizontal="center" vertical="center"/>
    </xf>
    <xf numFmtId="10" fontId="12" fillId="6" borderId="36" xfId="2" applyNumberFormat="1" applyFont="1" applyFill="1" applyBorder="1" applyAlignment="1">
      <alignment horizontal="center" vertical="center"/>
    </xf>
    <xf numFmtId="10" fontId="11" fillId="6" borderId="2" xfId="0" applyNumberFormat="1" applyFont="1" applyFill="1" applyBorder="1" applyAlignment="1">
      <alignment horizontal="center" vertical="center"/>
    </xf>
    <xf numFmtId="3" fontId="12" fillId="3" borderId="36" xfId="0" applyNumberFormat="1" applyFont="1" applyFill="1" applyBorder="1" applyAlignment="1">
      <alignment horizontal="center" vertical="center"/>
    </xf>
    <xf numFmtId="10" fontId="11" fillId="6" borderId="2" xfId="2" applyNumberFormat="1" applyFont="1" applyFill="1" applyBorder="1" applyAlignment="1">
      <alignment horizontal="center" vertical="center"/>
    </xf>
    <xf numFmtId="0" fontId="11" fillId="4" borderId="20" xfId="0" applyFont="1" applyFill="1" applyBorder="1" applyAlignment="1" applyProtection="1">
      <alignment horizontal="center" vertical="center" wrapText="1"/>
    </xf>
    <xf numFmtId="0" fontId="11" fillId="4" borderId="29" xfId="0" applyFont="1" applyFill="1" applyBorder="1" applyAlignment="1" applyProtection="1">
      <alignment horizontal="center" vertical="center" wrapText="1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36" xfId="0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7" xfId="0" applyBorder="1" applyAlignment="1">
      <alignment horizontal="center"/>
    </xf>
    <xf numFmtId="1" fontId="0" fillId="3" borderId="36" xfId="0" applyNumberFormat="1" applyFill="1" applyBorder="1" applyAlignment="1">
      <alignment horizontal="center"/>
    </xf>
    <xf numFmtId="1" fontId="0" fillId="0" borderId="36" xfId="0" applyNumberFormat="1" applyBorder="1" applyAlignment="1">
      <alignment horizontal="center"/>
    </xf>
    <xf numFmtId="168" fontId="7" fillId="6" borderId="36" xfId="1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4" fillId="0" borderId="36" xfId="0" applyFont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1" fillId="4" borderId="25" xfId="0" applyFont="1" applyFill="1" applyBorder="1" applyAlignment="1">
      <alignment horizontal="center" vertical="center" wrapText="1"/>
    </xf>
    <xf numFmtId="0" fontId="11" fillId="4" borderId="26" xfId="0" applyFont="1" applyFill="1" applyBorder="1" applyAlignment="1">
      <alignment horizontal="center" vertical="center" wrapText="1"/>
    </xf>
    <xf numFmtId="0" fontId="11" fillId="4" borderId="27" xfId="0" applyFont="1" applyFill="1" applyBorder="1" applyAlignment="1">
      <alignment horizontal="center" vertical="center" wrapText="1"/>
    </xf>
    <xf numFmtId="0" fontId="11" fillId="4" borderId="20" xfId="0" applyFont="1" applyFill="1" applyBorder="1" applyAlignment="1" applyProtection="1">
      <alignment horizontal="center" vertical="center" wrapText="1"/>
    </xf>
    <xf numFmtId="0" fontId="11" fillId="4" borderId="28" xfId="0" applyFont="1" applyFill="1" applyBorder="1" applyAlignment="1" applyProtection="1">
      <alignment horizontal="center" vertical="center" wrapText="1"/>
    </xf>
    <xf numFmtId="0" fontId="11" fillId="4" borderId="29" xfId="0" applyFont="1" applyFill="1" applyBorder="1" applyAlignment="1" applyProtection="1">
      <alignment horizontal="center" vertical="center" wrapText="1"/>
    </xf>
    <xf numFmtId="0" fontId="11" fillId="4" borderId="30" xfId="0" applyFont="1" applyFill="1" applyBorder="1" applyAlignment="1" applyProtection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6" fillId="4" borderId="32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0" fontId="6" fillId="4" borderId="3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19" xfId="0" applyFont="1" applyFill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vertical="center" wrapText="1"/>
    </xf>
    <xf numFmtId="0" fontId="7" fillId="4" borderId="19" xfId="0" applyFont="1" applyFill="1" applyBorder="1" applyAlignment="1" applyProtection="1">
      <alignment horizontal="center" vertical="center" wrapText="1"/>
    </xf>
    <xf numFmtId="0" fontId="7" fillId="4" borderId="35" xfId="0" applyFont="1" applyFill="1" applyBorder="1" applyAlignment="1" applyProtection="1">
      <alignment horizontal="center" vertical="center" wrapText="1"/>
    </xf>
    <xf numFmtId="0" fontId="16" fillId="7" borderId="23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1" fillId="4" borderId="37" xfId="0" applyFont="1" applyFill="1" applyBorder="1" applyAlignment="1">
      <alignment horizontal="center" vertical="center" wrapText="1"/>
    </xf>
    <xf numFmtId="0" fontId="11" fillId="4" borderId="23" xfId="0" applyFont="1" applyFill="1" applyBorder="1" applyAlignment="1">
      <alignment horizontal="center" vertical="center" wrapText="1"/>
    </xf>
    <xf numFmtId="0" fontId="7" fillId="4" borderId="17" xfId="0" applyFont="1" applyFill="1" applyBorder="1" applyAlignment="1">
      <alignment horizontal="center" vertical="center" wrapText="1"/>
    </xf>
    <xf numFmtId="0" fontId="4" fillId="0" borderId="18" xfId="0" applyFont="1" applyBorder="1"/>
    <xf numFmtId="0" fontId="13" fillId="4" borderId="17" xfId="0" applyFont="1" applyFill="1" applyBorder="1" applyAlignment="1">
      <alignment horizontal="center" vertical="center" wrapText="1"/>
    </xf>
    <xf numFmtId="0" fontId="13" fillId="4" borderId="18" xfId="0" applyFont="1" applyFill="1" applyBorder="1" applyAlignment="1">
      <alignment horizontal="center" vertical="center" wrapText="1"/>
    </xf>
    <xf numFmtId="166" fontId="4" fillId="2" borderId="20" xfId="0" applyNumberFormat="1" applyFont="1" applyFill="1" applyBorder="1" applyAlignment="1">
      <alignment horizontal="center" vertical="center" wrapText="1"/>
    </xf>
    <xf numFmtId="166" fontId="4" fillId="2" borderId="21" xfId="0" applyNumberFormat="1" applyFont="1" applyFill="1" applyBorder="1" applyAlignment="1">
      <alignment horizontal="center" vertical="center" wrapText="1"/>
    </xf>
    <xf numFmtId="166" fontId="4" fillId="2" borderId="22" xfId="0" applyNumberFormat="1" applyFont="1" applyFill="1" applyBorder="1" applyAlignment="1">
      <alignment horizontal="center" vertical="center" wrapText="1"/>
    </xf>
    <xf numFmtId="166" fontId="4" fillId="2" borderId="0" xfId="0" applyNumberFormat="1" applyFont="1" applyFill="1" applyBorder="1" applyAlignment="1">
      <alignment horizontal="center" vertical="center" wrapText="1"/>
    </xf>
    <xf numFmtId="0" fontId="15" fillId="7" borderId="23" xfId="0" applyFont="1" applyFill="1" applyBorder="1" applyAlignment="1">
      <alignment horizontal="center"/>
    </xf>
    <xf numFmtId="0" fontId="15" fillId="7" borderId="24" xfId="0" applyFont="1" applyFill="1" applyBorder="1" applyAlignment="1">
      <alignment horizontal="center"/>
    </xf>
    <xf numFmtId="0" fontId="7" fillId="4" borderId="14" xfId="0" applyFont="1" applyFill="1" applyBorder="1" applyAlignment="1">
      <alignment horizontal="center" vertical="center" wrapText="1"/>
    </xf>
    <xf numFmtId="0" fontId="12" fillId="3" borderId="16" xfId="0" applyFont="1" applyFill="1" applyBorder="1" applyAlignment="1">
      <alignment horizontal="center" vertical="center"/>
    </xf>
    <xf numFmtId="0" fontId="12" fillId="3" borderId="0" xfId="0" applyFont="1" applyFill="1" applyAlignment="1">
      <alignment horizontal="center"/>
    </xf>
    <xf numFmtId="0" fontId="11" fillId="9" borderId="13" xfId="0" applyFont="1" applyFill="1" applyBorder="1" applyAlignment="1" applyProtection="1">
      <alignment horizontal="center" vertical="center" wrapText="1"/>
    </xf>
    <xf numFmtId="0" fontId="11" fillId="9" borderId="36" xfId="0" applyFont="1" applyFill="1" applyBorder="1" applyAlignment="1" applyProtection="1">
      <alignment horizontal="center" vertical="center" wrapText="1"/>
    </xf>
    <xf numFmtId="0" fontId="13" fillId="9" borderId="36" xfId="0" applyFont="1" applyFill="1" applyBorder="1" applyAlignment="1">
      <alignment horizontal="center" vertical="center" wrapText="1"/>
    </xf>
    <xf numFmtId="0" fontId="11" fillId="9" borderId="13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14" fontId="24" fillId="0" borderId="36" xfId="0" applyNumberFormat="1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1" fillId="9" borderId="14" xfId="0" applyFont="1" applyFill="1" applyBorder="1" applyAlignment="1">
      <alignment horizontal="center" vertical="center" wrapText="1"/>
    </xf>
    <xf numFmtId="0" fontId="7" fillId="9" borderId="36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6" fillId="9" borderId="12" xfId="0" applyFont="1" applyFill="1" applyBorder="1" applyAlignment="1">
      <alignment horizontal="center" vertical="center" wrapText="1"/>
    </xf>
    <xf numFmtId="0" fontId="6" fillId="9" borderId="4" xfId="0" applyFont="1" applyFill="1" applyBorder="1" applyAlignment="1">
      <alignment horizontal="center" vertical="center" wrapText="1"/>
    </xf>
    <xf numFmtId="0" fontId="6" fillId="9" borderId="13" xfId="0" applyFont="1" applyFill="1" applyBorder="1" applyAlignment="1">
      <alignment horizontal="center" vertical="center" wrapText="1"/>
    </xf>
    <xf numFmtId="0" fontId="6" fillId="9" borderId="36" xfId="0" applyFont="1" applyFill="1" applyBorder="1" applyAlignment="1">
      <alignment horizontal="center" vertical="center" wrapText="1"/>
    </xf>
    <xf numFmtId="0" fontId="7" fillId="9" borderId="36" xfId="0" applyFont="1" applyFill="1" applyBorder="1" applyAlignment="1" applyProtection="1">
      <alignment horizontal="center" vertical="center" wrapText="1"/>
    </xf>
    <xf numFmtId="0" fontId="4" fillId="9" borderId="36" xfId="0" applyFont="1" applyFill="1" applyBorder="1"/>
    <xf numFmtId="0" fontId="7" fillId="9" borderId="13" xfId="0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0" fontId="11" fillId="2" borderId="36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6" fillId="2" borderId="36" xfId="0" applyFont="1" applyFill="1" applyBorder="1" applyAlignment="1">
      <alignment horizontal="center" vertical="center" wrapText="1"/>
    </xf>
    <xf numFmtId="0" fontId="16" fillId="2" borderId="7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 wrapText="1"/>
    </xf>
    <xf numFmtId="0" fontId="6" fillId="9" borderId="38" xfId="0" applyFont="1" applyFill="1" applyBorder="1" applyAlignment="1">
      <alignment horizontal="center" vertical="center" wrapText="1"/>
    </xf>
  </cellXfs>
  <cellStyles count="4">
    <cellStyle name="Millares" xfId="1" builtinId="3"/>
    <cellStyle name="Normal" xfId="0" builtinId="0"/>
    <cellStyle name="Normal 2" xfId="3"/>
    <cellStyle name="Porcentaje" xfId="2" builtinId="5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Indice de Accidentabilidad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'LA QUINUA - CVSC'!$A$34:$A$45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'LA QUINUA - CVSC'!$P$34:$P$45</c:f>
              <c:numCache>
                <c:formatCode>#,##0.000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94-47B9-9482-9433AD2CD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40025056"/>
        <c:axId val="-1940023968"/>
      </c:lineChart>
      <c:catAx>
        <c:axId val="-1940025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940023968"/>
        <c:crosses val="autoZero"/>
        <c:auto val="1"/>
        <c:lblAlgn val="ctr"/>
        <c:lblOffset val="100"/>
        <c:noMultiLvlLbl val="0"/>
      </c:catAx>
      <c:valAx>
        <c:axId val="-1940023968"/>
        <c:scaling>
          <c:orientation val="minMax"/>
        </c:scaling>
        <c:delete val="0"/>
        <c:axPos val="l"/>
        <c:majorGridlines/>
        <c:numFmt formatCode="#,##0.000" sourceLinked="1"/>
        <c:majorTickMark val="out"/>
        <c:minorTickMark val="none"/>
        <c:tickLblPos val="nextTo"/>
        <c:crossAx val="-1940025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Indice de Accidentabilidad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'LA QUINUA - PYMES'!$A$34:$A$45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'LA QUINUA - PYMES'!$P$34:$P$45</c:f>
              <c:numCache>
                <c:formatCode>#,##0.000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6B9-490C-BBAC-726113FA0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40026688"/>
        <c:axId val="-1940023424"/>
      </c:lineChart>
      <c:catAx>
        <c:axId val="-1940026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940023424"/>
        <c:crosses val="autoZero"/>
        <c:auto val="1"/>
        <c:lblAlgn val="ctr"/>
        <c:lblOffset val="100"/>
        <c:noMultiLvlLbl val="0"/>
      </c:catAx>
      <c:valAx>
        <c:axId val="-1940023424"/>
        <c:scaling>
          <c:orientation val="minMax"/>
        </c:scaling>
        <c:delete val="0"/>
        <c:axPos val="l"/>
        <c:majorGridlines/>
        <c:numFmt formatCode="#,##0.000" sourceLinked="1"/>
        <c:majorTickMark val="out"/>
        <c:minorTickMark val="none"/>
        <c:tickLblPos val="nextTo"/>
        <c:crossAx val="-1940026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Indice de Accidentabilidad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'OXAPAMPA - CVSC '!$A$34:$A$45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'OXAPAMPA - CVSC '!$P$34:$P$45</c:f>
              <c:numCache>
                <c:formatCode>#,##0.000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807-4490-B116-C98097389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40027232"/>
        <c:axId val="-1940022880"/>
      </c:lineChart>
      <c:catAx>
        <c:axId val="-1940027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940022880"/>
        <c:crosses val="autoZero"/>
        <c:auto val="1"/>
        <c:lblAlgn val="ctr"/>
        <c:lblOffset val="100"/>
        <c:noMultiLvlLbl val="0"/>
      </c:catAx>
      <c:valAx>
        <c:axId val="-1940022880"/>
        <c:scaling>
          <c:orientation val="minMax"/>
        </c:scaling>
        <c:delete val="0"/>
        <c:axPos val="l"/>
        <c:majorGridlines/>
        <c:numFmt formatCode="#,##0.000" sourceLinked="1"/>
        <c:majorTickMark val="out"/>
        <c:minorTickMark val="none"/>
        <c:tickLblPos val="nextTo"/>
        <c:crossAx val="-1940027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Indice de Accidentabilidad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'OXAPAMPA- PYMES'!$A$34:$A$45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'OXAPAMPA- PYMES'!$P$34:$P$45</c:f>
              <c:numCache>
                <c:formatCode>#,##0.000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49E-4DEC-B05F-644FF8E4B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40022336"/>
        <c:axId val="-1940021792"/>
      </c:lineChart>
      <c:catAx>
        <c:axId val="-1940022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940021792"/>
        <c:crosses val="autoZero"/>
        <c:auto val="1"/>
        <c:lblAlgn val="ctr"/>
        <c:lblOffset val="100"/>
        <c:noMultiLvlLbl val="0"/>
      </c:catAx>
      <c:valAx>
        <c:axId val="-1940021792"/>
        <c:scaling>
          <c:orientation val="minMax"/>
        </c:scaling>
        <c:delete val="0"/>
        <c:axPos val="l"/>
        <c:majorGridlines/>
        <c:numFmt formatCode="#,##0.000" sourceLinked="1"/>
        <c:majorTickMark val="out"/>
        <c:minorTickMark val="none"/>
        <c:tickLblPos val="nextTo"/>
        <c:crossAx val="-1940022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Indice de Accidentabilidad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OXAPAMPA!$A$34:$A$45</c:f>
              <c:strCache>
                <c:ptCount val="9"/>
                <c:pt idx="0">
                  <c:v>Abril</c:v>
                </c:pt>
                <c:pt idx="1">
                  <c:v>Mayo</c:v>
                </c:pt>
                <c:pt idx="2">
                  <c:v>Junio</c:v>
                </c:pt>
                <c:pt idx="3">
                  <c:v>Julio</c:v>
                </c:pt>
                <c:pt idx="4">
                  <c:v>Agosto</c:v>
                </c:pt>
                <c:pt idx="5">
                  <c:v>Setiembre</c:v>
                </c:pt>
                <c:pt idx="6">
                  <c:v>Octubre</c:v>
                </c:pt>
                <c:pt idx="7">
                  <c:v>Noviembre</c:v>
                </c:pt>
                <c:pt idx="8">
                  <c:v>Diciembre</c:v>
                </c:pt>
              </c:strCache>
            </c:strRef>
          </c:cat>
          <c:val>
            <c:numRef>
              <c:f>OXAPAMPA!$P$34:$P$45</c:f>
              <c:numCache>
                <c:formatCode>#,##0.000</c:formatCode>
                <c:ptCount val="9"/>
                <c:pt idx="0">
                  <c:v>1.0339123242349049</c:v>
                </c:pt>
                <c:pt idx="1">
                  <c:v>0.41010498687664038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C8A-4F68-801D-93C4CE3AB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40021248"/>
        <c:axId val="-68635200"/>
      </c:lineChart>
      <c:catAx>
        <c:axId val="-1940021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68635200"/>
        <c:crosses val="autoZero"/>
        <c:auto val="1"/>
        <c:lblAlgn val="ctr"/>
        <c:lblOffset val="100"/>
        <c:noMultiLvlLbl val="0"/>
      </c:catAx>
      <c:valAx>
        <c:axId val="-68635200"/>
        <c:scaling>
          <c:orientation val="minMax"/>
        </c:scaling>
        <c:delete val="0"/>
        <c:axPos val="l"/>
        <c:majorGridlines/>
        <c:numFmt formatCode="#,##0.000" sourceLinked="1"/>
        <c:majorTickMark val="out"/>
        <c:minorTickMark val="none"/>
        <c:tickLblPos val="nextTo"/>
        <c:crossAx val="-1940021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Indice de Accidentabilidad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Planta!$A$34:$A$55</c:f>
              <c:strCache>
                <c:ptCount val="12"/>
                <c:pt idx="0">
                  <c:v>Enero</c:v>
                </c:pt>
                <c:pt idx="1">
                  <c:v>Febrero 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Planta!$P$34:$P$55</c:f>
              <c:numCache>
                <c:formatCode>#,##0.000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5.1020408163265305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1AC-4733-B0F2-AD1D3E143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634656"/>
        <c:axId val="-68634112"/>
      </c:lineChart>
      <c:catAx>
        <c:axId val="-68634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68634112"/>
        <c:crosses val="autoZero"/>
        <c:auto val="1"/>
        <c:lblAlgn val="ctr"/>
        <c:lblOffset val="100"/>
        <c:noMultiLvlLbl val="0"/>
      </c:catAx>
      <c:valAx>
        <c:axId val="-68634112"/>
        <c:scaling>
          <c:orientation val="minMax"/>
        </c:scaling>
        <c:delete val="0"/>
        <c:axPos val="l"/>
        <c:majorGridlines/>
        <c:numFmt formatCode="#,##0.000" sourceLinked="1"/>
        <c:majorTickMark val="out"/>
        <c:minorTickMark val="none"/>
        <c:tickLblPos val="nextTo"/>
        <c:crossAx val="-68634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Indice de Accidentabilidad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SIHUAS!$A$34:$A$45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SIHUAS!$P$34:$P$45</c:f>
              <c:numCache>
                <c:formatCode>#,##0.000</c:formatCode>
                <c:ptCount val="12"/>
                <c:pt idx="0">
                  <c:v>5.1510989010989015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11.769592910551093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9F1-4640-85E7-13E164CC2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633024"/>
        <c:axId val="-83177232"/>
      </c:lineChart>
      <c:catAx>
        <c:axId val="-68633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83177232"/>
        <c:crosses val="autoZero"/>
        <c:auto val="1"/>
        <c:lblAlgn val="ctr"/>
        <c:lblOffset val="100"/>
        <c:noMultiLvlLbl val="0"/>
      </c:catAx>
      <c:valAx>
        <c:axId val="-83177232"/>
        <c:scaling>
          <c:orientation val="minMax"/>
        </c:scaling>
        <c:delete val="0"/>
        <c:axPos val="l"/>
        <c:majorGridlines/>
        <c:numFmt formatCode="#,##0.000" sourceLinked="1"/>
        <c:majorTickMark val="out"/>
        <c:minorTickMark val="none"/>
        <c:tickLblPos val="nextTo"/>
        <c:crossAx val="-68633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Indice de Accidentabilidad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ANDAHUAYLAS!$A$34:$A$45</c:f>
              <c:strCache>
                <c:ptCount val="4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  <c:pt idx="3">
                  <c:v>Diciembre</c:v>
                </c:pt>
              </c:strCache>
            </c:strRef>
          </c:cat>
          <c:val>
            <c:numRef>
              <c:f>ANDAHUAYLAS!$P$34:$P$45</c:f>
              <c:numCache>
                <c:formatCode>#,##0.000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6F1-4EFF-A919-E2008B2A2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3029808"/>
        <c:axId val="-83029264"/>
      </c:lineChart>
      <c:catAx>
        <c:axId val="-8302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83029264"/>
        <c:crosses val="autoZero"/>
        <c:auto val="1"/>
        <c:lblAlgn val="ctr"/>
        <c:lblOffset val="100"/>
        <c:noMultiLvlLbl val="0"/>
      </c:catAx>
      <c:valAx>
        <c:axId val="-83029264"/>
        <c:scaling>
          <c:orientation val="minMax"/>
        </c:scaling>
        <c:delete val="0"/>
        <c:axPos val="l"/>
        <c:majorGridlines/>
        <c:numFmt formatCode="#,##0.000" sourceLinked="1"/>
        <c:majorTickMark val="out"/>
        <c:minorTickMark val="none"/>
        <c:tickLblPos val="nextTo"/>
        <c:crossAx val="-83029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37798</xdr:colOff>
      <xdr:row>46</xdr:row>
      <xdr:rowOff>74536</xdr:rowOff>
    </xdr:from>
    <xdr:to>
      <xdr:col>23</xdr:col>
      <xdr:colOff>423333</xdr:colOff>
      <xdr:row>60</xdr:row>
      <xdr:rowOff>63047</xdr:rowOff>
    </xdr:to>
    <xdr:graphicFrame macro="">
      <xdr:nvGraphicFramePr>
        <xdr:cNvPr id="4" name="3 Gráfico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105833</xdr:colOff>
      <xdr:row>0</xdr:row>
      <xdr:rowOff>179917</xdr:rowOff>
    </xdr:from>
    <xdr:to>
      <xdr:col>2</xdr:col>
      <xdr:colOff>878416</xdr:colOff>
      <xdr:row>3</xdr:row>
      <xdr:rowOff>328083</xdr:rowOff>
    </xdr:to>
    <xdr:pic>
      <xdr:nvPicPr>
        <xdr:cNvPr id="6" name="Imagen 5" descr="C:\Users\USUARIO\Pictures\Logo CVSC.jpg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833" y="179917"/>
          <a:ext cx="2741083" cy="71966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0.09834</cdr:x>
      <cdr:y>0.65774</cdr:y>
    </cdr:from>
    <cdr:to>
      <cdr:x>0.99073</cdr:x>
      <cdr:y>0.65774</cdr:y>
    </cdr:to>
    <cdr:cxnSp macro="">
      <cdr:nvCxnSpPr>
        <cdr:cNvPr id="3" name="2 Conector recto">
          <a:extLst xmlns:a="http://schemas.openxmlformats.org/drawingml/2006/main">
            <a:ext uri="{FF2B5EF4-FFF2-40B4-BE49-F238E27FC236}">
              <a16:creationId xmlns="" xmlns:a16="http://schemas.microsoft.com/office/drawing/2014/main" id="{88C9D250-C982-473D-98C5-4B90A06E626A}"/>
            </a:ext>
          </a:extLst>
        </cdr:cNvPr>
        <cdr:cNvCxnSpPr/>
      </cdr:nvCxnSpPr>
      <cdr:spPr>
        <a:xfrm xmlns:a="http://schemas.openxmlformats.org/drawingml/2006/main">
          <a:off x="449036" y="1809297"/>
          <a:ext cx="4074583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37797</xdr:colOff>
      <xdr:row>56</xdr:row>
      <xdr:rowOff>74536</xdr:rowOff>
    </xdr:from>
    <xdr:to>
      <xdr:col>24</xdr:col>
      <xdr:colOff>701145</xdr:colOff>
      <xdr:row>70</xdr:row>
      <xdr:rowOff>63047</xdr:rowOff>
    </xdr:to>
    <xdr:graphicFrame macro="">
      <xdr:nvGraphicFramePr>
        <xdr:cNvPr id="2" name="3 Gráfico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63500</xdr:colOff>
      <xdr:row>0</xdr:row>
      <xdr:rowOff>105833</xdr:rowOff>
    </xdr:from>
    <xdr:to>
      <xdr:col>2</xdr:col>
      <xdr:colOff>973667</xdr:colOff>
      <xdr:row>3</xdr:row>
      <xdr:rowOff>254000</xdr:rowOff>
    </xdr:to>
    <xdr:pic>
      <xdr:nvPicPr>
        <xdr:cNvPr id="4" name="2 Imagen">
          <a:extLst>
            <a:ext uri="{FF2B5EF4-FFF2-40B4-BE49-F238E27FC236}">
              <a16:creationId xmlns:lc="http://schemas.openxmlformats.org/drawingml/2006/lockedCanvas" xmlns="" xmlns:a16="http://schemas.microsoft.com/office/drawing/2014/main" xmlns:w="http://schemas.openxmlformats.org/wordprocessingml/2006/main" xmlns:w10="urn:schemas-microsoft-com:office:word" xmlns:v="urn:schemas-microsoft-com:vml" xmlns:o="urn:schemas-microsoft-com:office:office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5="http://schemas.microsoft.com/office/word/2012/wordml" xmlns:w14="http://schemas.microsoft.com/office/word/2010/wordml" xmlns:wp="http://schemas.openxmlformats.org/drawingml/2006/wordprocessingDrawing" xmlns:wp14="http://schemas.microsoft.com/office/word/2010/wordprocessingDrawing" xmlns:m="http://schemas.openxmlformats.org/officeDocument/2006/math" xmlns:r="http://schemas.openxmlformats.org/officeDocument/2006/relationships" xmlns:mc="http://schemas.openxmlformats.org/markup-compatibility/2006" xmlns:wpc="http://schemas.microsoft.com/office/word/2010/wordprocessingCanvas" id="{CE0CD083-84D7-4263-83AE-30EC9400B24F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02" t="19845" r="518" b="10940"/>
        <a:stretch/>
      </xdr:blipFill>
      <xdr:spPr bwMode="auto">
        <a:xfrm>
          <a:off x="63500" y="105833"/>
          <a:ext cx="2878667" cy="719667"/>
        </a:xfrm>
        <a:prstGeom prst="rect">
          <a:avLst/>
        </a:prstGeom>
        <a:noFill/>
        <a:ln>
          <a:noFill/>
        </a:ln>
        <a:extLst/>
      </xdr:spPr>
    </xdr:pic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0.10706</cdr:x>
      <cdr:y>0.88135</cdr:y>
    </cdr:from>
    <cdr:to>
      <cdr:x>0.99945</cdr:x>
      <cdr:y>0.88135</cdr:y>
    </cdr:to>
    <cdr:cxnSp macro="">
      <cdr:nvCxnSpPr>
        <cdr:cNvPr id="3" name="2 Conector recto">
          <a:extLst xmlns:a="http://schemas.openxmlformats.org/drawingml/2006/main">
            <a:ext uri="{FF2B5EF4-FFF2-40B4-BE49-F238E27FC236}">
              <a16:creationId xmlns="" xmlns:a16="http://schemas.microsoft.com/office/drawing/2014/main" id="{F7EDBA86-F0B2-4EFE-AF07-8C2B9C33326C}"/>
            </a:ext>
          </a:extLst>
        </cdr:cNvPr>
        <cdr:cNvCxnSpPr/>
      </cdr:nvCxnSpPr>
      <cdr:spPr>
        <a:xfrm xmlns:a="http://schemas.openxmlformats.org/drawingml/2006/main">
          <a:off x="487402" y="2554971"/>
          <a:ext cx="4062803" cy="0"/>
        </a:xfrm>
        <a:prstGeom xmlns:a="http://schemas.openxmlformats.org/drawingml/2006/main" prst="line">
          <a:avLst/>
        </a:prstGeom>
        <a:ln xmlns:a="http://schemas.openxmlformats.org/drawingml/2006/main" w="57150"/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37798</xdr:colOff>
      <xdr:row>46</xdr:row>
      <xdr:rowOff>74536</xdr:rowOff>
    </xdr:from>
    <xdr:to>
      <xdr:col>23</xdr:col>
      <xdr:colOff>423333</xdr:colOff>
      <xdr:row>60</xdr:row>
      <xdr:rowOff>63047</xdr:rowOff>
    </xdr:to>
    <xdr:graphicFrame macro="">
      <xdr:nvGraphicFramePr>
        <xdr:cNvPr id="2" name="3 Gráfico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209549</xdr:colOff>
      <xdr:row>0</xdr:row>
      <xdr:rowOff>123825</xdr:rowOff>
    </xdr:from>
    <xdr:to>
      <xdr:col>2</xdr:col>
      <xdr:colOff>590549</xdr:colOff>
      <xdr:row>3</xdr:row>
      <xdr:rowOff>287770</xdr:rowOff>
    </xdr:to>
    <xdr:pic>
      <xdr:nvPicPr>
        <xdr:cNvPr id="5" name="Imagen 4">
          <a:extLst>
            <a:ext uri="{FF2B5EF4-FFF2-40B4-BE49-F238E27FC236}">
              <a16:creationId xmlns=""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9549" y="123825"/>
          <a:ext cx="2447925" cy="735445"/>
        </a:xfrm>
        <a:prstGeom prst="rect">
          <a:avLst/>
        </a:prstGeom>
      </xdr:spPr>
    </xdr:pic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0.09834</cdr:x>
      <cdr:y>0.65774</cdr:y>
    </cdr:from>
    <cdr:to>
      <cdr:x>0.99073</cdr:x>
      <cdr:y>0.65774</cdr:y>
    </cdr:to>
    <cdr:cxnSp macro="">
      <cdr:nvCxnSpPr>
        <cdr:cNvPr id="3" name="2 Conector recto">
          <a:extLst xmlns:a="http://schemas.openxmlformats.org/drawingml/2006/main">
            <a:ext uri="{FF2B5EF4-FFF2-40B4-BE49-F238E27FC236}">
              <a16:creationId xmlns="" xmlns:a16="http://schemas.microsoft.com/office/drawing/2014/main" id="{28646448-2540-4D44-AA10-AE0388EE135C}"/>
            </a:ext>
          </a:extLst>
        </cdr:cNvPr>
        <cdr:cNvCxnSpPr/>
      </cdr:nvCxnSpPr>
      <cdr:spPr>
        <a:xfrm xmlns:a="http://schemas.openxmlformats.org/drawingml/2006/main">
          <a:off x="449036" y="1809297"/>
          <a:ext cx="4074583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37798</xdr:colOff>
      <xdr:row>46</xdr:row>
      <xdr:rowOff>74536</xdr:rowOff>
    </xdr:from>
    <xdr:to>
      <xdr:col>23</xdr:col>
      <xdr:colOff>423333</xdr:colOff>
      <xdr:row>60</xdr:row>
      <xdr:rowOff>63047</xdr:rowOff>
    </xdr:to>
    <xdr:graphicFrame macro="">
      <xdr:nvGraphicFramePr>
        <xdr:cNvPr id="2" name="3 Gráfico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171450</xdr:colOff>
      <xdr:row>0</xdr:row>
      <xdr:rowOff>142875</xdr:rowOff>
    </xdr:from>
    <xdr:to>
      <xdr:col>2</xdr:col>
      <xdr:colOff>704850</xdr:colOff>
      <xdr:row>3</xdr:row>
      <xdr:rowOff>295275</xdr:rowOff>
    </xdr:to>
    <xdr:pic>
      <xdr:nvPicPr>
        <xdr:cNvPr id="4" name="Imagen 3">
          <a:extLst>
            <a:ext uri="{FF2B5EF4-FFF2-40B4-BE49-F238E27FC236}">
              <a16:creationId xmlns="" xmlns:a16="http://schemas.microsoft.com/office/drawing/2014/main" id="{00000000-0008-0000-0800-000004000000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60" t="31594" r="39474" b="24233"/>
        <a:stretch/>
      </xdr:blipFill>
      <xdr:spPr bwMode="auto">
        <a:xfrm>
          <a:off x="171450" y="142875"/>
          <a:ext cx="2600325" cy="72390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0.09834</cdr:x>
      <cdr:y>0.65774</cdr:y>
    </cdr:from>
    <cdr:to>
      <cdr:x>0.99073</cdr:x>
      <cdr:y>0.65774</cdr:y>
    </cdr:to>
    <cdr:cxnSp macro="">
      <cdr:nvCxnSpPr>
        <cdr:cNvPr id="3" name="2 Conector recto">
          <a:extLst xmlns:a="http://schemas.openxmlformats.org/drawingml/2006/main">
            <a:ext uri="{FF2B5EF4-FFF2-40B4-BE49-F238E27FC236}">
              <a16:creationId xmlns="" xmlns:a16="http://schemas.microsoft.com/office/drawing/2014/main" id="{28646448-2540-4D44-AA10-AE0388EE135C}"/>
            </a:ext>
          </a:extLst>
        </cdr:cNvPr>
        <cdr:cNvCxnSpPr/>
      </cdr:nvCxnSpPr>
      <cdr:spPr>
        <a:xfrm xmlns:a="http://schemas.openxmlformats.org/drawingml/2006/main">
          <a:off x="449036" y="1809297"/>
          <a:ext cx="4074583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0.09834</cdr:x>
      <cdr:y>0.65774</cdr:y>
    </cdr:from>
    <cdr:to>
      <cdr:x>0.99073</cdr:x>
      <cdr:y>0.65774</cdr:y>
    </cdr:to>
    <cdr:cxnSp macro="">
      <cdr:nvCxnSpPr>
        <cdr:cNvPr id="3" name="2 Conector recto">
          <a:extLst xmlns:a="http://schemas.openxmlformats.org/drawingml/2006/main">
            <a:ext uri="{FF2B5EF4-FFF2-40B4-BE49-F238E27FC236}">
              <a16:creationId xmlns="" xmlns:a16="http://schemas.microsoft.com/office/drawing/2014/main" id="{C2AEC769-E68C-4694-B24F-276D179DE63C}"/>
            </a:ext>
          </a:extLst>
        </cdr:cNvPr>
        <cdr:cNvCxnSpPr/>
      </cdr:nvCxnSpPr>
      <cdr:spPr>
        <a:xfrm xmlns:a="http://schemas.openxmlformats.org/drawingml/2006/main">
          <a:off x="449036" y="1809297"/>
          <a:ext cx="4074583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37798</xdr:colOff>
      <xdr:row>46</xdr:row>
      <xdr:rowOff>74536</xdr:rowOff>
    </xdr:from>
    <xdr:to>
      <xdr:col>23</xdr:col>
      <xdr:colOff>423333</xdr:colOff>
      <xdr:row>60</xdr:row>
      <xdr:rowOff>63047</xdr:rowOff>
    </xdr:to>
    <xdr:graphicFrame macro="">
      <xdr:nvGraphicFramePr>
        <xdr:cNvPr id="2" name="3 Gráfico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105833</xdr:colOff>
      <xdr:row>0</xdr:row>
      <xdr:rowOff>179917</xdr:rowOff>
    </xdr:from>
    <xdr:to>
      <xdr:col>2</xdr:col>
      <xdr:colOff>878416</xdr:colOff>
      <xdr:row>3</xdr:row>
      <xdr:rowOff>328083</xdr:rowOff>
    </xdr:to>
    <xdr:pic>
      <xdr:nvPicPr>
        <xdr:cNvPr id="3" name="Imagen 2" descr="C:\Users\USUARIO\Pictures\Logo CVSC.jpg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833" y="179917"/>
          <a:ext cx="2738543" cy="71966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0.09834</cdr:x>
      <cdr:y>0.65774</cdr:y>
    </cdr:from>
    <cdr:to>
      <cdr:x>0.99073</cdr:x>
      <cdr:y>0.65774</cdr:y>
    </cdr:to>
    <cdr:cxnSp macro="">
      <cdr:nvCxnSpPr>
        <cdr:cNvPr id="3" name="2 Conector recto">
          <a:extLst xmlns:a="http://schemas.openxmlformats.org/drawingml/2006/main">
            <a:ext uri="{FF2B5EF4-FFF2-40B4-BE49-F238E27FC236}">
              <a16:creationId xmlns="" xmlns:a16="http://schemas.microsoft.com/office/drawing/2014/main" id="{C2AEC769-E68C-4694-B24F-276D179DE63C}"/>
            </a:ext>
          </a:extLst>
        </cdr:cNvPr>
        <cdr:cNvCxnSpPr/>
      </cdr:nvCxnSpPr>
      <cdr:spPr>
        <a:xfrm xmlns:a="http://schemas.openxmlformats.org/drawingml/2006/main">
          <a:off x="449036" y="1809297"/>
          <a:ext cx="4074583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37798</xdr:colOff>
      <xdr:row>46</xdr:row>
      <xdr:rowOff>74536</xdr:rowOff>
    </xdr:from>
    <xdr:to>
      <xdr:col>23</xdr:col>
      <xdr:colOff>423333</xdr:colOff>
      <xdr:row>60</xdr:row>
      <xdr:rowOff>63047</xdr:rowOff>
    </xdr:to>
    <xdr:graphicFrame macro="">
      <xdr:nvGraphicFramePr>
        <xdr:cNvPr id="2" name="3 Gráfico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105833</xdr:colOff>
      <xdr:row>0</xdr:row>
      <xdr:rowOff>179917</xdr:rowOff>
    </xdr:from>
    <xdr:to>
      <xdr:col>2</xdr:col>
      <xdr:colOff>878416</xdr:colOff>
      <xdr:row>3</xdr:row>
      <xdr:rowOff>328083</xdr:rowOff>
    </xdr:to>
    <xdr:pic>
      <xdr:nvPicPr>
        <xdr:cNvPr id="3" name="Imagen 2" descr="C:\Users\USUARIO\Pictures\Logo CVSC.jpg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833" y="179917"/>
          <a:ext cx="2738543" cy="71966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0.09834</cdr:x>
      <cdr:y>0.65774</cdr:y>
    </cdr:from>
    <cdr:to>
      <cdr:x>0.99073</cdr:x>
      <cdr:y>0.65774</cdr:y>
    </cdr:to>
    <cdr:cxnSp macro="">
      <cdr:nvCxnSpPr>
        <cdr:cNvPr id="3" name="2 Conector recto">
          <a:extLst xmlns:a="http://schemas.openxmlformats.org/drawingml/2006/main">
            <a:ext uri="{FF2B5EF4-FFF2-40B4-BE49-F238E27FC236}">
              <a16:creationId xmlns="" xmlns:a16="http://schemas.microsoft.com/office/drawing/2014/main" id="{C2AEC769-E68C-4694-B24F-276D179DE63C}"/>
            </a:ext>
          </a:extLst>
        </cdr:cNvPr>
        <cdr:cNvCxnSpPr/>
      </cdr:nvCxnSpPr>
      <cdr:spPr>
        <a:xfrm xmlns:a="http://schemas.openxmlformats.org/drawingml/2006/main">
          <a:off x="449036" y="1809297"/>
          <a:ext cx="4074583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37798</xdr:colOff>
      <xdr:row>46</xdr:row>
      <xdr:rowOff>74536</xdr:rowOff>
    </xdr:from>
    <xdr:to>
      <xdr:col>23</xdr:col>
      <xdr:colOff>423333</xdr:colOff>
      <xdr:row>60</xdr:row>
      <xdr:rowOff>63047</xdr:rowOff>
    </xdr:to>
    <xdr:graphicFrame macro="">
      <xdr:nvGraphicFramePr>
        <xdr:cNvPr id="2" name="3 Gráfico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105833</xdr:colOff>
      <xdr:row>0</xdr:row>
      <xdr:rowOff>179917</xdr:rowOff>
    </xdr:from>
    <xdr:to>
      <xdr:col>2</xdr:col>
      <xdr:colOff>878416</xdr:colOff>
      <xdr:row>3</xdr:row>
      <xdr:rowOff>328083</xdr:rowOff>
    </xdr:to>
    <xdr:pic>
      <xdr:nvPicPr>
        <xdr:cNvPr id="3" name="Imagen 2" descr="C:\Users\USUARIO\Pictures\Logo CVSC.jpg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833" y="179917"/>
          <a:ext cx="2738543" cy="71966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0.09834</cdr:x>
      <cdr:y>0.65774</cdr:y>
    </cdr:from>
    <cdr:to>
      <cdr:x>0.99073</cdr:x>
      <cdr:y>0.65774</cdr:y>
    </cdr:to>
    <cdr:cxnSp macro="">
      <cdr:nvCxnSpPr>
        <cdr:cNvPr id="3" name="2 Conector recto">
          <a:extLst xmlns:a="http://schemas.openxmlformats.org/drawingml/2006/main">
            <a:ext uri="{FF2B5EF4-FFF2-40B4-BE49-F238E27FC236}">
              <a16:creationId xmlns="" xmlns:a16="http://schemas.microsoft.com/office/drawing/2014/main" id="{C2AEC769-E68C-4694-B24F-276D179DE63C}"/>
            </a:ext>
          </a:extLst>
        </cdr:cNvPr>
        <cdr:cNvCxnSpPr/>
      </cdr:nvCxnSpPr>
      <cdr:spPr>
        <a:xfrm xmlns:a="http://schemas.openxmlformats.org/drawingml/2006/main">
          <a:off x="449036" y="1809297"/>
          <a:ext cx="4074583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37798</xdr:colOff>
      <xdr:row>46</xdr:row>
      <xdr:rowOff>74536</xdr:rowOff>
    </xdr:from>
    <xdr:to>
      <xdr:col>23</xdr:col>
      <xdr:colOff>423333</xdr:colOff>
      <xdr:row>60</xdr:row>
      <xdr:rowOff>63047</xdr:rowOff>
    </xdr:to>
    <xdr:graphicFrame macro="">
      <xdr:nvGraphicFramePr>
        <xdr:cNvPr id="2" name="3 Gráfico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105833</xdr:colOff>
      <xdr:row>0</xdr:row>
      <xdr:rowOff>179917</xdr:rowOff>
    </xdr:from>
    <xdr:to>
      <xdr:col>2</xdr:col>
      <xdr:colOff>878416</xdr:colOff>
      <xdr:row>3</xdr:row>
      <xdr:rowOff>328083</xdr:rowOff>
    </xdr:to>
    <xdr:pic>
      <xdr:nvPicPr>
        <xdr:cNvPr id="3" name="Imagen 2" descr="C:\Users\USUARIO\Pictures\Logo CVSC.jpg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833" y="179917"/>
          <a:ext cx="2738543" cy="71966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66"/>
  <sheetViews>
    <sheetView view="pageBreakPreview" topLeftCell="E4" zoomScale="70" zoomScaleNormal="72" zoomScaleSheetLayoutView="70" workbookViewId="0">
      <selection activeCell="S35" sqref="S35"/>
    </sheetView>
  </sheetViews>
  <sheetFormatPr baseColWidth="10" defaultRowHeight="13.2" x14ac:dyDescent="0.25"/>
  <cols>
    <col min="1" max="3" width="14.33203125" customWidth="1"/>
    <col min="4" max="4" width="10.33203125" customWidth="1"/>
    <col min="5" max="5" width="12.109375" customWidth="1"/>
    <col min="6" max="6" width="8.6640625" customWidth="1"/>
    <col min="7" max="7" width="10.5546875" customWidth="1"/>
    <col min="8" max="8" width="11.6640625" customWidth="1"/>
    <col min="9" max="9" width="11.5546875" customWidth="1"/>
    <col min="10" max="11" width="8.6640625" customWidth="1"/>
    <col min="12" max="15" width="11.44140625" customWidth="1"/>
    <col min="16" max="16" width="11.6640625" customWidth="1"/>
    <col min="17" max="17" width="12" customWidth="1"/>
    <col min="18" max="18" width="7.33203125" customWidth="1"/>
    <col min="19" max="22" width="11.6640625" customWidth="1"/>
    <col min="23" max="23" width="15.6640625" customWidth="1"/>
    <col min="24" max="26" width="11.33203125" customWidth="1"/>
    <col min="27" max="30" width="10.6640625" customWidth="1"/>
  </cols>
  <sheetData>
    <row r="1" spans="1:30" ht="15" customHeight="1" x14ac:dyDescent="0.25">
      <c r="A1" s="277"/>
      <c r="B1" s="277"/>
      <c r="C1" s="277"/>
      <c r="D1" s="279" t="s">
        <v>58</v>
      </c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  <c r="V1" s="279"/>
      <c r="W1" s="279"/>
      <c r="X1" s="279"/>
      <c r="Y1" s="279"/>
      <c r="Z1" s="279"/>
      <c r="AA1" s="317" t="s">
        <v>59</v>
      </c>
      <c r="AB1" s="317"/>
      <c r="AC1" s="317" t="s">
        <v>60</v>
      </c>
      <c r="AD1" s="317"/>
    </row>
    <row r="2" spans="1:30" ht="15" customHeight="1" x14ac:dyDescent="0.25">
      <c r="A2" s="277"/>
      <c r="B2" s="277"/>
      <c r="C2" s="277"/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  <c r="R2" s="279"/>
      <c r="S2" s="279"/>
      <c r="T2" s="279"/>
      <c r="U2" s="279"/>
      <c r="V2" s="279"/>
      <c r="W2" s="279"/>
      <c r="X2" s="279"/>
      <c r="Y2" s="279"/>
      <c r="Z2" s="279"/>
      <c r="AA2" s="278">
        <v>1</v>
      </c>
      <c r="AB2" s="278"/>
      <c r="AC2" s="318">
        <v>42653</v>
      </c>
      <c r="AD2" s="318"/>
    </row>
    <row r="3" spans="1:30" ht="15" customHeight="1" x14ac:dyDescent="0.25">
      <c r="A3" s="277"/>
      <c r="B3" s="277"/>
      <c r="C3" s="277"/>
      <c r="D3" s="279"/>
      <c r="E3" s="279"/>
      <c r="F3" s="279"/>
      <c r="G3" s="279"/>
      <c r="H3" s="279"/>
      <c r="I3" s="279"/>
      <c r="J3" s="279"/>
      <c r="K3" s="279"/>
      <c r="L3" s="279"/>
      <c r="M3" s="279"/>
      <c r="N3" s="279"/>
      <c r="O3" s="279"/>
      <c r="P3" s="279"/>
      <c r="Q3" s="279"/>
      <c r="R3" s="279"/>
      <c r="S3" s="279"/>
      <c r="T3" s="279"/>
      <c r="U3" s="279"/>
      <c r="V3" s="279"/>
      <c r="W3" s="279"/>
      <c r="X3" s="279"/>
      <c r="Y3" s="279"/>
      <c r="Z3" s="279"/>
      <c r="AA3" s="278" t="s">
        <v>68</v>
      </c>
      <c r="AB3" s="278"/>
      <c r="AC3" s="278" t="s">
        <v>69</v>
      </c>
      <c r="AD3" s="278"/>
    </row>
    <row r="4" spans="1:30" ht="34.5" customHeight="1" x14ac:dyDescent="0.25">
      <c r="A4" s="277"/>
      <c r="B4" s="277"/>
      <c r="C4" s="277"/>
      <c r="D4" s="279"/>
      <c r="E4" s="279"/>
      <c r="F4" s="279"/>
      <c r="G4" s="279"/>
      <c r="H4" s="279"/>
      <c r="I4" s="279"/>
      <c r="J4" s="279"/>
      <c r="K4" s="279"/>
      <c r="L4" s="279"/>
      <c r="M4" s="279"/>
      <c r="N4" s="279"/>
      <c r="O4" s="279"/>
      <c r="P4" s="279"/>
      <c r="Q4" s="279"/>
      <c r="R4" s="279"/>
      <c r="S4" s="279"/>
      <c r="T4" s="279"/>
      <c r="U4" s="279"/>
      <c r="V4" s="279"/>
      <c r="W4" s="279"/>
      <c r="X4" s="279"/>
      <c r="Y4" s="279"/>
      <c r="Z4" s="279"/>
      <c r="AA4" s="278" t="s">
        <v>76</v>
      </c>
      <c r="AB4" s="278"/>
      <c r="AC4" s="278" t="s">
        <v>71</v>
      </c>
      <c r="AD4" s="278"/>
    </row>
    <row r="5" spans="1:30" ht="12.75" customHeight="1" x14ac:dyDescent="0.25">
      <c r="A5" s="3"/>
      <c r="B5" s="3"/>
      <c r="C5" s="3"/>
      <c r="D5" s="4"/>
      <c r="E5" s="4"/>
      <c r="F5" s="4"/>
      <c r="G5" s="4"/>
      <c r="H5" s="4"/>
      <c r="I5" s="4"/>
      <c r="J5" s="18"/>
      <c r="K5" s="18"/>
      <c r="L5" s="18"/>
      <c r="M5" s="18"/>
      <c r="N5" s="18"/>
      <c r="O5" s="18"/>
      <c r="P5" s="19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</row>
    <row r="6" spans="1:30" ht="12.75" customHeight="1" x14ac:dyDescent="0.25">
      <c r="A6" s="3"/>
      <c r="B6" s="3"/>
      <c r="C6" s="3"/>
      <c r="D6" s="4"/>
      <c r="E6" s="4"/>
      <c r="F6" s="4"/>
      <c r="G6" s="4"/>
      <c r="H6" s="4"/>
      <c r="I6" s="4"/>
      <c r="J6" s="18"/>
      <c r="K6" s="18"/>
      <c r="L6" s="18"/>
      <c r="M6" s="18"/>
      <c r="N6" s="18"/>
      <c r="O6" s="18"/>
      <c r="P6" s="19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</row>
    <row r="7" spans="1:30" x14ac:dyDescent="0.25">
      <c r="A7" s="5"/>
      <c r="B7" s="5"/>
      <c r="C7" s="44"/>
      <c r="D7" s="44"/>
      <c r="E7" s="125"/>
      <c r="F7" s="44"/>
      <c r="G7" s="44"/>
      <c r="H7" s="44"/>
      <c r="I7" s="44"/>
      <c r="J7" s="45"/>
      <c r="K7" s="45"/>
      <c r="L7" s="19"/>
      <c r="M7" s="19"/>
      <c r="N7" s="19"/>
      <c r="O7" s="19"/>
      <c r="P7" s="19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</row>
    <row r="8" spans="1:30" ht="15.6" x14ac:dyDescent="0.3">
      <c r="A8" s="25" t="s">
        <v>61</v>
      </c>
      <c r="B8" s="25"/>
      <c r="C8" s="126"/>
      <c r="D8" s="276" t="s">
        <v>72</v>
      </c>
      <c r="E8" s="276"/>
      <c r="F8" s="46"/>
      <c r="G8" s="46"/>
      <c r="H8" s="44"/>
      <c r="I8" s="44"/>
      <c r="J8" s="45"/>
      <c r="K8" s="45"/>
      <c r="L8" s="19"/>
      <c r="M8" s="19"/>
      <c r="N8" s="19"/>
      <c r="O8" s="19"/>
      <c r="P8" s="19"/>
      <c r="Q8" s="20"/>
      <c r="R8" s="20"/>
      <c r="S8" s="20"/>
      <c r="T8" s="20"/>
      <c r="U8" s="20"/>
      <c r="V8" s="20"/>
      <c r="W8" s="20"/>
      <c r="X8" s="20"/>
      <c r="Y8" s="20"/>
      <c r="Z8" s="128" t="s">
        <v>62</v>
      </c>
      <c r="AA8" s="319">
        <v>2017</v>
      </c>
      <c r="AB8" s="319"/>
      <c r="AC8" s="319"/>
      <c r="AD8" s="319"/>
    </row>
    <row r="9" spans="1:30" ht="13.8" thickBot="1" x14ac:dyDescent="0.3">
      <c r="A9" s="5"/>
      <c r="B9" s="5"/>
      <c r="C9" s="127"/>
      <c r="D9" s="44"/>
      <c r="E9" s="125"/>
      <c r="F9" s="44"/>
      <c r="G9" s="44"/>
      <c r="H9" s="44"/>
      <c r="I9" s="44"/>
      <c r="J9" s="45"/>
      <c r="K9" s="19"/>
      <c r="L9" s="19"/>
      <c r="M9" s="19"/>
      <c r="N9" s="19"/>
      <c r="O9" s="19"/>
      <c r="P9" s="19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</row>
    <row r="10" spans="1:30" ht="25.5" hidden="1" customHeight="1" thickBot="1" x14ac:dyDescent="0.3">
      <c r="A10" s="296" t="s">
        <v>19</v>
      </c>
      <c r="B10" s="296"/>
      <c r="C10" s="296"/>
      <c r="D10" s="296"/>
      <c r="E10" s="297"/>
      <c r="F10" s="298" t="s">
        <v>7</v>
      </c>
      <c r="G10" s="299"/>
      <c r="H10" s="299"/>
      <c r="I10" s="299"/>
      <c r="J10" s="299"/>
      <c r="K10" s="282"/>
      <c r="L10" s="280" t="s">
        <v>9</v>
      </c>
      <c r="M10" s="281"/>
      <c r="N10" s="281"/>
      <c r="O10" s="281"/>
      <c r="P10" s="281"/>
      <c r="Q10" s="282"/>
      <c r="R10" s="283" t="s">
        <v>11</v>
      </c>
      <c r="S10" s="284"/>
      <c r="T10" s="97"/>
      <c r="U10" s="97"/>
      <c r="V10" s="97"/>
      <c r="W10" s="97"/>
      <c r="X10" s="94"/>
      <c r="Y10" s="94"/>
      <c r="Z10" s="94"/>
      <c r="AA10" s="280" t="s">
        <v>14</v>
      </c>
      <c r="AB10" s="281"/>
      <c r="AC10" s="281"/>
      <c r="AD10" s="282"/>
    </row>
    <row r="11" spans="1:30" ht="25.5" hidden="1" customHeight="1" x14ac:dyDescent="0.25">
      <c r="A11" s="287" t="s">
        <v>0</v>
      </c>
      <c r="B11" s="93"/>
      <c r="C11" s="289" t="s">
        <v>1</v>
      </c>
      <c r="D11" s="291" t="s">
        <v>2</v>
      </c>
      <c r="E11" s="292"/>
      <c r="F11" s="291" t="s">
        <v>6</v>
      </c>
      <c r="G11" s="293"/>
      <c r="H11" s="294" t="s">
        <v>8</v>
      </c>
      <c r="I11" s="295"/>
      <c r="J11" s="300" t="s">
        <v>3</v>
      </c>
      <c r="K11" s="301"/>
      <c r="L11" s="302" t="s">
        <v>15</v>
      </c>
      <c r="M11" s="303"/>
      <c r="N11" s="302" t="s">
        <v>16</v>
      </c>
      <c r="O11" s="303"/>
      <c r="P11" s="302" t="s">
        <v>17</v>
      </c>
      <c r="Q11" s="303"/>
      <c r="R11" s="285"/>
      <c r="S11" s="286"/>
      <c r="T11" s="98"/>
      <c r="U11" s="98"/>
      <c r="V11" s="98"/>
      <c r="W11" s="98"/>
      <c r="X11" s="95"/>
      <c r="Y11" s="95"/>
      <c r="Z11" s="95"/>
      <c r="AA11" s="291" t="s">
        <v>12</v>
      </c>
      <c r="AB11" s="292"/>
      <c r="AC11" s="291" t="s">
        <v>13</v>
      </c>
      <c r="AD11" s="310"/>
    </row>
    <row r="12" spans="1:30" ht="25.5" hidden="1" customHeight="1" thickBot="1" x14ac:dyDescent="0.3">
      <c r="A12" s="288"/>
      <c r="B12" s="96"/>
      <c r="C12" s="290"/>
      <c r="D12" s="26" t="s">
        <v>18</v>
      </c>
      <c r="E12" s="27" t="s">
        <v>5</v>
      </c>
      <c r="F12" s="28" t="s">
        <v>0</v>
      </c>
      <c r="G12" s="29" t="s">
        <v>5</v>
      </c>
      <c r="H12" s="29" t="s">
        <v>0</v>
      </c>
      <c r="I12" s="29" t="s">
        <v>5</v>
      </c>
      <c r="J12" s="28" t="s">
        <v>0</v>
      </c>
      <c r="K12" s="30" t="s">
        <v>5</v>
      </c>
      <c r="L12" s="28" t="s">
        <v>0</v>
      </c>
      <c r="M12" s="30" t="s">
        <v>5</v>
      </c>
      <c r="N12" s="28" t="s">
        <v>0</v>
      </c>
      <c r="O12" s="30" t="s">
        <v>5</v>
      </c>
      <c r="P12" s="31" t="s">
        <v>0</v>
      </c>
      <c r="Q12" s="30" t="s">
        <v>5</v>
      </c>
      <c r="R12" s="29" t="s">
        <v>0</v>
      </c>
      <c r="S12" s="29" t="s">
        <v>5</v>
      </c>
      <c r="T12" s="31"/>
      <c r="U12" s="31"/>
      <c r="V12" s="31"/>
      <c r="W12" s="31"/>
      <c r="X12" s="32"/>
      <c r="Y12" s="32"/>
      <c r="Z12" s="32"/>
      <c r="AA12" s="28" t="s">
        <v>0</v>
      </c>
      <c r="AB12" s="30" t="s">
        <v>5</v>
      </c>
      <c r="AC12" s="33" t="s">
        <v>0</v>
      </c>
      <c r="AD12" s="34" t="s">
        <v>5</v>
      </c>
    </row>
    <row r="13" spans="1:30" s="43" customFormat="1" ht="25.5" hidden="1" customHeight="1" x14ac:dyDescent="0.25">
      <c r="A13" s="63" t="s">
        <v>30</v>
      </c>
      <c r="B13" s="101"/>
      <c r="C13" s="64">
        <v>336</v>
      </c>
      <c r="D13" s="90">
        <v>59918.16</v>
      </c>
      <c r="E13" s="91">
        <f>D13</f>
        <v>59918.16</v>
      </c>
      <c r="F13" s="65">
        <v>0</v>
      </c>
      <c r="G13" s="66">
        <f>F13</f>
        <v>0</v>
      </c>
      <c r="H13" s="67">
        <v>0</v>
      </c>
      <c r="I13" s="66">
        <f>H13</f>
        <v>0</v>
      </c>
      <c r="J13" s="67">
        <v>7</v>
      </c>
      <c r="K13" s="68">
        <f>J13</f>
        <v>7</v>
      </c>
      <c r="L13" s="69" t="e">
        <f>IF(D13="","",#REF!*200000/D13)</f>
        <v>#REF!</v>
      </c>
      <c r="M13" s="70" t="e">
        <f>IF(E13="","",#REF!*200000/E13)</f>
        <v>#REF!</v>
      </c>
      <c r="N13" s="71">
        <f t="shared" ref="N13:O18" si="0">IF(D13="","",J13*200000/D13)</f>
        <v>23.365203470867595</v>
      </c>
      <c r="O13" s="72">
        <f t="shared" si="0"/>
        <v>23.365203470867595</v>
      </c>
      <c r="P13" s="73" t="e">
        <f t="shared" ref="P13:Q18" si="1">IF(L13="","",L13*N13/200)</f>
        <v>#REF!</v>
      </c>
      <c r="Q13" s="74" t="e">
        <f t="shared" si="1"/>
        <v>#REF!</v>
      </c>
      <c r="R13" s="67">
        <v>0</v>
      </c>
      <c r="S13" s="66">
        <f>R13</f>
        <v>0</v>
      </c>
      <c r="T13" s="99"/>
      <c r="U13" s="99"/>
      <c r="V13" s="99"/>
      <c r="W13" s="99"/>
      <c r="X13" s="75"/>
      <c r="Y13" s="75"/>
      <c r="Z13" s="75"/>
      <c r="AA13" s="304" t="s">
        <v>21</v>
      </c>
      <c r="AB13" s="305"/>
      <c r="AC13" s="305"/>
      <c r="AD13" s="305"/>
    </row>
    <row r="14" spans="1:30" s="43" customFormat="1" ht="25.5" hidden="1" customHeight="1" x14ac:dyDescent="0.25">
      <c r="A14" s="42" t="s">
        <v>31</v>
      </c>
      <c r="B14" s="102"/>
      <c r="C14" s="37"/>
      <c r="D14" s="56"/>
      <c r="E14" s="57"/>
      <c r="F14" s="35"/>
      <c r="G14" s="38" t="str">
        <f>IF(F14="","",F14+G13)</f>
        <v/>
      </c>
      <c r="H14" s="39"/>
      <c r="I14" s="38" t="str">
        <f>IF(H14="","",H14+I13)</f>
        <v/>
      </c>
      <c r="J14" s="39"/>
      <c r="K14" s="36" t="str">
        <f>IF(J14="","",J14+K13)</f>
        <v/>
      </c>
      <c r="L14" s="58" t="str">
        <f>IF(D14="","",#REF!*200000/D14)</f>
        <v/>
      </c>
      <c r="M14" s="59" t="str">
        <f>IF(E14="","",#REF!*200000/E14)</f>
        <v/>
      </c>
      <c r="N14" s="54" t="str">
        <f t="shared" si="0"/>
        <v/>
      </c>
      <c r="O14" s="49" t="str">
        <f t="shared" si="0"/>
        <v/>
      </c>
      <c r="P14" s="50" t="str">
        <f>IF(L14="","",L14*N14/200)</f>
        <v/>
      </c>
      <c r="Q14" s="51" t="str">
        <f t="shared" si="1"/>
        <v/>
      </c>
      <c r="R14" s="55"/>
      <c r="S14" s="38" t="str">
        <f>IF(R14="","",R14+S13)</f>
        <v/>
      </c>
      <c r="T14" s="100"/>
      <c r="U14" s="100"/>
      <c r="V14" s="100"/>
      <c r="W14" s="100"/>
      <c r="X14" s="60"/>
      <c r="Y14" s="60"/>
      <c r="Z14" s="60"/>
      <c r="AA14" s="306"/>
      <c r="AB14" s="307"/>
      <c r="AC14" s="307"/>
      <c r="AD14" s="307"/>
    </row>
    <row r="15" spans="1:30" s="43" customFormat="1" ht="25.5" hidden="1" customHeight="1" x14ac:dyDescent="0.25">
      <c r="A15" s="42" t="s">
        <v>32</v>
      </c>
      <c r="B15" s="102"/>
      <c r="C15" s="61"/>
      <c r="D15" s="6"/>
      <c r="E15" s="7"/>
      <c r="F15" s="35"/>
      <c r="G15" s="38" t="str">
        <f>IF(F15="","",F15+G14)</f>
        <v/>
      </c>
      <c r="H15" s="39"/>
      <c r="I15" s="38" t="str">
        <f>IF(H15="","",H15+I14)</f>
        <v/>
      </c>
      <c r="J15" s="39"/>
      <c r="K15" s="36" t="str">
        <f>IF(J15="","",J15+K14)</f>
        <v/>
      </c>
      <c r="L15" s="58" t="str">
        <f>IF(D15="","",#REF!*200000/D15)</f>
        <v/>
      </c>
      <c r="M15" s="59" t="str">
        <f>IF(E15="","",#REF!*200000/E15)</f>
        <v/>
      </c>
      <c r="N15" s="54" t="str">
        <f t="shared" si="0"/>
        <v/>
      </c>
      <c r="O15" s="49" t="str">
        <f t="shared" si="0"/>
        <v/>
      </c>
      <c r="P15" s="50" t="str">
        <f>IF(L15="","",L15*N15/200)</f>
        <v/>
      </c>
      <c r="Q15" s="51" t="str">
        <f>IF(M15="","",M15*O15/200)</f>
        <v/>
      </c>
      <c r="R15" s="55"/>
      <c r="S15" s="38" t="str">
        <f>IF(R15="","",R15+S14)</f>
        <v/>
      </c>
      <c r="T15" s="100"/>
      <c r="U15" s="100"/>
      <c r="V15" s="100"/>
      <c r="W15" s="100"/>
      <c r="X15" s="60"/>
      <c r="Y15" s="60"/>
      <c r="Z15" s="60"/>
      <c r="AA15" s="306"/>
      <c r="AB15" s="307"/>
      <c r="AC15" s="307"/>
      <c r="AD15" s="307"/>
    </row>
    <row r="16" spans="1:30" s="43" customFormat="1" ht="25.5" hidden="1" customHeight="1" x14ac:dyDescent="0.25">
      <c r="A16" s="42" t="s">
        <v>33</v>
      </c>
      <c r="B16" s="102"/>
      <c r="C16" s="61"/>
      <c r="D16" s="6"/>
      <c r="E16" s="7"/>
      <c r="F16" s="35"/>
      <c r="G16" s="38" t="str">
        <f>IF(F16="","",F16+G15)</f>
        <v/>
      </c>
      <c r="H16" s="39"/>
      <c r="I16" s="38" t="str">
        <f>IF(H16="","",H16+I15)</f>
        <v/>
      </c>
      <c r="J16" s="39"/>
      <c r="K16" s="36" t="str">
        <f>IF(J16="","",J16+K15)</f>
        <v/>
      </c>
      <c r="L16" s="58" t="str">
        <f>IF(D16="","",#REF!*200000/D16)</f>
        <v/>
      </c>
      <c r="M16" s="59" t="str">
        <f>IF(E16="","",#REF!*200000/E16)</f>
        <v/>
      </c>
      <c r="N16" s="40" t="str">
        <f t="shared" si="0"/>
        <v/>
      </c>
      <c r="O16" s="41" t="str">
        <f t="shared" si="0"/>
        <v/>
      </c>
      <c r="P16" s="52" t="str">
        <f t="shared" si="1"/>
        <v/>
      </c>
      <c r="Q16" s="53" t="str">
        <f t="shared" si="1"/>
        <v/>
      </c>
      <c r="R16" s="39"/>
      <c r="S16" s="38" t="str">
        <f>IF(R16="","",R16+S15)</f>
        <v/>
      </c>
      <c r="T16" s="100"/>
      <c r="U16" s="100"/>
      <c r="V16" s="100"/>
      <c r="W16" s="100"/>
      <c r="X16" s="24"/>
      <c r="Y16" s="24"/>
      <c r="Z16" s="24"/>
      <c r="AA16" s="306"/>
      <c r="AB16" s="307"/>
      <c r="AC16" s="307"/>
      <c r="AD16" s="307"/>
    </row>
    <row r="17" spans="1:30" s="43" customFormat="1" ht="25.5" hidden="1" customHeight="1" x14ac:dyDescent="0.25">
      <c r="A17" s="42" t="s">
        <v>34</v>
      </c>
      <c r="B17" s="102"/>
      <c r="C17" s="61"/>
      <c r="D17" s="6"/>
      <c r="E17" s="7" t="str">
        <f>IF(D17="","",D17+E16)</f>
        <v/>
      </c>
      <c r="F17" s="35"/>
      <c r="G17" s="38" t="str">
        <f>IF(F17="","",F17+G16)</f>
        <v/>
      </c>
      <c r="H17" s="39"/>
      <c r="I17" s="38" t="str">
        <f>IF(H17="","",H17+I16)</f>
        <v/>
      </c>
      <c r="J17" s="39"/>
      <c r="K17" s="36" t="str">
        <f>IF(J17="","",J17+K16)</f>
        <v/>
      </c>
      <c r="L17" s="58" t="str">
        <f>IF(D17="","",#REF!*200000/D17)</f>
        <v/>
      </c>
      <c r="M17" s="59" t="str">
        <f>IF(E17="","",#REF!*200000/E17)</f>
        <v/>
      </c>
      <c r="N17" s="40" t="str">
        <f t="shared" si="0"/>
        <v/>
      </c>
      <c r="O17" s="41" t="str">
        <f t="shared" si="0"/>
        <v/>
      </c>
      <c r="P17" s="52" t="str">
        <f t="shared" si="1"/>
        <v/>
      </c>
      <c r="Q17" s="53" t="str">
        <f t="shared" si="1"/>
        <v/>
      </c>
      <c r="R17" s="39"/>
      <c r="S17" s="38" t="str">
        <f>IF(R17="","",R17+S16)</f>
        <v/>
      </c>
      <c r="T17" s="100"/>
      <c r="U17" s="100"/>
      <c r="V17" s="100"/>
      <c r="W17" s="100"/>
      <c r="X17" s="24"/>
      <c r="Y17" s="24"/>
      <c r="Z17" s="24"/>
      <c r="AA17" s="306"/>
      <c r="AB17" s="307"/>
      <c r="AC17" s="307"/>
      <c r="AD17" s="307"/>
    </row>
    <row r="18" spans="1:30" s="43" customFormat="1" ht="25.5" hidden="1" customHeight="1" x14ac:dyDescent="0.25">
      <c r="A18" s="42" t="s">
        <v>4</v>
      </c>
      <c r="B18" s="102"/>
      <c r="C18" s="61"/>
      <c r="D18" s="6"/>
      <c r="E18" s="7" t="str">
        <f>IF(D18="","",D18+E17)</f>
        <v/>
      </c>
      <c r="F18" s="35"/>
      <c r="G18" s="38" t="str">
        <f>IF(F18="","",F18+G17)</f>
        <v/>
      </c>
      <c r="H18" s="39"/>
      <c r="I18" s="38" t="str">
        <f>IF(H18="","",H18+I17)</f>
        <v/>
      </c>
      <c r="J18" s="89"/>
      <c r="K18" s="36" t="str">
        <f>IF(J18="","",J18+K17)</f>
        <v/>
      </c>
      <c r="L18" s="58" t="str">
        <f>IF(D18="","",#REF!*200000/D18)</f>
        <v/>
      </c>
      <c r="M18" s="59" t="str">
        <f>IF(E18="","",#REF!*200000/E18)</f>
        <v/>
      </c>
      <c r="N18" s="40" t="str">
        <f t="shared" si="0"/>
        <v/>
      </c>
      <c r="O18" s="41" t="str">
        <f t="shared" si="0"/>
        <v/>
      </c>
      <c r="P18" s="52" t="str">
        <f t="shared" si="1"/>
        <v/>
      </c>
      <c r="Q18" s="53" t="str">
        <f t="shared" si="1"/>
        <v/>
      </c>
      <c r="R18" s="39"/>
      <c r="S18" s="38" t="str">
        <f>IF(R18="","",R18+S17)</f>
        <v/>
      </c>
      <c r="T18" s="100"/>
      <c r="U18" s="100"/>
      <c r="V18" s="100"/>
      <c r="W18" s="100"/>
      <c r="X18" s="24"/>
      <c r="Y18" s="24"/>
      <c r="Z18" s="24"/>
      <c r="AA18" s="306"/>
      <c r="AB18" s="307"/>
      <c r="AC18" s="307"/>
      <c r="AD18" s="307"/>
    </row>
    <row r="19" spans="1:30" ht="25.5" hidden="1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</row>
    <row r="20" spans="1:30" ht="25.5" hidden="1" customHeight="1" thickBot="1" x14ac:dyDescent="0.3">
      <c r="A20" s="1"/>
      <c r="B20" s="1"/>
      <c r="C20" s="11"/>
      <c r="D20" s="12"/>
      <c r="E20" s="2"/>
      <c r="F20" s="2"/>
      <c r="G20" s="2"/>
      <c r="H20" s="14"/>
      <c r="I20" s="13"/>
      <c r="J20" s="15"/>
      <c r="K20" s="15"/>
      <c r="L20" s="15"/>
      <c r="M20" s="15"/>
      <c r="N20" s="15"/>
      <c r="O20" s="15"/>
      <c r="P20" s="16"/>
      <c r="Q20" s="17"/>
      <c r="R20" s="17"/>
      <c r="S20" s="17"/>
      <c r="T20" s="17"/>
      <c r="U20" s="17"/>
      <c r="V20" s="17"/>
      <c r="W20" s="17"/>
      <c r="X20" s="21"/>
      <c r="Y20" s="21"/>
      <c r="Z20" s="21"/>
      <c r="AA20" s="22"/>
      <c r="AB20" s="22"/>
      <c r="AC20" s="22"/>
      <c r="AD20" s="22"/>
    </row>
    <row r="21" spans="1:30" ht="25.5" hidden="1" customHeight="1" thickBot="1" x14ac:dyDescent="0.55000000000000004">
      <c r="A21" s="308" t="s">
        <v>20</v>
      </c>
      <c r="B21" s="308"/>
      <c r="C21" s="308"/>
      <c r="D21" s="308"/>
      <c r="E21" s="309"/>
      <c r="F21" s="280" t="s">
        <v>7</v>
      </c>
      <c r="G21" s="281"/>
      <c r="H21" s="281"/>
      <c r="I21" s="281"/>
      <c r="J21" s="281"/>
      <c r="K21" s="282"/>
      <c r="L21" s="280" t="s">
        <v>9</v>
      </c>
      <c r="M21" s="281"/>
      <c r="N21" s="281"/>
      <c r="O21" s="281"/>
      <c r="P21" s="281"/>
      <c r="Q21" s="282"/>
      <c r="R21" s="283" t="s">
        <v>11</v>
      </c>
      <c r="S21" s="284"/>
      <c r="T21" s="97"/>
      <c r="U21" s="97"/>
      <c r="V21" s="97"/>
      <c r="W21" s="97"/>
      <c r="X21" s="94"/>
      <c r="Y21" s="94"/>
      <c r="Z21" s="94"/>
      <c r="AA21" s="280" t="s">
        <v>14</v>
      </c>
      <c r="AB21" s="281"/>
      <c r="AC21" s="281"/>
      <c r="AD21" s="282"/>
    </row>
    <row r="22" spans="1:30" ht="25.5" hidden="1" customHeight="1" x14ac:dyDescent="0.25">
      <c r="A22" s="287" t="s">
        <v>0</v>
      </c>
      <c r="B22" s="93"/>
      <c r="C22" s="289" t="s">
        <v>1</v>
      </c>
      <c r="D22" s="291" t="s">
        <v>2</v>
      </c>
      <c r="E22" s="292"/>
      <c r="F22" s="291" t="s">
        <v>6</v>
      </c>
      <c r="G22" s="293"/>
      <c r="H22" s="294" t="s">
        <v>8</v>
      </c>
      <c r="I22" s="295"/>
      <c r="J22" s="300" t="s">
        <v>3</v>
      </c>
      <c r="K22" s="301"/>
      <c r="L22" s="302" t="s">
        <v>15</v>
      </c>
      <c r="M22" s="303"/>
      <c r="N22" s="302" t="s">
        <v>16</v>
      </c>
      <c r="O22" s="303"/>
      <c r="P22" s="302" t="s">
        <v>17</v>
      </c>
      <c r="Q22" s="303"/>
      <c r="R22" s="285"/>
      <c r="S22" s="286"/>
      <c r="T22" s="98"/>
      <c r="U22" s="98"/>
      <c r="V22" s="98"/>
      <c r="W22" s="98"/>
      <c r="X22" s="95"/>
      <c r="Y22" s="95"/>
      <c r="Z22" s="95"/>
      <c r="AA22" s="291" t="s">
        <v>12</v>
      </c>
      <c r="AB22" s="292"/>
      <c r="AC22" s="291" t="s">
        <v>13</v>
      </c>
      <c r="AD22" s="310"/>
    </row>
    <row r="23" spans="1:30" ht="25.5" hidden="1" customHeight="1" thickBot="1" x14ac:dyDescent="0.3">
      <c r="A23" s="288"/>
      <c r="B23" s="96"/>
      <c r="C23" s="290"/>
      <c r="D23" s="26" t="s">
        <v>18</v>
      </c>
      <c r="E23" s="27" t="s">
        <v>5</v>
      </c>
      <c r="F23" s="28" t="s">
        <v>0</v>
      </c>
      <c r="G23" s="29" t="s">
        <v>5</v>
      </c>
      <c r="H23" s="29" t="s">
        <v>0</v>
      </c>
      <c r="I23" s="29" t="s">
        <v>5</v>
      </c>
      <c r="J23" s="28" t="s">
        <v>0</v>
      </c>
      <c r="K23" s="30" t="s">
        <v>5</v>
      </c>
      <c r="L23" s="28" t="s">
        <v>0</v>
      </c>
      <c r="M23" s="30" t="s">
        <v>5</v>
      </c>
      <c r="N23" s="28" t="s">
        <v>0</v>
      </c>
      <c r="O23" s="30" t="s">
        <v>5</v>
      </c>
      <c r="P23" s="31" t="s">
        <v>0</v>
      </c>
      <c r="Q23" s="30" t="s">
        <v>5</v>
      </c>
      <c r="R23" s="29" t="s">
        <v>0</v>
      </c>
      <c r="S23" s="29" t="s">
        <v>5</v>
      </c>
      <c r="T23" s="31"/>
      <c r="U23" s="31"/>
      <c r="V23" s="31"/>
      <c r="W23" s="31"/>
      <c r="X23" s="32"/>
      <c r="Y23" s="32"/>
      <c r="Z23" s="32"/>
      <c r="AA23" s="28" t="s">
        <v>0</v>
      </c>
      <c r="AB23" s="30" t="s">
        <v>5</v>
      </c>
      <c r="AC23" s="33" t="s">
        <v>0</v>
      </c>
      <c r="AD23" s="34" t="s">
        <v>5</v>
      </c>
    </row>
    <row r="24" spans="1:30" s="43" customFormat="1" ht="25.5" hidden="1" customHeight="1" x14ac:dyDescent="0.25">
      <c r="A24" s="63" t="s">
        <v>30</v>
      </c>
      <c r="B24" s="103"/>
      <c r="C24" s="37">
        <v>20</v>
      </c>
      <c r="D24" s="56">
        <v>3840</v>
      </c>
      <c r="E24" s="57">
        <f>D24</f>
        <v>3840</v>
      </c>
      <c r="F24" s="35">
        <v>0</v>
      </c>
      <c r="G24" s="38">
        <f>F24</f>
        <v>0</v>
      </c>
      <c r="H24" s="39">
        <v>0</v>
      </c>
      <c r="I24" s="38">
        <f>H24</f>
        <v>0</v>
      </c>
      <c r="J24" s="39">
        <v>0</v>
      </c>
      <c r="K24" s="62">
        <f>J24</f>
        <v>0</v>
      </c>
      <c r="L24" s="47" t="e">
        <f>IF(D24="","",#REF!*200000/D24)</f>
        <v>#REF!</v>
      </c>
      <c r="M24" s="48" t="e">
        <f>IF(E24="","",#REF!*200000/E24)</f>
        <v>#REF!</v>
      </c>
      <c r="N24" s="40">
        <f t="shared" ref="N24:O29" si="2">IF(D24="","",J24*200000/D24)</f>
        <v>0</v>
      </c>
      <c r="O24" s="41">
        <f t="shared" si="2"/>
        <v>0</v>
      </c>
      <c r="P24" s="50" t="e">
        <f t="shared" ref="P24:Q29" si="3">IF(L24="","",L24*N24/200)</f>
        <v>#REF!</v>
      </c>
      <c r="Q24" s="51" t="e">
        <f t="shared" si="3"/>
        <v>#REF!</v>
      </c>
      <c r="R24" s="39"/>
      <c r="S24" s="38">
        <f>R24</f>
        <v>0</v>
      </c>
      <c r="T24" s="100"/>
      <c r="U24" s="100"/>
      <c r="V24" s="100"/>
      <c r="W24" s="100"/>
      <c r="X24" s="60"/>
      <c r="Y24" s="60"/>
      <c r="Z24" s="60"/>
      <c r="AA24" s="304" t="s">
        <v>21</v>
      </c>
      <c r="AB24" s="305"/>
      <c r="AC24" s="305"/>
      <c r="AD24" s="305"/>
    </row>
    <row r="25" spans="1:30" s="43" customFormat="1" ht="25.5" hidden="1" customHeight="1" x14ac:dyDescent="0.25">
      <c r="A25" s="42" t="s">
        <v>31</v>
      </c>
      <c r="B25" s="102"/>
      <c r="C25" s="37"/>
      <c r="D25" s="56"/>
      <c r="E25" s="57" t="str">
        <f>IF(D25="","",D25+E24)</f>
        <v/>
      </c>
      <c r="F25" s="35"/>
      <c r="G25" s="38" t="str">
        <f>IF(F25="","",F25+G24)</f>
        <v/>
      </c>
      <c r="H25" s="39"/>
      <c r="I25" s="38" t="str">
        <f>IF(H25="","",H25+I24)</f>
        <v/>
      </c>
      <c r="J25" s="39"/>
      <c r="K25" s="8" t="str">
        <f>IF(J25="","",J25+K24)</f>
        <v/>
      </c>
      <c r="L25" s="47" t="str">
        <f>IF(D25="","",#REF!*200000/D25)</f>
        <v/>
      </c>
      <c r="M25" s="48" t="str">
        <f>IF(E25="","",#REF!*200000/E25)</f>
        <v/>
      </c>
      <c r="N25" s="40" t="str">
        <f t="shared" si="2"/>
        <v/>
      </c>
      <c r="O25" s="41" t="str">
        <f t="shared" si="2"/>
        <v/>
      </c>
      <c r="P25" s="50" t="str">
        <f t="shared" si="3"/>
        <v/>
      </c>
      <c r="Q25" s="51" t="str">
        <f>IF(M25="","",M25*O25/200)</f>
        <v/>
      </c>
      <c r="R25" s="39"/>
      <c r="S25" s="38" t="str">
        <f>IF(R25="","",R25+S24)</f>
        <v/>
      </c>
      <c r="T25" s="100"/>
      <c r="U25" s="100"/>
      <c r="V25" s="100"/>
      <c r="W25" s="100"/>
      <c r="X25" s="60"/>
      <c r="Y25" s="60"/>
      <c r="Z25" s="60"/>
      <c r="AA25" s="306"/>
      <c r="AB25" s="307"/>
      <c r="AC25" s="307"/>
      <c r="AD25" s="307"/>
    </row>
    <row r="26" spans="1:30" s="43" customFormat="1" ht="25.5" hidden="1" customHeight="1" x14ac:dyDescent="0.25">
      <c r="A26" s="42" t="s">
        <v>32</v>
      </c>
      <c r="B26" s="102"/>
      <c r="C26" s="61"/>
      <c r="D26" s="6"/>
      <c r="E26" s="57" t="str">
        <f>IF(D26="","",D26+E25)</f>
        <v/>
      </c>
      <c r="F26" s="35"/>
      <c r="G26" s="38" t="str">
        <f>IF(F26="","",F26+G25)</f>
        <v/>
      </c>
      <c r="H26" s="39"/>
      <c r="I26" s="38" t="str">
        <f>IF(H26="","",H26+I25)</f>
        <v/>
      </c>
      <c r="J26" s="39"/>
      <c r="K26" s="8" t="str">
        <f>IF(J26="","",J26+K25)</f>
        <v/>
      </c>
      <c r="L26" s="47" t="str">
        <f>IF(D26="","",#REF!*200000/D26)</f>
        <v/>
      </c>
      <c r="M26" s="48" t="str">
        <f>IF(E26="","",#REF!*200000/E26)</f>
        <v/>
      </c>
      <c r="N26" s="40" t="str">
        <f t="shared" si="2"/>
        <v/>
      </c>
      <c r="O26" s="41" t="str">
        <f t="shared" si="2"/>
        <v/>
      </c>
      <c r="P26" s="50" t="str">
        <f>IF(L26="","",L26*N26/200)</f>
        <v/>
      </c>
      <c r="Q26" s="51" t="str">
        <f>IF(M26="","",M26*O26/200)</f>
        <v/>
      </c>
      <c r="R26" s="39"/>
      <c r="S26" s="38" t="str">
        <f>IF(R26="","",R26+S25)</f>
        <v/>
      </c>
      <c r="T26" s="100"/>
      <c r="U26" s="100"/>
      <c r="V26" s="100"/>
      <c r="W26" s="100"/>
      <c r="X26" s="60"/>
      <c r="Y26" s="60"/>
      <c r="Z26" s="60"/>
      <c r="AA26" s="306"/>
      <c r="AB26" s="307"/>
      <c r="AC26" s="307"/>
      <c r="AD26" s="307"/>
    </row>
    <row r="27" spans="1:30" s="43" customFormat="1" ht="25.5" hidden="1" customHeight="1" x14ac:dyDescent="0.25">
      <c r="A27" s="42" t="s">
        <v>33</v>
      </c>
      <c r="B27" s="102"/>
      <c r="C27" s="61"/>
      <c r="D27" s="6"/>
      <c r="E27" s="7" t="str">
        <f>IF(D27="","",D27+E26)</f>
        <v/>
      </c>
      <c r="F27" s="35"/>
      <c r="G27" s="38" t="str">
        <f>IF(F27="","",F27+G26)</f>
        <v/>
      </c>
      <c r="H27" s="39"/>
      <c r="I27" s="38" t="str">
        <f>IF(H27="","",H27+I26)</f>
        <v/>
      </c>
      <c r="J27" s="37"/>
      <c r="K27" s="8" t="str">
        <f>IF(J27="","",J27+K26)</f>
        <v/>
      </c>
      <c r="L27" s="9" t="str">
        <f>IF(D27="","",#REF!*200000/D27)</f>
        <v/>
      </c>
      <c r="M27" s="10" t="str">
        <f>IF(E27="","",#REF!*200000/E27)</f>
        <v/>
      </c>
      <c r="N27" s="40" t="str">
        <f t="shared" si="2"/>
        <v/>
      </c>
      <c r="O27" s="41" t="str">
        <f t="shared" si="2"/>
        <v/>
      </c>
      <c r="P27" s="77" t="str">
        <f>IF(L27="","",L27*N27/200)</f>
        <v/>
      </c>
      <c r="Q27" s="76" t="str">
        <f>IF(M27="","",M27*O27/200)</f>
        <v/>
      </c>
      <c r="R27" s="39"/>
      <c r="S27" s="38" t="str">
        <f>IF(R27="","",R27+S26)</f>
        <v/>
      </c>
      <c r="T27" s="100"/>
      <c r="U27" s="100"/>
      <c r="V27" s="100"/>
      <c r="W27" s="100"/>
      <c r="X27" s="24"/>
      <c r="Y27" s="24"/>
      <c r="Z27" s="24"/>
      <c r="AA27" s="306"/>
      <c r="AB27" s="307"/>
      <c r="AC27" s="307"/>
      <c r="AD27" s="307"/>
    </row>
    <row r="28" spans="1:30" s="43" customFormat="1" ht="25.5" hidden="1" customHeight="1" x14ac:dyDescent="0.25">
      <c r="A28" s="42" t="s">
        <v>34</v>
      </c>
      <c r="B28" s="102"/>
      <c r="C28" s="61"/>
      <c r="D28" s="6"/>
      <c r="E28" s="7" t="str">
        <f>IF(D28="","",D28+E27)</f>
        <v/>
      </c>
      <c r="F28" s="35"/>
      <c r="G28" s="38" t="str">
        <f>IF(F28="","",F28+G27)</f>
        <v/>
      </c>
      <c r="H28" s="39"/>
      <c r="I28" s="38" t="str">
        <f>IF(H28="","",H28+I27)</f>
        <v/>
      </c>
      <c r="J28" s="37"/>
      <c r="K28" s="8" t="str">
        <f>IF(J28="","",J28+K27)</f>
        <v/>
      </c>
      <c r="L28" s="9" t="str">
        <f>IF(D28="","",#REF!*200000/D28)</f>
        <v/>
      </c>
      <c r="M28" s="10" t="str">
        <f>IF(E28="","",#REF!*200000/E28)</f>
        <v/>
      </c>
      <c r="N28" s="40" t="str">
        <f t="shared" si="2"/>
        <v/>
      </c>
      <c r="O28" s="41" t="str">
        <f t="shared" si="2"/>
        <v/>
      </c>
      <c r="P28" s="52" t="str">
        <f t="shared" si="3"/>
        <v/>
      </c>
      <c r="Q28" s="53" t="str">
        <f t="shared" si="3"/>
        <v/>
      </c>
      <c r="R28" s="39"/>
      <c r="S28" s="38" t="str">
        <f>IF(R28="","",R28+S27)</f>
        <v/>
      </c>
      <c r="T28" s="100"/>
      <c r="U28" s="100"/>
      <c r="V28" s="100"/>
      <c r="W28" s="100"/>
      <c r="X28" s="24"/>
      <c r="Y28" s="24"/>
      <c r="Z28" s="24"/>
      <c r="AA28" s="306"/>
      <c r="AB28" s="307"/>
      <c r="AC28" s="307"/>
      <c r="AD28" s="307"/>
    </row>
    <row r="29" spans="1:30" s="43" customFormat="1" ht="25.5" hidden="1" customHeight="1" x14ac:dyDescent="0.25">
      <c r="A29" s="42" t="s">
        <v>4</v>
      </c>
      <c r="B29" s="102"/>
      <c r="C29" s="61"/>
      <c r="D29" s="6"/>
      <c r="E29" s="7" t="str">
        <f>IF(D29="","",D29+E28)</f>
        <v/>
      </c>
      <c r="F29" s="35"/>
      <c r="G29" s="38" t="str">
        <f>IF(F29="","",F29+G28)</f>
        <v/>
      </c>
      <c r="H29" s="39"/>
      <c r="I29" s="38" t="str">
        <f>IF(H29="","",H29+I28)</f>
        <v/>
      </c>
      <c r="J29" s="37"/>
      <c r="K29" s="8" t="str">
        <f>IF(J29="","",J29+K28)</f>
        <v/>
      </c>
      <c r="L29" s="9" t="str">
        <f>IF(D29="","",#REF!*200000/D29)</f>
        <v/>
      </c>
      <c r="M29" s="10" t="str">
        <f>IF(E29="","",#REF!*200000/E29)</f>
        <v/>
      </c>
      <c r="N29" s="40" t="str">
        <f t="shared" si="2"/>
        <v/>
      </c>
      <c r="O29" s="41" t="str">
        <f t="shared" si="2"/>
        <v/>
      </c>
      <c r="P29" s="88" t="str">
        <f t="shared" si="3"/>
        <v/>
      </c>
      <c r="Q29" s="23" t="str">
        <f t="shared" si="3"/>
        <v/>
      </c>
      <c r="R29" s="39"/>
      <c r="S29" s="38" t="str">
        <f>IF(R29="","",R29+S28)</f>
        <v/>
      </c>
      <c r="T29" s="100"/>
      <c r="U29" s="100"/>
      <c r="V29" s="100"/>
      <c r="W29" s="100"/>
      <c r="X29" s="24"/>
      <c r="Y29" s="24"/>
      <c r="Z29" s="24"/>
      <c r="AA29" s="306"/>
      <c r="AB29" s="307"/>
      <c r="AC29" s="307"/>
      <c r="AD29" s="307"/>
    </row>
    <row r="30" spans="1:30" ht="25.5" hidden="1" customHeight="1" thickBot="1" x14ac:dyDescent="0.3"/>
    <row r="31" spans="1:30" ht="32.25" customHeight="1" x14ac:dyDescent="0.25">
      <c r="A31" s="323" t="s">
        <v>0</v>
      </c>
      <c r="B31" s="325" t="s">
        <v>63</v>
      </c>
      <c r="C31" s="325" t="s">
        <v>1</v>
      </c>
      <c r="D31" s="329" t="s">
        <v>2</v>
      </c>
      <c r="E31" s="329"/>
      <c r="F31" s="329" t="s">
        <v>56</v>
      </c>
      <c r="G31" s="329"/>
      <c r="H31" s="316" t="s">
        <v>55</v>
      </c>
      <c r="I31" s="316"/>
      <c r="J31" s="316"/>
      <c r="K31" s="316"/>
      <c r="L31" s="316" t="s">
        <v>9</v>
      </c>
      <c r="M31" s="316"/>
      <c r="N31" s="316"/>
      <c r="O31" s="316"/>
      <c r="P31" s="316"/>
      <c r="Q31" s="316"/>
      <c r="R31" s="313" t="s">
        <v>41</v>
      </c>
      <c r="S31" s="313"/>
      <c r="T31" s="313" t="s">
        <v>42</v>
      </c>
      <c r="U31" s="313"/>
      <c r="V31" s="313"/>
      <c r="W31" s="313"/>
      <c r="X31" s="313"/>
      <c r="Y31" s="313" t="s">
        <v>52</v>
      </c>
      <c r="Z31" s="313"/>
      <c r="AA31" s="316" t="s">
        <v>14</v>
      </c>
      <c r="AB31" s="316"/>
      <c r="AC31" s="316"/>
      <c r="AD31" s="320"/>
    </row>
    <row r="32" spans="1:30" ht="25.5" customHeight="1" x14ac:dyDescent="0.25">
      <c r="A32" s="324"/>
      <c r="B32" s="326"/>
      <c r="C32" s="326"/>
      <c r="D32" s="321"/>
      <c r="E32" s="321"/>
      <c r="F32" s="321"/>
      <c r="G32" s="321"/>
      <c r="H32" s="327" t="s">
        <v>57</v>
      </c>
      <c r="I32" s="327"/>
      <c r="J32" s="321" t="s">
        <v>3</v>
      </c>
      <c r="K32" s="328"/>
      <c r="L32" s="315" t="s">
        <v>15</v>
      </c>
      <c r="M32" s="315"/>
      <c r="N32" s="315" t="s">
        <v>16</v>
      </c>
      <c r="O32" s="315"/>
      <c r="P32" s="315" t="s">
        <v>17</v>
      </c>
      <c r="Q32" s="315"/>
      <c r="R32" s="314"/>
      <c r="S32" s="314"/>
      <c r="T32" s="314"/>
      <c r="U32" s="314"/>
      <c r="V32" s="314"/>
      <c r="W32" s="314"/>
      <c r="X32" s="314"/>
      <c r="Y32" s="314"/>
      <c r="Z32" s="314"/>
      <c r="AA32" s="321" t="s">
        <v>12</v>
      </c>
      <c r="AB32" s="321"/>
      <c r="AC32" s="321" t="s">
        <v>13</v>
      </c>
      <c r="AD32" s="322"/>
    </row>
    <row r="33" spans="1:30" ht="43.95" customHeight="1" x14ac:dyDescent="0.25">
      <c r="A33" s="324"/>
      <c r="B33" s="326"/>
      <c r="C33" s="326"/>
      <c r="D33" s="170" t="s">
        <v>18</v>
      </c>
      <c r="E33" s="171" t="s">
        <v>5</v>
      </c>
      <c r="F33" s="171" t="s">
        <v>0</v>
      </c>
      <c r="G33" s="171" t="s">
        <v>5</v>
      </c>
      <c r="H33" s="171" t="s">
        <v>0</v>
      </c>
      <c r="I33" s="171" t="s">
        <v>5</v>
      </c>
      <c r="J33" s="171" t="s">
        <v>0</v>
      </c>
      <c r="K33" s="171" t="s">
        <v>5</v>
      </c>
      <c r="L33" s="171" t="s">
        <v>0</v>
      </c>
      <c r="M33" s="171" t="s">
        <v>5</v>
      </c>
      <c r="N33" s="171" t="s">
        <v>0</v>
      </c>
      <c r="O33" s="171" t="s">
        <v>5</v>
      </c>
      <c r="P33" s="171" t="s">
        <v>0</v>
      </c>
      <c r="Q33" s="171" t="s">
        <v>5</v>
      </c>
      <c r="R33" s="171" t="s">
        <v>0</v>
      </c>
      <c r="S33" s="171" t="s">
        <v>5</v>
      </c>
      <c r="T33" s="172" t="s">
        <v>10</v>
      </c>
      <c r="U33" s="172" t="s">
        <v>5</v>
      </c>
      <c r="V33" s="172" t="s">
        <v>44</v>
      </c>
      <c r="W33" s="172" t="s">
        <v>51</v>
      </c>
      <c r="X33" s="173" t="s">
        <v>43</v>
      </c>
      <c r="Y33" s="173" t="s">
        <v>54</v>
      </c>
      <c r="Z33" s="173" t="s">
        <v>53</v>
      </c>
      <c r="AA33" s="171" t="s">
        <v>0</v>
      </c>
      <c r="AB33" s="171" t="s">
        <v>5</v>
      </c>
      <c r="AC33" s="171" t="s">
        <v>0</v>
      </c>
      <c r="AD33" s="174" t="s">
        <v>5</v>
      </c>
    </row>
    <row r="34" spans="1:30" s="20" customFormat="1" ht="25.5" customHeight="1" x14ac:dyDescent="0.25">
      <c r="A34" s="92" t="s">
        <v>30</v>
      </c>
      <c r="B34" s="129" t="s">
        <v>72</v>
      </c>
      <c r="C34" s="130">
        <v>76</v>
      </c>
      <c r="D34" s="131">
        <v>15200</v>
      </c>
      <c r="E34" s="132">
        <f>+D34</f>
        <v>15200</v>
      </c>
      <c r="F34" s="133"/>
      <c r="G34" s="133">
        <f>+F34</f>
        <v>0</v>
      </c>
      <c r="H34" s="134">
        <v>0</v>
      </c>
      <c r="I34" s="134">
        <f>+H34</f>
        <v>0</v>
      </c>
      <c r="J34" s="135">
        <v>0</v>
      </c>
      <c r="K34" s="136">
        <f>+J34</f>
        <v>0</v>
      </c>
      <c r="L34" s="137">
        <f>IF(D34="","",H34*1000000/D34)</f>
        <v>0</v>
      </c>
      <c r="M34" s="138">
        <f>IF(E34="","",I34*1000000/E34)</f>
        <v>0</v>
      </c>
      <c r="N34" s="139">
        <f t="shared" ref="N34:N36" si="4">IF(D34="","",J34*1000000/D34)</f>
        <v>0</v>
      </c>
      <c r="O34" s="138">
        <f t="shared" ref="O34:O35" si="5">IF(E34="","",J34*1000000/E34)</f>
        <v>0</v>
      </c>
      <c r="P34" s="137">
        <f>(L34+N34)/100</f>
        <v>0</v>
      </c>
      <c r="Q34" s="138">
        <v>0</v>
      </c>
      <c r="R34" s="140">
        <v>0</v>
      </c>
      <c r="S34" s="136">
        <f>R34</f>
        <v>0</v>
      </c>
      <c r="T34" s="141">
        <v>0</v>
      </c>
      <c r="U34" s="142">
        <f>+T34</f>
        <v>0</v>
      </c>
      <c r="V34" s="143">
        <v>0</v>
      </c>
      <c r="W34" s="144" t="e">
        <f>((T34*1000000)/V34)</f>
        <v>#DIV/0!</v>
      </c>
      <c r="X34" s="145">
        <v>0</v>
      </c>
      <c r="Y34" s="162">
        <v>0</v>
      </c>
      <c r="Z34" s="162">
        <f>Y34</f>
        <v>0</v>
      </c>
      <c r="AA34" s="152">
        <v>94.95</v>
      </c>
      <c r="AB34" s="237">
        <f>+AA34</f>
        <v>94.95</v>
      </c>
      <c r="AC34" s="148">
        <f t="shared" ref="AC34:AC45" si="6">AA34/D34</f>
        <v>6.2467105263157895E-3</v>
      </c>
      <c r="AD34" s="111">
        <f>+AC34</f>
        <v>6.2467105263157895E-3</v>
      </c>
    </row>
    <row r="35" spans="1:30" ht="25.5" customHeight="1" x14ac:dyDescent="0.25">
      <c r="A35" s="42" t="s">
        <v>31</v>
      </c>
      <c r="B35" s="149" t="s">
        <v>72</v>
      </c>
      <c r="C35" s="130">
        <v>89</v>
      </c>
      <c r="D35" s="131">
        <v>17800</v>
      </c>
      <c r="E35" s="132">
        <f>+E34+D35</f>
        <v>33000</v>
      </c>
      <c r="F35" s="133"/>
      <c r="G35" s="133">
        <f t="shared" ref="G35:G45" si="7">+F35</f>
        <v>0</v>
      </c>
      <c r="H35" s="134">
        <v>0</v>
      </c>
      <c r="I35" s="150">
        <f>+H35+I34</f>
        <v>0</v>
      </c>
      <c r="J35" s="135">
        <v>0</v>
      </c>
      <c r="K35" s="136">
        <f>+K34+J35</f>
        <v>0</v>
      </c>
      <c r="L35" s="137">
        <f>IF(D35="","",H35*1000000/D35)</f>
        <v>0</v>
      </c>
      <c r="M35" s="138">
        <f>IF(E35="","",I35*1000000/E35)</f>
        <v>0</v>
      </c>
      <c r="N35" s="139">
        <f t="shared" si="4"/>
        <v>0</v>
      </c>
      <c r="O35" s="138">
        <f t="shared" si="5"/>
        <v>0</v>
      </c>
      <c r="P35" s="137">
        <f t="shared" ref="P35:P44" si="8">(L35+N35)/100</f>
        <v>0</v>
      </c>
      <c r="Q35" s="138">
        <f>+P35+Q34</f>
        <v>0</v>
      </c>
      <c r="R35" s="140">
        <v>0</v>
      </c>
      <c r="S35" s="150">
        <f>R35+S34</f>
        <v>0</v>
      </c>
      <c r="T35" s="141">
        <v>0</v>
      </c>
      <c r="U35" s="141">
        <f>+T35+U34</f>
        <v>0</v>
      </c>
      <c r="V35" s="143">
        <v>0</v>
      </c>
      <c r="W35" s="144" t="e">
        <f>((U35*1000000)/V35)</f>
        <v>#DIV/0!</v>
      </c>
      <c r="X35" s="151">
        <v>0</v>
      </c>
      <c r="Y35" s="162">
        <v>0</v>
      </c>
      <c r="Z35" s="235">
        <f>Y35+Z34</f>
        <v>0</v>
      </c>
      <c r="AA35" s="152">
        <v>148.59</v>
      </c>
      <c r="AB35" s="237">
        <f>+AB34+AA35</f>
        <v>243.54000000000002</v>
      </c>
      <c r="AC35" s="148">
        <f t="shared" si="6"/>
        <v>8.3477528089887648E-3</v>
      </c>
      <c r="AD35" s="112">
        <f>+AC35+AD34</f>
        <v>1.4594463335304553E-2</v>
      </c>
    </row>
    <row r="36" spans="1:30" ht="18.600000000000001" customHeight="1" x14ac:dyDescent="0.25">
      <c r="A36" s="42" t="s">
        <v>32</v>
      </c>
      <c r="B36" s="149" t="s">
        <v>72</v>
      </c>
      <c r="C36" s="130"/>
      <c r="D36" s="131"/>
      <c r="E36" s="132"/>
      <c r="F36" s="133"/>
      <c r="G36" s="133">
        <f t="shared" si="7"/>
        <v>0</v>
      </c>
      <c r="H36" s="134">
        <v>0</v>
      </c>
      <c r="I36" s="150">
        <f>+H36</f>
        <v>0</v>
      </c>
      <c r="J36" s="135">
        <v>0</v>
      </c>
      <c r="K36" s="136">
        <v>0</v>
      </c>
      <c r="L36" s="137">
        <v>0</v>
      </c>
      <c r="M36" s="138">
        <v>0</v>
      </c>
      <c r="N36" s="139" t="str">
        <f t="shared" si="4"/>
        <v/>
      </c>
      <c r="O36" s="138">
        <v>0</v>
      </c>
      <c r="P36" s="137">
        <v>0</v>
      </c>
      <c r="Q36" s="138">
        <v>0</v>
      </c>
      <c r="R36" s="140"/>
      <c r="S36" s="150">
        <f t="shared" ref="S36:S44" si="9">R36+S35</f>
        <v>0</v>
      </c>
      <c r="T36" s="141">
        <v>0</v>
      </c>
      <c r="U36" s="141">
        <f t="shared" ref="U36:U45" si="10">+T36+U35</f>
        <v>0</v>
      </c>
      <c r="V36" s="143">
        <v>0</v>
      </c>
      <c r="W36" s="144" t="e">
        <f t="shared" ref="W36:W45" si="11">((T36*1000000)/V36)</f>
        <v>#DIV/0!</v>
      </c>
      <c r="X36" s="151">
        <v>0</v>
      </c>
      <c r="Y36" s="162">
        <v>0</v>
      </c>
      <c r="Z36" s="235">
        <f t="shared" ref="Z36:Z43" si="12">Y36+Z35</f>
        <v>0</v>
      </c>
      <c r="AA36" s="152"/>
      <c r="AB36" s="237">
        <f t="shared" ref="AB36:AB45" si="13">+AB35+AA36</f>
        <v>243.54000000000002</v>
      </c>
      <c r="AC36" s="148" t="e">
        <f t="shared" si="6"/>
        <v>#DIV/0!</v>
      </c>
      <c r="AD36" s="112" t="e">
        <f t="shared" ref="AD36:AD45" si="14">+AC36+AD35</f>
        <v>#DIV/0!</v>
      </c>
    </row>
    <row r="37" spans="1:30" ht="25.5" customHeight="1" x14ac:dyDescent="0.25">
      <c r="A37" s="42" t="s">
        <v>33</v>
      </c>
      <c r="B37" s="149" t="s">
        <v>72</v>
      </c>
      <c r="C37" s="130"/>
      <c r="D37" s="131"/>
      <c r="E37" s="132"/>
      <c r="F37" s="133"/>
      <c r="G37" s="133">
        <f t="shared" si="7"/>
        <v>0</v>
      </c>
      <c r="H37" s="134">
        <v>0</v>
      </c>
      <c r="I37" s="150">
        <v>0</v>
      </c>
      <c r="J37" s="135">
        <v>0</v>
      </c>
      <c r="K37" s="136">
        <f t="shared" ref="K37:K45" si="15">+K36+J37</f>
        <v>0</v>
      </c>
      <c r="L37" s="137">
        <v>0</v>
      </c>
      <c r="M37" s="138">
        <v>0</v>
      </c>
      <c r="N37" s="139">
        <v>0</v>
      </c>
      <c r="O37" s="138">
        <v>0</v>
      </c>
      <c r="P37" s="137">
        <f t="shared" si="8"/>
        <v>0</v>
      </c>
      <c r="Q37" s="138">
        <f t="shared" ref="Q37:Q44" si="16">+P37+Q36</f>
        <v>0</v>
      </c>
      <c r="R37" s="140"/>
      <c r="S37" s="150">
        <f t="shared" si="9"/>
        <v>0</v>
      </c>
      <c r="T37" s="141">
        <v>0</v>
      </c>
      <c r="U37" s="141">
        <f t="shared" si="10"/>
        <v>0</v>
      </c>
      <c r="V37" s="143">
        <v>0</v>
      </c>
      <c r="W37" s="144" t="e">
        <f t="shared" si="11"/>
        <v>#DIV/0!</v>
      </c>
      <c r="X37" s="151">
        <v>0</v>
      </c>
      <c r="Y37" s="162">
        <v>0</v>
      </c>
      <c r="Z37" s="235">
        <f t="shared" si="12"/>
        <v>0</v>
      </c>
      <c r="AA37" s="152"/>
      <c r="AB37" s="237">
        <f t="shared" si="13"/>
        <v>243.54000000000002</v>
      </c>
      <c r="AC37" s="148" t="e">
        <f t="shared" si="6"/>
        <v>#DIV/0!</v>
      </c>
      <c r="AD37" s="112" t="e">
        <f t="shared" si="14"/>
        <v>#DIV/0!</v>
      </c>
    </row>
    <row r="38" spans="1:30" ht="25.5" customHeight="1" x14ac:dyDescent="0.25">
      <c r="A38" s="42" t="s">
        <v>34</v>
      </c>
      <c r="B38" s="149" t="s">
        <v>72</v>
      </c>
      <c r="C38" s="130"/>
      <c r="D38" s="131"/>
      <c r="E38" s="132"/>
      <c r="F38" s="133"/>
      <c r="G38" s="133">
        <f t="shared" si="7"/>
        <v>0</v>
      </c>
      <c r="H38" s="134">
        <v>0</v>
      </c>
      <c r="I38" s="150">
        <v>0</v>
      </c>
      <c r="J38" s="135">
        <v>0</v>
      </c>
      <c r="K38" s="136">
        <f t="shared" si="15"/>
        <v>0</v>
      </c>
      <c r="L38" s="137">
        <v>0</v>
      </c>
      <c r="M38" s="138" t="str">
        <f>IF(E38="","",I38*1000000/E38)</f>
        <v/>
      </c>
      <c r="N38" s="139">
        <v>0</v>
      </c>
      <c r="O38" s="138" t="str">
        <f t="shared" ref="O38:O45" si="17">IF(E38="","",K38*1000000/E38)</f>
        <v/>
      </c>
      <c r="P38" s="137">
        <f t="shared" si="8"/>
        <v>0</v>
      </c>
      <c r="Q38" s="138">
        <f>+P38+Q37</f>
        <v>0</v>
      </c>
      <c r="R38" s="140"/>
      <c r="S38" s="150">
        <f t="shared" si="9"/>
        <v>0</v>
      </c>
      <c r="T38" s="141">
        <v>0</v>
      </c>
      <c r="U38" s="141">
        <f t="shared" si="10"/>
        <v>0</v>
      </c>
      <c r="V38" s="143">
        <v>0</v>
      </c>
      <c r="W38" s="144" t="e">
        <f t="shared" si="11"/>
        <v>#DIV/0!</v>
      </c>
      <c r="X38" s="151">
        <v>0</v>
      </c>
      <c r="Y38" s="162">
        <v>0</v>
      </c>
      <c r="Z38" s="235">
        <f t="shared" si="12"/>
        <v>0</v>
      </c>
      <c r="AA38" s="152"/>
      <c r="AB38" s="237">
        <f t="shared" si="13"/>
        <v>243.54000000000002</v>
      </c>
      <c r="AC38" s="148" t="e">
        <f t="shared" si="6"/>
        <v>#DIV/0!</v>
      </c>
      <c r="AD38" s="112" t="e">
        <f t="shared" si="14"/>
        <v>#DIV/0!</v>
      </c>
    </row>
    <row r="39" spans="1:30" ht="25.5" customHeight="1" x14ac:dyDescent="0.25">
      <c r="A39" s="42" t="s">
        <v>4</v>
      </c>
      <c r="B39" s="149" t="s">
        <v>72</v>
      </c>
      <c r="C39" s="130"/>
      <c r="D39" s="131"/>
      <c r="E39" s="132"/>
      <c r="F39" s="133"/>
      <c r="G39" s="133">
        <f t="shared" si="7"/>
        <v>0</v>
      </c>
      <c r="H39" s="134">
        <v>0</v>
      </c>
      <c r="I39" s="150">
        <f t="shared" ref="I39:I45" si="18">+H39+I38</f>
        <v>0</v>
      </c>
      <c r="J39" s="135">
        <v>0</v>
      </c>
      <c r="K39" s="136">
        <f t="shared" si="15"/>
        <v>0</v>
      </c>
      <c r="L39" s="137">
        <v>0</v>
      </c>
      <c r="M39" s="138" t="str">
        <f t="shared" ref="M39:M45" si="19">IF(E39="","",I39*1000000/E39)</f>
        <v/>
      </c>
      <c r="N39" s="139">
        <v>0</v>
      </c>
      <c r="O39" s="138" t="str">
        <f t="shared" si="17"/>
        <v/>
      </c>
      <c r="P39" s="137">
        <f t="shared" si="8"/>
        <v>0</v>
      </c>
      <c r="Q39" s="138">
        <f>+P39+Q38</f>
        <v>0</v>
      </c>
      <c r="R39" s="140"/>
      <c r="S39" s="150">
        <f t="shared" si="9"/>
        <v>0</v>
      </c>
      <c r="T39" s="141">
        <v>0</v>
      </c>
      <c r="U39" s="141">
        <f t="shared" si="10"/>
        <v>0</v>
      </c>
      <c r="V39" s="143">
        <v>0</v>
      </c>
      <c r="W39" s="144" t="e">
        <f t="shared" si="11"/>
        <v>#DIV/0!</v>
      </c>
      <c r="X39" s="151">
        <v>0</v>
      </c>
      <c r="Y39" s="162">
        <v>0</v>
      </c>
      <c r="Z39" s="235">
        <f t="shared" si="12"/>
        <v>0</v>
      </c>
      <c r="AA39" s="152"/>
      <c r="AB39" s="237">
        <f t="shared" si="13"/>
        <v>243.54000000000002</v>
      </c>
      <c r="AC39" s="148" t="e">
        <f t="shared" si="6"/>
        <v>#DIV/0!</v>
      </c>
      <c r="AD39" s="112" t="e">
        <f t="shared" si="14"/>
        <v>#DIV/0!</v>
      </c>
    </row>
    <row r="40" spans="1:30" ht="25.5" customHeight="1" x14ac:dyDescent="0.25">
      <c r="A40" s="42" t="s">
        <v>35</v>
      </c>
      <c r="B40" s="149" t="s">
        <v>72</v>
      </c>
      <c r="C40" s="130"/>
      <c r="D40" s="131"/>
      <c r="E40" s="132"/>
      <c r="F40" s="133"/>
      <c r="G40" s="133">
        <f t="shared" si="7"/>
        <v>0</v>
      </c>
      <c r="H40" s="134">
        <v>0</v>
      </c>
      <c r="I40" s="150">
        <f t="shared" si="18"/>
        <v>0</v>
      </c>
      <c r="J40" s="135">
        <v>0</v>
      </c>
      <c r="K40" s="136">
        <f t="shared" si="15"/>
        <v>0</v>
      </c>
      <c r="L40" s="184">
        <v>0</v>
      </c>
      <c r="M40" s="138" t="str">
        <f>IF(E40="","",I40*1000000/E40)</f>
        <v/>
      </c>
      <c r="N40" s="139">
        <v>0</v>
      </c>
      <c r="O40" s="138" t="str">
        <f t="shared" si="17"/>
        <v/>
      </c>
      <c r="P40" s="137">
        <f>(L40+N40)/100</f>
        <v>0</v>
      </c>
      <c r="Q40" s="138">
        <f t="shared" si="16"/>
        <v>0</v>
      </c>
      <c r="R40" s="140"/>
      <c r="S40" s="150">
        <f t="shared" si="9"/>
        <v>0</v>
      </c>
      <c r="T40" s="141">
        <v>0</v>
      </c>
      <c r="U40" s="141">
        <f t="shared" si="10"/>
        <v>0</v>
      </c>
      <c r="V40" s="143">
        <v>0</v>
      </c>
      <c r="W40" s="144" t="e">
        <f t="shared" si="11"/>
        <v>#DIV/0!</v>
      </c>
      <c r="X40" s="151">
        <v>0</v>
      </c>
      <c r="Y40" s="162">
        <v>0</v>
      </c>
      <c r="Z40" s="235">
        <f t="shared" si="12"/>
        <v>0</v>
      </c>
      <c r="AA40" s="152"/>
      <c r="AB40" s="237">
        <f t="shared" si="13"/>
        <v>243.54000000000002</v>
      </c>
      <c r="AC40" s="148" t="e">
        <f t="shared" si="6"/>
        <v>#DIV/0!</v>
      </c>
      <c r="AD40" s="112" t="e">
        <f t="shared" si="14"/>
        <v>#DIV/0!</v>
      </c>
    </row>
    <row r="41" spans="1:30" ht="25.5" customHeight="1" x14ac:dyDescent="0.25">
      <c r="A41" s="42" t="s">
        <v>36</v>
      </c>
      <c r="B41" s="149" t="s">
        <v>72</v>
      </c>
      <c r="C41" s="130"/>
      <c r="D41" s="131"/>
      <c r="E41" s="132"/>
      <c r="F41" s="133"/>
      <c r="G41" s="133">
        <f t="shared" si="7"/>
        <v>0</v>
      </c>
      <c r="H41" s="134">
        <v>0</v>
      </c>
      <c r="I41" s="150">
        <f t="shared" si="18"/>
        <v>0</v>
      </c>
      <c r="J41" s="135">
        <v>0</v>
      </c>
      <c r="K41" s="136">
        <f t="shared" si="15"/>
        <v>0</v>
      </c>
      <c r="L41" s="184">
        <v>0</v>
      </c>
      <c r="M41" s="138" t="str">
        <f t="shared" si="19"/>
        <v/>
      </c>
      <c r="N41" s="139">
        <v>0</v>
      </c>
      <c r="O41" s="138" t="str">
        <f t="shared" si="17"/>
        <v/>
      </c>
      <c r="P41" s="137">
        <f t="shared" si="8"/>
        <v>0</v>
      </c>
      <c r="Q41" s="138">
        <f t="shared" si="16"/>
        <v>0</v>
      </c>
      <c r="R41" s="140"/>
      <c r="S41" s="150">
        <f t="shared" si="9"/>
        <v>0</v>
      </c>
      <c r="T41" s="141">
        <v>0</v>
      </c>
      <c r="U41" s="141">
        <f t="shared" si="10"/>
        <v>0</v>
      </c>
      <c r="V41" s="143">
        <v>0</v>
      </c>
      <c r="W41" s="144" t="e">
        <f t="shared" si="11"/>
        <v>#DIV/0!</v>
      </c>
      <c r="X41" s="151">
        <v>0</v>
      </c>
      <c r="Y41" s="162">
        <v>0</v>
      </c>
      <c r="Z41" s="235">
        <f t="shared" si="12"/>
        <v>0</v>
      </c>
      <c r="AA41" s="152"/>
      <c r="AB41" s="237">
        <f t="shared" si="13"/>
        <v>243.54000000000002</v>
      </c>
      <c r="AC41" s="148" t="e">
        <f t="shared" si="6"/>
        <v>#DIV/0!</v>
      </c>
      <c r="AD41" s="112" t="e">
        <f t="shared" si="14"/>
        <v>#DIV/0!</v>
      </c>
    </row>
    <row r="42" spans="1:30" ht="25.5" customHeight="1" x14ac:dyDescent="0.25">
      <c r="A42" s="42" t="s">
        <v>38</v>
      </c>
      <c r="B42" s="149" t="s">
        <v>72</v>
      </c>
      <c r="C42" s="130"/>
      <c r="D42" s="131"/>
      <c r="E42" s="132"/>
      <c r="F42" s="133"/>
      <c r="G42" s="133">
        <f t="shared" si="7"/>
        <v>0</v>
      </c>
      <c r="H42" s="134">
        <v>0</v>
      </c>
      <c r="I42" s="150">
        <f>+H42+I41</f>
        <v>0</v>
      </c>
      <c r="J42" s="135">
        <v>0</v>
      </c>
      <c r="K42" s="136">
        <f>+K41+J42</f>
        <v>0</v>
      </c>
      <c r="L42" s="137">
        <v>0</v>
      </c>
      <c r="M42" s="138" t="str">
        <f t="shared" si="19"/>
        <v/>
      </c>
      <c r="N42" s="139">
        <v>0</v>
      </c>
      <c r="O42" s="138" t="str">
        <f t="shared" si="17"/>
        <v/>
      </c>
      <c r="P42" s="137">
        <f t="shared" si="8"/>
        <v>0</v>
      </c>
      <c r="Q42" s="138">
        <f>+P42+Q41</f>
        <v>0</v>
      </c>
      <c r="R42" s="140"/>
      <c r="S42" s="150">
        <f t="shared" si="9"/>
        <v>0</v>
      </c>
      <c r="T42" s="141">
        <v>0</v>
      </c>
      <c r="U42" s="141">
        <f>+T42+U41</f>
        <v>0</v>
      </c>
      <c r="V42" s="143">
        <v>0</v>
      </c>
      <c r="W42" s="144" t="e">
        <f t="shared" si="11"/>
        <v>#DIV/0!</v>
      </c>
      <c r="X42" s="151">
        <v>0</v>
      </c>
      <c r="Y42" s="162">
        <v>0</v>
      </c>
      <c r="Z42" s="235">
        <f t="shared" si="12"/>
        <v>0</v>
      </c>
      <c r="AA42" s="152"/>
      <c r="AB42" s="237">
        <f>+AB41+AA42</f>
        <v>243.54000000000002</v>
      </c>
      <c r="AC42" s="148" t="e">
        <f t="shared" si="6"/>
        <v>#DIV/0!</v>
      </c>
      <c r="AD42" s="112" t="e">
        <f>+AC42+AD41</f>
        <v>#DIV/0!</v>
      </c>
    </row>
    <row r="43" spans="1:30" ht="25.5" customHeight="1" x14ac:dyDescent="0.25">
      <c r="A43" s="42" t="s">
        <v>37</v>
      </c>
      <c r="B43" s="149" t="s">
        <v>72</v>
      </c>
      <c r="C43" s="130"/>
      <c r="D43" s="131"/>
      <c r="E43" s="132"/>
      <c r="F43" s="133"/>
      <c r="G43" s="133">
        <f t="shared" si="7"/>
        <v>0</v>
      </c>
      <c r="H43" s="134">
        <v>0</v>
      </c>
      <c r="I43" s="150">
        <f t="shared" si="18"/>
        <v>0</v>
      </c>
      <c r="J43" s="135">
        <v>0</v>
      </c>
      <c r="K43" s="136">
        <f t="shared" si="15"/>
        <v>0</v>
      </c>
      <c r="L43" s="137">
        <v>0</v>
      </c>
      <c r="M43" s="137" t="str">
        <f t="shared" si="19"/>
        <v/>
      </c>
      <c r="N43" s="139">
        <v>0</v>
      </c>
      <c r="O43" s="138" t="str">
        <f t="shared" si="17"/>
        <v/>
      </c>
      <c r="P43" s="137">
        <f t="shared" si="8"/>
        <v>0</v>
      </c>
      <c r="Q43" s="138">
        <f t="shared" si="16"/>
        <v>0</v>
      </c>
      <c r="R43" s="140"/>
      <c r="S43" s="150">
        <f t="shared" si="9"/>
        <v>0</v>
      </c>
      <c r="T43" s="141">
        <v>0</v>
      </c>
      <c r="U43" s="141">
        <f t="shared" si="10"/>
        <v>0</v>
      </c>
      <c r="V43" s="143">
        <v>0</v>
      </c>
      <c r="W43" s="144" t="e">
        <f t="shared" si="11"/>
        <v>#DIV/0!</v>
      </c>
      <c r="X43" s="151">
        <v>0</v>
      </c>
      <c r="Y43" s="162">
        <v>0</v>
      </c>
      <c r="Z43" s="235">
        <f t="shared" si="12"/>
        <v>0</v>
      </c>
      <c r="AA43" s="152"/>
      <c r="AB43" s="237">
        <f t="shared" si="13"/>
        <v>243.54000000000002</v>
      </c>
      <c r="AC43" s="148" t="e">
        <f t="shared" si="6"/>
        <v>#DIV/0!</v>
      </c>
      <c r="AD43" s="112" t="e">
        <f t="shared" si="14"/>
        <v>#DIV/0!</v>
      </c>
    </row>
    <row r="44" spans="1:30" ht="25.5" customHeight="1" x14ac:dyDescent="0.25">
      <c r="A44" s="42" t="s">
        <v>39</v>
      </c>
      <c r="B44" s="149" t="s">
        <v>72</v>
      </c>
      <c r="C44" s="130"/>
      <c r="D44" s="131"/>
      <c r="E44" s="132"/>
      <c r="F44" s="133"/>
      <c r="G44" s="133">
        <f t="shared" si="7"/>
        <v>0</v>
      </c>
      <c r="H44" s="134">
        <v>0</v>
      </c>
      <c r="I44" s="150">
        <f t="shared" si="18"/>
        <v>0</v>
      </c>
      <c r="J44" s="135">
        <v>0</v>
      </c>
      <c r="K44" s="136">
        <f t="shared" si="15"/>
        <v>0</v>
      </c>
      <c r="L44" s="137">
        <v>0</v>
      </c>
      <c r="M44" s="137" t="str">
        <f t="shared" si="19"/>
        <v/>
      </c>
      <c r="N44" s="139">
        <v>0</v>
      </c>
      <c r="O44" s="138" t="str">
        <f t="shared" si="17"/>
        <v/>
      </c>
      <c r="P44" s="137">
        <f t="shared" si="8"/>
        <v>0</v>
      </c>
      <c r="Q44" s="138">
        <f t="shared" si="16"/>
        <v>0</v>
      </c>
      <c r="R44" s="140"/>
      <c r="S44" s="150">
        <f t="shared" si="9"/>
        <v>0</v>
      </c>
      <c r="T44" s="141">
        <v>0</v>
      </c>
      <c r="U44" s="141">
        <f t="shared" si="10"/>
        <v>0</v>
      </c>
      <c r="V44" s="143">
        <v>0</v>
      </c>
      <c r="W44" s="144" t="e">
        <f t="shared" si="11"/>
        <v>#DIV/0!</v>
      </c>
      <c r="X44" s="151">
        <v>0</v>
      </c>
      <c r="Y44" s="162">
        <v>0</v>
      </c>
      <c r="Z44" s="235">
        <f>Y44+Z43</f>
        <v>0</v>
      </c>
      <c r="AA44" s="152"/>
      <c r="AB44" s="237">
        <f t="shared" si="13"/>
        <v>243.54000000000002</v>
      </c>
      <c r="AC44" s="148" t="e">
        <f t="shared" si="6"/>
        <v>#DIV/0!</v>
      </c>
      <c r="AD44" s="112" t="e">
        <f t="shared" si="14"/>
        <v>#DIV/0!</v>
      </c>
    </row>
    <row r="45" spans="1:30" ht="25.5" customHeight="1" thickBot="1" x14ac:dyDescent="0.3">
      <c r="A45" s="116" t="s">
        <v>40</v>
      </c>
      <c r="B45" s="117" t="s">
        <v>72</v>
      </c>
      <c r="C45" s="118"/>
      <c r="D45" s="119"/>
      <c r="E45" s="153"/>
      <c r="F45" s="154"/>
      <c r="G45" s="133">
        <f t="shared" si="7"/>
        <v>0</v>
      </c>
      <c r="H45" s="155">
        <v>0</v>
      </c>
      <c r="I45" s="156">
        <f t="shared" si="18"/>
        <v>0</v>
      </c>
      <c r="J45" s="157">
        <v>0</v>
      </c>
      <c r="K45" s="158">
        <f t="shared" si="15"/>
        <v>0</v>
      </c>
      <c r="L45" s="137">
        <v>0</v>
      </c>
      <c r="M45" s="108" t="str">
        <f t="shared" si="19"/>
        <v/>
      </c>
      <c r="N45" s="109">
        <v>0</v>
      </c>
      <c r="O45" s="110" t="str">
        <f t="shared" si="17"/>
        <v/>
      </c>
      <c r="P45" s="108">
        <v>0</v>
      </c>
      <c r="Q45" s="110">
        <f>+P45+Q44</f>
        <v>0</v>
      </c>
      <c r="R45" s="159"/>
      <c r="S45" s="156">
        <f>R45+S44</f>
        <v>0</v>
      </c>
      <c r="T45" s="141">
        <v>0</v>
      </c>
      <c r="U45" s="106">
        <f t="shared" si="10"/>
        <v>0</v>
      </c>
      <c r="V45" s="143">
        <v>0</v>
      </c>
      <c r="W45" s="107" t="e">
        <f t="shared" si="11"/>
        <v>#DIV/0!</v>
      </c>
      <c r="X45" s="160">
        <v>0</v>
      </c>
      <c r="Y45" s="162">
        <v>0</v>
      </c>
      <c r="Z45" s="236">
        <f>Y45+Z44</f>
        <v>0</v>
      </c>
      <c r="AA45" s="161"/>
      <c r="AB45" s="238">
        <f t="shared" si="13"/>
        <v>243.54000000000002</v>
      </c>
      <c r="AC45" s="114" t="e">
        <f t="shared" si="6"/>
        <v>#DIV/0!</v>
      </c>
      <c r="AD45" s="115" t="e">
        <f t="shared" si="14"/>
        <v>#DIV/0!</v>
      </c>
    </row>
    <row r="46" spans="1:30" s="20" customFormat="1" ht="13.8" x14ac:dyDescent="0.25">
      <c r="A46" s="78" t="s">
        <v>66</v>
      </c>
      <c r="B46" s="78"/>
      <c r="C46" s="78"/>
      <c r="D46" s="78"/>
      <c r="E46" s="78"/>
      <c r="F46" s="78"/>
      <c r="G46" s="78"/>
      <c r="H46" s="79"/>
      <c r="I46" s="80"/>
    </row>
    <row r="47" spans="1:30" s="20" customFormat="1" ht="13.8" x14ac:dyDescent="0.25">
      <c r="A47" s="78" t="s">
        <v>64</v>
      </c>
      <c r="B47" s="78"/>
      <c r="C47" s="78"/>
      <c r="D47" s="78"/>
      <c r="E47" s="78"/>
      <c r="F47" s="78"/>
      <c r="G47" s="78"/>
      <c r="H47" s="79"/>
      <c r="I47" s="80"/>
    </row>
    <row r="48" spans="1:30" s="20" customFormat="1" ht="13.8" x14ac:dyDescent="0.25">
      <c r="A48" s="78"/>
      <c r="B48" s="78"/>
      <c r="C48" s="78"/>
      <c r="D48" s="78"/>
      <c r="E48" s="78"/>
      <c r="F48" s="78"/>
      <c r="G48" s="78"/>
      <c r="H48" s="79"/>
      <c r="I48" s="80"/>
    </row>
    <row r="49" spans="1:18" s="20" customFormat="1" ht="16.2" x14ac:dyDescent="0.25">
      <c r="A49" s="82" t="s">
        <v>65</v>
      </c>
      <c r="B49" s="81"/>
      <c r="D49" s="82"/>
      <c r="E49" s="82"/>
      <c r="F49" s="82"/>
      <c r="G49" s="82"/>
      <c r="H49" s="79"/>
      <c r="I49" s="80"/>
      <c r="J49" s="82" t="s">
        <v>45</v>
      </c>
      <c r="K49" s="83"/>
      <c r="L49" s="83"/>
      <c r="M49" s="2"/>
      <c r="N49" s="2"/>
      <c r="O49"/>
      <c r="P49"/>
      <c r="Q49" s="14"/>
      <c r="R49" s="13"/>
    </row>
    <row r="50" spans="1:18" s="20" customFormat="1" ht="13.8" x14ac:dyDescent="0.25">
      <c r="A50" s="78"/>
      <c r="B50" s="78"/>
      <c r="C50" s="78"/>
      <c r="D50" s="78"/>
      <c r="E50" s="78"/>
      <c r="F50" s="78"/>
      <c r="G50" s="78"/>
      <c r="H50" s="79"/>
      <c r="I50" s="80"/>
      <c r="J50" s="84" t="s">
        <v>46</v>
      </c>
      <c r="K50" s="311" t="s">
        <v>48</v>
      </c>
      <c r="L50" s="311"/>
      <c r="M50" s="311"/>
      <c r="N50" s="311"/>
      <c r="O50" s="311"/>
      <c r="P50" s="311"/>
      <c r="Q50" s="311"/>
      <c r="R50" s="13"/>
    </row>
    <row r="51" spans="1:18" s="20" customFormat="1" ht="16.2" x14ac:dyDescent="0.25">
      <c r="A51" s="82" t="s">
        <v>22</v>
      </c>
      <c r="B51" s="83"/>
      <c r="C51" s="83"/>
      <c r="D51" s="78"/>
      <c r="E51" s="78"/>
      <c r="H51" s="79"/>
      <c r="I51" s="80"/>
      <c r="J51" s="86"/>
      <c r="K51" s="312" t="s">
        <v>47</v>
      </c>
      <c r="L51" s="312"/>
      <c r="M51" s="312"/>
      <c r="N51" s="312"/>
      <c r="O51" s="312"/>
      <c r="P51" s="312"/>
      <c r="Q51" s="312"/>
      <c r="R51" s="312"/>
    </row>
    <row r="52" spans="1:18" s="20" customFormat="1" ht="13.8" x14ac:dyDescent="0.25">
      <c r="A52" s="84" t="s">
        <v>23</v>
      </c>
      <c r="B52" s="122" t="s">
        <v>50</v>
      </c>
      <c r="C52" s="104"/>
      <c r="D52" s="104"/>
      <c r="E52" s="104"/>
      <c r="H52" s="79"/>
      <c r="I52" s="80"/>
      <c r="J52" s="11"/>
      <c r="K52" s="12"/>
      <c r="L52" s="2"/>
      <c r="M52" s="2"/>
      <c r="N52" s="2"/>
      <c r="O52"/>
      <c r="P52"/>
      <c r="Q52" s="14"/>
      <c r="R52" s="13"/>
    </row>
    <row r="53" spans="1:18" s="20" customFormat="1" ht="13.8" x14ac:dyDescent="0.25">
      <c r="A53" s="85"/>
      <c r="B53" s="123" t="s">
        <v>24</v>
      </c>
      <c r="C53" s="120"/>
      <c r="D53" s="120"/>
      <c r="E53" s="120"/>
      <c r="H53" s="79"/>
      <c r="I53" s="80"/>
    </row>
    <row r="54" spans="1:18" s="20" customFormat="1" ht="27" customHeight="1" x14ac:dyDescent="0.25">
      <c r="A54" s="78"/>
      <c r="B54" s="78"/>
      <c r="C54" s="78"/>
      <c r="D54" s="78"/>
      <c r="E54" s="121"/>
      <c r="H54" s="79"/>
      <c r="I54" s="80"/>
    </row>
    <row r="55" spans="1:18" s="20" customFormat="1" ht="16.2" x14ac:dyDescent="0.25">
      <c r="A55" s="82" t="s">
        <v>25</v>
      </c>
      <c r="B55" s="78"/>
      <c r="C55" s="78"/>
      <c r="D55" s="78"/>
      <c r="E55" s="121"/>
      <c r="H55" s="79"/>
      <c r="I55" s="80"/>
    </row>
    <row r="56" spans="1:18" s="20" customFormat="1" ht="13.8" x14ac:dyDescent="0.25">
      <c r="A56" s="84" t="s">
        <v>26</v>
      </c>
      <c r="B56" s="122" t="s">
        <v>49</v>
      </c>
      <c r="C56" s="104"/>
      <c r="D56" s="104"/>
      <c r="E56" s="120"/>
      <c r="H56" s="79"/>
      <c r="I56" s="80"/>
    </row>
    <row r="57" spans="1:18" s="20" customFormat="1" ht="13.8" x14ac:dyDescent="0.25">
      <c r="A57" s="86"/>
      <c r="B57" s="124" t="s">
        <v>24</v>
      </c>
      <c r="C57" s="120"/>
      <c r="D57" s="120"/>
      <c r="E57" s="120"/>
      <c r="H57" s="79"/>
      <c r="I57" s="80"/>
    </row>
    <row r="58" spans="1:18" s="20" customFormat="1" ht="13.8" x14ac:dyDescent="0.25">
      <c r="A58" s="78"/>
      <c r="B58" s="78"/>
      <c r="C58" s="78"/>
      <c r="D58" s="78"/>
      <c r="E58" s="78"/>
      <c r="H58" s="79"/>
      <c r="I58" s="80"/>
    </row>
    <row r="59" spans="1:18" s="20" customFormat="1" ht="16.2" x14ac:dyDescent="0.25">
      <c r="A59" s="82" t="s">
        <v>27</v>
      </c>
      <c r="B59" s="83"/>
      <c r="C59" s="83"/>
      <c r="D59" s="78"/>
      <c r="E59" s="78"/>
      <c r="H59" s="79"/>
      <c r="I59" s="80"/>
    </row>
    <row r="60" spans="1:18" s="20" customFormat="1" ht="13.8" x14ac:dyDescent="0.25">
      <c r="A60" s="84" t="s">
        <v>28</v>
      </c>
      <c r="B60" s="104" t="s">
        <v>29</v>
      </c>
      <c r="C60" s="78"/>
      <c r="D60" s="78"/>
      <c r="E60" s="78"/>
      <c r="H60" s="79"/>
      <c r="I60" s="80"/>
    </row>
    <row r="61" spans="1:18" s="20" customFormat="1" ht="13.8" x14ac:dyDescent="0.25">
      <c r="A61" s="86"/>
      <c r="B61" s="105">
        <v>1000</v>
      </c>
      <c r="C61" s="78"/>
      <c r="D61" s="78"/>
      <c r="E61" s="78"/>
      <c r="H61" s="79"/>
      <c r="I61" s="80"/>
    </row>
    <row r="62" spans="1:18" s="20" customFormat="1" ht="13.8" x14ac:dyDescent="0.25">
      <c r="A62" s="78"/>
      <c r="B62" s="78"/>
      <c r="C62" s="86"/>
      <c r="D62" s="87"/>
      <c r="E62" s="78"/>
      <c r="F62" s="78"/>
      <c r="G62" s="78"/>
      <c r="H62" s="79"/>
      <c r="I62" s="80"/>
    </row>
    <row r="63" spans="1:18" x14ac:dyDescent="0.25">
      <c r="A63" s="1"/>
      <c r="B63" s="1"/>
    </row>
    <row r="64" spans="1:18" ht="18" customHeight="1" x14ac:dyDescent="0.25">
      <c r="A64" s="1"/>
      <c r="B64" s="1"/>
    </row>
    <row r="65" spans="1:2" ht="18" customHeight="1" x14ac:dyDescent="0.25">
      <c r="A65" s="1"/>
      <c r="B65" s="1"/>
    </row>
    <row r="66" spans="1:2" x14ac:dyDescent="0.25">
      <c r="A66" s="1"/>
      <c r="B66" s="1"/>
    </row>
  </sheetData>
  <mergeCells count="66">
    <mergeCell ref="A31:A33"/>
    <mergeCell ref="B31:B33"/>
    <mergeCell ref="C31:C33"/>
    <mergeCell ref="H31:K31"/>
    <mergeCell ref="H32:I32"/>
    <mergeCell ref="J32:K32"/>
    <mergeCell ref="F31:G32"/>
    <mergeCell ref="D31:E32"/>
    <mergeCell ref="AA24:AD29"/>
    <mergeCell ref="L31:Q31"/>
    <mergeCell ref="AA1:AB1"/>
    <mergeCell ref="AA2:AB2"/>
    <mergeCell ref="AC1:AD1"/>
    <mergeCell ref="AC2:AD2"/>
    <mergeCell ref="AC3:AD3"/>
    <mergeCell ref="AA8:AD8"/>
    <mergeCell ref="R31:S32"/>
    <mergeCell ref="AA31:AD31"/>
    <mergeCell ref="AA32:AB32"/>
    <mergeCell ref="AC32:AD32"/>
    <mergeCell ref="L32:M32"/>
    <mergeCell ref="N32:O32"/>
    <mergeCell ref="AC11:AD11"/>
    <mergeCell ref="L22:M22"/>
    <mergeCell ref="K50:Q50"/>
    <mergeCell ref="K51:R51"/>
    <mergeCell ref="T31:X32"/>
    <mergeCell ref="Y31:Z32"/>
    <mergeCell ref="P32:Q32"/>
    <mergeCell ref="AA13:AD18"/>
    <mergeCell ref="A21:E21"/>
    <mergeCell ref="F21:K21"/>
    <mergeCell ref="L21:Q21"/>
    <mergeCell ref="R21:S22"/>
    <mergeCell ref="AA21:AD21"/>
    <mergeCell ref="A22:A23"/>
    <mergeCell ref="AA22:AB22"/>
    <mergeCell ref="AC22:AD22"/>
    <mergeCell ref="J22:K22"/>
    <mergeCell ref="N22:O22"/>
    <mergeCell ref="P22:Q22"/>
    <mergeCell ref="C22:C23"/>
    <mergeCell ref="D22:E22"/>
    <mergeCell ref="F22:G22"/>
    <mergeCell ref="H22:I22"/>
    <mergeCell ref="J11:K11"/>
    <mergeCell ref="L11:M11"/>
    <mergeCell ref="N11:O11"/>
    <mergeCell ref="P11:Q11"/>
    <mergeCell ref="AA11:AB11"/>
    <mergeCell ref="D8:E8"/>
    <mergeCell ref="A1:C4"/>
    <mergeCell ref="AA3:AB3"/>
    <mergeCell ref="D1:Z4"/>
    <mergeCell ref="L10:Q10"/>
    <mergeCell ref="R10:S11"/>
    <mergeCell ref="AA10:AD10"/>
    <mergeCell ref="A11:A12"/>
    <mergeCell ref="C11:C12"/>
    <mergeCell ref="D11:E11"/>
    <mergeCell ref="F11:G11"/>
    <mergeCell ref="H11:I11"/>
    <mergeCell ref="A10:E10"/>
    <mergeCell ref="F10:K10"/>
    <mergeCell ref="AC4:AD4"/>
    <mergeCell ref="AA4:AB4"/>
  </mergeCells>
  <printOptions horizontalCentered="1"/>
  <pageMargins left="0" right="0" top="0.19685039370078741" bottom="0.23622047244094491" header="0" footer="0"/>
  <pageSetup paperSize="9" scale="40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66"/>
  <sheetViews>
    <sheetView view="pageBreakPreview" topLeftCell="E6" zoomScale="70" zoomScaleNormal="72" zoomScaleSheetLayoutView="70" workbookViewId="0">
      <selection sqref="A1:AD4"/>
    </sheetView>
  </sheetViews>
  <sheetFormatPr baseColWidth="10" defaultRowHeight="13.2" x14ac:dyDescent="0.25"/>
  <cols>
    <col min="1" max="3" width="14.33203125" customWidth="1"/>
    <col min="4" max="4" width="10.33203125" customWidth="1"/>
    <col min="5" max="5" width="12.109375" customWidth="1"/>
    <col min="6" max="6" width="8.6640625" customWidth="1"/>
    <col min="7" max="7" width="10.5546875" customWidth="1"/>
    <col min="8" max="8" width="11.6640625" customWidth="1"/>
    <col min="9" max="9" width="11.5546875" customWidth="1"/>
    <col min="10" max="11" width="8.6640625" customWidth="1"/>
    <col min="12" max="15" width="11.44140625" customWidth="1"/>
    <col min="16" max="16" width="11.6640625" customWidth="1"/>
    <col min="17" max="17" width="12" customWidth="1"/>
    <col min="18" max="18" width="7.33203125" customWidth="1"/>
    <col min="19" max="22" width="11.6640625" customWidth="1"/>
    <col min="23" max="23" width="15.6640625" customWidth="1"/>
    <col min="24" max="26" width="11.33203125" customWidth="1"/>
    <col min="27" max="29" width="10.6640625" customWidth="1"/>
    <col min="30" max="30" width="15.44140625" customWidth="1"/>
  </cols>
  <sheetData>
    <row r="1" spans="1:30" ht="15" customHeight="1" x14ac:dyDescent="0.25">
      <c r="A1" s="277"/>
      <c r="B1" s="277"/>
      <c r="C1" s="277"/>
      <c r="D1" s="279" t="s">
        <v>58</v>
      </c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  <c r="V1" s="279"/>
      <c r="W1" s="279"/>
      <c r="X1" s="279"/>
      <c r="Y1" s="279"/>
      <c r="Z1" s="279"/>
      <c r="AA1" s="317" t="s">
        <v>59</v>
      </c>
      <c r="AB1" s="317"/>
      <c r="AC1" s="317" t="s">
        <v>60</v>
      </c>
      <c r="AD1" s="317"/>
    </row>
    <row r="2" spans="1:30" ht="15" customHeight="1" x14ac:dyDescent="0.25">
      <c r="A2" s="277"/>
      <c r="B2" s="277"/>
      <c r="C2" s="277"/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  <c r="R2" s="279"/>
      <c r="S2" s="279"/>
      <c r="T2" s="279"/>
      <c r="U2" s="279"/>
      <c r="V2" s="279"/>
      <c r="W2" s="279"/>
      <c r="X2" s="279"/>
      <c r="Y2" s="279"/>
      <c r="Z2" s="279"/>
      <c r="AA2" s="278">
        <v>1</v>
      </c>
      <c r="AB2" s="278"/>
      <c r="AC2" s="318">
        <v>42653</v>
      </c>
      <c r="AD2" s="318"/>
    </row>
    <row r="3" spans="1:30" ht="15" customHeight="1" x14ac:dyDescent="0.25">
      <c r="A3" s="277"/>
      <c r="B3" s="277"/>
      <c r="C3" s="277"/>
      <c r="D3" s="279"/>
      <c r="E3" s="279"/>
      <c r="F3" s="279"/>
      <c r="G3" s="279"/>
      <c r="H3" s="279"/>
      <c r="I3" s="279"/>
      <c r="J3" s="279"/>
      <c r="K3" s="279"/>
      <c r="L3" s="279"/>
      <c r="M3" s="279"/>
      <c r="N3" s="279"/>
      <c r="O3" s="279"/>
      <c r="P3" s="279"/>
      <c r="Q3" s="279"/>
      <c r="R3" s="279"/>
      <c r="S3" s="279"/>
      <c r="T3" s="279"/>
      <c r="U3" s="279"/>
      <c r="V3" s="279"/>
      <c r="W3" s="279"/>
      <c r="X3" s="279"/>
      <c r="Y3" s="279"/>
      <c r="Z3" s="279"/>
      <c r="AA3" s="278" t="s">
        <v>68</v>
      </c>
      <c r="AB3" s="278"/>
      <c r="AC3" s="278" t="s">
        <v>69</v>
      </c>
      <c r="AD3" s="278"/>
    </row>
    <row r="4" spans="1:30" ht="34.5" customHeight="1" x14ac:dyDescent="0.25">
      <c r="A4" s="277"/>
      <c r="B4" s="277"/>
      <c r="C4" s="277"/>
      <c r="D4" s="279"/>
      <c r="E4" s="279"/>
      <c r="F4" s="279"/>
      <c r="G4" s="279"/>
      <c r="H4" s="279"/>
      <c r="I4" s="279"/>
      <c r="J4" s="279"/>
      <c r="K4" s="279"/>
      <c r="L4" s="279"/>
      <c r="M4" s="279"/>
      <c r="N4" s="279"/>
      <c r="O4" s="279"/>
      <c r="P4" s="279"/>
      <c r="Q4" s="279"/>
      <c r="R4" s="279"/>
      <c r="S4" s="279"/>
      <c r="T4" s="279"/>
      <c r="U4" s="279"/>
      <c r="V4" s="279"/>
      <c r="W4" s="279"/>
      <c r="X4" s="279"/>
      <c r="Y4" s="279"/>
      <c r="Z4" s="279"/>
      <c r="AA4" s="278" t="s">
        <v>76</v>
      </c>
      <c r="AB4" s="278"/>
      <c r="AC4" s="278" t="s">
        <v>71</v>
      </c>
      <c r="AD4" s="278"/>
    </row>
    <row r="5" spans="1:30" ht="12.75" customHeight="1" x14ac:dyDescent="0.25">
      <c r="A5" s="3"/>
      <c r="B5" s="3"/>
      <c r="C5" s="3"/>
      <c r="D5" s="4"/>
      <c r="E5" s="4"/>
      <c r="F5" s="4"/>
      <c r="G5" s="4"/>
      <c r="H5" s="4"/>
      <c r="I5" s="4"/>
      <c r="J5" s="18"/>
      <c r="K5" s="18"/>
      <c r="L5" s="18"/>
      <c r="M5" s="18"/>
      <c r="N5" s="18"/>
      <c r="O5" s="18"/>
      <c r="P5" s="19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</row>
    <row r="6" spans="1:30" ht="12.75" customHeight="1" x14ac:dyDescent="0.25">
      <c r="A6" s="3"/>
      <c r="B6" s="3"/>
      <c r="C6" s="3"/>
      <c r="D6" s="4"/>
      <c r="E6" s="4"/>
      <c r="F6" s="4"/>
      <c r="G6" s="4"/>
      <c r="H6" s="4"/>
      <c r="I6" s="4"/>
      <c r="J6" s="18"/>
      <c r="K6" s="18"/>
      <c r="L6" s="18"/>
      <c r="M6" s="18"/>
      <c r="N6" s="18"/>
      <c r="O6" s="18"/>
      <c r="P6" s="19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</row>
    <row r="7" spans="1:30" x14ac:dyDescent="0.25">
      <c r="A7" s="5"/>
      <c r="B7" s="5"/>
      <c r="C7" s="44"/>
      <c r="D7" s="44"/>
      <c r="E7" s="234"/>
      <c r="F7" s="44"/>
      <c r="G7" s="44"/>
      <c r="H7" s="44"/>
      <c r="I7" s="44"/>
      <c r="J7" s="45"/>
      <c r="K7" s="45"/>
      <c r="L7" s="19"/>
      <c r="M7" s="19"/>
      <c r="N7" s="19"/>
      <c r="O7" s="19"/>
      <c r="P7" s="19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</row>
    <row r="8" spans="1:30" ht="15.6" x14ac:dyDescent="0.3">
      <c r="A8" s="25" t="s">
        <v>61</v>
      </c>
      <c r="B8" s="25"/>
      <c r="C8" s="126"/>
      <c r="D8" s="276" t="s">
        <v>72</v>
      </c>
      <c r="E8" s="276"/>
      <c r="F8" s="46"/>
      <c r="G8" s="46"/>
      <c r="H8" s="44"/>
      <c r="I8" s="44"/>
      <c r="J8" s="45"/>
      <c r="K8" s="45"/>
      <c r="L8" s="19"/>
      <c r="M8" s="19"/>
      <c r="N8" s="19"/>
      <c r="O8" s="19"/>
      <c r="P8" s="19"/>
      <c r="Q8" s="20"/>
      <c r="R8" s="20"/>
      <c r="S8" s="20"/>
      <c r="T8" s="20"/>
      <c r="U8" s="20"/>
      <c r="V8" s="20"/>
      <c r="W8" s="20"/>
      <c r="X8" s="20"/>
      <c r="Y8" s="20"/>
      <c r="Z8" s="226" t="s">
        <v>62</v>
      </c>
      <c r="AA8" s="319">
        <v>2017</v>
      </c>
      <c r="AB8" s="319"/>
      <c r="AC8" s="319"/>
      <c r="AD8" s="319"/>
    </row>
    <row r="9" spans="1:30" ht="13.8" thickBot="1" x14ac:dyDescent="0.3">
      <c r="A9" s="5"/>
      <c r="B9" s="5"/>
      <c r="C9" s="127"/>
      <c r="D9" s="44"/>
      <c r="E9" s="234"/>
      <c r="F9" s="44"/>
      <c r="G9" s="44"/>
      <c r="H9" s="44"/>
      <c r="I9" s="44"/>
      <c r="J9" s="45"/>
      <c r="K9" s="19"/>
      <c r="L9" s="19"/>
      <c r="M9" s="19"/>
      <c r="N9" s="19"/>
      <c r="O9" s="19"/>
      <c r="P9" s="19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</row>
    <row r="10" spans="1:30" ht="25.5" hidden="1" customHeight="1" thickBot="1" x14ac:dyDescent="0.3">
      <c r="A10" s="296" t="s">
        <v>19</v>
      </c>
      <c r="B10" s="296"/>
      <c r="C10" s="296"/>
      <c r="D10" s="296"/>
      <c r="E10" s="297"/>
      <c r="F10" s="298" t="s">
        <v>7</v>
      </c>
      <c r="G10" s="299"/>
      <c r="H10" s="299"/>
      <c r="I10" s="299"/>
      <c r="J10" s="299"/>
      <c r="K10" s="282"/>
      <c r="L10" s="280" t="s">
        <v>9</v>
      </c>
      <c r="M10" s="281"/>
      <c r="N10" s="281"/>
      <c r="O10" s="281"/>
      <c r="P10" s="281"/>
      <c r="Q10" s="282"/>
      <c r="R10" s="283" t="s">
        <v>11</v>
      </c>
      <c r="S10" s="284"/>
      <c r="T10" s="97"/>
      <c r="U10" s="97"/>
      <c r="V10" s="97"/>
      <c r="W10" s="97"/>
      <c r="X10" s="230"/>
      <c r="Y10" s="230"/>
      <c r="Z10" s="230"/>
      <c r="AA10" s="280" t="s">
        <v>14</v>
      </c>
      <c r="AB10" s="281"/>
      <c r="AC10" s="281"/>
      <c r="AD10" s="282"/>
    </row>
    <row r="11" spans="1:30" ht="25.5" hidden="1" customHeight="1" x14ac:dyDescent="0.25">
      <c r="A11" s="287" t="s">
        <v>0</v>
      </c>
      <c r="B11" s="232"/>
      <c r="C11" s="289" t="s">
        <v>1</v>
      </c>
      <c r="D11" s="291" t="s">
        <v>2</v>
      </c>
      <c r="E11" s="292"/>
      <c r="F11" s="291" t="s">
        <v>6</v>
      </c>
      <c r="G11" s="293"/>
      <c r="H11" s="294" t="s">
        <v>8</v>
      </c>
      <c r="I11" s="295"/>
      <c r="J11" s="300" t="s">
        <v>3</v>
      </c>
      <c r="K11" s="301"/>
      <c r="L11" s="302" t="s">
        <v>15</v>
      </c>
      <c r="M11" s="303"/>
      <c r="N11" s="302" t="s">
        <v>16</v>
      </c>
      <c r="O11" s="303"/>
      <c r="P11" s="302" t="s">
        <v>17</v>
      </c>
      <c r="Q11" s="303"/>
      <c r="R11" s="285"/>
      <c r="S11" s="286"/>
      <c r="T11" s="98"/>
      <c r="U11" s="98"/>
      <c r="V11" s="98"/>
      <c r="W11" s="98"/>
      <c r="X11" s="231"/>
      <c r="Y11" s="231"/>
      <c r="Z11" s="231"/>
      <c r="AA11" s="291" t="s">
        <v>12</v>
      </c>
      <c r="AB11" s="292"/>
      <c r="AC11" s="291" t="s">
        <v>13</v>
      </c>
      <c r="AD11" s="310"/>
    </row>
    <row r="12" spans="1:30" ht="25.5" hidden="1" customHeight="1" thickBot="1" x14ac:dyDescent="0.3">
      <c r="A12" s="288"/>
      <c r="B12" s="233"/>
      <c r="C12" s="290"/>
      <c r="D12" s="26" t="s">
        <v>18</v>
      </c>
      <c r="E12" s="27" t="s">
        <v>5</v>
      </c>
      <c r="F12" s="28" t="s">
        <v>0</v>
      </c>
      <c r="G12" s="29" t="s">
        <v>5</v>
      </c>
      <c r="H12" s="29" t="s">
        <v>0</v>
      </c>
      <c r="I12" s="29" t="s">
        <v>5</v>
      </c>
      <c r="J12" s="28" t="s">
        <v>0</v>
      </c>
      <c r="K12" s="30" t="s">
        <v>5</v>
      </c>
      <c r="L12" s="28" t="s">
        <v>0</v>
      </c>
      <c r="M12" s="30" t="s">
        <v>5</v>
      </c>
      <c r="N12" s="28" t="s">
        <v>0</v>
      </c>
      <c r="O12" s="30" t="s">
        <v>5</v>
      </c>
      <c r="P12" s="31" t="s">
        <v>0</v>
      </c>
      <c r="Q12" s="30" t="s">
        <v>5</v>
      </c>
      <c r="R12" s="29" t="s">
        <v>0</v>
      </c>
      <c r="S12" s="29" t="s">
        <v>5</v>
      </c>
      <c r="T12" s="31"/>
      <c r="U12" s="31"/>
      <c r="V12" s="31"/>
      <c r="W12" s="31"/>
      <c r="X12" s="32"/>
      <c r="Y12" s="32"/>
      <c r="Z12" s="32"/>
      <c r="AA12" s="28" t="s">
        <v>0</v>
      </c>
      <c r="AB12" s="30" t="s">
        <v>5</v>
      </c>
      <c r="AC12" s="33" t="s">
        <v>0</v>
      </c>
      <c r="AD12" s="34" t="s">
        <v>5</v>
      </c>
    </row>
    <row r="13" spans="1:30" s="43" customFormat="1" ht="25.5" hidden="1" customHeight="1" x14ac:dyDescent="0.25">
      <c r="A13" s="63" t="s">
        <v>30</v>
      </c>
      <c r="B13" s="101"/>
      <c r="C13" s="64">
        <v>336</v>
      </c>
      <c r="D13" s="90">
        <v>59918.16</v>
      </c>
      <c r="E13" s="91">
        <f>D13</f>
        <v>59918.16</v>
      </c>
      <c r="F13" s="65">
        <v>0</v>
      </c>
      <c r="G13" s="66">
        <f>F13</f>
        <v>0</v>
      </c>
      <c r="H13" s="67">
        <v>0</v>
      </c>
      <c r="I13" s="66">
        <f>H13</f>
        <v>0</v>
      </c>
      <c r="J13" s="67">
        <v>7</v>
      </c>
      <c r="K13" s="68">
        <f>J13</f>
        <v>7</v>
      </c>
      <c r="L13" s="69" t="e">
        <f>IF(D13="","",#REF!*200000/D13)</f>
        <v>#REF!</v>
      </c>
      <c r="M13" s="70" t="e">
        <f>IF(E13="","",#REF!*200000/E13)</f>
        <v>#REF!</v>
      </c>
      <c r="N13" s="71">
        <f t="shared" ref="N13:O18" si="0">IF(D13="","",J13*200000/D13)</f>
        <v>23.365203470867595</v>
      </c>
      <c r="O13" s="72">
        <f t="shared" si="0"/>
        <v>23.365203470867595</v>
      </c>
      <c r="P13" s="73" t="e">
        <f t="shared" ref="P13:Q18" si="1">IF(L13="","",L13*N13/200)</f>
        <v>#REF!</v>
      </c>
      <c r="Q13" s="74" t="e">
        <f t="shared" si="1"/>
        <v>#REF!</v>
      </c>
      <c r="R13" s="67">
        <v>0</v>
      </c>
      <c r="S13" s="66">
        <f>R13</f>
        <v>0</v>
      </c>
      <c r="T13" s="99"/>
      <c r="U13" s="99"/>
      <c r="V13" s="99"/>
      <c r="W13" s="99"/>
      <c r="X13" s="75"/>
      <c r="Y13" s="75"/>
      <c r="Z13" s="75"/>
      <c r="AA13" s="304" t="s">
        <v>21</v>
      </c>
      <c r="AB13" s="305"/>
      <c r="AC13" s="305"/>
      <c r="AD13" s="305"/>
    </row>
    <row r="14" spans="1:30" s="43" customFormat="1" ht="25.5" hidden="1" customHeight="1" x14ac:dyDescent="0.25">
      <c r="A14" s="42" t="s">
        <v>31</v>
      </c>
      <c r="B14" s="102"/>
      <c r="C14" s="37"/>
      <c r="D14" s="56"/>
      <c r="E14" s="57"/>
      <c r="F14" s="35"/>
      <c r="G14" s="38" t="str">
        <f>IF(F14="","",F14+G13)</f>
        <v/>
      </c>
      <c r="H14" s="39"/>
      <c r="I14" s="38" t="str">
        <f>IF(H14="","",H14+I13)</f>
        <v/>
      </c>
      <c r="J14" s="39"/>
      <c r="K14" s="36" t="str">
        <f>IF(J14="","",J14+K13)</f>
        <v/>
      </c>
      <c r="L14" s="58" t="str">
        <f>IF(D14="","",#REF!*200000/D14)</f>
        <v/>
      </c>
      <c r="M14" s="59" t="str">
        <f>IF(E14="","",#REF!*200000/E14)</f>
        <v/>
      </c>
      <c r="N14" s="54" t="str">
        <f t="shared" si="0"/>
        <v/>
      </c>
      <c r="O14" s="49" t="str">
        <f t="shared" si="0"/>
        <v/>
      </c>
      <c r="P14" s="50" t="str">
        <f>IF(L14="","",L14*N14/200)</f>
        <v/>
      </c>
      <c r="Q14" s="51" t="str">
        <f t="shared" si="1"/>
        <v/>
      </c>
      <c r="R14" s="55"/>
      <c r="S14" s="38" t="str">
        <f>IF(R14="","",R14+S13)</f>
        <v/>
      </c>
      <c r="T14" s="100"/>
      <c r="U14" s="100"/>
      <c r="V14" s="100"/>
      <c r="W14" s="100"/>
      <c r="X14" s="60"/>
      <c r="Y14" s="60"/>
      <c r="Z14" s="60"/>
      <c r="AA14" s="306"/>
      <c r="AB14" s="307"/>
      <c r="AC14" s="307"/>
      <c r="AD14" s="307"/>
    </row>
    <row r="15" spans="1:30" s="43" customFormat="1" ht="25.5" hidden="1" customHeight="1" x14ac:dyDescent="0.25">
      <c r="A15" s="42" t="s">
        <v>32</v>
      </c>
      <c r="B15" s="102"/>
      <c r="C15" s="61"/>
      <c r="D15" s="6"/>
      <c r="E15" s="7"/>
      <c r="F15" s="35"/>
      <c r="G15" s="38" t="str">
        <f>IF(F15="","",F15+G14)</f>
        <v/>
      </c>
      <c r="H15" s="39"/>
      <c r="I15" s="38" t="str">
        <f>IF(H15="","",H15+I14)</f>
        <v/>
      </c>
      <c r="J15" s="39"/>
      <c r="K15" s="36" t="str">
        <f>IF(J15="","",J15+K14)</f>
        <v/>
      </c>
      <c r="L15" s="58" t="str">
        <f>IF(D15="","",#REF!*200000/D15)</f>
        <v/>
      </c>
      <c r="M15" s="59" t="str">
        <f>IF(E15="","",#REF!*200000/E15)</f>
        <v/>
      </c>
      <c r="N15" s="54" t="str">
        <f t="shared" si="0"/>
        <v/>
      </c>
      <c r="O15" s="49" t="str">
        <f t="shared" si="0"/>
        <v/>
      </c>
      <c r="P15" s="50" t="str">
        <f>IF(L15="","",L15*N15/200)</f>
        <v/>
      </c>
      <c r="Q15" s="51" t="str">
        <f>IF(M15="","",M15*O15/200)</f>
        <v/>
      </c>
      <c r="R15" s="55"/>
      <c r="S15" s="38" t="str">
        <f>IF(R15="","",R15+S14)</f>
        <v/>
      </c>
      <c r="T15" s="100"/>
      <c r="U15" s="100"/>
      <c r="V15" s="100"/>
      <c r="W15" s="100"/>
      <c r="X15" s="60"/>
      <c r="Y15" s="60"/>
      <c r="Z15" s="60"/>
      <c r="AA15" s="306"/>
      <c r="AB15" s="307"/>
      <c r="AC15" s="307"/>
      <c r="AD15" s="307"/>
    </row>
    <row r="16" spans="1:30" s="43" customFormat="1" ht="25.5" hidden="1" customHeight="1" x14ac:dyDescent="0.25">
      <c r="A16" s="42" t="s">
        <v>33</v>
      </c>
      <c r="B16" s="102"/>
      <c r="C16" s="61"/>
      <c r="D16" s="6"/>
      <c r="E16" s="7"/>
      <c r="F16" s="35"/>
      <c r="G16" s="38" t="str">
        <f>IF(F16="","",F16+G15)</f>
        <v/>
      </c>
      <c r="H16" s="39"/>
      <c r="I16" s="38" t="str">
        <f>IF(H16="","",H16+I15)</f>
        <v/>
      </c>
      <c r="J16" s="39"/>
      <c r="K16" s="36" t="str">
        <f>IF(J16="","",J16+K15)</f>
        <v/>
      </c>
      <c r="L16" s="58" t="str">
        <f>IF(D16="","",#REF!*200000/D16)</f>
        <v/>
      </c>
      <c r="M16" s="59" t="str">
        <f>IF(E16="","",#REF!*200000/E16)</f>
        <v/>
      </c>
      <c r="N16" s="40" t="str">
        <f t="shared" si="0"/>
        <v/>
      </c>
      <c r="O16" s="41" t="str">
        <f t="shared" si="0"/>
        <v/>
      </c>
      <c r="P16" s="52" t="str">
        <f t="shared" si="1"/>
        <v/>
      </c>
      <c r="Q16" s="53" t="str">
        <f t="shared" si="1"/>
        <v/>
      </c>
      <c r="R16" s="39"/>
      <c r="S16" s="38" t="str">
        <f>IF(R16="","",R16+S15)</f>
        <v/>
      </c>
      <c r="T16" s="100"/>
      <c r="U16" s="100"/>
      <c r="V16" s="100"/>
      <c r="W16" s="100"/>
      <c r="X16" s="24"/>
      <c r="Y16" s="24"/>
      <c r="Z16" s="24"/>
      <c r="AA16" s="306"/>
      <c r="AB16" s="307"/>
      <c r="AC16" s="307"/>
      <c r="AD16" s="307"/>
    </row>
    <row r="17" spans="1:30" s="43" customFormat="1" ht="25.5" hidden="1" customHeight="1" x14ac:dyDescent="0.25">
      <c r="A17" s="42" t="s">
        <v>34</v>
      </c>
      <c r="B17" s="102"/>
      <c r="C17" s="61"/>
      <c r="D17" s="6"/>
      <c r="E17" s="7" t="str">
        <f>IF(D17="","",D17+E16)</f>
        <v/>
      </c>
      <c r="F17" s="35"/>
      <c r="G17" s="38" t="str">
        <f>IF(F17="","",F17+G16)</f>
        <v/>
      </c>
      <c r="H17" s="39"/>
      <c r="I17" s="38" t="str">
        <f>IF(H17="","",H17+I16)</f>
        <v/>
      </c>
      <c r="J17" s="39"/>
      <c r="K17" s="36" t="str">
        <f>IF(J17="","",J17+K16)</f>
        <v/>
      </c>
      <c r="L17" s="58" t="str">
        <f>IF(D17="","",#REF!*200000/D17)</f>
        <v/>
      </c>
      <c r="M17" s="59" t="str">
        <f>IF(E17="","",#REF!*200000/E17)</f>
        <v/>
      </c>
      <c r="N17" s="40" t="str">
        <f t="shared" si="0"/>
        <v/>
      </c>
      <c r="O17" s="41" t="str">
        <f t="shared" si="0"/>
        <v/>
      </c>
      <c r="P17" s="52" t="str">
        <f t="shared" si="1"/>
        <v/>
      </c>
      <c r="Q17" s="53" t="str">
        <f t="shared" si="1"/>
        <v/>
      </c>
      <c r="R17" s="39"/>
      <c r="S17" s="38" t="str">
        <f>IF(R17="","",R17+S16)</f>
        <v/>
      </c>
      <c r="T17" s="100"/>
      <c r="U17" s="100"/>
      <c r="V17" s="100"/>
      <c r="W17" s="100"/>
      <c r="X17" s="24"/>
      <c r="Y17" s="24"/>
      <c r="Z17" s="24"/>
      <c r="AA17" s="306"/>
      <c r="AB17" s="307"/>
      <c r="AC17" s="307"/>
      <c r="AD17" s="307"/>
    </row>
    <row r="18" spans="1:30" s="43" customFormat="1" ht="25.5" hidden="1" customHeight="1" x14ac:dyDescent="0.25">
      <c r="A18" s="42" t="s">
        <v>4</v>
      </c>
      <c r="B18" s="102"/>
      <c r="C18" s="61"/>
      <c r="D18" s="6"/>
      <c r="E18" s="7" t="str">
        <f>IF(D18="","",D18+E17)</f>
        <v/>
      </c>
      <c r="F18" s="35"/>
      <c r="G18" s="38" t="str">
        <f>IF(F18="","",F18+G17)</f>
        <v/>
      </c>
      <c r="H18" s="39"/>
      <c r="I18" s="38" t="str">
        <f>IF(H18="","",H18+I17)</f>
        <v/>
      </c>
      <c r="J18" s="89"/>
      <c r="K18" s="36" t="str">
        <f>IF(J18="","",J18+K17)</f>
        <v/>
      </c>
      <c r="L18" s="58" t="str">
        <f>IF(D18="","",#REF!*200000/D18)</f>
        <v/>
      </c>
      <c r="M18" s="59" t="str">
        <f>IF(E18="","",#REF!*200000/E18)</f>
        <v/>
      </c>
      <c r="N18" s="40" t="str">
        <f t="shared" si="0"/>
        <v/>
      </c>
      <c r="O18" s="41" t="str">
        <f t="shared" si="0"/>
        <v/>
      </c>
      <c r="P18" s="52" t="str">
        <f t="shared" si="1"/>
        <v/>
      </c>
      <c r="Q18" s="53" t="str">
        <f t="shared" si="1"/>
        <v/>
      </c>
      <c r="R18" s="39"/>
      <c r="S18" s="38" t="str">
        <f>IF(R18="","",R18+S17)</f>
        <v/>
      </c>
      <c r="T18" s="100"/>
      <c r="U18" s="100"/>
      <c r="V18" s="100"/>
      <c r="W18" s="100"/>
      <c r="X18" s="24"/>
      <c r="Y18" s="24"/>
      <c r="Z18" s="24"/>
      <c r="AA18" s="306"/>
      <c r="AB18" s="307"/>
      <c r="AC18" s="307"/>
      <c r="AD18" s="307"/>
    </row>
    <row r="19" spans="1:30" ht="25.5" hidden="1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</row>
    <row r="20" spans="1:30" ht="25.5" hidden="1" customHeight="1" thickBot="1" x14ac:dyDescent="0.3">
      <c r="A20" s="1"/>
      <c r="B20" s="1"/>
      <c r="C20" s="11"/>
      <c r="D20" s="12"/>
      <c r="E20" s="2"/>
      <c r="F20" s="2"/>
      <c r="G20" s="2"/>
      <c r="H20" s="14"/>
      <c r="I20" s="13"/>
      <c r="J20" s="15"/>
      <c r="K20" s="15"/>
      <c r="L20" s="15"/>
      <c r="M20" s="15"/>
      <c r="N20" s="15"/>
      <c r="O20" s="15"/>
      <c r="P20" s="225"/>
      <c r="Q20" s="17"/>
      <c r="R20" s="17"/>
      <c r="S20" s="17"/>
      <c r="T20" s="17"/>
      <c r="U20" s="17"/>
      <c r="V20" s="17"/>
      <c r="W20" s="17"/>
      <c r="X20" s="21"/>
      <c r="Y20" s="21"/>
      <c r="Z20" s="21"/>
      <c r="AA20" s="22"/>
      <c r="AB20" s="22"/>
      <c r="AC20" s="22"/>
      <c r="AD20" s="22"/>
    </row>
    <row r="21" spans="1:30" ht="25.5" hidden="1" customHeight="1" thickBot="1" x14ac:dyDescent="0.55000000000000004">
      <c r="A21" s="308" t="s">
        <v>20</v>
      </c>
      <c r="B21" s="308"/>
      <c r="C21" s="308"/>
      <c r="D21" s="308"/>
      <c r="E21" s="309"/>
      <c r="F21" s="280" t="s">
        <v>7</v>
      </c>
      <c r="G21" s="281"/>
      <c r="H21" s="281"/>
      <c r="I21" s="281"/>
      <c r="J21" s="281"/>
      <c r="K21" s="282"/>
      <c r="L21" s="280" t="s">
        <v>9</v>
      </c>
      <c r="M21" s="281"/>
      <c r="N21" s="281"/>
      <c r="O21" s="281"/>
      <c r="P21" s="281"/>
      <c r="Q21" s="282"/>
      <c r="R21" s="283" t="s">
        <v>11</v>
      </c>
      <c r="S21" s="284"/>
      <c r="T21" s="97"/>
      <c r="U21" s="97"/>
      <c r="V21" s="97"/>
      <c r="W21" s="97"/>
      <c r="X21" s="230"/>
      <c r="Y21" s="230"/>
      <c r="Z21" s="230"/>
      <c r="AA21" s="280" t="s">
        <v>14</v>
      </c>
      <c r="AB21" s="281"/>
      <c r="AC21" s="281"/>
      <c r="AD21" s="282"/>
    </row>
    <row r="22" spans="1:30" ht="25.5" hidden="1" customHeight="1" x14ac:dyDescent="0.25">
      <c r="A22" s="287" t="s">
        <v>0</v>
      </c>
      <c r="B22" s="232"/>
      <c r="C22" s="289" t="s">
        <v>1</v>
      </c>
      <c r="D22" s="291" t="s">
        <v>2</v>
      </c>
      <c r="E22" s="292"/>
      <c r="F22" s="291" t="s">
        <v>6</v>
      </c>
      <c r="G22" s="293"/>
      <c r="H22" s="294" t="s">
        <v>8</v>
      </c>
      <c r="I22" s="295"/>
      <c r="J22" s="300" t="s">
        <v>3</v>
      </c>
      <c r="K22" s="301"/>
      <c r="L22" s="302" t="s">
        <v>15</v>
      </c>
      <c r="M22" s="303"/>
      <c r="N22" s="302" t="s">
        <v>16</v>
      </c>
      <c r="O22" s="303"/>
      <c r="P22" s="302" t="s">
        <v>17</v>
      </c>
      <c r="Q22" s="303"/>
      <c r="R22" s="285"/>
      <c r="S22" s="286"/>
      <c r="T22" s="98"/>
      <c r="U22" s="98"/>
      <c r="V22" s="98"/>
      <c r="W22" s="98"/>
      <c r="X22" s="231"/>
      <c r="Y22" s="231"/>
      <c r="Z22" s="231"/>
      <c r="AA22" s="291" t="s">
        <v>12</v>
      </c>
      <c r="AB22" s="292"/>
      <c r="AC22" s="291" t="s">
        <v>13</v>
      </c>
      <c r="AD22" s="310"/>
    </row>
    <row r="23" spans="1:30" ht="25.5" hidden="1" customHeight="1" thickBot="1" x14ac:dyDescent="0.3">
      <c r="A23" s="288"/>
      <c r="B23" s="233"/>
      <c r="C23" s="290"/>
      <c r="D23" s="26" t="s">
        <v>18</v>
      </c>
      <c r="E23" s="27" t="s">
        <v>5</v>
      </c>
      <c r="F23" s="28" t="s">
        <v>0</v>
      </c>
      <c r="G23" s="29" t="s">
        <v>5</v>
      </c>
      <c r="H23" s="29" t="s">
        <v>0</v>
      </c>
      <c r="I23" s="29" t="s">
        <v>5</v>
      </c>
      <c r="J23" s="28" t="s">
        <v>0</v>
      </c>
      <c r="K23" s="30" t="s">
        <v>5</v>
      </c>
      <c r="L23" s="28" t="s">
        <v>0</v>
      </c>
      <c r="M23" s="30" t="s">
        <v>5</v>
      </c>
      <c r="N23" s="28" t="s">
        <v>0</v>
      </c>
      <c r="O23" s="30" t="s">
        <v>5</v>
      </c>
      <c r="P23" s="31" t="s">
        <v>0</v>
      </c>
      <c r="Q23" s="30" t="s">
        <v>5</v>
      </c>
      <c r="R23" s="29" t="s">
        <v>0</v>
      </c>
      <c r="S23" s="29" t="s">
        <v>5</v>
      </c>
      <c r="T23" s="31"/>
      <c r="U23" s="31"/>
      <c r="V23" s="31"/>
      <c r="W23" s="31"/>
      <c r="X23" s="32"/>
      <c r="Y23" s="32"/>
      <c r="Z23" s="32"/>
      <c r="AA23" s="28" t="s">
        <v>0</v>
      </c>
      <c r="AB23" s="30" t="s">
        <v>5</v>
      </c>
      <c r="AC23" s="33" t="s">
        <v>0</v>
      </c>
      <c r="AD23" s="34" t="s">
        <v>5</v>
      </c>
    </row>
    <row r="24" spans="1:30" s="43" customFormat="1" ht="25.5" hidden="1" customHeight="1" x14ac:dyDescent="0.25">
      <c r="A24" s="63" t="s">
        <v>30</v>
      </c>
      <c r="B24" s="103"/>
      <c r="C24" s="37">
        <v>20</v>
      </c>
      <c r="D24" s="56">
        <v>3840</v>
      </c>
      <c r="E24" s="57">
        <f>D24</f>
        <v>3840</v>
      </c>
      <c r="F24" s="35">
        <v>0</v>
      </c>
      <c r="G24" s="38">
        <f>F24</f>
        <v>0</v>
      </c>
      <c r="H24" s="39">
        <v>0</v>
      </c>
      <c r="I24" s="38">
        <f>H24</f>
        <v>0</v>
      </c>
      <c r="J24" s="39">
        <v>0</v>
      </c>
      <c r="K24" s="62">
        <f>J24</f>
        <v>0</v>
      </c>
      <c r="L24" s="47" t="e">
        <f>IF(D24="","",#REF!*200000/D24)</f>
        <v>#REF!</v>
      </c>
      <c r="M24" s="48" t="e">
        <f>IF(E24="","",#REF!*200000/E24)</f>
        <v>#REF!</v>
      </c>
      <c r="N24" s="40">
        <f t="shared" ref="N24:O29" si="2">IF(D24="","",J24*200000/D24)</f>
        <v>0</v>
      </c>
      <c r="O24" s="41">
        <f t="shared" si="2"/>
        <v>0</v>
      </c>
      <c r="P24" s="50" t="e">
        <f t="shared" ref="P24:Q29" si="3">IF(L24="","",L24*N24/200)</f>
        <v>#REF!</v>
      </c>
      <c r="Q24" s="51" t="e">
        <f t="shared" si="3"/>
        <v>#REF!</v>
      </c>
      <c r="R24" s="39"/>
      <c r="S24" s="38">
        <f>R24</f>
        <v>0</v>
      </c>
      <c r="T24" s="100"/>
      <c r="U24" s="100"/>
      <c r="V24" s="100"/>
      <c r="W24" s="100"/>
      <c r="X24" s="60"/>
      <c r="Y24" s="60"/>
      <c r="Z24" s="60"/>
      <c r="AA24" s="304" t="s">
        <v>21</v>
      </c>
      <c r="AB24" s="305"/>
      <c r="AC24" s="305"/>
      <c r="AD24" s="305"/>
    </row>
    <row r="25" spans="1:30" s="43" customFormat="1" ht="25.5" hidden="1" customHeight="1" x14ac:dyDescent="0.25">
      <c r="A25" s="42" t="s">
        <v>31</v>
      </c>
      <c r="B25" s="102"/>
      <c r="C25" s="37"/>
      <c r="D25" s="56"/>
      <c r="E25" s="57" t="str">
        <f>IF(D25="","",D25+E24)</f>
        <v/>
      </c>
      <c r="F25" s="35"/>
      <c r="G25" s="38" t="str">
        <f>IF(F25="","",F25+G24)</f>
        <v/>
      </c>
      <c r="H25" s="39"/>
      <c r="I25" s="38" t="str">
        <f>IF(H25="","",H25+I24)</f>
        <v/>
      </c>
      <c r="J25" s="39"/>
      <c r="K25" s="8" t="str">
        <f>IF(J25="","",J25+K24)</f>
        <v/>
      </c>
      <c r="L25" s="47" t="str">
        <f>IF(D25="","",#REF!*200000/D25)</f>
        <v/>
      </c>
      <c r="M25" s="48" t="str">
        <f>IF(E25="","",#REF!*200000/E25)</f>
        <v/>
      </c>
      <c r="N25" s="40" t="str">
        <f t="shared" si="2"/>
        <v/>
      </c>
      <c r="O25" s="41" t="str">
        <f t="shared" si="2"/>
        <v/>
      </c>
      <c r="P25" s="50" t="str">
        <f t="shared" si="3"/>
        <v/>
      </c>
      <c r="Q25" s="51" t="str">
        <f>IF(M25="","",M25*O25/200)</f>
        <v/>
      </c>
      <c r="R25" s="39"/>
      <c r="S25" s="38" t="str">
        <f>IF(R25="","",R25+S24)</f>
        <v/>
      </c>
      <c r="T25" s="100"/>
      <c r="U25" s="100"/>
      <c r="V25" s="100"/>
      <c r="W25" s="100"/>
      <c r="X25" s="60"/>
      <c r="Y25" s="60"/>
      <c r="Z25" s="60"/>
      <c r="AA25" s="306"/>
      <c r="AB25" s="307"/>
      <c r="AC25" s="307"/>
      <c r="AD25" s="307"/>
    </row>
    <row r="26" spans="1:30" s="43" customFormat="1" ht="25.5" hidden="1" customHeight="1" x14ac:dyDescent="0.25">
      <c r="A26" s="42" t="s">
        <v>32</v>
      </c>
      <c r="B26" s="102"/>
      <c r="C26" s="61"/>
      <c r="D26" s="6"/>
      <c r="E26" s="57" t="str">
        <f>IF(D26="","",D26+E25)</f>
        <v/>
      </c>
      <c r="F26" s="35"/>
      <c r="G26" s="38" t="str">
        <f>IF(F26="","",F26+G25)</f>
        <v/>
      </c>
      <c r="H26" s="39"/>
      <c r="I26" s="38" t="str">
        <f>IF(H26="","",H26+I25)</f>
        <v/>
      </c>
      <c r="J26" s="39"/>
      <c r="K26" s="8" t="str">
        <f>IF(J26="","",J26+K25)</f>
        <v/>
      </c>
      <c r="L26" s="47" t="str">
        <f>IF(D26="","",#REF!*200000/D26)</f>
        <v/>
      </c>
      <c r="M26" s="48" t="str">
        <f>IF(E26="","",#REF!*200000/E26)</f>
        <v/>
      </c>
      <c r="N26" s="40" t="str">
        <f t="shared" si="2"/>
        <v/>
      </c>
      <c r="O26" s="41" t="str">
        <f t="shared" si="2"/>
        <v/>
      </c>
      <c r="P26" s="50" t="str">
        <f>IF(L26="","",L26*N26/200)</f>
        <v/>
      </c>
      <c r="Q26" s="51" t="str">
        <f>IF(M26="","",M26*O26/200)</f>
        <v/>
      </c>
      <c r="R26" s="39"/>
      <c r="S26" s="38" t="str">
        <f>IF(R26="","",R26+S25)</f>
        <v/>
      </c>
      <c r="T26" s="100"/>
      <c r="U26" s="100"/>
      <c r="V26" s="100"/>
      <c r="W26" s="100"/>
      <c r="X26" s="60"/>
      <c r="Y26" s="60"/>
      <c r="Z26" s="60"/>
      <c r="AA26" s="306"/>
      <c r="AB26" s="307"/>
      <c r="AC26" s="307"/>
      <c r="AD26" s="307"/>
    </row>
    <row r="27" spans="1:30" s="43" customFormat="1" ht="25.5" hidden="1" customHeight="1" x14ac:dyDescent="0.25">
      <c r="A27" s="42" t="s">
        <v>33</v>
      </c>
      <c r="B27" s="102"/>
      <c r="C27" s="61"/>
      <c r="D27" s="6"/>
      <c r="E27" s="7" t="str">
        <f>IF(D27="","",D27+E26)</f>
        <v/>
      </c>
      <c r="F27" s="35"/>
      <c r="G27" s="38" t="str">
        <f>IF(F27="","",F27+G26)</f>
        <v/>
      </c>
      <c r="H27" s="39"/>
      <c r="I27" s="38" t="str">
        <f>IF(H27="","",H27+I26)</f>
        <v/>
      </c>
      <c r="J27" s="37"/>
      <c r="K27" s="8" t="str">
        <f>IF(J27="","",J27+K26)</f>
        <v/>
      </c>
      <c r="L27" s="9" t="str">
        <f>IF(D27="","",#REF!*200000/D27)</f>
        <v/>
      </c>
      <c r="M27" s="10" t="str">
        <f>IF(E27="","",#REF!*200000/E27)</f>
        <v/>
      </c>
      <c r="N27" s="40" t="str">
        <f t="shared" si="2"/>
        <v/>
      </c>
      <c r="O27" s="41" t="str">
        <f t="shared" si="2"/>
        <v/>
      </c>
      <c r="P27" s="77" t="str">
        <f>IF(L27="","",L27*N27/200)</f>
        <v/>
      </c>
      <c r="Q27" s="76" t="str">
        <f>IF(M27="","",M27*O27/200)</f>
        <v/>
      </c>
      <c r="R27" s="39"/>
      <c r="S27" s="38" t="str">
        <f>IF(R27="","",R27+S26)</f>
        <v/>
      </c>
      <c r="T27" s="100"/>
      <c r="U27" s="100"/>
      <c r="V27" s="100"/>
      <c r="W27" s="100"/>
      <c r="X27" s="24"/>
      <c r="Y27" s="24"/>
      <c r="Z27" s="24"/>
      <c r="AA27" s="306"/>
      <c r="AB27" s="307"/>
      <c r="AC27" s="307"/>
      <c r="AD27" s="307"/>
    </row>
    <row r="28" spans="1:30" s="43" customFormat="1" ht="25.5" hidden="1" customHeight="1" x14ac:dyDescent="0.25">
      <c r="A28" s="42" t="s">
        <v>34</v>
      </c>
      <c r="B28" s="102"/>
      <c r="C28" s="61"/>
      <c r="D28" s="6"/>
      <c r="E28" s="7" t="str">
        <f>IF(D28="","",D28+E27)</f>
        <v/>
      </c>
      <c r="F28" s="35"/>
      <c r="G28" s="38" t="str">
        <f>IF(F28="","",F28+G27)</f>
        <v/>
      </c>
      <c r="H28" s="39"/>
      <c r="I28" s="38" t="str">
        <f>IF(H28="","",H28+I27)</f>
        <v/>
      </c>
      <c r="J28" s="37"/>
      <c r="K28" s="8" t="str">
        <f>IF(J28="","",J28+K27)</f>
        <v/>
      </c>
      <c r="L28" s="9" t="str">
        <f>IF(D28="","",#REF!*200000/D28)</f>
        <v/>
      </c>
      <c r="M28" s="10" t="str">
        <f>IF(E28="","",#REF!*200000/E28)</f>
        <v/>
      </c>
      <c r="N28" s="40" t="str">
        <f t="shared" si="2"/>
        <v/>
      </c>
      <c r="O28" s="41" t="str">
        <f t="shared" si="2"/>
        <v/>
      </c>
      <c r="P28" s="52" t="str">
        <f t="shared" si="3"/>
        <v/>
      </c>
      <c r="Q28" s="53" t="str">
        <f t="shared" si="3"/>
        <v/>
      </c>
      <c r="R28" s="39"/>
      <c r="S28" s="38" t="str">
        <f>IF(R28="","",R28+S27)</f>
        <v/>
      </c>
      <c r="T28" s="100"/>
      <c r="U28" s="100"/>
      <c r="V28" s="100"/>
      <c r="W28" s="100"/>
      <c r="X28" s="24"/>
      <c r="Y28" s="24"/>
      <c r="Z28" s="24"/>
      <c r="AA28" s="306"/>
      <c r="AB28" s="307"/>
      <c r="AC28" s="307"/>
      <c r="AD28" s="307"/>
    </row>
    <row r="29" spans="1:30" s="43" customFormat="1" ht="25.5" hidden="1" customHeight="1" x14ac:dyDescent="0.25">
      <c r="A29" s="42" t="s">
        <v>4</v>
      </c>
      <c r="B29" s="102"/>
      <c r="C29" s="61"/>
      <c r="D29" s="6"/>
      <c r="E29" s="7" t="str">
        <f>IF(D29="","",D29+E28)</f>
        <v/>
      </c>
      <c r="F29" s="35"/>
      <c r="G29" s="38" t="str">
        <f>IF(F29="","",F29+G28)</f>
        <v/>
      </c>
      <c r="H29" s="39"/>
      <c r="I29" s="38" t="str">
        <f>IF(H29="","",H29+I28)</f>
        <v/>
      </c>
      <c r="J29" s="37"/>
      <c r="K29" s="8" t="str">
        <f>IF(J29="","",J29+K28)</f>
        <v/>
      </c>
      <c r="L29" s="9" t="str">
        <f>IF(D29="","",#REF!*200000/D29)</f>
        <v/>
      </c>
      <c r="M29" s="10" t="str">
        <f>IF(E29="","",#REF!*200000/E29)</f>
        <v/>
      </c>
      <c r="N29" s="40" t="str">
        <f t="shared" si="2"/>
        <v/>
      </c>
      <c r="O29" s="41" t="str">
        <f t="shared" si="2"/>
        <v/>
      </c>
      <c r="P29" s="88" t="str">
        <f t="shared" si="3"/>
        <v/>
      </c>
      <c r="Q29" s="23" t="str">
        <f t="shared" si="3"/>
        <v/>
      </c>
      <c r="R29" s="39"/>
      <c r="S29" s="38" t="str">
        <f>IF(R29="","",R29+S28)</f>
        <v/>
      </c>
      <c r="T29" s="100"/>
      <c r="U29" s="100"/>
      <c r="V29" s="100"/>
      <c r="W29" s="100"/>
      <c r="X29" s="24"/>
      <c r="Y29" s="24"/>
      <c r="Z29" s="24"/>
      <c r="AA29" s="306"/>
      <c r="AB29" s="307"/>
      <c r="AC29" s="307"/>
      <c r="AD29" s="307"/>
    </row>
    <row r="30" spans="1:30" ht="25.5" hidden="1" customHeight="1" thickBot="1" x14ac:dyDescent="0.3"/>
    <row r="31" spans="1:30" ht="32.25" customHeight="1" x14ac:dyDescent="0.25">
      <c r="A31" s="323" t="s">
        <v>0</v>
      </c>
      <c r="B31" s="325" t="s">
        <v>63</v>
      </c>
      <c r="C31" s="325" t="s">
        <v>1</v>
      </c>
      <c r="D31" s="329" t="s">
        <v>2</v>
      </c>
      <c r="E31" s="329"/>
      <c r="F31" s="329" t="s">
        <v>56</v>
      </c>
      <c r="G31" s="329"/>
      <c r="H31" s="316" t="s">
        <v>55</v>
      </c>
      <c r="I31" s="316"/>
      <c r="J31" s="316"/>
      <c r="K31" s="316"/>
      <c r="L31" s="316" t="s">
        <v>9</v>
      </c>
      <c r="M31" s="316"/>
      <c r="N31" s="316"/>
      <c r="O31" s="316"/>
      <c r="P31" s="316"/>
      <c r="Q31" s="316"/>
      <c r="R31" s="313" t="s">
        <v>41</v>
      </c>
      <c r="S31" s="313"/>
      <c r="T31" s="313" t="s">
        <v>42</v>
      </c>
      <c r="U31" s="313"/>
      <c r="V31" s="313"/>
      <c r="W31" s="313"/>
      <c r="X31" s="313"/>
      <c r="Y31" s="313" t="s">
        <v>52</v>
      </c>
      <c r="Z31" s="313"/>
      <c r="AA31" s="316" t="s">
        <v>14</v>
      </c>
      <c r="AB31" s="316"/>
      <c r="AC31" s="316"/>
      <c r="AD31" s="320"/>
    </row>
    <row r="32" spans="1:30" ht="25.5" customHeight="1" x14ac:dyDescent="0.25">
      <c r="A32" s="324"/>
      <c r="B32" s="326"/>
      <c r="C32" s="326"/>
      <c r="D32" s="321"/>
      <c r="E32" s="321"/>
      <c r="F32" s="321"/>
      <c r="G32" s="321"/>
      <c r="H32" s="327" t="s">
        <v>57</v>
      </c>
      <c r="I32" s="327"/>
      <c r="J32" s="321" t="s">
        <v>3</v>
      </c>
      <c r="K32" s="328"/>
      <c r="L32" s="315" t="s">
        <v>15</v>
      </c>
      <c r="M32" s="315"/>
      <c r="N32" s="315" t="s">
        <v>16</v>
      </c>
      <c r="O32" s="315"/>
      <c r="P32" s="315" t="s">
        <v>17</v>
      </c>
      <c r="Q32" s="315"/>
      <c r="R32" s="314"/>
      <c r="S32" s="314"/>
      <c r="T32" s="314"/>
      <c r="U32" s="314"/>
      <c r="V32" s="314"/>
      <c r="W32" s="314"/>
      <c r="X32" s="314"/>
      <c r="Y32" s="314"/>
      <c r="Z32" s="314"/>
      <c r="AA32" s="321" t="s">
        <v>12</v>
      </c>
      <c r="AB32" s="321"/>
      <c r="AC32" s="321" t="s">
        <v>13</v>
      </c>
      <c r="AD32" s="322"/>
    </row>
    <row r="33" spans="1:30" ht="43.95" customHeight="1" x14ac:dyDescent="0.25">
      <c r="A33" s="324"/>
      <c r="B33" s="326"/>
      <c r="C33" s="326"/>
      <c r="D33" s="228" t="s">
        <v>18</v>
      </c>
      <c r="E33" s="224" t="s">
        <v>5</v>
      </c>
      <c r="F33" s="224" t="s">
        <v>0</v>
      </c>
      <c r="G33" s="224" t="s">
        <v>5</v>
      </c>
      <c r="H33" s="224" t="s">
        <v>0</v>
      </c>
      <c r="I33" s="224" t="s">
        <v>5</v>
      </c>
      <c r="J33" s="224" t="s">
        <v>0</v>
      </c>
      <c r="K33" s="224" t="s">
        <v>5</v>
      </c>
      <c r="L33" s="224" t="s">
        <v>0</v>
      </c>
      <c r="M33" s="224" t="s">
        <v>5</v>
      </c>
      <c r="N33" s="224" t="s">
        <v>0</v>
      </c>
      <c r="O33" s="224" t="s">
        <v>5</v>
      </c>
      <c r="P33" s="224" t="s">
        <v>0</v>
      </c>
      <c r="Q33" s="224" t="s">
        <v>5</v>
      </c>
      <c r="R33" s="224" t="s">
        <v>0</v>
      </c>
      <c r="S33" s="224" t="s">
        <v>5</v>
      </c>
      <c r="T33" s="172" t="s">
        <v>10</v>
      </c>
      <c r="U33" s="172" t="s">
        <v>5</v>
      </c>
      <c r="V33" s="172" t="s">
        <v>44</v>
      </c>
      <c r="W33" s="172" t="s">
        <v>51</v>
      </c>
      <c r="X33" s="173" t="s">
        <v>43</v>
      </c>
      <c r="Y33" s="173" t="s">
        <v>54</v>
      </c>
      <c r="Z33" s="173" t="s">
        <v>53</v>
      </c>
      <c r="AA33" s="224" t="s">
        <v>0</v>
      </c>
      <c r="AB33" s="224" t="s">
        <v>5</v>
      </c>
      <c r="AC33" s="224" t="s">
        <v>0</v>
      </c>
      <c r="AD33" s="227" t="s">
        <v>5</v>
      </c>
    </row>
    <row r="34" spans="1:30" s="20" customFormat="1" ht="25.5" customHeight="1" x14ac:dyDescent="0.25">
      <c r="A34" s="92" t="s">
        <v>30</v>
      </c>
      <c r="B34" s="129" t="s">
        <v>77</v>
      </c>
      <c r="C34" s="130">
        <v>87</v>
      </c>
      <c r="D34" s="131">
        <v>17400</v>
      </c>
      <c r="E34" s="132">
        <f>+D34</f>
        <v>17400</v>
      </c>
      <c r="F34" s="133"/>
      <c r="G34" s="133">
        <f>+F34</f>
        <v>0</v>
      </c>
      <c r="H34" s="134">
        <v>0</v>
      </c>
      <c r="I34" s="134">
        <f>+H34</f>
        <v>0</v>
      </c>
      <c r="J34" s="135">
        <v>0</v>
      </c>
      <c r="K34" s="136">
        <f>+J34</f>
        <v>0</v>
      </c>
      <c r="L34" s="137">
        <f>IF(D34="","",H34*1000000/D34)</f>
        <v>0</v>
      </c>
      <c r="M34" s="138">
        <f>IF(E34="","",I34*1000000/E34)</f>
        <v>0</v>
      </c>
      <c r="N34" s="139">
        <f t="shared" ref="N34:N36" si="4">IF(D34="","",J34*1000000/D34)</f>
        <v>0</v>
      </c>
      <c r="O34" s="138">
        <f t="shared" ref="O34:O35" si="5">IF(E34="","",J34*1000000/E34)</f>
        <v>0</v>
      </c>
      <c r="P34" s="137">
        <f>(L34+N34)/100</f>
        <v>0</v>
      </c>
      <c r="Q34" s="138">
        <v>0</v>
      </c>
      <c r="R34" s="140">
        <v>0</v>
      </c>
      <c r="S34" s="136">
        <f>R34</f>
        <v>0</v>
      </c>
      <c r="T34" s="141">
        <v>0</v>
      </c>
      <c r="U34" s="142">
        <f>+T34</f>
        <v>0</v>
      </c>
      <c r="V34" s="143">
        <v>0</v>
      </c>
      <c r="W34" s="144" t="e">
        <f>((T34*1000000)/V34)</f>
        <v>#DIV/0!</v>
      </c>
      <c r="X34" s="145">
        <v>0</v>
      </c>
      <c r="Y34" s="162">
        <v>0</v>
      </c>
      <c r="Z34" s="162">
        <f>Y34</f>
        <v>0</v>
      </c>
      <c r="AA34" s="152">
        <v>63.77</v>
      </c>
      <c r="AB34" s="237">
        <f>+AA34</f>
        <v>63.77</v>
      </c>
      <c r="AC34" s="239">
        <f>AA34/D34</f>
        <v>3.6649425287356326E-3</v>
      </c>
      <c r="AD34" s="239">
        <f>+AC34</f>
        <v>3.6649425287356326E-3</v>
      </c>
    </row>
    <row r="35" spans="1:30" ht="30.6" customHeight="1" x14ac:dyDescent="0.25">
      <c r="A35" s="42" t="s">
        <v>31</v>
      </c>
      <c r="B35" s="149" t="s">
        <v>77</v>
      </c>
      <c r="C35" s="130">
        <v>113</v>
      </c>
      <c r="D35" s="131">
        <v>22600</v>
      </c>
      <c r="E35" s="132">
        <f>+E34+D35</f>
        <v>40000</v>
      </c>
      <c r="F35" s="133"/>
      <c r="G35" s="133">
        <f t="shared" ref="G35:G45" si="6">+F35</f>
        <v>0</v>
      </c>
      <c r="H35" s="134">
        <v>0</v>
      </c>
      <c r="I35" s="150">
        <f>+H35+I34</f>
        <v>0</v>
      </c>
      <c r="J35" s="135">
        <v>0</v>
      </c>
      <c r="K35" s="136">
        <f>+K34+J35</f>
        <v>0</v>
      </c>
      <c r="L35" s="137">
        <f>IF(D35="","",H35*1000000/D35)</f>
        <v>0</v>
      </c>
      <c r="M35" s="138">
        <f>IF(E35="","",I35*1000000/E35)</f>
        <v>0</v>
      </c>
      <c r="N35" s="139">
        <f t="shared" si="4"/>
        <v>0</v>
      </c>
      <c r="O35" s="138">
        <f t="shared" si="5"/>
        <v>0</v>
      </c>
      <c r="P35" s="137">
        <f t="shared" ref="P35:P44" si="7">(L35+N35)/100</f>
        <v>0</v>
      </c>
      <c r="Q35" s="138">
        <f>+P35+Q34</f>
        <v>0</v>
      </c>
      <c r="R35" s="140"/>
      <c r="S35" s="150">
        <f>R35+S34</f>
        <v>0</v>
      </c>
      <c r="T35" s="141">
        <v>0</v>
      </c>
      <c r="U35" s="141">
        <f>+T35+U34</f>
        <v>0</v>
      </c>
      <c r="V35" s="143">
        <v>0</v>
      </c>
      <c r="W35" s="144" t="e">
        <f>((U35*1000000)/V35)</f>
        <v>#DIV/0!</v>
      </c>
      <c r="X35" s="151">
        <v>0</v>
      </c>
      <c r="Y35" s="162">
        <v>0</v>
      </c>
      <c r="Z35" s="235">
        <f>Y35+Z34</f>
        <v>0</v>
      </c>
      <c r="AA35" s="152">
        <v>50.63</v>
      </c>
      <c r="AB35" s="237">
        <f>+AB34+AA35</f>
        <v>114.4</v>
      </c>
      <c r="AC35" s="239">
        <f>AA35/D35</f>
        <v>2.2402654867256636E-3</v>
      </c>
      <c r="AD35" s="240">
        <f>+AC35+AD34</f>
        <v>5.9052080154612958E-3</v>
      </c>
    </row>
    <row r="36" spans="1:30" ht="27" customHeight="1" x14ac:dyDescent="0.25">
      <c r="A36" s="42" t="s">
        <v>32</v>
      </c>
      <c r="B36" s="149" t="s">
        <v>77</v>
      </c>
      <c r="C36" s="130"/>
      <c r="D36" s="131"/>
      <c r="E36" s="132"/>
      <c r="F36" s="133"/>
      <c r="G36" s="133">
        <f t="shared" si="6"/>
        <v>0</v>
      </c>
      <c r="H36" s="134">
        <v>0</v>
      </c>
      <c r="I36" s="150">
        <f>+H36</f>
        <v>0</v>
      </c>
      <c r="J36" s="135">
        <v>0</v>
      </c>
      <c r="K36" s="136">
        <v>0</v>
      </c>
      <c r="L36" s="137">
        <v>0</v>
      </c>
      <c r="M36" s="138">
        <v>0</v>
      </c>
      <c r="N36" s="139" t="str">
        <f t="shared" si="4"/>
        <v/>
      </c>
      <c r="O36" s="138">
        <v>0</v>
      </c>
      <c r="P36" s="137">
        <v>0</v>
      </c>
      <c r="Q36" s="138">
        <v>0</v>
      </c>
      <c r="R36" s="140"/>
      <c r="S36" s="150">
        <f t="shared" ref="S36:S44" si="8">R36+S35</f>
        <v>0</v>
      </c>
      <c r="T36" s="141">
        <v>0</v>
      </c>
      <c r="U36" s="141">
        <f t="shared" ref="U36:U45" si="9">+T36+U35</f>
        <v>0</v>
      </c>
      <c r="V36" s="143">
        <v>0</v>
      </c>
      <c r="W36" s="144" t="e">
        <f t="shared" ref="W36:W45" si="10">((T36*1000000)/V36)</f>
        <v>#DIV/0!</v>
      </c>
      <c r="X36" s="151">
        <v>0</v>
      </c>
      <c r="Y36" s="162">
        <v>0</v>
      </c>
      <c r="Z36" s="235">
        <f t="shared" ref="Z36:Z43" si="11">Y36+Z35</f>
        <v>0</v>
      </c>
      <c r="AA36" s="152"/>
      <c r="AB36" s="237">
        <f t="shared" ref="AB36:AB45" si="12">+AB35+AA36</f>
        <v>114.4</v>
      </c>
      <c r="AC36" s="148" t="e">
        <f t="shared" ref="AC36:AC45" si="13">AA36/D36</f>
        <v>#DIV/0!</v>
      </c>
      <c r="AD36" s="112" t="e">
        <f t="shared" ref="AD36:AD45" si="14">+AC36+AD35</f>
        <v>#DIV/0!</v>
      </c>
    </row>
    <row r="37" spans="1:30" ht="25.5" customHeight="1" x14ac:dyDescent="0.25">
      <c r="A37" s="42" t="s">
        <v>33</v>
      </c>
      <c r="B37" s="149" t="s">
        <v>77</v>
      </c>
      <c r="C37" s="130"/>
      <c r="D37" s="131"/>
      <c r="E37" s="132"/>
      <c r="F37" s="133"/>
      <c r="G37" s="133">
        <f t="shared" si="6"/>
        <v>0</v>
      </c>
      <c r="H37" s="134">
        <v>0</v>
      </c>
      <c r="I37" s="150">
        <v>0</v>
      </c>
      <c r="J37" s="135">
        <v>0</v>
      </c>
      <c r="K37" s="136">
        <f t="shared" ref="K37:K45" si="15">+K36+J37</f>
        <v>0</v>
      </c>
      <c r="L37" s="137">
        <v>0</v>
      </c>
      <c r="M37" s="138">
        <v>0</v>
      </c>
      <c r="N37" s="139">
        <v>0</v>
      </c>
      <c r="O37" s="138">
        <v>0</v>
      </c>
      <c r="P37" s="137">
        <f t="shared" si="7"/>
        <v>0</v>
      </c>
      <c r="Q37" s="138">
        <f t="shared" ref="Q37:Q44" si="16">+P37+Q36</f>
        <v>0</v>
      </c>
      <c r="R37" s="140"/>
      <c r="S37" s="150">
        <f t="shared" si="8"/>
        <v>0</v>
      </c>
      <c r="T37" s="141">
        <v>0</v>
      </c>
      <c r="U37" s="141">
        <f t="shared" si="9"/>
        <v>0</v>
      </c>
      <c r="V37" s="143">
        <v>0</v>
      </c>
      <c r="W37" s="144" t="e">
        <f t="shared" si="10"/>
        <v>#DIV/0!</v>
      </c>
      <c r="X37" s="151">
        <v>0</v>
      </c>
      <c r="Y37" s="162">
        <v>0</v>
      </c>
      <c r="Z37" s="235">
        <f t="shared" si="11"/>
        <v>0</v>
      </c>
      <c r="AA37" s="152"/>
      <c r="AB37" s="237">
        <f t="shared" si="12"/>
        <v>114.4</v>
      </c>
      <c r="AC37" s="148" t="e">
        <f t="shared" si="13"/>
        <v>#DIV/0!</v>
      </c>
      <c r="AD37" s="112" t="e">
        <f t="shared" si="14"/>
        <v>#DIV/0!</v>
      </c>
    </row>
    <row r="38" spans="1:30" ht="25.5" customHeight="1" x14ac:dyDescent="0.25">
      <c r="A38" s="42" t="s">
        <v>34</v>
      </c>
      <c r="B38" s="149" t="s">
        <v>77</v>
      </c>
      <c r="C38" s="130"/>
      <c r="D38" s="131"/>
      <c r="E38" s="132"/>
      <c r="F38" s="133"/>
      <c r="G38" s="133">
        <f t="shared" si="6"/>
        <v>0</v>
      </c>
      <c r="H38" s="134">
        <v>0</v>
      </c>
      <c r="I38" s="150">
        <v>0</v>
      </c>
      <c r="J38" s="135">
        <v>0</v>
      </c>
      <c r="K38" s="136">
        <f t="shared" si="15"/>
        <v>0</v>
      </c>
      <c r="L38" s="137">
        <v>0</v>
      </c>
      <c r="M38" s="138" t="str">
        <f>IF(E38="","",I38*1000000/E38)</f>
        <v/>
      </c>
      <c r="N38" s="139">
        <v>0</v>
      </c>
      <c r="O38" s="138" t="str">
        <f t="shared" ref="O38:O45" si="17">IF(E38="","",K38*1000000/E38)</f>
        <v/>
      </c>
      <c r="P38" s="137">
        <f t="shared" si="7"/>
        <v>0</v>
      </c>
      <c r="Q38" s="138">
        <f>+P38+Q37</f>
        <v>0</v>
      </c>
      <c r="R38" s="140"/>
      <c r="S38" s="150">
        <f t="shared" si="8"/>
        <v>0</v>
      </c>
      <c r="T38" s="141">
        <v>0</v>
      </c>
      <c r="U38" s="141">
        <f t="shared" si="9"/>
        <v>0</v>
      </c>
      <c r="V38" s="143">
        <v>0</v>
      </c>
      <c r="W38" s="144" t="e">
        <f t="shared" si="10"/>
        <v>#DIV/0!</v>
      </c>
      <c r="X38" s="151">
        <v>0</v>
      </c>
      <c r="Y38" s="162">
        <v>0</v>
      </c>
      <c r="Z38" s="235">
        <f t="shared" si="11"/>
        <v>0</v>
      </c>
      <c r="AA38" s="152"/>
      <c r="AB38" s="237">
        <f t="shared" si="12"/>
        <v>114.4</v>
      </c>
      <c r="AC38" s="148" t="e">
        <f t="shared" si="13"/>
        <v>#DIV/0!</v>
      </c>
      <c r="AD38" s="112" t="e">
        <f t="shared" si="14"/>
        <v>#DIV/0!</v>
      </c>
    </row>
    <row r="39" spans="1:30" ht="25.5" customHeight="1" x14ac:dyDescent="0.25">
      <c r="A39" s="42" t="s">
        <v>4</v>
      </c>
      <c r="B39" s="149" t="s">
        <v>77</v>
      </c>
      <c r="C39" s="130"/>
      <c r="D39" s="131"/>
      <c r="E39" s="132"/>
      <c r="F39" s="133"/>
      <c r="G39" s="133">
        <f t="shared" si="6"/>
        <v>0</v>
      </c>
      <c r="H39" s="134">
        <v>0</v>
      </c>
      <c r="I39" s="150">
        <f t="shared" ref="I39:I45" si="18">+H39+I38</f>
        <v>0</v>
      </c>
      <c r="J39" s="135">
        <v>0</v>
      </c>
      <c r="K39" s="136">
        <f t="shared" si="15"/>
        <v>0</v>
      </c>
      <c r="L39" s="137">
        <v>0</v>
      </c>
      <c r="M39" s="138" t="str">
        <f t="shared" ref="M39:M45" si="19">IF(E39="","",I39*1000000/E39)</f>
        <v/>
      </c>
      <c r="N39" s="139">
        <v>0</v>
      </c>
      <c r="O39" s="138" t="str">
        <f t="shared" si="17"/>
        <v/>
      </c>
      <c r="P39" s="137">
        <f t="shared" si="7"/>
        <v>0</v>
      </c>
      <c r="Q39" s="138">
        <f>+P39+Q38</f>
        <v>0</v>
      </c>
      <c r="R39" s="140"/>
      <c r="S39" s="150">
        <f t="shared" si="8"/>
        <v>0</v>
      </c>
      <c r="T39" s="141">
        <v>0</v>
      </c>
      <c r="U39" s="141">
        <f t="shared" si="9"/>
        <v>0</v>
      </c>
      <c r="V39" s="143">
        <v>0</v>
      </c>
      <c r="W39" s="144" t="e">
        <f t="shared" si="10"/>
        <v>#DIV/0!</v>
      </c>
      <c r="X39" s="151">
        <v>0</v>
      </c>
      <c r="Y39" s="162">
        <v>0</v>
      </c>
      <c r="Z39" s="235">
        <f t="shared" si="11"/>
        <v>0</v>
      </c>
      <c r="AA39" s="152"/>
      <c r="AB39" s="237">
        <f t="shared" si="12"/>
        <v>114.4</v>
      </c>
      <c r="AC39" s="148" t="e">
        <f t="shared" si="13"/>
        <v>#DIV/0!</v>
      </c>
      <c r="AD39" s="112" t="e">
        <f t="shared" si="14"/>
        <v>#DIV/0!</v>
      </c>
    </row>
    <row r="40" spans="1:30" ht="25.5" customHeight="1" x14ac:dyDescent="0.25">
      <c r="A40" s="42" t="s">
        <v>35</v>
      </c>
      <c r="B40" s="149" t="s">
        <v>77</v>
      </c>
      <c r="C40" s="130"/>
      <c r="D40" s="131"/>
      <c r="E40" s="132"/>
      <c r="F40" s="133"/>
      <c r="G40" s="133">
        <f t="shared" si="6"/>
        <v>0</v>
      </c>
      <c r="H40" s="134">
        <v>0</v>
      </c>
      <c r="I40" s="150">
        <f t="shared" si="18"/>
        <v>0</v>
      </c>
      <c r="J40" s="135">
        <v>0</v>
      </c>
      <c r="K40" s="136">
        <f t="shared" si="15"/>
        <v>0</v>
      </c>
      <c r="L40" s="184">
        <v>0</v>
      </c>
      <c r="M40" s="138" t="str">
        <f>IF(E40="","",I40*1000000/E40)</f>
        <v/>
      </c>
      <c r="N40" s="139">
        <v>0</v>
      </c>
      <c r="O40" s="138" t="str">
        <f t="shared" si="17"/>
        <v/>
      </c>
      <c r="P40" s="137">
        <f>(L40+N40)/100</f>
        <v>0</v>
      </c>
      <c r="Q40" s="138">
        <f t="shared" si="16"/>
        <v>0</v>
      </c>
      <c r="R40" s="140"/>
      <c r="S40" s="150">
        <f t="shared" si="8"/>
        <v>0</v>
      </c>
      <c r="T40" s="141">
        <v>0</v>
      </c>
      <c r="U40" s="141">
        <f t="shared" si="9"/>
        <v>0</v>
      </c>
      <c r="V40" s="143">
        <v>0</v>
      </c>
      <c r="W40" s="144" t="e">
        <f t="shared" si="10"/>
        <v>#DIV/0!</v>
      </c>
      <c r="X40" s="151">
        <v>0</v>
      </c>
      <c r="Y40" s="162">
        <v>0</v>
      </c>
      <c r="Z40" s="235">
        <f t="shared" si="11"/>
        <v>0</v>
      </c>
      <c r="AA40" s="152"/>
      <c r="AB40" s="237">
        <f t="shared" si="12"/>
        <v>114.4</v>
      </c>
      <c r="AC40" s="148" t="e">
        <f t="shared" si="13"/>
        <v>#DIV/0!</v>
      </c>
      <c r="AD40" s="112" t="e">
        <f t="shared" si="14"/>
        <v>#DIV/0!</v>
      </c>
    </row>
    <row r="41" spans="1:30" ht="25.5" customHeight="1" x14ac:dyDescent="0.25">
      <c r="A41" s="42" t="s">
        <v>36</v>
      </c>
      <c r="B41" s="149" t="s">
        <v>77</v>
      </c>
      <c r="C41" s="130"/>
      <c r="D41" s="131"/>
      <c r="E41" s="132"/>
      <c r="F41" s="133"/>
      <c r="G41" s="133">
        <f t="shared" si="6"/>
        <v>0</v>
      </c>
      <c r="H41" s="134">
        <v>0</v>
      </c>
      <c r="I41" s="150">
        <f t="shared" si="18"/>
        <v>0</v>
      </c>
      <c r="J41" s="135">
        <v>0</v>
      </c>
      <c r="K41" s="136">
        <f t="shared" si="15"/>
        <v>0</v>
      </c>
      <c r="L41" s="184">
        <v>0</v>
      </c>
      <c r="M41" s="138" t="str">
        <f t="shared" si="19"/>
        <v/>
      </c>
      <c r="N41" s="139">
        <v>0</v>
      </c>
      <c r="O41" s="138" t="str">
        <f t="shared" si="17"/>
        <v/>
      </c>
      <c r="P41" s="137">
        <f t="shared" si="7"/>
        <v>0</v>
      </c>
      <c r="Q41" s="138">
        <f t="shared" si="16"/>
        <v>0</v>
      </c>
      <c r="R41" s="140"/>
      <c r="S41" s="150">
        <f t="shared" si="8"/>
        <v>0</v>
      </c>
      <c r="T41" s="141">
        <v>0</v>
      </c>
      <c r="U41" s="141">
        <f t="shared" si="9"/>
        <v>0</v>
      </c>
      <c r="V41" s="143">
        <v>0</v>
      </c>
      <c r="W41" s="144" t="e">
        <f t="shared" si="10"/>
        <v>#DIV/0!</v>
      </c>
      <c r="X41" s="151">
        <v>0</v>
      </c>
      <c r="Y41" s="162">
        <v>0</v>
      </c>
      <c r="Z41" s="235">
        <f t="shared" si="11"/>
        <v>0</v>
      </c>
      <c r="AA41" s="152"/>
      <c r="AB41" s="237">
        <f t="shared" si="12"/>
        <v>114.4</v>
      </c>
      <c r="AC41" s="148" t="e">
        <f t="shared" si="13"/>
        <v>#DIV/0!</v>
      </c>
      <c r="AD41" s="112" t="e">
        <f t="shared" si="14"/>
        <v>#DIV/0!</v>
      </c>
    </row>
    <row r="42" spans="1:30" ht="25.5" customHeight="1" x14ac:dyDescent="0.25">
      <c r="A42" s="42" t="s">
        <v>38</v>
      </c>
      <c r="B42" s="149" t="s">
        <v>77</v>
      </c>
      <c r="C42" s="130"/>
      <c r="D42" s="131"/>
      <c r="E42" s="132"/>
      <c r="F42" s="133"/>
      <c r="G42" s="133">
        <f t="shared" si="6"/>
        <v>0</v>
      </c>
      <c r="H42" s="134">
        <v>0</v>
      </c>
      <c r="I42" s="150">
        <f>+H42+I41</f>
        <v>0</v>
      </c>
      <c r="J42" s="135">
        <v>0</v>
      </c>
      <c r="K42" s="136">
        <f>+K41+J42</f>
        <v>0</v>
      </c>
      <c r="L42" s="137">
        <v>0</v>
      </c>
      <c r="M42" s="138" t="str">
        <f t="shared" si="19"/>
        <v/>
      </c>
      <c r="N42" s="139">
        <v>0</v>
      </c>
      <c r="O42" s="138" t="str">
        <f t="shared" si="17"/>
        <v/>
      </c>
      <c r="P42" s="137">
        <f t="shared" si="7"/>
        <v>0</v>
      </c>
      <c r="Q42" s="138">
        <f>+P42+Q41</f>
        <v>0</v>
      </c>
      <c r="R42" s="140"/>
      <c r="S42" s="150">
        <f t="shared" si="8"/>
        <v>0</v>
      </c>
      <c r="T42" s="141">
        <v>0</v>
      </c>
      <c r="U42" s="141">
        <f>+T42+U41</f>
        <v>0</v>
      </c>
      <c r="V42" s="143">
        <v>0</v>
      </c>
      <c r="W42" s="144" t="e">
        <f t="shared" si="10"/>
        <v>#DIV/0!</v>
      </c>
      <c r="X42" s="151">
        <v>0</v>
      </c>
      <c r="Y42" s="162">
        <v>0</v>
      </c>
      <c r="Z42" s="235">
        <f t="shared" si="11"/>
        <v>0</v>
      </c>
      <c r="AA42" s="152"/>
      <c r="AB42" s="237">
        <f>+AB41+AA42</f>
        <v>114.4</v>
      </c>
      <c r="AC42" s="148" t="e">
        <f t="shared" si="13"/>
        <v>#DIV/0!</v>
      </c>
      <c r="AD42" s="112" t="e">
        <f>+AC42+AD41</f>
        <v>#DIV/0!</v>
      </c>
    </row>
    <row r="43" spans="1:30" ht="25.5" customHeight="1" x14ac:dyDescent="0.25">
      <c r="A43" s="42" t="s">
        <v>37</v>
      </c>
      <c r="B43" s="149" t="s">
        <v>77</v>
      </c>
      <c r="C43" s="130"/>
      <c r="D43" s="131"/>
      <c r="E43" s="132"/>
      <c r="F43" s="133"/>
      <c r="G43" s="133">
        <f t="shared" si="6"/>
        <v>0</v>
      </c>
      <c r="H43" s="134">
        <v>0</v>
      </c>
      <c r="I43" s="150">
        <f t="shared" si="18"/>
        <v>0</v>
      </c>
      <c r="J43" s="135">
        <v>0</v>
      </c>
      <c r="K43" s="136">
        <f t="shared" si="15"/>
        <v>0</v>
      </c>
      <c r="L43" s="137">
        <v>0</v>
      </c>
      <c r="M43" s="137" t="str">
        <f t="shared" si="19"/>
        <v/>
      </c>
      <c r="N43" s="139">
        <v>0</v>
      </c>
      <c r="O43" s="138" t="str">
        <f t="shared" si="17"/>
        <v/>
      </c>
      <c r="P43" s="137">
        <f t="shared" si="7"/>
        <v>0</v>
      </c>
      <c r="Q43" s="138">
        <f t="shared" si="16"/>
        <v>0</v>
      </c>
      <c r="R43" s="140"/>
      <c r="S43" s="150">
        <f t="shared" si="8"/>
        <v>0</v>
      </c>
      <c r="T43" s="141">
        <v>0</v>
      </c>
      <c r="U43" s="141">
        <f t="shared" si="9"/>
        <v>0</v>
      </c>
      <c r="V43" s="143">
        <v>0</v>
      </c>
      <c r="W43" s="144" t="e">
        <f t="shared" si="10"/>
        <v>#DIV/0!</v>
      </c>
      <c r="X43" s="151">
        <v>0</v>
      </c>
      <c r="Y43" s="162">
        <v>0</v>
      </c>
      <c r="Z43" s="235">
        <f t="shared" si="11"/>
        <v>0</v>
      </c>
      <c r="AA43" s="152"/>
      <c r="AB43" s="237">
        <f t="shared" si="12"/>
        <v>114.4</v>
      </c>
      <c r="AC43" s="148" t="e">
        <f t="shared" si="13"/>
        <v>#DIV/0!</v>
      </c>
      <c r="AD43" s="112" t="e">
        <f t="shared" si="14"/>
        <v>#DIV/0!</v>
      </c>
    </row>
    <row r="44" spans="1:30" ht="25.5" customHeight="1" x14ac:dyDescent="0.25">
      <c r="A44" s="42" t="s">
        <v>39</v>
      </c>
      <c r="B44" s="149" t="s">
        <v>77</v>
      </c>
      <c r="C44" s="130"/>
      <c r="D44" s="131"/>
      <c r="E44" s="132"/>
      <c r="F44" s="133"/>
      <c r="G44" s="133">
        <f t="shared" si="6"/>
        <v>0</v>
      </c>
      <c r="H44" s="134">
        <v>0</v>
      </c>
      <c r="I44" s="150">
        <f t="shared" si="18"/>
        <v>0</v>
      </c>
      <c r="J44" s="135">
        <v>0</v>
      </c>
      <c r="K44" s="136">
        <f t="shared" si="15"/>
        <v>0</v>
      </c>
      <c r="L44" s="137">
        <v>0</v>
      </c>
      <c r="M44" s="137" t="str">
        <f t="shared" si="19"/>
        <v/>
      </c>
      <c r="N44" s="139">
        <v>0</v>
      </c>
      <c r="O44" s="138" t="str">
        <f t="shared" si="17"/>
        <v/>
      </c>
      <c r="P44" s="137">
        <f t="shared" si="7"/>
        <v>0</v>
      </c>
      <c r="Q44" s="138">
        <f t="shared" si="16"/>
        <v>0</v>
      </c>
      <c r="R44" s="140"/>
      <c r="S44" s="150">
        <f t="shared" si="8"/>
        <v>0</v>
      </c>
      <c r="T44" s="141">
        <v>0</v>
      </c>
      <c r="U44" s="141">
        <f t="shared" si="9"/>
        <v>0</v>
      </c>
      <c r="V44" s="143">
        <v>0</v>
      </c>
      <c r="W44" s="144" t="e">
        <f t="shared" si="10"/>
        <v>#DIV/0!</v>
      </c>
      <c r="X44" s="151">
        <v>0</v>
      </c>
      <c r="Y44" s="162">
        <v>0</v>
      </c>
      <c r="Z44" s="235">
        <f>Y44+Z43</f>
        <v>0</v>
      </c>
      <c r="AA44" s="152"/>
      <c r="AB44" s="237">
        <f t="shared" si="12"/>
        <v>114.4</v>
      </c>
      <c r="AC44" s="148" t="e">
        <f t="shared" si="13"/>
        <v>#DIV/0!</v>
      </c>
      <c r="AD44" s="112" t="e">
        <f t="shared" si="14"/>
        <v>#DIV/0!</v>
      </c>
    </row>
    <row r="45" spans="1:30" ht="25.5" customHeight="1" thickBot="1" x14ac:dyDescent="0.3">
      <c r="A45" s="116" t="s">
        <v>40</v>
      </c>
      <c r="B45" s="117" t="s">
        <v>77</v>
      </c>
      <c r="C45" s="118"/>
      <c r="D45" s="119"/>
      <c r="E45" s="153"/>
      <c r="F45" s="154"/>
      <c r="G45" s="133">
        <f t="shared" si="6"/>
        <v>0</v>
      </c>
      <c r="H45" s="155">
        <v>0</v>
      </c>
      <c r="I45" s="156">
        <f t="shared" si="18"/>
        <v>0</v>
      </c>
      <c r="J45" s="157">
        <v>0</v>
      </c>
      <c r="K45" s="158">
        <f t="shared" si="15"/>
        <v>0</v>
      </c>
      <c r="L45" s="137">
        <v>0</v>
      </c>
      <c r="M45" s="108" t="str">
        <f t="shared" si="19"/>
        <v/>
      </c>
      <c r="N45" s="109">
        <v>0</v>
      </c>
      <c r="O45" s="110" t="str">
        <f t="shared" si="17"/>
        <v/>
      </c>
      <c r="P45" s="108">
        <v>0</v>
      </c>
      <c r="Q45" s="110">
        <f>+P45+Q44</f>
        <v>0</v>
      </c>
      <c r="R45" s="159"/>
      <c r="S45" s="156">
        <f>R45+S44</f>
        <v>0</v>
      </c>
      <c r="T45" s="141">
        <v>0</v>
      </c>
      <c r="U45" s="106">
        <f t="shared" si="9"/>
        <v>0</v>
      </c>
      <c r="V45" s="143">
        <v>0</v>
      </c>
      <c r="W45" s="107" t="e">
        <f t="shared" si="10"/>
        <v>#DIV/0!</v>
      </c>
      <c r="X45" s="160">
        <v>0</v>
      </c>
      <c r="Y45" s="162">
        <v>0</v>
      </c>
      <c r="Z45" s="236">
        <f>Y45+Z44</f>
        <v>0</v>
      </c>
      <c r="AA45" s="161"/>
      <c r="AB45" s="238">
        <f t="shared" si="12"/>
        <v>114.4</v>
      </c>
      <c r="AC45" s="114" t="e">
        <f t="shared" si="13"/>
        <v>#DIV/0!</v>
      </c>
      <c r="AD45" s="115" t="e">
        <f t="shared" si="14"/>
        <v>#DIV/0!</v>
      </c>
    </row>
    <row r="46" spans="1:30" s="20" customFormat="1" ht="13.8" x14ac:dyDescent="0.25">
      <c r="A46" s="78" t="s">
        <v>66</v>
      </c>
      <c r="B46" s="78"/>
      <c r="C46" s="78"/>
      <c r="D46" s="78"/>
      <c r="E46" s="78"/>
      <c r="F46" s="78"/>
      <c r="G46" s="78"/>
      <c r="H46" s="79"/>
      <c r="I46" s="80"/>
    </row>
    <row r="47" spans="1:30" s="20" customFormat="1" ht="13.8" x14ac:dyDescent="0.25">
      <c r="A47" s="78" t="s">
        <v>64</v>
      </c>
      <c r="B47" s="78"/>
      <c r="C47" s="78"/>
      <c r="D47" s="78"/>
      <c r="E47" s="78"/>
      <c r="F47" s="78"/>
      <c r="G47" s="78"/>
      <c r="H47" s="79"/>
      <c r="I47" s="80"/>
    </row>
    <row r="48" spans="1:30" s="20" customFormat="1" ht="13.8" x14ac:dyDescent="0.25">
      <c r="A48" s="78"/>
      <c r="B48" s="78"/>
      <c r="C48" s="78"/>
      <c r="D48" s="78"/>
      <c r="E48" s="78"/>
      <c r="F48" s="78"/>
      <c r="G48" s="78"/>
      <c r="H48" s="79"/>
      <c r="I48" s="80"/>
      <c r="AC48" s="20">
        <f>AA35/D35*100</f>
        <v>0.22402654867256636</v>
      </c>
    </row>
    <row r="49" spans="1:18" s="20" customFormat="1" ht="16.2" x14ac:dyDescent="0.25">
      <c r="A49" s="82" t="s">
        <v>65</v>
      </c>
      <c r="B49" s="81"/>
      <c r="D49" s="82"/>
      <c r="E49" s="82"/>
      <c r="F49" s="82"/>
      <c r="G49" s="82"/>
      <c r="H49" s="79"/>
      <c r="I49" s="80"/>
      <c r="J49" s="82" t="s">
        <v>45</v>
      </c>
      <c r="K49" s="83"/>
      <c r="L49" s="83"/>
      <c r="M49" s="2"/>
      <c r="N49" s="2"/>
      <c r="O49"/>
      <c r="P49"/>
      <c r="Q49" s="14"/>
      <c r="R49" s="13"/>
    </row>
    <row r="50" spans="1:18" s="20" customFormat="1" ht="13.8" x14ac:dyDescent="0.25">
      <c r="A50" s="78"/>
      <c r="B50" s="78"/>
      <c r="C50" s="78"/>
      <c r="D50" s="78"/>
      <c r="E50" s="78"/>
      <c r="F50" s="78"/>
      <c r="G50" s="78"/>
      <c r="H50" s="79"/>
      <c r="I50" s="80"/>
      <c r="J50" s="84" t="s">
        <v>46</v>
      </c>
      <c r="K50" s="311" t="s">
        <v>48</v>
      </c>
      <c r="L50" s="311"/>
      <c r="M50" s="311"/>
      <c r="N50" s="311"/>
      <c r="O50" s="311"/>
      <c r="P50" s="311"/>
      <c r="Q50" s="311"/>
      <c r="R50" s="13"/>
    </row>
    <row r="51" spans="1:18" s="20" customFormat="1" ht="16.2" x14ac:dyDescent="0.25">
      <c r="A51" s="82" t="s">
        <v>22</v>
      </c>
      <c r="B51" s="83"/>
      <c r="C51" s="83"/>
      <c r="D51" s="78"/>
      <c r="E51" s="78"/>
      <c r="H51" s="79"/>
      <c r="I51" s="80"/>
      <c r="J51" s="86"/>
      <c r="K51" s="312" t="s">
        <v>47</v>
      </c>
      <c r="L51" s="312"/>
      <c r="M51" s="312"/>
      <c r="N51" s="312"/>
      <c r="O51" s="312"/>
      <c r="P51" s="312"/>
      <c r="Q51" s="312"/>
      <c r="R51" s="312"/>
    </row>
    <row r="52" spans="1:18" s="20" customFormat="1" ht="13.8" x14ac:dyDescent="0.25">
      <c r="A52" s="84" t="s">
        <v>23</v>
      </c>
      <c r="B52" s="122" t="s">
        <v>50</v>
      </c>
      <c r="C52" s="104"/>
      <c r="D52" s="104"/>
      <c r="E52" s="104"/>
      <c r="H52" s="79"/>
      <c r="I52" s="80"/>
      <c r="J52" s="11"/>
      <c r="K52" s="12"/>
      <c r="L52" s="2"/>
      <c r="M52" s="2"/>
      <c r="N52" s="2"/>
      <c r="O52"/>
      <c r="P52"/>
      <c r="Q52" s="14"/>
      <c r="R52" s="13"/>
    </row>
    <row r="53" spans="1:18" s="20" customFormat="1" ht="13.8" x14ac:dyDescent="0.25">
      <c r="A53" s="85"/>
      <c r="B53" s="123" t="s">
        <v>24</v>
      </c>
      <c r="C53" s="120"/>
      <c r="D53" s="120"/>
      <c r="E53" s="120"/>
      <c r="H53" s="79"/>
      <c r="I53" s="80"/>
    </row>
    <row r="54" spans="1:18" s="20" customFormat="1" ht="27" customHeight="1" x14ac:dyDescent="0.25">
      <c r="A54" s="78"/>
      <c r="B54" s="78"/>
      <c r="C54" s="78"/>
      <c r="D54" s="78"/>
      <c r="E54" s="121"/>
      <c r="H54" s="79"/>
      <c r="I54" s="80"/>
    </row>
    <row r="55" spans="1:18" s="20" customFormat="1" ht="16.2" x14ac:dyDescent="0.25">
      <c r="A55" s="82" t="s">
        <v>25</v>
      </c>
      <c r="B55" s="78"/>
      <c r="C55" s="78"/>
      <c r="D55" s="78"/>
      <c r="E55" s="121"/>
      <c r="H55" s="79"/>
      <c r="I55" s="80"/>
    </row>
    <row r="56" spans="1:18" s="20" customFormat="1" ht="13.8" x14ac:dyDescent="0.25">
      <c r="A56" s="84" t="s">
        <v>26</v>
      </c>
      <c r="B56" s="122" t="s">
        <v>49</v>
      </c>
      <c r="C56" s="104"/>
      <c r="D56" s="104"/>
      <c r="E56" s="120"/>
      <c r="H56" s="79"/>
      <c r="I56" s="80"/>
    </row>
    <row r="57" spans="1:18" s="20" customFormat="1" ht="13.8" x14ac:dyDescent="0.25">
      <c r="A57" s="86"/>
      <c r="B57" s="124" t="s">
        <v>24</v>
      </c>
      <c r="C57" s="120"/>
      <c r="D57" s="120"/>
      <c r="E57" s="120"/>
      <c r="H57" s="79"/>
      <c r="I57" s="80"/>
    </row>
    <row r="58" spans="1:18" s="20" customFormat="1" ht="13.8" x14ac:dyDescent="0.25">
      <c r="A58" s="78"/>
      <c r="B58" s="78"/>
      <c r="C58" s="78"/>
      <c r="D58" s="78"/>
      <c r="E58" s="78"/>
      <c r="H58" s="79"/>
      <c r="I58" s="80"/>
    </row>
    <row r="59" spans="1:18" s="20" customFormat="1" ht="16.2" x14ac:dyDescent="0.25">
      <c r="A59" s="82" t="s">
        <v>27</v>
      </c>
      <c r="B59" s="83"/>
      <c r="C59" s="83"/>
      <c r="D59" s="78"/>
      <c r="E59" s="78"/>
      <c r="H59" s="79"/>
      <c r="I59" s="80"/>
    </row>
    <row r="60" spans="1:18" s="20" customFormat="1" ht="13.8" x14ac:dyDescent="0.25">
      <c r="A60" s="84" t="s">
        <v>28</v>
      </c>
      <c r="B60" s="104" t="s">
        <v>29</v>
      </c>
      <c r="C60" s="78"/>
      <c r="D60" s="78"/>
      <c r="E60" s="78"/>
      <c r="H60" s="79"/>
      <c r="I60" s="80"/>
    </row>
    <row r="61" spans="1:18" s="20" customFormat="1" ht="13.8" x14ac:dyDescent="0.25">
      <c r="A61" s="86"/>
      <c r="B61" s="229">
        <v>1000</v>
      </c>
      <c r="C61" s="78"/>
      <c r="D61" s="78"/>
      <c r="E61" s="78"/>
      <c r="H61" s="79"/>
      <c r="I61" s="80"/>
    </row>
    <row r="62" spans="1:18" s="20" customFormat="1" ht="13.8" x14ac:dyDescent="0.25">
      <c r="A62" s="78"/>
      <c r="B62" s="78"/>
      <c r="C62" s="86"/>
      <c r="D62" s="229"/>
      <c r="E62" s="78"/>
      <c r="F62" s="78"/>
      <c r="G62" s="78"/>
      <c r="H62" s="79"/>
      <c r="I62" s="80"/>
    </row>
    <row r="63" spans="1:18" x14ac:dyDescent="0.25">
      <c r="A63" s="1"/>
      <c r="B63" s="1"/>
    </row>
    <row r="64" spans="1:18" ht="18" customHeight="1" x14ac:dyDescent="0.25">
      <c r="A64" s="1"/>
      <c r="B64" s="1"/>
    </row>
    <row r="65" spans="1:2" ht="18" customHeight="1" x14ac:dyDescent="0.25">
      <c r="A65" s="1"/>
      <c r="B65" s="1"/>
    </row>
    <row r="66" spans="1:2" x14ac:dyDescent="0.25">
      <c r="A66" s="1"/>
      <c r="B66" s="1"/>
    </row>
  </sheetData>
  <mergeCells count="66">
    <mergeCell ref="K50:Q50"/>
    <mergeCell ref="K51:R51"/>
    <mergeCell ref="L31:Q31"/>
    <mergeCell ref="R31:S32"/>
    <mergeCell ref="T31:X32"/>
    <mergeCell ref="AA24:AD29"/>
    <mergeCell ref="A31:A33"/>
    <mergeCell ref="B31:B33"/>
    <mergeCell ref="C31:C33"/>
    <mergeCell ref="D31:E32"/>
    <mergeCell ref="F31:G32"/>
    <mergeCell ref="H31:K31"/>
    <mergeCell ref="H32:I32"/>
    <mergeCell ref="J32:K32"/>
    <mergeCell ref="L32:M32"/>
    <mergeCell ref="N32:O32"/>
    <mergeCell ref="P32:Q32"/>
    <mergeCell ref="AA32:AB32"/>
    <mergeCell ref="AC32:AD32"/>
    <mergeCell ref="Y31:Z32"/>
    <mergeCell ref="AA31:AD31"/>
    <mergeCell ref="N11:O11"/>
    <mergeCell ref="P11:Q11"/>
    <mergeCell ref="P22:Q22"/>
    <mergeCell ref="AA22:AB22"/>
    <mergeCell ref="AC22:AD22"/>
    <mergeCell ref="N22:O22"/>
    <mergeCell ref="AA13:AD18"/>
    <mergeCell ref="A21:E21"/>
    <mergeCell ref="F21:K21"/>
    <mergeCell ref="L21:Q21"/>
    <mergeCell ref="R21:S22"/>
    <mergeCell ref="AA21:AD21"/>
    <mergeCell ref="A22:A23"/>
    <mergeCell ref="C22:C23"/>
    <mergeCell ref="D22:E22"/>
    <mergeCell ref="F22:G22"/>
    <mergeCell ref="H22:I22"/>
    <mergeCell ref="J22:K22"/>
    <mergeCell ref="L22:M22"/>
    <mergeCell ref="D8:E8"/>
    <mergeCell ref="AA8:AD8"/>
    <mergeCell ref="A10:E10"/>
    <mergeCell ref="F10:K10"/>
    <mergeCell ref="L10:Q10"/>
    <mergeCell ref="R10:S11"/>
    <mergeCell ref="AA10:AD10"/>
    <mergeCell ref="A11:A12"/>
    <mergeCell ref="C11:C12"/>
    <mergeCell ref="D11:E11"/>
    <mergeCell ref="AA11:AB11"/>
    <mergeCell ref="AC11:AD11"/>
    <mergeCell ref="F11:G11"/>
    <mergeCell ref="H11:I11"/>
    <mergeCell ref="J11:K11"/>
    <mergeCell ref="L11:M11"/>
    <mergeCell ref="A1:C4"/>
    <mergeCell ref="D1:Z4"/>
    <mergeCell ref="AA1:AB1"/>
    <mergeCell ref="AC1:AD1"/>
    <mergeCell ref="AA2:AB2"/>
    <mergeCell ref="AC2:AD2"/>
    <mergeCell ref="AA3:AB3"/>
    <mergeCell ref="AC3:AD3"/>
    <mergeCell ref="AA4:AB4"/>
    <mergeCell ref="AC4:AD4"/>
  </mergeCells>
  <printOptions horizontalCentered="1"/>
  <pageMargins left="0" right="0" top="0.19685039370078741" bottom="0.23622047244094491" header="0" footer="0"/>
  <pageSetup paperSize="9" scale="40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66"/>
  <sheetViews>
    <sheetView view="pageBreakPreview" topLeftCell="A4" zoomScale="70" zoomScaleNormal="72" zoomScaleSheetLayoutView="70" workbookViewId="0">
      <selection sqref="A1:AD4"/>
    </sheetView>
  </sheetViews>
  <sheetFormatPr baseColWidth="10" defaultRowHeight="13.2" x14ac:dyDescent="0.25"/>
  <cols>
    <col min="1" max="3" width="14.33203125" customWidth="1"/>
    <col min="4" max="4" width="10.33203125" customWidth="1"/>
    <col min="5" max="5" width="12.109375" customWidth="1"/>
    <col min="6" max="6" width="8.6640625" customWidth="1"/>
    <col min="7" max="7" width="10.5546875" customWidth="1"/>
    <col min="8" max="8" width="11.6640625" customWidth="1"/>
    <col min="9" max="9" width="11.5546875" customWidth="1"/>
    <col min="10" max="11" width="8.6640625" customWidth="1"/>
    <col min="12" max="15" width="11.44140625" customWidth="1"/>
    <col min="16" max="16" width="11.6640625" customWidth="1"/>
    <col min="17" max="17" width="12" customWidth="1"/>
    <col min="18" max="18" width="7.33203125" customWidth="1"/>
    <col min="19" max="22" width="11.6640625" customWidth="1"/>
    <col min="23" max="23" width="15.6640625" customWidth="1"/>
    <col min="24" max="26" width="11.33203125" customWidth="1"/>
    <col min="27" max="30" width="10.6640625" customWidth="1"/>
  </cols>
  <sheetData>
    <row r="1" spans="1:30" ht="15" customHeight="1" x14ac:dyDescent="0.25">
      <c r="A1" s="277"/>
      <c r="B1" s="277"/>
      <c r="C1" s="277"/>
      <c r="D1" s="279" t="s">
        <v>58</v>
      </c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  <c r="V1" s="279"/>
      <c r="W1" s="279"/>
      <c r="X1" s="279"/>
      <c r="Y1" s="279"/>
      <c r="Z1" s="279"/>
      <c r="AA1" s="317" t="s">
        <v>59</v>
      </c>
      <c r="AB1" s="317"/>
      <c r="AC1" s="317" t="s">
        <v>60</v>
      </c>
      <c r="AD1" s="317"/>
    </row>
    <row r="2" spans="1:30" ht="15" customHeight="1" x14ac:dyDescent="0.25">
      <c r="A2" s="277"/>
      <c r="B2" s="277"/>
      <c r="C2" s="277"/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  <c r="R2" s="279"/>
      <c r="S2" s="279"/>
      <c r="T2" s="279"/>
      <c r="U2" s="279"/>
      <c r="V2" s="279"/>
      <c r="W2" s="279"/>
      <c r="X2" s="279"/>
      <c r="Y2" s="279"/>
      <c r="Z2" s="279"/>
      <c r="AA2" s="278">
        <v>1</v>
      </c>
      <c r="AB2" s="278"/>
      <c r="AC2" s="318">
        <v>42653</v>
      </c>
      <c r="AD2" s="318"/>
    </row>
    <row r="3" spans="1:30" ht="15" customHeight="1" x14ac:dyDescent="0.25">
      <c r="A3" s="277"/>
      <c r="B3" s="277"/>
      <c r="C3" s="277"/>
      <c r="D3" s="279"/>
      <c r="E3" s="279"/>
      <c r="F3" s="279"/>
      <c r="G3" s="279"/>
      <c r="H3" s="279"/>
      <c r="I3" s="279"/>
      <c r="J3" s="279"/>
      <c r="K3" s="279"/>
      <c r="L3" s="279"/>
      <c r="M3" s="279"/>
      <c r="N3" s="279"/>
      <c r="O3" s="279"/>
      <c r="P3" s="279"/>
      <c r="Q3" s="279"/>
      <c r="R3" s="279"/>
      <c r="S3" s="279"/>
      <c r="T3" s="279"/>
      <c r="U3" s="279"/>
      <c r="V3" s="279"/>
      <c r="W3" s="279"/>
      <c r="X3" s="279"/>
      <c r="Y3" s="279"/>
      <c r="Z3" s="279"/>
      <c r="AA3" s="278" t="s">
        <v>68</v>
      </c>
      <c r="AB3" s="278"/>
      <c r="AC3" s="278" t="s">
        <v>69</v>
      </c>
      <c r="AD3" s="278"/>
    </row>
    <row r="4" spans="1:30" ht="34.5" customHeight="1" x14ac:dyDescent="0.25">
      <c r="A4" s="277"/>
      <c r="B4" s="277"/>
      <c r="C4" s="277"/>
      <c r="D4" s="279"/>
      <c r="E4" s="279"/>
      <c r="F4" s="279"/>
      <c r="G4" s="279"/>
      <c r="H4" s="279"/>
      <c r="I4" s="279"/>
      <c r="J4" s="279"/>
      <c r="K4" s="279"/>
      <c r="L4" s="279"/>
      <c r="M4" s="279"/>
      <c r="N4" s="279"/>
      <c r="O4" s="279"/>
      <c r="P4" s="279"/>
      <c r="Q4" s="279"/>
      <c r="R4" s="279"/>
      <c r="S4" s="279"/>
      <c r="T4" s="279"/>
      <c r="U4" s="279"/>
      <c r="V4" s="279"/>
      <c r="W4" s="279"/>
      <c r="X4" s="279"/>
      <c r="Y4" s="279"/>
      <c r="Z4" s="279"/>
      <c r="AA4" s="278" t="s">
        <v>76</v>
      </c>
      <c r="AB4" s="278"/>
      <c r="AC4" s="278" t="s">
        <v>71</v>
      </c>
      <c r="AD4" s="278"/>
    </row>
    <row r="5" spans="1:30" ht="12.75" customHeight="1" x14ac:dyDescent="0.25">
      <c r="A5" s="3"/>
      <c r="B5" s="3"/>
      <c r="C5" s="3"/>
      <c r="D5" s="4"/>
      <c r="E5" s="4"/>
      <c r="F5" s="4"/>
      <c r="G5" s="4"/>
      <c r="H5" s="4"/>
      <c r="I5" s="4"/>
      <c r="J5" s="18"/>
      <c r="K5" s="18"/>
      <c r="L5" s="18"/>
      <c r="M5" s="18"/>
      <c r="N5" s="18"/>
      <c r="O5" s="18"/>
      <c r="P5" s="19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</row>
    <row r="6" spans="1:30" ht="12.75" customHeight="1" x14ac:dyDescent="0.25">
      <c r="A6" s="3"/>
      <c r="B6" s="3"/>
      <c r="C6" s="3"/>
      <c r="D6" s="4"/>
      <c r="E6" s="4"/>
      <c r="F6" s="4"/>
      <c r="G6" s="4"/>
      <c r="H6" s="4"/>
      <c r="I6" s="4"/>
      <c r="J6" s="18"/>
      <c r="K6" s="18"/>
      <c r="L6" s="18"/>
      <c r="M6" s="18"/>
      <c r="N6" s="18"/>
      <c r="O6" s="18"/>
      <c r="P6" s="19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</row>
    <row r="7" spans="1:30" x14ac:dyDescent="0.25">
      <c r="A7" s="5"/>
      <c r="B7" s="5"/>
      <c r="C7" s="44"/>
      <c r="D7" s="44"/>
      <c r="E7" s="234"/>
      <c r="F7" s="44"/>
      <c r="G7" s="44"/>
      <c r="H7" s="44"/>
      <c r="I7" s="44"/>
      <c r="J7" s="45"/>
      <c r="K7" s="45"/>
      <c r="L7" s="19"/>
      <c r="M7" s="19"/>
      <c r="N7" s="19"/>
      <c r="O7" s="19"/>
      <c r="P7" s="19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</row>
    <row r="8" spans="1:30" ht="15.6" x14ac:dyDescent="0.3">
      <c r="A8" s="25" t="s">
        <v>61</v>
      </c>
      <c r="B8" s="25"/>
      <c r="C8" s="126"/>
      <c r="D8" s="276" t="s">
        <v>73</v>
      </c>
      <c r="E8" s="276"/>
      <c r="F8" s="46"/>
      <c r="G8" s="46"/>
      <c r="H8" s="44"/>
      <c r="I8" s="44"/>
      <c r="J8" s="45"/>
      <c r="K8" s="45"/>
      <c r="L8" s="19"/>
      <c r="M8" s="19"/>
      <c r="N8" s="19"/>
      <c r="O8" s="19"/>
      <c r="P8" s="19"/>
      <c r="Q8" s="20"/>
      <c r="R8" s="20"/>
      <c r="S8" s="20"/>
      <c r="T8" s="20"/>
      <c r="U8" s="20"/>
      <c r="V8" s="20"/>
      <c r="W8" s="20"/>
      <c r="X8" s="20"/>
      <c r="Y8" s="20"/>
      <c r="Z8" s="226" t="s">
        <v>62</v>
      </c>
      <c r="AA8" s="319">
        <v>2017</v>
      </c>
      <c r="AB8" s="319"/>
      <c r="AC8" s="319"/>
      <c r="AD8" s="319"/>
    </row>
    <row r="9" spans="1:30" ht="13.8" thickBot="1" x14ac:dyDescent="0.3">
      <c r="A9" s="5"/>
      <c r="B9" s="5"/>
      <c r="C9" s="127"/>
      <c r="D9" s="44"/>
      <c r="E9" s="234"/>
      <c r="F9" s="44"/>
      <c r="G9" s="44"/>
      <c r="H9" s="44"/>
      <c r="I9" s="44"/>
      <c r="J9" s="45"/>
      <c r="K9" s="19"/>
      <c r="L9" s="19"/>
      <c r="M9" s="19"/>
      <c r="N9" s="19"/>
      <c r="O9" s="19"/>
      <c r="P9" s="19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</row>
    <row r="10" spans="1:30" ht="25.5" hidden="1" customHeight="1" thickBot="1" x14ac:dyDescent="0.3">
      <c r="A10" s="296" t="s">
        <v>19</v>
      </c>
      <c r="B10" s="296"/>
      <c r="C10" s="296"/>
      <c r="D10" s="296"/>
      <c r="E10" s="297"/>
      <c r="F10" s="298" t="s">
        <v>7</v>
      </c>
      <c r="G10" s="299"/>
      <c r="H10" s="299"/>
      <c r="I10" s="299"/>
      <c r="J10" s="299"/>
      <c r="K10" s="282"/>
      <c r="L10" s="280" t="s">
        <v>9</v>
      </c>
      <c r="M10" s="281"/>
      <c r="N10" s="281"/>
      <c r="O10" s="281"/>
      <c r="P10" s="281"/>
      <c r="Q10" s="282"/>
      <c r="R10" s="283" t="s">
        <v>11</v>
      </c>
      <c r="S10" s="284"/>
      <c r="T10" s="97"/>
      <c r="U10" s="97"/>
      <c r="V10" s="97"/>
      <c r="W10" s="97"/>
      <c r="X10" s="230"/>
      <c r="Y10" s="230"/>
      <c r="Z10" s="230"/>
      <c r="AA10" s="280" t="s">
        <v>14</v>
      </c>
      <c r="AB10" s="281"/>
      <c r="AC10" s="281"/>
      <c r="AD10" s="282"/>
    </row>
    <row r="11" spans="1:30" ht="25.5" hidden="1" customHeight="1" x14ac:dyDescent="0.25">
      <c r="A11" s="287" t="s">
        <v>0</v>
      </c>
      <c r="B11" s="232"/>
      <c r="C11" s="289" t="s">
        <v>1</v>
      </c>
      <c r="D11" s="291" t="s">
        <v>2</v>
      </c>
      <c r="E11" s="292"/>
      <c r="F11" s="291" t="s">
        <v>6</v>
      </c>
      <c r="G11" s="293"/>
      <c r="H11" s="294" t="s">
        <v>8</v>
      </c>
      <c r="I11" s="295"/>
      <c r="J11" s="300" t="s">
        <v>3</v>
      </c>
      <c r="K11" s="301"/>
      <c r="L11" s="302" t="s">
        <v>15</v>
      </c>
      <c r="M11" s="303"/>
      <c r="N11" s="302" t="s">
        <v>16</v>
      </c>
      <c r="O11" s="303"/>
      <c r="P11" s="302" t="s">
        <v>17</v>
      </c>
      <c r="Q11" s="303"/>
      <c r="R11" s="285"/>
      <c r="S11" s="286"/>
      <c r="T11" s="98"/>
      <c r="U11" s="98"/>
      <c r="V11" s="98"/>
      <c r="W11" s="98"/>
      <c r="X11" s="231"/>
      <c r="Y11" s="231"/>
      <c r="Z11" s="231"/>
      <c r="AA11" s="291" t="s">
        <v>12</v>
      </c>
      <c r="AB11" s="292"/>
      <c r="AC11" s="291" t="s">
        <v>13</v>
      </c>
      <c r="AD11" s="310"/>
    </row>
    <row r="12" spans="1:30" ht="25.5" hidden="1" customHeight="1" thickBot="1" x14ac:dyDescent="0.3">
      <c r="A12" s="288"/>
      <c r="B12" s="233"/>
      <c r="C12" s="290"/>
      <c r="D12" s="26" t="s">
        <v>18</v>
      </c>
      <c r="E12" s="27" t="s">
        <v>5</v>
      </c>
      <c r="F12" s="28" t="s">
        <v>0</v>
      </c>
      <c r="G12" s="29" t="s">
        <v>5</v>
      </c>
      <c r="H12" s="29" t="s">
        <v>0</v>
      </c>
      <c r="I12" s="29" t="s">
        <v>5</v>
      </c>
      <c r="J12" s="28" t="s">
        <v>0</v>
      </c>
      <c r="K12" s="30" t="s">
        <v>5</v>
      </c>
      <c r="L12" s="28" t="s">
        <v>0</v>
      </c>
      <c r="M12" s="30" t="s">
        <v>5</v>
      </c>
      <c r="N12" s="28" t="s">
        <v>0</v>
      </c>
      <c r="O12" s="30" t="s">
        <v>5</v>
      </c>
      <c r="P12" s="31" t="s">
        <v>0</v>
      </c>
      <c r="Q12" s="30" t="s">
        <v>5</v>
      </c>
      <c r="R12" s="29" t="s">
        <v>0</v>
      </c>
      <c r="S12" s="29" t="s">
        <v>5</v>
      </c>
      <c r="T12" s="31"/>
      <c r="U12" s="31"/>
      <c r="V12" s="31"/>
      <c r="W12" s="31"/>
      <c r="X12" s="32"/>
      <c r="Y12" s="32"/>
      <c r="Z12" s="32"/>
      <c r="AA12" s="28" t="s">
        <v>0</v>
      </c>
      <c r="AB12" s="30" t="s">
        <v>5</v>
      </c>
      <c r="AC12" s="33" t="s">
        <v>0</v>
      </c>
      <c r="AD12" s="34" t="s">
        <v>5</v>
      </c>
    </row>
    <row r="13" spans="1:30" s="43" customFormat="1" ht="25.5" hidden="1" customHeight="1" x14ac:dyDescent="0.25">
      <c r="A13" s="63" t="s">
        <v>30</v>
      </c>
      <c r="B13" s="101"/>
      <c r="C13" s="64">
        <v>336</v>
      </c>
      <c r="D13" s="90">
        <v>59918.16</v>
      </c>
      <c r="E13" s="91">
        <f>D13</f>
        <v>59918.16</v>
      </c>
      <c r="F13" s="65">
        <v>0</v>
      </c>
      <c r="G13" s="66">
        <f>F13</f>
        <v>0</v>
      </c>
      <c r="H13" s="67">
        <v>0</v>
      </c>
      <c r="I13" s="66">
        <f>H13</f>
        <v>0</v>
      </c>
      <c r="J13" s="67">
        <v>7</v>
      </c>
      <c r="K13" s="68">
        <f>J13</f>
        <v>7</v>
      </c>
      <c r="L13" s="69" t="e">
        <f>IF(D13="","",#REF!*200000/D13)</f>
        <v>#REF!</v>
      </c>
      <c r="M13" s="70" t="e">
        <f>IF(E13="","",#REF!*200000/E13)</f>
        <v>#REF!</v>
      </c>
      <c r="N13" s="71">
        <f t="shared" ref="N13:O18" si="0">IF(D13="","",J13*200000/D13)</f>
        <v>23.365203470867595</v>
      </c>
      <c r="O13" s="72">
        <f t="shared" si="0"/>
        <v>23.365203470867595</v>
      </c>
      <c r="P13" s="73" t="e">
        <f t="shared" ref="P13:Q18" si="1">IF(L13="","",L13*N13/200)</f>
        <v>#REF!</v>
      </c>
      <c r="Q13" s="74" t="e">
        <f t="shared" si="1"/>
        <v>#REF!</v>
      </c>
      <c r="R13" s="67">
        <v>0</v>
      </c>
      <c r="S13" s="66">
        <f>R13</f>
        <v>0</v>
      </c>
      <c r="T13" s="99"/>
      <c r="U13" s="99"/>
      <c r="V13" s="99"/>
      <c r="W13" s="99"/>
      <c r="X13" s="75"/>
      <c r="Y13" s="75"/>
      <c r="Z13" s="75"/>
      <c r="AA13" s="304" t="s">
        <v>21</v>
      </c>
      <c r="AB13" s="305"/>
      <c r="AC13" s="305"/>
      <c r="AD13" s="305"/>
    </row>
    <row r="14" spans="1:30" s="43" customFormat="1" ht="25.5" hidden="1" customHeight="1" x14ac:dyDescent="0.25">
      <c r="A14" s="42" t="s">
        <v>31</v>
      </c>
      <c r="B14" s="102"/>
      <c r="C14" s="37"/>
      <c r="D14" s="56"/>
      <c r="E14" s="57"/>
      <c r="F14" s="35"/>
      <c r="G14" s="38" t="str">
        <f>IF(F14="","",F14+G13)</f>
        <v/>
      </c>
      <c r="H14" s="39"/>
      <c r="I14" s="38" t="str">
        <f>IF(H14="","",H14+I13)</f>
        <v/>
      </c>
      <c r="J14" s="39"/>
      <c r="K14" s="36" t="str">
        <f>IF(J14="","",J14+K13)</f>
        <v/>
      </c>
      <c r="L14" s="58" t="str">
        <f>IF(D14="","",#REF!*200000/D14)</f>
        <v/>
      </c>
      <c r="M14" s="59" t="str">
        <f>IF(E14="","",#REF!*200000/E14)</f>
        <v/>
      </c>
      <c r="N14" s="54" t="str">
        <f t="shared" si="0"/>
        <v/>
      </c>
      <c r="O14" s="49" t="str">
        <f t="shared" si="0"/>
        <v/>
      </c>
      <c r="P14" s="50" t="str">
        <f>IF(L14="","",L14*N14/200)</f>
        <v/>
      </c>
      <c r="Q14" s="51" t="str">
        <f t="shared" si="1"/>
        <v/>
      </c>
      <c r="R14" s="55"/>
      <c r="S14" s="38" t="str">
        <f>IF(R14="","",R14+S13)</f>
        <v/>
      </c>
      <c r="T14" s="100"/>
      <c r="U14" s="100"/>
      <c r="V14" s="100"/>
      <c r="W14" s="100"/>
      <c r="X14" s="60"/>
      <c r="Y14" s="60"/>
      <c r="Z14" s="60"/>
      <c r="AA14" s="306"/>
      <c r="AB14" s="307"/>
      <c r="AC14" s="307"/>
      <c r="AD14" s="307"/>
    </row>
    <row r="15" spans="1:30" s="43" customFormat="1" ht="25.5" hidden="1" customHeight="1" x14ac:dyDescent="0.25">
      <c r="A15" s="42" t="s">
        <v>32</v>
      </c>
      <c r="B15" s="102"/>
      <c r="C15" s="61"/>
      <c r="D15" s="6"/>
      <c r="E15" s="7"/>
      <c r="F15" s="35"/>
      <c r="G15" s="38" t="str">
        <f>IF(F15="","",F15+G14)</f>
        <v/>
      </c>
      <c r="H15" s="39"/>
      <c r="I15" s="38" t="str">
        <f>IF(H15="","",H15+I14)</f>
        <v/>
      </c>
      <c r="J15" s="39"/>
      <c r="K15" s="36" t="str">
        <f>IF(J15="","",J15+K14)</f>
        <v/>
      </c>
      <c r="L15" s="58" t="str">
        <f>IF(D15="","",#REF!*200000/D15)</f>
        <v/>
      </c>
      <c r="M15" s="59" t="str">
        <f>IF(E15="","",#REF!*200000/E15)</f>
        <v/>
      </c>
      <c r="N15" s="54" t="str">
        <f t="shared" si="0"/>
        <v/>
      </c>
      <c r="O15" s="49" t="str">
        <f t="shared" si="0"/>
        <v/>
      </c>
      <c r="P15" s="50" t="str">
        <f>IF(L15="","",L15*N15/200)</f>
        <v/>
      </c>
      <c r="Q15" s="51" t="str">
        <f>IF(M15="","",M15*O15/200)</f>
        <v/>
      </c>
      <c r="R15" s="55"/>
      <c r="S15" s="38" t="str">
        <f>IF(R15="","",R15+S14)</f>
        <v/>
      </c>
      <c r="T15" s="100"/>
      <c r="U15" s="100"/>
      <c r="V15" s="100"/>
      <c r="W15" s="100"/>
      <c r="X15" s="60"/>
      <c r="Y15" s="60"/>
      <c r="Z15" s="60"/>
      <c r="AA15" s="306"/>
      <c r="AB15" s="307"/>
      <c r="AC15" s="307"/>
      <c r="AD15" s="307"/>
    </row>
    <row r="16" spans="1:30" s="43" customFormat="1" ht="25.5" hidden="1" customHeight="1" x14ac:dyDescent="0.25">
      <c r="A16" s="42" t="s">
        <v>33</v>
      </c>
      <c r="B16" s="102"/>
      <c r="C16" s="61"/>
      <c r="D16" s="6"/>
      <c r="E16" s="7"/>
      <c r="F16" s="35"/>
      <c r="G16" s="38" t="str">
        <f>IF(F16="","",F16+G15)</f>
        <v/>
      </c>
      <c r="H16" s="39"/>
      <c r="I16" s="38" t="str">
        <f>IF(H16="","",H16+I15)</f>
        <v/>
      </c>
      <c r="J16" s="39"/>
      <c r="K16" s="36" t="str">
        <f>IF(J16="","",J16+K15)</f>
        <v/>
      </c>
      <c r="L16" s="58" t="str">
        <f>IF(D16="","",#REF!*200000/D16)</f>
        <v/>
      </c>
      <c r="M16" s="59" t="str">
        <f>IF(E16="","",#REF!*200000/E16)</f>
        <v/>
      </c>
      <c r="N16" s="40" t="str">
        <f t="shared" si="0"/>
        <v/>
      </c>
      <c r="O16" s="41" t="str">
        <f t="shared" si="0"/>
        <v/>
      </c>
      <c r="P16" s="52" t="str">
        <f t="shared" si="1"/>
        <v/>
      </c>
      <c r="Q16" s="53" t="str">
        <f t="shared" si="1"/>
        <v/>
      </c>
      <c r="R16" s="39"/>
      <c r="S16" s="38" t="str">
        <f>IF(R16="","",R16+S15)</f>
        <v/>
      </c>
      <c r="T16" s="100"/>
      <c r="U16" s="100"/>
      <c r="V16" s="100"/>
      <c r="W16" s="100"/>
      <c r="X16" s="24"/>
      <c r="Y16" s="24"/>
      <c r="Z16" s="24"/>
      <c r="AA16" s="306"/>
      <c r="AB16" s="307"/>
      <c r="AC16" s="307"/>
      <c r="AD16" s="307"/>
    </row>
    <row r="17" spans="1:30" s="43" customFormat="1" ht="25.5" hidden="1" customHeight="1" x14ac:dyDescent="0.25">
      <c r="A17" s="42" t="s">
        <v>34</v>
      </c>
      <c r="B17" s="102"/>
      <c r="C17" s="61"/>
      <c r="D17" s="6"/>
      <c r="E17" s="7" t="str">
        <f>IF(D17="","",D17+E16)</f>
        <v/>
      </c>
      <c r="F17" s="35"/>
      <c r="G17" s="38" t="str">
        <f>IF(F17="","",F17+G16)</f>
        <v/>
      </c>
      <c r="H17" s="39"/>
      <c r="I17" s="38" t="str">
        <f>IF(H17="","",H17+I16)</f>
        <v/>
      </c>
      <c r="J17" s="39"/>
      <c r="K17" s="36" t="str">
        <f>IF(J17="","",J17+K16)</f>
        <v/>
      </c>
      <c r="L17" s="58" t="str">
        <f>IF(D17="","",#REF!*200000/D17)</f>
        <v/>
      </c>
      <c r="M17" s="59" t="str">
        <f>IF(E17="","",#REF!*200000/E17)</f>
        <v/>
      </c>
      <c r="N17" s="40" t="str">
        <f t="shared" si="0"/>
        <v/>
      </c>
      <c r="O17" s="41" t="str">
        <f t="shared" si="0"/>
        <v/>
      </c>
      <c r="P17" s="52" t="str">
        <f t="shared" si="1"/>
        <v/>
      </c>
      <c r="Q17" s="53" t="str">
        <f t="shared" si="1"/>
        <v/>
      </c>
      <c r="R17" s="39"/>
      <c r="S17" s="38" t="str">
        <f>IF(R17="","",R17+S16)</f>
        <v/>
      </c>
      <c r="T17" s="100"/>
      <c r="U17" s="100"/>
      <c r="V17" s="100"/>
      <c r="W17" s="100"/>
      <c r="X17" s="24"/>
      <c r="Y17" s="24"/>
      <c r="Z17" s="24"/>
      <c r="AA17" s="306"/>
      <c r="AB17" s="307"/>
      <c r="AC17" s="307"/>
      <c r="AD17" s="307"/>
    </row>
    <row r="18" spans="1:30" s="43" customFormat="1" ht="25.5" hidden="1" customHeight="1" x14ac:dyDescent="0.25">
      <c r="A18" s="42" t="s">
        <v>4</v>
      </c>
      <c r="B18" s="102"/>
      <c r="C18" s="61"/>
      <c r="D18" s="6"/>
      <c r="E18" s="7" t="str">
        <f>IF(D18="","",D18+E17)</f>
        <v/>
      </c>
      <c r="F18" s="35"/>
      <c r="G18" s="38" t="str">
        <f>IF(F18="","",F18+G17)</f>
        <v/>
      </c>
      <c r="H18" s="39"/>
      <c r="I18" s="38" t="str">
        <f>IF(H18="","",H18+I17)</f>
        <v/>
      </c>
      <c r="J18" s="89"/>
      <c r="K18" s="36" t="str">
        <f>IF(J18="","",J18+K17)</f>
        <v/>
      </c>
      <c r="L18" s="58" t="str">
        <f>IF(D18="","",#REF!*200000/D18)</f>
        <v/>
      </c>
      <c r="M18" s="59" t="str">
        <f>IF(E18="","",#REF!*200000/E18)</f>
        <v/>
      </c>
      <c r="N18" s="40" t="str">
        <f t="shared" si="0"/>
        <v/>
      </c>
      <c r="O18" s="41" t="str">
        <f t="shared" si="0"/>
        <v/>
      </c>
      <c r="P18" s="52" t="str">
        <f t="shared" si="1"/>
        <v/>
      </c>
      <c r="Q18" s="53" t="str">
        <f t="shared" si="1"/>
        <v/>
      </c>
      <c r="R18" s="39"/>
      <c r="S18" s="38" t="str">
        <f>IF(R18="","",R18+S17)</f>
        <v/>
      </c>
      <c r="T18" s="100"/>
      <c r="U18" s="100"/>
      <c r="V18" s="100"/>
      <c r="W18" s="100"/>
      <c r="X18" s="24"/>
      <c r="Y18" s="24"/>
      <c r="Z18" s="24"/>
      <c r="AA18" s="306"/>
      <c r="AB18" s="307"/>
      <c r="AC18" s="307"/>
      <c r="AD18" s="307"/>
    </row>
    <row r="19" spans="1:30" ht="25.5" hidden="1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</row>
    <row r="20" spans="1:30" ht="25.5" hidden="1" customHeight="1" thickBot="1" x14ac:dyDescent="0.3">
      <c r="A20" s="1"/>
      <c r="B20" s="1"/>
      <c r="C20" s="11"/>
      <c r="D20" s="12"/>
      <c r="E20" s="2"/>
      <c r="F20" s="2"/>
      <c r="G20" s="2"/>
      <c r="H20" s="14"/>
      <c r="I20" s="13"/>
      <c r="J20" s="15"/>
      <c r="K20" s="15"/>
      <c r="L20" s="15"/>
      <c r="M20" s="15"/>
      <c r="N20" s="15"/>
      <c r="O20" s="15"/>
      <c r="P20" s="225"/>
      <c r="Q20" s="17"/>
      <c r="R20" s="17"/>
      <c r="S20" s="17"/>
      <c r="T20" s="17"/>
      <c r="U20" s="17"/>
      <c r="V20" s="17"/>
      <c r="W20" s="17"/>
      <c r="X20" s="21"/>
      <c r="Y20" s="21"/>
      <c r="Z20" s="21"/>
      <c r="AA20" s="22"/>
      <c r="AB20" s="22"/>
      <c r="AC20" s="22"/>
      <c r="AD20" s="22"/>
    </row>
    <row r="21" spans="1:30" ht="25.5" hidden="1" customHeight="1" thickBot="1" x14ac:dyDescent="0.55000000000000004">
      <c r="A21" s="308" t="s">
        <v>20</v>
      </c>
      <c r="B21" s="308"/>
      <c r="C21" s="308"/>
      <c r="D21" s="308"/>
      <c r="E21" s="309"/>
      <c r="F21" s="280" t="s">
        <v>7</v>
      </c>
      <c r="G21" s="281"/>
      <c r="H21" s="281"/>
      <c r="I21" s="281"/>
      <c r="J21" s="281"/>
      <c r="K21" s="282"/>
      <c r="L21" s="280" t="s">
        <v>9</v>
      </c>
      <c r="M21" s="281"/>
      <c r="N21" s="281"/>
      <c r="O21" s="281"/>
      <c r="P21" s="281"/>
      <c r="Q21" s="282"/>
      <c r="R21" s="283" t="s">
        <v>11</v>
      </c>
      <c r="S21" s="284"/>
      <c r="T21" s="97"/>
      <c r="U21" s="97"/>
      <c r="V21" s="97"/>
      <c r="W21" s="97"/>
      <c r="X21" s="230"/>
      <c r="Y21" s="230"/>
      <c r="Z21" s="230"/>
      <c r="AA21" s="280" t="s">
        <v>14</v>
      </c>
      <c r="AB21" s="281"/>
      <c r="AC21" s="281"/>
      <c r="AD21" s="282"/>
    </row>
    <row r="22" spans="1:30" ht="25.5" hidden="1" customHeight="1" x14ac:dyDescent="0.25">
      <c r="A22" s="287" t="s">
        <v>0</v>
      </c>
      <c r="B22" s="232"/>
      <c r="C22" s="289" t="s">
        <v>1</v>
      </c>
      <c r="D22" s="291" t="s">
        <v>2</v>
      </c>
      <c r="E22" s="292"/>
      <c r="F22" s="291" t="s">
        <v>6</v>
      </c>
      <c r="G22" s="293"/>
      <c r="H22" s="294" t="s">
        <v>8</v>
      </c>
      <c r="I22" s="295"/>
      <c r="J22" s="300" t="s">
        <v>3</v>
      </c>
      <c r="K22" s="301"/>
      <c r="L22" s="302" t="s">
        <v>15</v>
      </c>
      <c r="M22" s="303"/>
      <c r="N22" s="302" t="s">
        <v>16</v>
      </c>
      <c r="O22" s="303"/>
      <c r="P22" s="302" t="s">
        <v>17</v>
      </c>
      <c r="Q22" s="303"/>
      <c r="R22" s="285"/>
      <c r="S22" s="286"/>
      <c r="T22" s="98"/>
      <c r="U22" s="98"/>
      <c r="V22" s="98"/>
      <c r="W22" s="98"/>
      <c r="X22" s="231"/>
      <c r="Y22" s="231"/>
      <c r="Z22" s="231"/>
      <c r="AA22" s="291" t="s">
        <v>12</v>
      </c>
      <c r="AB22" s="292"/>
      <c r="AC22" s="291" t="s">
        <v>13</v>
      </c>
      <c r="AD22" s="310"/>
    </row>
    <row r="23" spans="1:30" ht="25.5" hidden="1" customHeight="1" thickBot="1" x14ac:dyDescent="0.3">
      <c r="A23" s="288"/>
      <c r="B23" s="233"/>
      <c r="C23" s="290"/>
      <c r="D23" s="26" t="s">
        <v>18</v>
      </c>
      <c r="E23" s="27" t="s">
        <v>5</v>
      </c>
      <c r="F23" s="28" t="s">
        <v>0</v>
      </c>
      <c r="G23" s="29" t="s">
        <v>5</v>
      </c>
      <c r="H23" s="29" t="s">
        <v>0</v>
      </c>
      <c r="I23" s="29" t="s">
        <v>5</v>
      </c>
      <c r="J23" s="28" t="s">
        <v>0</v>
      </c>
      <c r="K23" s="30" t="s">
        <v>5</v>
      </c>
      <c r="L23" s="28" t="s">
        <v>0</v>
      </c>
      <c r="M23" s="30" t="s">
        <v>5</v>
      </c>
      <c r="N23" s="28" t="s">
        <v>0</v>
      </c>
      <c r="O23" s="30" t="s">
        <v>5</v>
      </c>
      <c r="P23" s="31" t="s">
        <v>0</v>
      </c>
      <c r="Q23" s="30" t="s">
        <v>5</v>
      </c>
      <c r="R23" s="29" t="s">
        <v>0</v>
      </c>
      <c r="S23" s="29" t="s">
        <v>5</v>
      </c>
      <c r="T23" s="31"/>
      <c r="U23" s="31"/>
      <c r="V23" s="31"/>
      <c r="W23" s="31"/>
      <c r="X23" s="32"/>
      <c r="Y23" s="32"/>
      <c r="Z23" s="32"/>
      <c r="AA23" s="28" t="s">
        <v>0</v>
      </c>
      <c r="AB23" s="30" t="s">
        <v>5</v>
      </c>
      <c r="AC23" s="33" t="s">
        <v>0</v>
      </c>
      <c r="AD23" s="34" t="s">
        <v>5</v>
      </c>
    </row>
    <row r="24" spans="1:30" s="43" customFormat="1" ht="25.5" hidden="1" customHeight="1" x14ac:dyDescent="0.25">
      <c r="A24" s="63" t="s">
        <v>30</v>
      </c>
      <c r="B24" s="103"/>
      <c r="C24" s="37">
        <v>20</v>
      </c>
      <c r="D24" s="56">
        <v>3840</v>
      </c>
      <c r="E24" s="57">
        <f>D24</f>
        <v>3840</v>
      </c>
      <c r="F24" s="35">
        <v>0</v>
      </c>
      <c r="G24" s="38">
        <f>F24</f>
        <v>0</v>
      </c>
      <c r="H24" s="39">
        <v>0</v>
      </c>
      <c r="I24" s="38">
        <f>H24</f>
        <v>0</v>
      </c>
      <c r="J24" s="39">
        <v>0</v>
      </c>
      <c r="K24" s="62">
        <f>J24</f>
        <v>0</v>
      </c>
      <c r="L24" s="47" t="e">
        <f>IF(D24="","",#REF!*200000/D24)</f>
        <v>#REF!</v>
      </c>
      <c r="M24" s="48" t="e">
        <f>IF(E24="","",#REF!*200000/E24)</f>
        <v>#REF!</v>
      </c>
      <c r="N24" s="40">
        <f t="shared" ref="N24:O29" si="2">IF(D24="","",J24*200000/D24)</f>
        <v>0</v>
      </c>
      <c r="O24" s="41">
        <f t="shared" si="2"/>
        <v>0</v>
      </c>
      <c r="P24" s="50" t="e">
        <f t="shared" ref="P24:Q29" si="3">IF(L24="","",L24*N24/200)</f>
        <v>#REF!</v>
      </c>
      <c r="Q24" s="51" t="e">
        <f t="shared" si="3"/>
        <v>#REF!</v>
      </c>
      <c r="R24" s="39"/>
      <c r="S24" s="38">
        <f>R24</f>
        <v>0</v>
      </c>
      <c r="T24" s="100"/>
      <c r="U24" s="100"/>
      <c r="V24" s="100"/>
      <c r="W24" s="100"/>
      <c r="X24" s="60"/>
      <c r="Y24" s="60"/>
      <c r="Z24" s="60"/>
      <c r="AA24" s="304" t="s">
        <v>21</v>
      </c>
      <c r="AB24" s="305"/>
      <c r="AC24" s="305"/>
      <c r="AD24" s="305"/>
    </row>
    <row r="25" spans="1:30" s="43" customFormat="1" ht="25.5" hidden="1" customHeight="1" x14ac:dyDescent="0.25">
      <c r="A25" s="42" t="s">
        <v>31</v>
      </c>
      <c r="B25" s="102"/>
      <c r="C25" s="37"/>
      <c r="D25" s="56"/>
      <c r="E25" s="57" t="str">
        <f>IF(D25="","",D25+E24)</f>
        <v/>
      </c>
      <c r="F25" s="35"/>
      <c r="G25" s="38" t="str">
        <f>IF(F25="","",F25+G24)</f>
        <v/>
      </c>
      <c r="H25" s="39"/>
      <c r="I25" s="38" t="str">
        <f>IF(H25="","",H25+I24)</f>
        <v/>
      </c>
      <c r="J25" s="39"/>
      <c r="K25" s="8" t="str">
        <f>IF(J25="","",J25+K24)</f>
        <v/>
      </c>
      <c r="L25" s="47" t="str">
        <f>IF(D25="","",#REF!*200000/D25)</f>
        <v/>
      </c>
      <c r="M25" s="48" t="str">
        <f>IF(E25="","",#REF!*200000/E25)</f>
        <v/>
      </c>
      <c r="N25" s="40" t="str">
        <f t="shared" si="2"/>
        <v/>
      </c>
      <c r="O25" s="41" t="str">
        <f t="shared" si="2"/>
        <v/>
      </c>
      <c r="P25" s="50" t="str">
        <f t="shared" si="3"/>
        <v/>
      </c>
      <c r="Q25" s="51" t="str">
        <f>IF(M25="","",M25*O25/200)</f>
        <v/>
      </c>
      <c r="R25" s="39"/>
      <c r="S25" s="38" t="str">
        <f>IF(R25="","",R25+S24)</f>
        <v/>
      </c>
      <c r="T25" s="100"/>
      <c r="U25" s="100"/>
      <c r="V25" s="100"/>
      <c r="W25" s="100"/>
      <c r="X25" s="60"/>
      <c r="Y25" s="60"/>
      <c r="Z25" s="60"/>
      <c r="AA25" s="306"/>
      <c r="AB25" s="307"/>
      <c r="AC25" s="307"/>
      <c r="AD25" s="307"/>
    </row>
    <row r="26" spans="1:30" s="43" customFormat="1" ht="25.5" hidden="1" customHeight="1" x14ac:dyDescent="0.25">
      <c r="A26" s="42" t="s">
        <v>32</v>
      </c>
      <c r="B26" s="102"/>
      <c r="C26" s="61"/>
      <c r="D26" s="6"/>
      <c r="E26" s="57" t="str">
        <f>IF(D26="","",D26+E25)</f>
        <v/>
      </c>
      <c r="F26" s="35"/>
      <c r="G26" s="38" t="str">
        <f>IF(F26="","",F26+G25)</f>
        <v/>
      </c>
      <c r="H26" s="39"/>
      <c r="I26" s="38" t="str">
        <f>IF(H26="","",H26+I25)</f>
        <v/>
      </c>
      <c r="J26" s="39"/>
      <c r="K26" s="8" t="str">
        <f>IF(J26="","",J26+K25)</f>
        <v/>
      </c>
      <c r="L26" s="47" t="str">
        <f>IF(D26="","",#REF!*200000/D26)</f>
        <v/>
      </c>
      <c r="M26" s="48" t="str">
        <f>IF(E26="","",#REF!*200000/E26)</f>
        <v/>
      </c>
      <c r="N26" s="40" t="str">
        <f t="shared" si="2"/>
        <v/>
      </c>
      <c r="O26" s="41" t="str">
        <f t="shared" si="2"/>
        <v/>
      </c>
      <c r="P26" s="50" t="str">
        <f>IF(L26="","",L26*N26/200)</f>
        <v/>
      </c>
      <c r="Q26" s="51" t="str">
        <f>IF(M26="","",M26*O26/200)</f>
        <v/>
      </c>
      <c r="R26" s="39"/>
      <c r="S26" s="38" t="str">
        <f>IF(R26="","",R26+S25)</f>
        <v/>
      </c>
      <c r="T26" s="100"/>
      <c r="U26" s="100"/>
      <c r="V26" s="100"/>
      <c r="W26" s="100"/>
      <c r="X26" s="60"/>
      <c r="Y26" s="60"/>
      <c r="Z26" s="60"/>
      <c r="AA26" s="306"/>
      <c r="AB26" s="307"/>
      <c r="AC26" s="307"/>
      <c r="AD26" s="307"/>
    </row>
    <row r="27" spans="1:30" s="43" customFormat="1" ht="25.5" hidden="1" customHeight="1" x14ac:dyDescent="0.25">
      <c r="A27" s="42" t="s">
        <v>33</v>
      </c>
      <c r="B27" s="102"/>
      <c r="C27" s="61"/>
      <c r="D27" s="6"/>
      <c r="E27" s="7" t="str">
        <f>IF(D27="","",D27+E26)</f>
        <v/>
      </c>
      <c r="F27" s="35"/>
      <c r="G27" s="38" t="str">
        <f>IF(F27="","",F27+G26)</f>
        <v/>
      </c>
      <c r="H27" s="39"/>
      <c r="I27" s="38" t="str">
        <f>IF(H27="","",H27+I26)</f>
        <v/>
      </c>
      <c r="J27" s="37"/>
      <c r="K27" s="8" t="str">
        <f>IF(J27="","",J27+K26)</f>
        <v/>
      </c>
      <c r="L27" s="9" t="str">
        <f>IF(D27="","",#REF!*200000/D27)</f>
        <v/>
      </c>
      <c r="M27" s="10" t="str">
        <f>IF(E27="","",#REF!*200000/E27)</f>
        <v/>
      </c>
      <c r="N27" s="40" t="str">
        <f t="shared" si="2"/>
        <v/>
      </c>
      <c r="O27" s="41" t="str">
        <f t="shared" si="2"/>
        <v/>
      </c>
      <c r="P27" s="77" t="str">
        <f>IF(L27="","",L27*N27/200)</f>
        <v/>
      </c>
      <c r="Q27" s="76" t="str">
        <f>IF(M27="","",M27*O27/200)</f>
        <v/>
      </c>
      <c r="R27" s="39"/>
      <c r="S27" s="38" t="str">
        <f>IF(R27="","",R27+S26)</f>
        <v/>
      </c>
      <c r="T27" s="100"/>
      <c r="U27" s="100"/>
      <c r="V27" s="100"/>
      <c r="W27" s="100"/>
      <c r="X27" s="24"/>
      <c r="Y27" s="24"/>
      <c r="Z27" s="24"/>
      <c r="AA27" s="306"/>
      <c r="AB27" s="307"/>
      <c r="AC27" s="307"/>
      <c r="AD27" s="307"/>
    </row>
    <row r="28" spans="1:30" s="43" customFormat="1" ht="25.5" hidden="1" customHeight="1" x14ac:dyDescent="0.25">
      <c r="A28" s="42" t="s">
        <v>34</v>
      </c>
      <c r="B28" s="102"/>
      <c r="C28" s="61"/>
      <c r="D28" s="6"/>
      <c r="E28" s="7" t="str">
        <f>IF(D28="","",D28+E27)</f>
        <v/>
      </c>
      <c r="F28" s="35"/>
      <c r="G28" s="38" t="str">
        <f>IF(F28="","",F28+G27)</f>
        <v/>
      </c>
      <c r="H28" s="39"/>
      <c r="I28" s="38" t="str">
        <f>IF(H28="","",H28+I27)</f>
        <v/>
      </c>
      <c r="J28" s="37"/>
      <c r="K28" s="8" t="str">
        <f>IF(J28="","",J28+K27)</f>
        <v/>
      </c>
      <c r="L28" s="9" t="str">
        <f>IF(D28="","",#REF!*200000/D28)</f>
        <v/>
      </c>
      <c r="M28" s="10" t="str">
        <f>IF(E28="","",#REF!*200000/E28)</f>
        <v/>
      </c>
      <c r="N28" s="40" t="str">
        <f t="shared" si="2"/>
        <v/>
      </c>
      <c r="O28" s="41" t="str">
        <f t="shared" si="2"/>
        <v/>
      </c>
      <c r="P28" s="52" t="str">
        <f t="shared" si="3"/>
        <v/>
      </c>
      <c r="Q28" s="53" t="str">
        <f t="shared" si="3"/>
        <v/>
      </c>
      <c r="R28" s="39"/>
      <c r="S28" s="38" t="str">
        <f>IF(R28="","",R28+S27)</f>
        <v/>
      </c>
      <c r="T28" s="100"/>
      <c r="U28" s="100"/>
      <c r="V28" s="100"/>
      <c r="W28" s="100"/>
      <c r="X28" s="24"/>
      <c r="Y28" s="24"/>
      <c r="Z28" s="24"/>
      <c r="AA28" s="306"/>
      <c r="AB28" s="307"/>
      <c r="AC28" s="307"/>
      <c r="AD28" s="307"/>
    </row>
    <row r="29" spans="1:30" s="43" customFormat="1" ht="25.5" hidden="1" customHeight="1" x14ac:dyDescent="0.25">
      <c r="A29" s="42" t="s">
        <v>4</v>
      </c>
      <c r="B29" s="102"/>
      <c r="C29" s="61"/>
      <c r="D29" s="6"/>
      <c r="E29" s="7" t="str">
        <f>IF(D29="","",D29+E28)</f>
        <v/>
      </c>
      <c r="F29" s="35"/>
      <c r="G29" s="38" t="str">
        <f>IF(F29="","",F29+G28)</f>
        <v/>
      </c>
      <c r="H29" s="39"/>
      <c r="I29" s="38" t="str">
        <f>IF(H29="","",H29+I28)</f>
        <v/>
      </c>
      <c r="J29" s="37"/>
      <c r="K29" s="8" t="str">
        <f>IF(J29="","",J29+K28)</f>
        <v/>
      </c>
      <c r="L29" s="9" t="str">
        <f>IF(D29="","",#REF!*200000/D29)</f>
        <v/>
      </c>
      <c r="M29" s="10" t="str">
        <f>IF(E29="","",#REF!*200000/E29)</f>
        <v/>
      </c>
      <c r="N29" s="40" t="str">
        <f t="shared" si="2"/>
        <v/>
      </c>
      <c r="O29" s="41" t="str">
        <f t="shared" si="2"/>
        <v/>
      </c>
      <c r="P29" s="88" t="str">
        <f t="shared" si="3"/>
        <v/>
      </c>
      <c r="Q29" s="23" t="str">
        <f t="shared" si="3"/>
        <v/>
      </c>
      <c r="R29" s="39"/>
      <c r="S29" s="38" t="str">
        <f>IF(R29="","",R29+S28)</f>
        <v/>
      </c>
      <c r="T29" s="100"/>
      <c r="U29" s="100"/>
      <c r="V29" s="100"/>
      <c r="W29" s="100"/>
      <c r="X29" s="24"/>
      <c r="Y29" s="24"/>
      <c r="Z29" s="24"/>
      <c r="AA29" s="306"/>
      <c r="AB29" s="307"/>
      <c r="AC29" s="307"/>
      <c r="AD29" s="307"/>
    </row>
    <row r="30" spans="1:30" ht="25.5" hidden="1" customHeight="1" thickBot="1" x14ac:dyDescent="0.3"/>
    <row r="31" spans="1:30" ht="32.25" customHeight="1" x14ac:dyDescent="0.25">
      <c r="A31" s="323" t="s">
        <v>0</v>
      </c>
      <c r="B31" s="325" t="s">
        <v>63</v>
      </c>
      <c r="C31" s="325" t="s">
        <v>1</v>
      </c>
      <c r="D31" s="329" t="s">
        <v>2</v>
      </c>
      <c r="E31" s="329"/>
      <c r="F31" s="329" t="s">
        <v>56</v>
      </c>
      <c r="G31" s="329"/>
      <c r="H31" s="316" t="s">
        <v>55</v>
      </c>
      <c r="I31" s="316"/>
      <c r="J31" s="316"/>
      <c r="K31" s="316"/>
      <c r="L31" s="316" t="s">
        <v>9</v>
      </c>
      <c r="M31" s="316"/>
      <c r="N31" s="316"/>
      <c r="O31" s="316"/>
      <c r="P31" s="316"/>
      <c r="Q31" s="316"/>
      <c r="R31" s="313" t="s">
        <v>41</v>
      </c>
      <c r="S31" s="313"/>
      <c r="T31" s="313" t="s">
        <v>42</v>
      </c>
      <c r="U31" s="313"/>
      <c r="V31" s="313"/>
      <c r="W31" s="313"/>
      <c r="X31" s="313"/>
      <c r="Y31" s="313" t="s">
        <v>52</v>
      </c>
      <c r="Z31" s="313"/>
      <c r="AA31" s="316" t="s">
        <v>14</v>
      </c>
      <c r="AB31" s="316"/>
      <c r="AC31" s="316"/>
      <c r="AD31" s="320"/>
    </row>
    <row r="32" spans="1:30" ht="25.5" customHeight="1" x14ac:dyDescent="0.25">
      <c r="A32" s="324"/>
      <c r="B32" s="326"/>
      <c r="C32" s="326"/>
      <c r="D32" s="321"/>
      <c r="E32" s="321"/>
      <c r="F32" s="321"/>
      <c r="G32" s="321"/>
      <c r="H32" s="327" t="s">
        <v>57</v>
      </c>
      <c r="I32" s="327"/>
      <c r="J32" s="321" t="s">
        <v>3</v>
      </c>
      <c r="K32" s="328"/>
      <c r="L32" s="315" t="s">
        <v>15</v>
      </c>
      <c r="M32" s="315"/>
      <c r="N32" s="315" t="s">
        <v>16</v>
      </c>
      <c r="O32" s="315"/>
      <c r="P32" s="315" t="s">
        <v>17</v>
      </c>
      <c r="Q32" s="315"/>
      <c r="R32" s="314"/>
      <c r="S32" s="314"/>
      <c r="T32" s="314"/>
      <c r="U32" s="314"/>
      <c r="V32" s="314"/>
      <c r="W32" s="314"/>
      <c r="X32" s="314"/>
      <c r="Y32" s="314"/>
      <c r="Z32" s="314"/>
      <c r="AA32" s="321" t="s">
        <v>12</v>
      </c>
      <c r="AB32" s="321"/>
      <c r="AC32" s="321" t="s">
        <v>13</v>
      </c>
      <c r="AD32" s="322"/>
    </row>
    <row r="33" spans="1:30" ht="43.95" customHeight="1" x14ac:dyDescent="0.25">
      <c r="A33" s="324"/>
      <c r="B33" s="326"/>
      <c r="C33" s="326"/>
      <c r="D33" s="228" t="s">
        <v>18</v>
      </c>
      <c r="E33" s="224" t="s">
        <v>5</v>
      </c>
      <c r="F33" s="224" t="s">
        <v>0</v>
      </c>
      <c r="G33" s="224" t="s">
        <v>5</v>
      </c>
      <c r="H33" s="224" t="s">
        <v>0</v>
      </c>
      <c r="I33" s="224" t="s">
        <v>5</v>
      </c>
      <c r="J33" s="224" t="s">
        <v>0</v>
      </c>
      <c r="K33" s="224" t="s">
        <v>5</v>
      </c>
      <c r="L33" s="224" t="s">
        <v>0</v>
      </c>
      <c r="M33" s="224" t="s">
        <v>5</v>
      </c>
      <c r="N33" s="224" t="s">
        <v>0</v>
      </c>
      <c r="O33" s="224" t="s">
        <v>5</v>
      </c>
      <c r="P33" s="224" t="s">
        <v>0</v>
      </c>
      <c r="Q33" s="224" t="s">
        <v>5</v>
      </c>
      <c r="R33" s="224" t="s">
        <v>0</v>
      </c>
      <c r="S33" s="224" t="s">
        <v>5</v>
      </c>
      <c r="T33" s="172" t="s">
        <v>10</v>
      </c>
      <c r="U33" s="172" t="s">
        <v>5</v>
      </c>
      <c r="V33" s="172" t="s">
        <v>44</v>
      </c>
      <c r="W33" s="172" t="s">
        <v>51</v>
      </c>
      <c r="X33" s="173" t="s">
        <v>43</v>
      </c>
      <c r="Y33" s="173" t="s">
        <v>54</v>
      </c>
      <c r="Z33" s="173" t="s">
        <v>53</v>
      </c>
      <c r="AA33" s="224" t="s">
        <v>0</v>
      </c>
      <c r="AB33" s="224" t="s">
        <v>5</v>
      </c>
      <c r="AC33" s="224" t="s">
        <v>0</v>
      </c>
      <c r="AD33" s="227" t="s">
        <v>5</v>
      </c>
    </row>
    <row r="34" spans="1:30" s="20" customFormat="1" ht="25.5" customHeight="1" x14ac:dyDescent="0.25">
      <c r="A34" s="92" t="s">
        <v>30</v>
      </c>
      <c r="B34" s="129" t="s">
        <v>72</v>
      </c>
      <c r="C34" s="130">
        <v>76</v>
      </c>
      <c r="D34" s="131">
        <v>15200</v>
      </c>
      <c r="E34" s="132">
        <f>+D34</f>
        <v>15200</v>
      </c>
      <c r="F34" s="133"/>
      <c r="G34" s="133">
        <f>+F34</f>
        <v>0</v>
      </c>
      <c r="H34" s="134">
        <v>0</v>
      </c>
      <c r="I34" s="134">
        <f>+H34</f>
        <v>0</v>
      </c>
      <c r="J34" s="135">
        <v>0</v>
      </c>
      <c r="K34" s="136">
        <f>+J34</f>
        <v>0</v>
      </c>
      <c r="L34" s="137">
        <f>IF(D34="","",H34*1000000/D34)</f>
        <v>0</v>
      </c>
      <c r="M34" s="138">
        <f>IF(E34="","",I34*1000000/E34)</f>
        <v>0</v>
      </c>
      <c r="N34" s="139">
        <f t="shared" ref="N34:N36" si="4">IF(D34="","",J34*1000000/D34)</f>
        <v>0</v>
      </c>
      <c r="O34" s="138">
        <f t="shared" ref="O34:O35" si="5">IF(E34="","",J34*1000000/E34)</f>
        <v>0</v>
      </c>
      <c r="P34" s="137">
        <f>(L34+N34)/100</f>
        <v>0</v>
      </c>
      <c r="Q34" s="138">
        <v>0</v>
      </c>
      <c r="R34" s="140">
        <v>0</v>
      </c>
      <c r="S34" s="136">
        <f>R34</f>
        <v>0</v>
      </c>
      <c r="T34" s="141">
        <v>0</v>
      </c>
      <c r="U34" s="142">
        <f>+T34</f>
        <v>0</v>
      </c>
      <c r="V34" s="143">
        <v>0</v>
      </c>
      <c r="W34" s="144" t="e">
        <f>((T34*1000000)/V34)</f>
        <v>#DIV/0!</v>
      </c>
      <c r="X34" s="145">
        <v>0</v>
      </c>
      <c r="Y34" s="162">
        <v>0</v>
      </c>
      <c r="Z34" s="162">
        <f>Y34</f>
        <v>0</v>
      </c>
      <c r="AA34" s="152">
        <v>94.95</v>
      </c>
      <c r="AB34" s="237">
        <f>+AA34</f>
        <v>94.95</v>
      </c>
      <c r="AC34" s="148">
        <f t="shared" ref="AC34:AC45" si="6">AA34/D34</f>
        <v>6.2467105263157895E-3</v>
      </c>
      <c r="AD34" s="111">
        <f>+AC34</f>
        <v>6.2467105263157895E-3</v>
      </c>
    </row>
    <row r="35" spans="1:30" ht="25.5" customHeight="1" x14ac:dyDescent="0.25">
      <c r="A35" s="42" t="s">
        <v>31</v>
      </c>
      <c r="B35" s="149" t="s">
        <v>72</v>
      </c>
      <c r="C35" s="130">
        <v>89</v>
      </c>
      <c r="D35" s="131">
        <v>17800</v>
      </c>
      <c r="E35" s="132">
        <f>+E34+D35</f>
        <v>33000</v>
      </c>
      <c r="F35" s="133"/>
      <c r="G35" s="133">
        <f t="shared" ref="G35:G45" si="7">+F35</f>
        <v>0</v>
      </c>
      <c r="H35" s="134">
        <v>0</v>
      </c>
      <c r="I35" s="150">
        <f>+H35+I34</f>
        <v>0</v>
      </c>
      <c r="J35" s="135">
        <v>0</v>
      </c>
      <c r="K35" s="136">
        <f>+K34+J35</f>
        <v>0</v>
      </c>
      <c r="L35" s="137">
        <f>IF(D35="","",H35*1000000/D35)</f>
        <v>0</v>
      </c>
      <c r="M35" s="138">
        <f>IF(E35="","",I35*1000000/E35)</f>
        <v>0</v>
      </c>
      <c r="N35" s="139">
        <f t="shared" si="4"/>
        <v>0</v>
      </c>
      <c r="O35" s="138">
        <f t="shared" si="5"/>
        <v>0</v>
      </c>
      <c r="P35" s="137">
        <f t="shared" ref="P35:P44" si="8">(L35+N35)/100</f>
        <v>0</v>
      </c>
      <c r="Q35" s="138">
        <f>+P35+Q34</f>
        <v>0</v>
      </c>
      <c r="R35" s="140">
        <v>0</v>
      </c>
      <c r="S35" s="150">
        <f>R35+S34</f>
        <v>0</v>
      </c>
      <c r="T35" s="141">
        <v>0</v>
      </c>
      <c r="U35" s="141">
        <f>+T35+U34</f>
        <v>0</v>
      </c>
      <c r="V35" s="143">
        <v>0</v>
      </c>
      <c r="W35" s="144" t="e">
        <f>((U35*1000000)/V35)</f>
        <v>#DIV/0!</v>
      </c>
      <c r="X35" s="151">
        <v>0</v>
      </c>
      <c r="Y35" s="162">
        <v>0</v>
      </c>
      <c r="Z35" s="235">
        <f>Y35+Z34</f>
        <v>0</v>
      </c>
      <c r="AA35" s="152">
        <v>148.59</v>
      </c>
      <c r="AB35" s="237">
        <f>+AB34+AA35</f>
        <v>243.54000000000002</v>
      </c>
      <c r="AC35" s="148">
        <f t="shared" si="6"/>
        <v>8.3477528089887648E-3</v>
      </c>
      <c r="AD35" s="112">
        <f>+AC35+AD34</f>
        <v>1.4594463335304553E-2</v>
      </c>
    </row>
    <row r="36" spans="1:30" ht="18.600000000000001" customHeight="1" x14ac:dyDescent="0.25">
      <c r="A36" s="42" t="s">
        <v>32</v>
      </c>
      <c r="B36" s="149" t="s">
        <v>72</v>
      </c>
      <c r="C36" s="130"/>
      <c r="D36" s="131"/>
      <c r="E36" s="132"/>
      <c r="F36" s="133"/>
      <c r="G36" s="133">
        <f t="shared" si="7"/>
        <v>0</v>
      </c>
      <c r="H36" s="134">
        <v>0</v>
      </c>
      <c r="I36" s="150">
        <f>+H36</f>
        <v>0</v>
      </c>
      <c r="J36" s="135">
        <v>0</v>
      </c>
      <c r="K36" s="136">
        <v>0</v>
      </c>
      <c r="L36" s="137">
        <v>0</v>
      </c>
      <c r="M36" s="138">
        <v>0</v>
      </c>
      <c r="N36" s="139" t="str">
        <f t="shared" si="4"/>
        <v/>
      </c>
      <c r="O36" s="138">
        <v>0</v>
      </c>
      <c r="P36" s="137">
        <v>0</v>
      </c>
      <c r="Q36" s="138">
        <v>0</v>
      </c>
      <c r="R36" s="140"/>
      <c r="S36" s="150">
        <f t="shared" ref="S36:S44" si="9">R36+S35</f>
        <v>0</v>
      </c>
      <c r="T36" s="141">
        <v>0</v>
      </c>
      <c r="U36" s="141">
        <f t="shared" ref="U36:U45" si="10">+T36+U35</f>
        <v>0</v>
      </c>
      <c r="V36" s="143">
        <v>0</v>
      </c>
      <c r="W36" s="144" t="e">
        <f t="shared" ref="W36:W45" si="11">((T36*1000000)/V36)</f>
        <v>#DIV/0!</v>
      </c>
      <c r="X36" s="151">
        <v>0</v>
      </c>
      <c r="Y36" s="162">
        <v>0</v>
      </c>
      <c r="Z36" s="235">
        <f t="shared" ref="Z36:Z43" si="12">Y36+Z35</f>
        <v>0</v>
      </c>
      <c r="AA36" s="152"/>
      <c r="AB36" s="237">
        <f t="shared" ref="AB36:AB45" si="13">+AB35+AA36</f>
        <v>243.54000000000002</v>
      </c>
      <c r="AC36" s="148" t="e">
        <f t="shared" si="6"/>
        <v>#DIV/0!</v>
      </c>
      <c r="AD36" s="112" t="e">
        <f t="shared" ref="AD36:AD45" si="14">+AC36+AD35</f>
        <v>#DIV/0!</v>
      </c>
    </row>
    <row r="37" spans="1:30" ht="25.5" customHeight="1" x14ac:dyDescent="0.25">
      <c r="A37" s="42" t="s">
        <v>33</v>
      </c>
      <c r="B37" s="149" t="s">
        <v>72</v>
      </c>
      <c r="C37" s="130"/>
      <c r="D37" s="131"/>
      <c r="E37" s="132"/>
      <c r="F37" s="133"/>
      <c r="G37" s="133">
        <f t="shared" si="7"/>
        <v>0</v>
      </c>
      <c r="H37" s="134">
        <v>0</v>
      </c>
      <c r="I37" s="150">
        <v>0</v>
      </c>
      <c r="J37" s="135">
        <v>0</v>
      </c>
      <c r="K37" s="136">
        <f t="shared" ref="K37:K45" si="15">+K36+J37</f>
        <v>0</v>
      </c>
      <c r="L37" s="137">
        <v>0</v>
      </c>
      <c r="M37" s="138">
        <v>0</v>
      </c>
      <c r="N37" s="139">
        <v>0</v>
      </c>
      <c r="O37" s="138">
        <v>0</v>
      </c>
      <c r="P37" s="137">
        <f t="shared" si="8"/>
        <v>0</v>
      </c>
      <c r="Q37" s="138">
        <f t="shared" ref="Q37:Q44" si="16">+P37+Q36</f>
        <v>0</v>
      </c>
      <c r="R37" s="140"/>
      <c r="S37" s="150">
        <f t="shared" si="9"/>
        <v>0</v>
      </c>
      <c r="T37" s="141">
        <v>0</v>
      </c>
      <c r="U37" s="141">
        <f t="shared" si="10"/>
        <v>0</v>
      </c>
      <c r="V37" s="143">
        <v>0</v>
      </c>
      <c r="W37" s="144" t="e">
        <f t="shared" si="11"/>
        <v>#DIV/0!</v>
      </c>
      <c r="X37" s="151">
        <v>0</v>
      </c>
      <c r="Y37" s="162">
        <v>0</v>
      </c>
      <c r="Z37" s="235">
        <f t="shared" si="12"/>
        <v>0</v>
      </c>
      <c r="AA37" s="152"/>
      <c r="AB37" s="237">
        <f t="shared" si="13"/>
        <v>243.54000000000002</v>
      </c>
      <c r="AC37" s="148" t="e">
        <f t="shared" si="6"/>
        <v>#DIV/0!</v>
      </c>
      <c r="AD37" s="112" t="e">
        <f t="shared" si="14"/>
        <v>#DIV/0!</v>
      </c>
    </row>
    <row r="38" spans="1:30" ht="25.5" customHeight="1" x14ac:dyDescent="0.25">
      <c r="A38" s="42" t="s">
        <v>34</v>
      </c>
      <c r="B38" s="149" t="s">
        <v>72</v>
      </c>
      <c r="C38" s="130"/>
      <c r="D38" s="131"/>
      <c r="E38" s="132"/>
      <c r="F38" s="133"/>
      <c r="G38" s="133">
        <f t="shared" si="7"/>
        <v>0</v>
      </c>
      <c r="H38" s="134">
        <v>0</v>
      </c>
      <c r="I38" s="150">
        <v>0</v>
      </c>
      <c r="J38" s="135">
        <v>0</v>
      </c>
      <c r="K38" s="136">
        <f t="shared" si="15"/>
        <v>0</v>
      </c>
      <c r="L38" s="137">
        <v>0</v>
      </c>
      <c r="M38" s="138" t="str">
        <f>IF(E38="","",I38*1000000/E38)</f>
        <v/>
      </c>
      <c r="N38" s="139">
        <v>0</v>
      </c>
      <c r="O38" s="138" t="str">
        <f t="shared" ref="O38:O45" si="17">IF(E38="","",K38*1000000/E38)</f>
        <v/>
      </c>
      <c r="P38" s="137">
        <f t="shared" si="8"/>
        <v>0</v>
      </c>
      <c r="Q38" s="138">
        <f>+P38+Q37</f>
        <v>0</v>
      </c>
      <c r="R38" s="140"/>
      <c r="S38" s="150">
        <f t="shared" si="9"/>
        <v>0</v>
      </c>
      <c r="T38" s="141">
        <v>0</v>
      </c>
      <c r="U38" s="141">
        <f t="shared" si="10"/>
        <v>0</v>
      </c>
      <c r="V38" s="143">
        <v>0</v>
      </c>
      <c r="W38" s="144" t="e">
        <f t="shared" si="11"/>
        <v>#DIV/0!</v>
      </c>
      <c r="X38" s="151">
        <v>0</v>
      </c>
      <c r="Y38" s="162">
        <v>0</v>
      </c>
      <c r="Z38" s="235">
        <f t="shared" si="12"/>
        <v>0</v>
      </c>
      <c r="AA38" s="152"/>
      <c r="AB38" s="237">
        <f t="shared" si="13"/>
        <v>243.54000000000002</v>
      </c>
      <c r="AC38" s="148" t="e">
        <f t="shared" si="6"/>
        <v>#DIV/0!</v>
      </c>
      <c r="AD38" s="112" t="e">
        <f t="shared" si="14"/>
        <v>#DIV/0!</v>
      </c>
    </row>
    <row r="39" spans="1:30" ht="25.5" customHeight="1" x14ac:dyDescent="0.25">
      <c r="A39" s="42" t="s">
        <v>4</v>
      </c>
      <c r="B39" s="149" t="s">
        <v>72</v>
      </c>
      <c r="C39" s="130"/>
      <c r="D39" s="131"/>
      <c r="E39" s="132"/>
      <c r="F39" s="133"/>
      <c r="G39" s="133">
        <f t="shared" si="7"/>
        <v>0</v>
      </c>
      <c r="H39" s="134">
        <v>0</v>
      </c>
      <c r="I39" s="150">
        <f t="shared" ref="I39:I45" si="18">+H39+I38</f>
        <v>0</v>
      </c>
      <c r="J39" s="135">
        <v>0</v>
      </c>
      <c r="K39" s="136">
        <f t="shared" si="15"/>
        <v>0</v>
      </c>
      <c r="L39" s="137">
        <v>0</v>
      </c>
      <c r="M39" s="138" t="str">
        <f t="shared" ref="M39:M45" si="19">IF(E39="","",I39*1000000/E39)</f>
        <v/>
      </c>
      <c r="N39" s="139">
        <v>0</v>
      </c>
      <c r="O39" s="138" t="str">
        <f t="shared" si="17"/>
        <v/>
      </c>
      <c r="P39" s="137">
        <f t="shared" si="8"/>
        <v>0</v>
      </c>
      <c r="Q39" s="138">
        <f>+P39+Q38</f>
        <v>0</v>
      </c>
      <c r="R39" s="140"/>
      <c r="S39" s="150">
        <f t="shared" si="9"/>
        <v>0</v>
      </c>
      <c r="T39" s="141">
        <v>0</v>
      </c>
      <c r="U39" s="141">
        <f t="shared" si="10"/>
        <v>0</v>
      </c>
      <c r="V39" s="143">
        <v>0</v>
      </c>
      <c r="W39" s="144" t="e">
        <f t="shared" si="11"/>
        <v>#DIV/0!</v>
      </c>
      <c r="X39" s="151">
        <v>0</v>
      </c>
      <c r="Y39" s="162">
        <v>0</v>
      </c>
      <c r="Z39" s="235">
        <f t="shared" si="12"/>
        <v>0</v>
      </c>
      <c r="AA39" s="152"/>
      <c r="AB39" s="237">
        <f t="shared" si="13"/>
        <v>243.54000000000002</v>
      </c>
      <c r="AC39" s="148" t="e">
        <f t="shared" si="6"/>
        <v>#DIV/0!</v>
      </c>
      <c r="AD39" s="112" t="e">
        <f t="shared" si="14"/>
        <v>#DIV/0!</v>
      </c>
    </row>
    <row r="40" spans="1:30" ht="25.5" customHeight="1" x14ac:dyDescent="0.25">
      <c r="A40" s="42" t="s">
        <v>35</v>
      </c>
      <c r="B40" s="149" t="s">
        <v>72</v>
      </c>
      <c r="C40" s="130"/>
      <c r="D40" s="131"/>
      <c r="E40" s="132"/>
      <c r="F40" s="133"/>
      <c r="G40" s="133">
        <f t="shared" si="7"/>
        <v>0</v>
      </c>
      <c r="H40" s="134">
        <v>0</v>
      </c>
      <c r="I40" s="150">
        <f t="shared" si="18"/>
        <v>0</v>
      </c>
      <c r="J40" s="135">
        <v>0</v>
      </c>
      <c r="K40" s="136">
        <f t="shared" si="15"/>
        <v>0</v>
      </c>
      <c r="L40" s="184">
        <v>0</v>
      </c>
      <c r="M40" s="138" t="str">
        <f>IF(E40="","",I40*1000000/E40)</f>
        <v/>
      </c>
      <c r="N40" s="139">
        <v>0</v>
      </c>
      <c r="O40" s="138" t="str">
        <f t="shared" si="17"/>
        <v/>
      </c>
      <c r="P40" s="137">
        <f>(L40+N40)/100</f>
        <v>0</v>
      </c>
      <c r="Q40" s="138">
        <f t="shared" si="16"/>
        <v>0</v>
      </c>
      <c r="R40" s="140"/>
      <c r="S40" s="150">
        <f t="shared" si="9"/>
        <v>0</v>
      </c>
      <c r="T40" s="141">
        <v>0</v>
      </c>
      <c r="U40" s="141">
        <f t="shared" si="10"/>
        <v>0</v>
      </c>
      <c r="V40" s="143">
        <v>0</v>
      </c>
      <c r="W40" s="144" t="e">
        <f t="shared" si="11"/>
        <v>#DIV/0!</v>
      </c>
      <c r="X40" s="151">
        <v>0</v>
      </c>
      <c r="Y40" s="162">
        <v>0</v>
      </c>
      <c r="Z40" s="235">
        <f t="shared" si="12"/>
        <v>0</v>
      </c>
      <c r="AA40" s="152"/>
      <c r="AB40" s="237">
        <f t="shared" si="13"/>
        <v>243.54000000000002</v>
      </c>
      <c r="AC40" s="148" t="e">
        <f t="shared" si="6"/>
        <v>#DIV/0!</v>
      </c>
      <c r="AD40" s="112" t="e">
        <f t="shared" si="14"/>
        <v>#DIV/0!</v>
      </c>
    </row>
    <row r="41" spans="1:30" ht="25.5" customHeight="1" x14ac:dyDescent="0.25">
      <c r="A41" s="42" t="s">
        <v>36</v>
      </c>
      <c r="B41" s="149" t="s">
        <v>72</v>
      </c>
      <c r="C41" s="130"/>
      <c r="D41" s="131"/>
      <c r="E41" s="132"/>
      <c r="F41" s="133"/>
      <c r="G41" s="133">
        <f t="shared" si="7"/>
        <v>0</v>
      </c>
      <c r="H41" s="134">
        <v>0</v>
      </c>
      <c r="I41" s="150">
        <f t="shared" si="18"/>
        <v>0</v>
      </c>
      <c r="J41" s="135">
        <v>0</v>
      </c>
      <c r="K41" s="136">
        <f t="shared" si="15"/>
        <v>0</v>
      </c>
      <c r="L41" s="184">
        <v>0</v>
      </c>
      <c r="M41" s="138" t="str">
        <f t="shared" si="19"/>
        <v/>
      </c>
      <c r="N41" s="139">
        <v>0</v>
      </c>
      <c r="O41" s="138" t="str">
        <f t="shared" si="17"/>
        <v/>
      </c>
      <c r="P41" s="137">
        <f t="shared" si="8"/>
        <v>0</v>
      </c>
      <c r="Q41" s="138">
        <f t="shared" si="16"/>
        <v>0</v>
      </c>
      <c r="R41" s="140"/>
      <c r="S41" s="150">
        <f t="shared" si="9"/>
        <v>0</v>
      </c>
      <c r="T41" s="141">
        <v>0</v>
      </c>
      <c r="U41" s="141">
        <f t="shared" si="10"/>
        <v>0</v>
      </c>
      <c r="V41" s="143">
        <v>0</v>
      </c>
      <c r="W41" s="144" t="e">
        <f t="shared" si="11"/>
        <v>#DIV/0!</v>
      </c>
      <c r="X41" s="151">
        <v>0</v>
      </c>
      <c r="Y41" s="162">
        <v>0</v>
      </c>
      <c r="Z41" s="235">
        <f t="shared" si="12"/>
        <v>0</v>
      </c>
      <c r="AA41" s="152"/>
      <c r="AB41" s="237">
        <f t="shared" si="13"/>
        <v>243.54000000000002</v>
      </c>
      <c r="AC41" s="148" t="e">
        <f t="shared" si="6"/>
        <v>#DIV/0!</v>
      </c>
      <c r="AD41" s="112" t="e">
        <f t="shared" si="14"/>
        <v>#DIV/0!</v>
      </c>
    </row>
    <row r="42" spans="1:30" ht="25.5" customHeight="1" x14ac:dyDescent="0.25">
      <c r="A42" s="42" t="s">
        <v>38</v>
      </c>
      <c r="B42" s="149" t="s">
        <v>72</v>
      </c>
      <c r="C42" s="130"/>
      <c r="D42" s="131"/>
      <c r="E42" s="132"/>
      <c r="F42" s="133"/>
      <c r="G42" s="133">
        <f t="shared" si="7"/>
        <v>0</v>
      </c>
      <c r="H42" s="134">
        <v>0</v>
      </c>
      <c r="I42" s="150">
        <f>+H42+I41</f>
        <v>0</v>
      </c>
      <c r="J42" s="135">
        <v>0</v>
      </c>
      <c r="K42" s="136">
        <f>+K41+J42</f>
        <v>0</v>
      </c>
      <c r="L42" s="137">
        <v>0</v>
      </c>
      <c r="M42" s="138" t="str">
        <f t="shared" si="19"/>
        <v/>
      </c>
      <c r="N42" s="139">
        <v>0</v>
      </c>
      <c r="O42" s="138" t="str">
        <f t="shared" si="17"/>
        <v/>
      </c>
      <c r="P42" s="137">
        <f t="shared" si="8"/>
        <v>0</v>
      </c>
      <c r="Q42" s="138">
        <f>+P42+Q41</f>
        <v>0</v>
      </c>
      <c r="R42" s="140"/>
      <c r="S42" s="150">
        <f t="shared" si="9"/>
        <v>0</v>
      </c>
      <c r="T42" s="141">
        <v>0</v>
      </c>
      <c r="U42" s="141">
        <f>+T42+U41</f>
        <v>0</v>
      </c>
      <c r="V42" s="143">
        <v>0</v>
      </c>
      <c r="W42" s="144" t="e">
        <f t="shared" si="11"/>
        <v>#DIV/0!</v>
      </c>
      <c r="X42" s="151">
        <v>0</v>
      </c>
      <c r="Y42" s="162">
        <v>0</v>
      </c>
      <c r="Z42" s="235">
        <f t="shared" si="12"/>
        <v>0</v>
      </c>
      <c r="AA42" s="152"/>
      <c r="AB42" s="237">
        <f>+AB41+AA42</f>
        <v>243.54000000000002</v>
      </c>
      <c r="AC42" s="148" t="e">
        <f t="shared" si="6"/>
        <v>#DIV/0!</v>
      </c>
      <c r="AD42" s="112" t="e">
        <f>+AC42+AD41</f>
        <v>#DIV/0!</v>
      </c>
    </row>
    <row r="43" spans="1:30" ht="25.5" customHeight="1" x14ac:dyDescent="0.25">
      <c r="A43" s="42" t="s">
        <v>37</v>
      </c>
      <c r="B43" s="149" t="s">
        <v>72</v>
      </c>
      <c r="C43" s="130"/>
      <c r="D43" s="131"/>
      <c r="E43" s="132"/>
      <c r="F43" s="133"/>
      <c r="G43" s="133">
        <f t="shared" si="7"/>
        <v>0</v>
      </c>
      <c r="H43" s="134">
        <v>0</v>
      </c>
      <c r="I43" s="150">
        <f t="shared" si="18"/>
        <v>0</v>
      </c>
      <c r="J43" s="135">
        <v>0</v>
      </c>
      <c r="K43" s="136">
        <f t="shared" si="15"/>
        <v>0</v>
      </c>
      <c r="L43" s="137">
        <v>0</v>
      </c>
      <c r="M43" s="137" t="str">
        <f t="shared" si="19"/>
        <v/>
      </c>
      <c r="N43" s="139">
        <v>0</v>
      </c>
      <c r="O43" s="138" t="str">
        <f t="shared" si="17"/>
        <v/>
      </c>
      <c r="P43" s="137">
        <f t="shared" si="8"/>
        <v>0</v>
      </c>
      <c r="Q43" s="138">
        <f t="shared" si="16"/>
        <v>0</v>
      </c>
      <c r="R43" s="140"/>
      <c r="S43" s="150">
        <f t="shared" si="9"/>
        <v>0</v>
      </c>
      <c r="T43" s="141">
        <v>0</v>
      </c>
      <c r="U43" s="141">
        <f t="shared" si="10"/>
        <v>0</v>
      </c>
      <c r="V43" s="143">
        <v>0</v>
      </c>
      <c r="W43" s="144" t="e">
        <f t="shared" si="11"/>
        <v>#DIV/0!</v>
      </c>
      <c r="X43" s="151">
        <v>0</v>
      </c>
      <c r="Y43" s="162">
        <v>0</v>
      </c>
      <c r="Z43" s="235">
        <f t="shared" si="12"/>
        <v>0</v>
      </c>
      <c r="AA43" s="152"/>
      <c r="AB43" s="237">
        <f t="shared" si="13"/>
        <v>243.54000000000002</v>
      </c>
      <c r="AC43" s="148" t="e">
        <f t="shared" si="6"/>
        <v>#DIV/0!</v>
      </c>
      <c r="AD43" s="112" t="e">
        <f t="shared" si="14"/>
        <v>#DIV/0!</v>
      </c>
    </row>
    <row r="44" spans="1:30" ht="25.5" customHeight="1" x14ac:dyDescent="0.25">
      <c r="A44" s="42" t="s">
        <v>39</v>
      </c>
      <c r="B44" s="149" t="s">
        <v>72</v>
      </c>
      <c r="C44" s="130"/>
      <c r="D44" s="131"/>
      <c r="E44" s="132"/>
      <c r="F44" s="133"/>
      <c r="G44" s="133">
        <f t="shared" si="7"/>
        <v>0</v>
      </c>
      <c r="H44" s="134">
        <v>0</v>
      </c>
      <c r="I44" s="150">
        <f t="shared" si="18"/>
        <v>0</v>
      </c>
      <c r="J44" s="135">
        <v>0</v>
      </c>
      <c r="K44" s="136">
        <f t="shared" si="15"/>
        <v>0</v>
      </c>
      <c r="L44" s="137">
        <v>0</v>
      </c>
      <c r="M44" s="137" t="str">
        <f t="shared" si="19"/>
        <v/>
      </c>
      <c r="N44" s="139">
        <v>0</v>
      </c>
      <c r="O44" s="138" t="str">
        <f t="shared" si="17"/>
        <v/>
      </c>
      <c r="P44" s="137">
        <f t="shared" si="8"/>
        <v>0</v>
      </c>
      <c r="Q44" s="138">
        <f t="shared" si="16"/>
        <v>0</v>
      </c>
      <c r="R44" s="140"/>
      <c r="S44" s="150">
        <f t="shared" si="9"/>
        <v>0</v>
      </c>
      <c r="T44" s="141">
        <v>0</v>
      </c>
      <c r="U44" s="141">
        <f t="shared" si="10"/>
        <v>0</v>
      </c>
      <c r="V44" s="143">
        <v>0</v>
      </c>
      <c r="W44" s="144" t="e">
        <f t="shared" si="11"/>
        <v>#DIV/0!</v>
      </c>
      <c r="X44" s="151">
        <v>0</v>
      </c>
      <c r="Y44" s="162">
        <v>0</v>
      </c>
      <c r="Z44" s="235">
        <f>Y44+Z43</f>
        <v>0</v>
      </c>
      <c r="AA44" s="152"/>
      <c r="AB44" s="237">
        <f t="shared" si="13"/>
        <v>243.54000000000002</v>
      </c>
      <c r="AC44" s="148" t="e">
        <f t="shared" si="6"/>
        <v>#DIV/0!</v>
      </c>
      <c r="AD44" s="112" t="e">
        <f t="shared" si="14"/>
        <v>#DIV/0!</v>
      </c>
    </row>
    <row r="45" spans="1:30" ht="25.5" customHeight="1" thickBot="1" x14ac:dyDescent="0.3">
      <c r="A45" s="116" t="s">
        <v>40</v>
      </c>
      <c r="B45" s="117" t="s">
        <v>72</v>
      </c>
      <c r="C45" s="118"/>
      <c r="D45" s="119"/>
      <c r="E45" s="153"/>
      <c r="F45" s="154"/>
      <c r="G45" s="133">
        <f t="shared" si="7"/>
        <v>0</v>
      </c>
      <c r="H45" s="155">
        <v>0</v>
      </c>
      <c r="I45" s="156">
        <f t="shared" si="18"/>
        <v>0</v>
      </c>
      <c r="J45" s="157">
        <v>0</v>
      </c>
      <c r="K45" s="158">
        <f t="shared" si="15"/>
        <v>0</v>
      </c>
      <c r="L45" s="137">
        <v>0</v>
      </c>
      <c r="M45" s="108" t="str">
        <f t="shared" si="19"/>
        <v/>
      </c>
      <c r="N45" s="109">
        <v>0</v>
      </c>
      <c r="O45" s="110" t="str">
        <f t="shared" si="17"/>
        <v/>
      </c>
      <c r="P45" s="108">
        <v>0</v>
      </c>
      <c r="Q45" s="110">
        <f>+P45+Q44</f>
        <v>0</v>
      </c>
      <c r="R45" s="159"/>
      <c r="S45" s="156">
        <f>R45+S44</f>
        <v>0</v>
      </c>
      <c r="T45" s="141">
        <v>0</v>
      </c>
      <c r="U45" s="106">
        <f t="shared" si="10"/>
        <v>0</v>
      </c>
      <c r="V45" s="143">
        <v>0</v>
      </c>
      <c r="W45" s="107" t="e">
        <f t="shared" si="11"/>
        <v>#DIV/0!</v>
      </c>
      <c r="X45" s="160">
        <v>0</v>
      </c>
      <c r="Y45" s="162">
        <v>0</v>
      </c>
      <c r="Z45" s="236">
        <f>Y45+Z44</f>
        <v>0</v>
      </c>
      <c r="AA45" s="161"/>
      <c r="AB45" s="238">
        <f t="shared" si="13"/>
        <v>243.54000000000002</v>
      </c>
      <c r="AC45" s="114" t="e">
        <f t="shared" si="6"/>
        <v>#DIV/0!</v>
      </c>
      <c r="AD45" s="115" t="e">
        <f t="shared" si="14"/>
        <v>#DIV/0!</v>
      </c>
    </row>
    <row r="46" spans="1:30" s="20" customFormat="1" ht="13.8" x14ac:dyDescent="0.25">
      <c r="A46" s="78" t="s">
        <v>66</v>
      </c>
      <c r="B46" s="78"/>
      <c r="C46" s="78"/>
      <c r="D46" s="78"/>
      <c r="E46" s="78"/>
      <c r="F46" s="78"/>
      <c r="G46" s="78"/>
      <c r="H46" s="79"/>
      <c r="I46" s="80"/>
    </row>
    <row r="47" spans="1:30" s="20" customFormat="1" ht="13.8" x14ac:dyDescent="0.25">
      <c r="A47" s="78" t="s">
        <v>64</v>
      </c>
      <c r="B47" s="78"/>
      <c r="C47" s="78"/>
      <c r="D47" s="78"/>
      <c r="E47" s="78"/>
      <c r="F47" s="78"/>
      <c r="G47" s="78"/>
      <c r="H47" s="79"/>
      <c r="I47" s="80"/>
    </row>
    <row r="48" spans="1:30" s="20" customFormat="1" ht="13.8" x14ac:dyDescent="0.25">
      <c r="A48" s="78"/>
      <c r="B48" s="78"/>
      <c r="C48" s="78"/>
      <c r="D48" s="78"/>
      <c r="E48" s="78"/>
      <c r="F48" s="78"/>
      <c r="G48" s="78"/>
      <c r="H48" s="79"/>
      <c r="I48" s="80"/>
    </row>
    <row r="49" spans="1:18" s="20" customFormat="1" ht="16.2" x14ac:dyDescent="0.25">
      <c r="A49" s="82" t="s">
        <v>65</v>
      </c>
      <c r="B49" s="81"/>
      <c r="D49" s="82"/>
      <c r="E49" s="82"/>
      <c r="F49" s="82"/>
      <c r="G49" s="82"/>
      <c r="H49" s="79"/>
      <c r="I49" s="80"/>
      <c r="J49" s="82" t="s">
        <v>45</v>
      </c>
      <c r="K49" s="83"/>
      <c r="L49" s="83"/>
      <c r="M49" s="2"/>
      <c r="N49" s="2"/>
      <c r="O49"/>
      <c r="P49"/>
      <c r="Q49" s="14"/>
      <c r="R49" s="13"/>
    </row>
    <row r="50" spans="1:18" s="20" customFormat="1" ht="13.8" x14ac:dyDescent="0.25">
      <c r="A50" s="78"/>
      <c r="B50" s="78"/>
      <c r="C50" s="78"/>
      <c r="D50" s="78"/>
      <c r="E50" s="78"/>
      <c r="F50" s="78"/>
      <c r="G50" s="78"/>
      <c r="H50" s="79"/>
      <c r="I50" s="80"/>
      <c r="J50" s="84" t="s">
        <v>46</v>
      </c>
      <c r="K50" s="311" t="s">
        <v>48</v>
      </c>
      <c r="L50" s="311"/>
      <c r="M50" s="311"/>
      <c r="N50" s="311"/>
      <c r="O50" s="311"/>
      <c r="P50" s="311"/>
      <c r="Q50" s="311"/>
      <c r="R50" s="13"/>
    </row>
    <row r="51" spans="1:18" s="20" customFormat="1" ht="16.2" x14ac:dyDescent="0.25">
      <c r="A51" s="82" t="s">
        <v>22</v>
      </c>
      <c r="B51" s="83"/>
      <c r="C51" s="83"/>
      <c r="D51" s="78"/>
      <c r="E51" s="78"/>
      <c r="H51" s="79"/>
      <c r="I51" s="80"/>
      <c r="J51" s="86"/>
      <c r="K51" s="312" t="s">
        <v>47</v>
      </c>
      <c r="L51" s="312"/>
      <c r="M51" s="312"/>
      <c r="N51" s="312"/>
      <c r="O51" s="312"/>
      <c r="P51" s="312"/>
      <c r="Q51" s="312"/>
      <c r="R51" s="312"/>
    </row>
    <row r="52" spans="1:18" s="20" customFormat="1" ht="13.8" x14ac:dyDescent="0.25">
      <c r="A52" s="84" t="s">
        <v>23</v>
      </c>
      <c r="B52" s="122" t="s">
        <v>50</v>
      </c>
      <c r="C52" s="104"/>
      <c r="D52" s="104"/>
      <c r="E52" s="104"/>
      <c r="H52" s="79"/>
      <c r="I52" s="80"/>
      <c r="J52" s="11"/>
      <c r="K52" s="12"/>
      <c r="L52" s="2"/>
      <c r="M52" s="2"/>
      <c r="N52" s="2"/>
      <c r="O52"/>
      <c r="P52"/>
      <c r="Q52" s="14"/>
      <c r="R52" s="13"/>
    </row>
    <row r="53" spans="1:18" s="20" customFormat="1" ht="13.8" x14ac:dyDescent="0.25">
      <c r="A53" s="85"/>
      <c r="B53" s="123" t="s">
        <v>24</v>
      </c>
      <c r="C53" s="120"/>
      <c r="D53" s="120"/>
      <c r="E53" s="120"/>
      <c r="H53" s="79"/>
      <c r="I53" s="80"/>
    </row>
    <row r="54" spans="1:18" s="20" customFormat="1" ht="27" customHeight="1" x14ac:dyDescent="0.25">
      <c r="A54" s="78"/>
      <c r="B54" s="78"/>
      <c r="C54" s="78"/>
      <c r="D54" s="78"/>
      <c r="E54" s="121"/>
      <c r="H54" s="79"/>
      <c r="I54" s="80"/>
    </row>
    <row r="55" spans="1:18" s="20" customFormat="1" ht="16.2" x14ac:dyDescent="0.25">
      <c r="A55" s="82" t="s">
        <v>25</v>
      </c>
      <c r="B55" s="78"/>
      <c r="C55" s="78"/>
      <c r="D55" s="78"/>
      <c r="E55" s="121"/>
      <c r="H55" s="79"/>
      <c r="I55" s="80"/>
    </row>
    <row r="56" spans="1:18" s="20" customFormat="1" ht="13.8" x14ac:dyDescent="0.25">
      <c r="A56" s="84" t="s">
        <v>26</v>
      </c>
      <c r="B56" s="122" t="s">
        <v>49</v>
      </c>
      <c r="C56" s="104"/>
      <c r="D56" s="104"/>
      <c r="E56" s="120"/>
      <c r="H56" s="79"/>
      <c r="I56" s="80"/>
    </row>
    <row r="57" spans="1:18" s="20" customFormat="1" ht="13.8" x14ac:dyDescent="0.25">
      <c r="A57" s="86"/>
      <c r="B57" s="124" t="s">
        <v>24</v>
      </c>
      <c r="C57" s="120"/>
      <c r="D57" s="120"/>
      <c r="E57" s="120"/>
      <c r="H57" s="79"/>
      <c r="I57" s="80"/>
    </row>
    <row r="58" spans="1:18" s="20" customFormat="1" ht="13.8" x14ac:dyDescent="0.25">
      <c r="A58" s="78"/>
      <c r="B58" s="78"/>
      <c r="C58" s="78"/>
      <c r="D58" s="78"/>
      <c r="E58" s="78"/>
      <c r="H58" s="79"/>
      <c r="I58" s="80"/>
    </row>
    <row r="59" spans="1:18" s="20" customFormat="1" ht="16.2" x14ac:dyDescent="0.25">
      <c r="A59" s="82" t="s">
        <v>27</v>
      </c>
      <c r="B59" s="83"/>
      <c r="C59" s="83"/>
      <c r="D59" s="78"/>
      <c r="E59" s="78"/>
      <c r="H59" s="79"/>
      <c r="I59" s="80"/>
    </row>
    <row r="60" spans="1:18" s="20" customFormat="1" ht="13.8" x14ac:dyDescent="0.25">
      <c r="A60" s="84" t="s">
        <v>28</v>
      </c>
      <c r="B60" s="104" t="s">
        <v>29</v>
      </c>
      <c r="C60" s="78"/>
      <c r="D60" s="78"/>
      <c r="E60" s="78"/>
      <c r="H60" s="79"/>
      <c r="I60" s="80"/>
    </row>
    <row r="61" spans="1:18" s="20" customFormat="1" ht="13.8" x14ac:dyDescent="0.25">
      <c r="A61" s="86"/>
      <c r="B61" s="229">
        <v>1000</v>
      </c>
      <c r="C61" s="78"/>
      <c r="D61" s="78"/>
      <c r="E61" s="78"/>
      <c r="H61" s="79"/>
      <c r="I61" s="80"/>
    </row>
    <row r="62" spans="1:18" s="20" customFormat="1" ht="13.8" x14ac:dyDescent="0.25">
      <c r="A62" s="78"/>
      <c r="B62" s="78"/>
      <c r="C62" s="86"/>
      <c r="D62" s="229"/>
      <c r="E62" s="78"/>
      <c r="F62" s="78"/>
      <c r="G62" s="78"/>
      <c r="H62" s="79"/>
      <c r="I62" s="80"/>
    </row>
    <row r="63" spans="1:18" x14ac:dyDescent="0.25">
      <c r="A63" s="1"/>
      <c r="B63" s="1"/>
    </row>
    <row r="64" spans="1:18" ht="18" customHeight="1" x14ac:dyDescent="0.25">
      <c r="A64" s="1"/>
      <c r="B64" s="1"/>
    </row>
    <row r="65" spans="1:2" ht="18" customHeight="1" x14ac:dyDescent="0.25">
      <c r="A65" s="1"/>
      <c r="B65" s="1"/>
    </row>
    <row r="66" spans="1:2" x14ac:dyDescent="0.25">
      <c r="A66" s="1"/>
      <c r="B66" s="1"/>
    </row>
  </sheetData>
  <mergeCells count="66">
    <mergeCell ref="K50:Q50"/>
    <mergeCell ref="K51:R51"/>
    <mergeCell ref="L31:Q31"/>
    <mergeCell ref="R31:S32"/>
    <mergeCell ref="T31:X32"/>
    <mergeCell ref="AA24:AD29"/>
    <mergeCell ref="A31:A33"/>
    <mergeCell ref="B31:B33"/>
    <mergeCell ref="C31:C33"/>
    <mergeCell ref="D31:E32"/>
    <mergeCell ref="F31:G32"/>
    <mergeCell ref="H31:K31"/>
    <mergeCell ref="H32:I32"/>
    <mergeCell ref="J32:K32"/>
    <mergeCell ref="L32:M32"/>
    <mergeCell ref="N32:O32"/>
    <mergeCell ref="P32:Q32"/>
    <mergeCell ref="AA32:AB32"/>
    <mergeCell ref="AC32:AD32"/>
    <mergeCell ref="Y31:Z32"/>
    <mergeCell ref="AA31:AD31"/>
    <mergeCell ref="N11:O11"/>
    <mergeCell ref="P11:Q11"/>
    <mergeCell ref="P22:Q22"/>
    <mergeCell ref="AA22:AB22"/>
    <mergeCell ref="AC22:AD22"/>
    <mergeCell ref="N22:O22"/>
    <mergeCell ref="AA13:AD18"/>
    <mergeCell ref="A21:E21"/>
    <mergeCell ref="F21:K21"/>
    <mergeCell ref="L21:Q21"/>
    <mergeCell ref="R21:S22"/>
    <mergeCell ref="AA21:AD21"/>
    <mergeCell ref="A22:A23"/>
    <mergeCell ref="C22:C23"/>
    <mergeCell ref="D22:E22"/>
    <mergeCell ref="F22:G22"/>
    <mergeCell ref="H22:I22"/>
    <mergeCell ref="J22:K22"/>
    <mergeCell ref="L22:M22"/>
    <mergeCell ref="D8:E8"/>
    <mergeCell ref="AA8:AD8"/>
    <mergeCell ref="A10:E10"/>
    <mergeCell ref="F10:K10"/>
    <mergeCell ref="L10:Q10"/>
    <mergeCell ref="R10:S11"/>
    <mergeCell ref="AA10:AD10"/>
    <mergeCell ref="A11:A12"/>
    <mergeCell ref="C11:C12"/>
    <mergeCell ref="D11:E11"/>
    <mergeCell ref="AA11:AB11"/>
    <mergeCell ref="AC11:AD11"/>
    <mergeCell ref="F11:G11"/>
    <mergeCell ref="H11:I11"/>
    <mergeCell ref="J11:K11"/>
    <mergeCell ref="L11:M11"/>
    <mergeCell ref="A1:C4"/>
    <mergeCell ref="D1:Z4"/>
    <mergeCell ref="AA1:AB1"/>
    <mergeCell ref="AC1:AD1"/>
    <mergeCell ref="AA2:AB2"/>
    <mergeCell ref="AC2:AD2"/>
    <mergeCell ref="AA3:AB3"/>
    <mergeCell ref="AC3:AD3"/>
    <mergeCell ref="AA4:AB4"/>
    <mergeCell ref="AC4:AD4"/>
  </mergeCells>
  <printOptions horizontalCentered="1"/>
  <pageMargins left="0" right="0" top="0.19685039370078741" bottom="0.23622047244094491" header="0" footer="0"/>
  <pageSetup paperSize="9" scale="40" orientation="landscape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66"/>
  <sheetViews>
    <sheetView view="pageBreakPreview" zoomScale="70" zoomScaleNormal="72" zoomScaleSheetLayoutView="70" workbookViewId="0">
      <selection sqref="A1:AD4"/>
    </sheetView>
  </sheetViews>
  <sheetFormatPr baseColWidth="10" defaultRowHeight="13.2" x14ac:dyDescent="0.25"/>
  <cols>
    <col min="1" max="3" width="14.33203125" customWidth="1"/>
    <col min="4" max="4" width="10.33203125" customWidth="1"/>
    <col min="5" max="5" width="12.109375" customWidth="1"/>
    <col min="6" max="6" width="8.6640625" customWidth="1"/>
    <col min="7" max="7" width="10.5546875" customWidth="1"/>
    <col min="8" max="8" width="11.6640625" customWidth="1"/>
    <col min="9" max="9" width="11.5546875" customWidth="1"/>
    <col min="10" max="11" width="8.6640625" customWidth="1"/>
    <col min="12" max="15" width="11.44140625" customWidth="1"/>
    <col min="16" max="16" width="11.6640625" customWidth="1"/>
    <col min="17" max="17" width="12" customWidth="1"/>
    <col min="18" max="18" width="7.33203125" customWidth="1"/>
    <col min="19" max="22" width="11.6640625" customWidth="1"/>
    <col min="23" max="23" width="15.6640625" customWidth="1"/>
    <col min="24" max="26" width="11.33203125" customWidth="1"/>
    <col min="27" max="29" width="10.6640625" customWidth="1"/>
    <col min="30" max="30" width="15.44140625" customWidth="1"/>
  </cols>
  <sheetData>
    <row r="1" spans="1:30" ht="15" customHeight="1" x14ac:dyDescent="0.25">
      <c r="A1" s="277"/>
      <c r="B1" s="277"/>
      <c r="C1" s="277"/>
      <c r="D1" s="279" t="s">
        <v>58</v>
      </c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  <c r="V1" s="279"/>
      <c r="W1" s="279"/>
      <c r="X1" s="279"/>
      <c r="Y1" s="279"/>
      <c r="Z1" s="279"/>
      <c r="AA1" s="317" t="s">
        <v>59</v>
      </c>
      <c r="AB1" s="317"/>
      <c r="AC1" s="317" t="s">
        <v>60</v>
      </c>
      <c r="AD1" s="317"/>
    </row>
    <row r="2" spans="1:30" ht="15" customHeight="1" x14ac:dyDescent="0.25">
      <c r="A2" s="277"/>
      <c r="B2" s="277"/>
      <c r="C2" s="277"/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  <c r="R2" s="279"/>
      <c r="S2" s="279"/>
      <c r="T2" s="279"/>
      <c r="U2" s="279"/>
      <c r="V2" s="279"/>
      <c r="W2" s="279"/>
      <c r="X2" s="279"/>
      <c r="Y2" s="279"/>
      <c r="Z2" s="279"/>
      <c r="AA2" s="278">
        <v>1</v>
      </c>
      <c r="AB2" s="278"/>
      <c r="AC2" s="318">
        <v>42653</v>
      </c>
      <c r="AD2" s="318"/>
    </row>
    <row r="3" spans="1:30" ht="15" customHeight="1" x14ac:dyDescent="0.25">
      <c r="A3" s="277"/>
      <c r="B3" s="277"/>
      <c r="C3" s="277"/>
      <c r="D3" s="279"/>
      <c r="E3" s="279"/>
      <c r="F3" s="279"/>
      <c r="G3" s="279"/>
      <c r="H3" s="279"/>
      <c r="I3" s="279"/>
      <c r="J3" s="279"/>
      <c r="K3" s="279"/>
      <c r="L3" s="279"/>
      <c r="M3" s="279"/>
      <c r="N3" s="279"/>
      <c r="O3" s="279"/>
      <c r="P3" s="279"/>
      <c r="Q3" s="279"/>
      <c r="R3" s="279"/>
      <c r="S3" s="279"/>
      <c r="T3" s="279"/>
      <c r="U3" s="279"/>
      <c r="V3" s="279"/>
      <c r="W3" s="279"/>
      <c r="X3" s="279"/>
      <c r="Y3" s="279"/>
      <c r="Z3" s="279"/>
      <c r="AA3" s="278" t="s">
        <v>68</v>
      </c>
      <c r="AB3" s="278"/>
      <c r="AC3" s="278" t="s">
        <v>69</v>
      </c>
      <c r="AD3" s="278"/>
    </row>
    <row r="4" spans="1:30" ht="34.5" customHeight="1" x14ac:dyDescent="0.25">
      <c r="A4" s="277"/>
      <c r="B4" s="277"/>
      <c r="C4" s="277"/>
      <c r="D4" s="279"/>
      <c r="E4" s="279"/>
      <c r="F4" s="279"/>
      <c r="G4" s="279"/>
      <c r="H4" s="279"/>
      <c r="I4" s="279"/>
      <c r="J4" s="279"/>
      <c r="K4" s="279"/>
      <c r="L4" s="279"/>
      <c r="M4" s="279"/>
      <c r="N4" s="279"/>
      <c r="O4" s="279"/>
      <c r="P4" s="279"/>
      <c r="Q4" s="279"/>
      <c r="R4" s="279"/>
      <c r="S4" s="279"/>
      <c r="T4" s="279"/>
      <c r="U4" s="279"/>
      <c r="V4" s="279"/>
      <c r="W4" s="279"/>
      <c r="X4" s="279"/>
      <c r="Y4" s="279"/>
      <c r="Z4" s="279"/>
      <c r="AA4" s="278" t="s">
        <v>76</v>
      </c>
      <c r="AB4" s="278"/>
      <c r="AC4" s="278" t="s">
        <v>71</v>
      </c>
      <c r="AD4" s="278"/>
    </row>
    <row r="5" spans="1:30" ht="12.75" customHeight="1" x14ac:dyDescent="0.25">
      <c r="A5" s="3"/>
      <c r="B5" s="3"/>
      <c r="C5" s="3"/>
      <c r="D5" s="4"/>
      <c r="E5" s="4"/>
      <c r="F5" s="4"/>
      <c r="G5" s="4"/>
      <c r="H5" s="4"/>
      <c r="I5" s="4"/>
      <c r="J5" s="18"/>
      <c r="K5" s="18"/>
      <c r="L5" s="18"/>
      <c r="M5" s="18"/>
      <c r="N5" s="18"/>
      <c r="O5" s="18"/>
      <c r="P5" s="19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</row>
    <row r="6" spans="1:30" ht="12.75" customHeight="1" x14ac:dyDescent="0.25">
      <c r="A6" s="3"/>
      <c r="B6" s="3"/>
      <c r="C6" s="3"/>
      <c r="D6" s="4"/>
      <c r="E6" s="4"/>
      <c r="F6" s="4"/>
      <c r="G6" s="4"/>
      <c r="H6" s="4"/>
      <c r="I6" s="4"/>
      <c r="J6" s="18"/>
      <c r="K6" s="18"/>
      <c r="L6" s="18"/>
      <c r="M6" s="18"/>
      <c r="N6" s="18"/>
      <c r="O6" s="18"/>
      <c r="P6" s="19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</row>
    <row r="7" spans="1:30" x14ac:dyDescent="0.25">
      <c r="A7" s="5"/>
      <c r="B7" s="5"/>
      <c r="C7" s="44"/>
      <c r="D7" s="44"/>
      <c r="E7" s="234"/>
      <c r="F7" s="44"/>
      <c r="G7" s="44"/>
      <c r="H7" s="44"/>
      <c r="I7" s="44"/>
      <c r="J7" s="45"/>
      <c r="K7" s="45"/>
      <c r="L7" s="19"/>
      <c r="M7" s="19"/>
      <c r="N7" s="19"/>
      <c r="O7" s="19"/>
      <c r="P7" s="19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</row>
    <row r="8" spans="1:30" ht="15.6" x14ac:dyDescent="0.3">
      <c r="A8" s="25" t="s">
        <v>61</v>
      </c>
      <c r="B8" s="25"/>
      <c r="C8" s="126"/>
      <c r="D8" s="276" t="s">
        <v>73</v>
      </c>
      <c r="E8" s="276"/>
      <c r="F8" s="46"/>
      <c r="G8" s="46"/>
      <c r="H8" s="44"/>
      <c r="I8" s="44"/>
      <c r="J8" s="45"/>
      <c r="K8" s="45"/>
      <c r="L8" s="19"/>
      <c r="M8" s="19"/>
      <c r="N8" s="19"/>
      <c r="O8" s="19"/>
      <c r="P8" s="19"/>
      <c r="Q8" s="20"/>
      <c r="R8" s="20"/>
      <c r="S8" s="20"/>
      <c r="T8" s="20"/>
      <c r="U8" s="20"/>
      <c r="V8" s="20"/>
      <c r="W8" s="20"/>
      <c r="X8" s="20"/>
      <c r="Y8" s="20"/>
      <c r="Z8" s="226" t="s">
        <v>62</v>
      </c>
      <c r="AA8" s="319">
        <v>2017</v>
      </c>
      <c r="AB8" s="319"/>
      <c r="AC8" s="319"/>
      <c r="AD8" s="319"/>
    </row>
    <row r="9" spans="1:30" ht="13.8" thickBot="1" x14ac:dyDescent="0.3">
      <c r="A9" s="5"/>
      <c r="B9" s="5"/>
      <c r="C9" s="127"/>
      <c r="D9" s="44"/>
      <c r="E9" s="234"/>
      <c r="F9" s="44"/>
      <c r="G9" s="44"/>
      <c r="H9" s="44"/>
      <c r="I9" s="44"/>
      <c r="J9" s="45"/>
      <c r="K9" s="19"/>
      <c r="L9" s="19"/>
      <c r="M9" s="19"/>
      <c r="N9" s="19"/>
      <c r="O9" s="19"/>
      <c r="P9" s="19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</row>
    <row r="10" spans="1:30" ht="25.5" hidden="1" customHeight="1" thickBot="1" x14ac:dyDescent="0.3">
      <c r="A10" s="296" t="s">
        <v>19</v>
      </c>
      <c r="B10" s="296"/>
      <c r="C10" s="296"/>
      <c r="D10" s="296"/>
      <c r="E10" s="297"/>
      <c r="F10" s="298" t="s">
        <v>7</v>
      </c>
      <c r="G10" s="299"/>
      <c r="H10" s="299"/>
      <c r="I10" s="299"/>
      <c r="J10" s="299"/>
      <c r="K10" s="282"/>
      <c r="L10" s="280" t="s">
        <v>9</v>
      </c>
      <c r="M10" s="281"/>
      <c r="N10" s="281"/>
      <c r="O10" s="281"/>
      <c r="P10" s="281"/>
      <c r="Q10" s="282"/>
      <c r="R10" s="283" t="s">
        <v>11</v>
      </c>
      <c r="S10" s="284"/>
      <c r="T10" s="97"/>
      <c r="U10" s="97"/>
      <c r="V10" s="97"/>
      <c r="W10" s="97"/>
      <c r="X10" s="230"/>
      <c r="Y10" s="230"/>
      <c r="Z10" s="230"/>
      <c r="AA10" s="280" t="s">
        <v>14</v>
      </c>
      <c r="AB10" s="281"/>
      <c r="AC10" s="281"/>
      <c r="AD10" s="282"/>
    </row>
    <row r="11" spans="1:30" ht="25.5" hidden="1" customHeight="1" x14ac:dyDescent="0.25">
      <c r="A11" s="287" t="s">
        <v>0</v>
      </c>
      <c r="B11" s="232"/>
      <c r="C11" s="289" t="s">
        <v>1</v>
      </c>
      <c r="D11" s="291" t="s">
        <v>2</v>
      </c>
      <c r="E11" s="292"/>
      <c r="F11" s="291" t="s">
        <v>6</v>
      </c>
      <c r="G11" s="293"/>
      <c r="H11" s="294" t="s">
        <v>8</v>
      </c>
      <c r="I11" s="295"/>
      <c r="J11" s="300" t="s">
        <v>3</v>
      </c>
      <c r="K11" s="301"/>
      <c r="L11" s="302" t="s">
        <v>15</v>
      </c>
      <c r="M11" s="303"/>
      <c r="N11" s="302" t="s">
        <v>16</v>
      </c>
      <c r="O11" s="303"/>
      <c r="P11" s="302" t="s">
        <v>17</v>
      </c>
      <c r="Q11" s="303"/>
      <c r="R11" s="285"/>
      <c r="S11" s="286"/>
      <c r="T11" s="98"/>
      <c r="U11" s="98"/>
      <c r="V11" s="98"/>
      <c r="W11" s="98"/>
      <c r="X11" s="231"/>
      <c r="Y11" s="231"/>
      <c r="Z11" s="231"/>
      <c r="AA11" s="291" t="s">
        <v>12</v>
      </c>
      <c r="AB11" s="292"/>
      <c r="AC11" s="291" t="s">
        <v>13</v>
      </c>
      <c r="AD11" s="310"/>
    </row>
    <row r="12" spans="1:30" ht="25.5" hidden="1" customHeight="1" thickBot="1" x14ac:dyDescent="0.3">
      <c r="A12" s="288"/>
      <c r="B12" s="233"/>
      <c r="C12" s="290"/>
      <c r="D12" s="26" t="s">
        <v>18</v>
      </c>
      <c r="E12" s="27" t="s">
        <v>5</v>
      </c>
      <c r="F12" s="28" t="s">
        <v>0</v>
      </c>
      <c r="G12" s="29" t="s">
        <v>5</v>
      </c>
      <c r="H12" s="29" t="s">
        <v>0</v>
      </c>
      <c r="I12" s="29" t="s">
        <v>5</v>
      </c>
      <c r="J12" s="28" t="s">
        <v>0</v>
      </c>
      <c r="K12" s="30" t="s">
        <v>5</v>
      </c>
      <c r="L12" s="28" t="s">
        <v>0</v>
      </c>
      <c r="M12" s="30" t="s">
        <v>5</v>
      </c>
      <c r="N12" s="28" t="s">
        <v>0</v>
      </c>
      <c r="O12" s="30" t="s">
        <v>5</v>
      </c>
      <c r="P12" s="31" t="s">
        <v>0</v>
      </c>
      <c r="Q12" s="30" t="s">
        <v>5</v>
      </c>
      <c r="R12" s="29" t="s">
        <v>0</v>
      </c>
      <c r="S12" s="29" t="s">
        <v>5</v>
      </c>
      <c r="T12" s="31"/>
      <c r="U12" s="31"/>
      <c r="V12" s="31"/>
      <c r="W12" s="31"/>
      <c r="X12" s="32"/>
      <c r="Y12" s="32"/>
      <c r="Z12" s="32"/>
      <c r="AA12" s="28" t="s">
        <v>0</v>
      </c>
      <c r="AB12" s="30" t="s">
        <v>5</v>
      </c>
      <c r="AC12" s="33" t="s">
        <v>0</v>
      </c>
      <c r="AD12" s="34" t="s">
        <v>5</v>
      </c>
    </row>
    <row r="13" spans="1:30" s="43" customFormat="1" ht="25.5" hidden="1" customHeight="1" x14ac:dyDescent="0.25">
      <c r="A13" s="63" t="s">
        <v>30</v>
      </c>
      <c r="B13" s="101"/>
      <c r="C13" s="64">
        <v>336</v>
      </c>
      <c r="D13" s="90">
        <v>59918.16</v>
      </c>
      <c r="E13" s="91">
        <f>D13</f>
        <v>59918.16</v>
      </c>
      <c r="F13" s="65">
        <v>0</v>
      </c>
      <c r="G13" s="66">
        <f>F13</f>
        <v>0</v>
      </c>
      <c r="H13" s="67">
        <v>0</v>
      </c>
      <c r="I13" s="66">
        <f>H13</f>
        <v>0</v>
      </c>
      <c r="J13" s="67">
        <v>7</v>
      </c>
      <c r="K13" s="68">
        <f>J13</f>
        <v>7</v>
      </c>
      <c r="L13" s="69" t="e">
        <f>IF(D13="","",#REF!*200000/D13)</f>
        <v>#REF!</v>
      </c>
      <c r="M13" s="70" t="e">
        <f>IF(E13="","",#REF!*200000/E13)</f>
        <v>#REF!</v>
      </c>
      <c r="N13" s="71">
        <f t="shared" ref="N13:O18" si="0">IF(D13="","",J13*200000/D13)</f>
        <v>23.365203470867595</v>
      </c>
      <c r="O13" s="72">
        <f t="shared" si="0"/>
        <v>23.365203470867595</v>
      </c>
      <c r="P13" s="73" t="e">
        <f t="shared" ref="P13:Q18" si="1">IF(L13="","",L13*N13/200)</f>
        <v>#REF!</v>
      </c>
      <c r="Q13" s="74" t="e">
        <f t="shared" si="1"/>
        <v>#REF!</v>
      </c>
      <c r="R13" s="67">
        <v>0</v>
      </c>
      <c r="S13" s="66">
        <f>R13</f>
        <v>0</v>
      </c>
      <c r="T13" s="99"/>
      <c r="U13" s="99"/>
      <c r="V13" s="99"/>
      <c r="W13" s="99"/>
      <c r="X13" s="75"/>
      <c r="Y13" s="75"/>
      <c r="Z13" s="75"/>
      <c r="AA13" s="304" t="s">
        <v>21</v>
      </c>
      <c r="AB13" s="305"/>
      <c r="AC13" s="305"/>
      <c r="AD13" s="305"/>
    </row>
    <row r="14" spans="1:30" s="43" customFormat="1" ht="25.5" hidden="1" customHeight="1" x14ac:dyDescent="0.25">
      <c r="A14" s="42" t="s">
        <v>31</v>
      </c>
      <c r="B14" s="102"/>
      <c r="C14" s="37"/>
      <c r="D14" s="56"/>
      <c r="E14" s="57"/>
      <c r="F14" s="35"/>
      <c r="G14" s="38" t="str">
        <f>IF(F14="","",F14+G13)</f>
        <v/>
      </c>
      <c r="H14" s="39"/>
      <c r="I14" s="38" t="str">
        <f>IF(H14="","",H14+I13)</f>
        <v/>
      </c>
      <c r="J14" s="39"/>
      <c r="K14" s="36" t="str">
        <f>IF(J14="","",J14+K13)</f>
        <v/>
      </c>
      <c r="L14" s="58" t="str">
        <f>IF(D14="","",#REF!*200000/D14)</f>
        <v/>
      </c>
      <c r="M14" s="59" t="str">
        <f>IF(E14="","",#REF!*200000/E14)</f>
        <v/>
      </c>
      <c r="N14" s="54" t="str">
        <f t="shared" si="0"/>
        <v/>
      </c>
      <c r="O14" s="49" t="str">
        <f t="shared" si="0"/>
        <v/>
      </c>
      <c r="P14" s="50" t="str">
        <f>IF(L14="","",L14*N14/200)</f>
        <v/>
      </c>
      <c r="Q14" s="51" t="str">
        <f t="shared" si="1"/>
        <v/>
      </c>
      <c r="R14" s="55"/>
      <c r="S14" s="38" t="str">
        <f>IF(R14="","",R14+S13)</f>
        <v/>
      </c>
      <c r="T14" s="100"/>
      <c r="U14" s="100"/>
      <c r="V14" s="100"/>
      <c r="W14" s="100"/>
      <c r="X14" s="60"/>
      <c r="Y14" s="60"/>
      <c r="Z14" s="60"/>
      <c r="AA14" s="306"/>
      <c r="AB14" s="307"/>
      <c r="AC14" s="307"/>
      <c r="AD14" s="307"/>
    </row>
    <row r="15" spans="1:30" s="43" customFormat="1" ht="25.5" hidden="1" customHeight="1" x14ac:dyDescent="0.25">
      <c r="A15" s="42" t="s">
        <v>32</v>
      </c>
      <c r="B15" s="102"/>
      <c r="C15" s="61"/>
      <c r="D15" s="6"/>
      <c r="E15" s="7"/>
      <c r="F15" s="35"/>
      <c r="G15" s="38" t="str">
        <f>IF(F15="","",F15+G14)</f>
        <v/>
      </c>
      <c r="H15" s="39"/>
      <c r="I15" s="38" t="str">
        <f>IF(H15="","",H15+I14)</f>
        <v/>
      </c>
      <c r="J15" s="39"/>
      <c r="K15" s="36" t="str">
        <f>IF(J15="","",J15+K14)</f>
        <v/>
      </c>
      <c r="L15" s="58" t="str">
        <f>IF(D15="","",#REF!*200000/D15)</f>
        <v/>
      </c>
      <c r="M15" s="59" t="str">
        <f>IF(E15="","",#REF!*200000/E15)</f>
        <v/>
      </c>
      <c r="N15" s="54" t="str">
        <f t="shared" si="0"/>
        <v/>
      </c>
      <c r="O15" s="49" t="str">
        <f t="shared" si="0"/>
        <v/>
      </c>
      <c r="P15" s="50" t="str">
        <f>IF(L15="","",L15*N15/200)</f>
        <v/>
      </c>
      <c r="Q15" s="51" t="str">
        <f>IF(M15="","",M15*O15/200)</f>
        <v/>
      </c>
      <c r="R15" s="55"/>
      <c r="S15" s="38" t="str">
        <f>IF(R15="","",R15+S14)</f>
        <v/>
      </c>
      <c r="T15" s="100"/>
      <c r="U15" s="100"/>
      <c r="V15" s="100"/>
      <c r="W15" s="100"/>
      <c r="X15" s="60"/>
      <c r="Y15" s="60"/>
      <c r="Z15" s="60"/>
      <c r="AA15" s="306"/>
      <c r="AB15" s="307"/>
      <c r="AC15" s="307"/>
      <c r="AD15" s="307"/>
    </row>
    <row r="16" spans="1:30" s="43" customFormat="1" ht="25.5" hidden="1" customHeight="1" x14ac:dyDescent="0.25">
      <c r="A16" s="42" t="s">
        <v>33</v>
      </c>
      <c r="B16" s="102"/>
      <c r="C16" s="61"/>
      <c r="D16" s="6"/>
      <c r="E16" s="7"/>
      <c r="F16" s="35"/>
      <c r="G16" s="38" t="str">
        <f>IF(F16="","",F16+G15)</f>
        <v/>
      </c>
      <c r="H16" s="39"/>
      <c r="I16" s="38" t="str">
        <f>IF(H16="","",H16+I15)</f>
        <v/>
      </c>
      <c r="J16" s="39"/>
      <c r="K16" s="36" t="str">
        <f>IF(J16="","",J16+K15)</f>
        <v/>
      </c>
      <c r="L16" s="58" t="str">
        <f>IF(D16="","",#REF!*200000/D16)</f>
        <v/>
      </c>
      <c r="M16" s="59" t="str">
        <f>IF(E16="","",#REF!*200000/E16)</f>
        <v/>
      </c>
      <c r="N16" s="40" t="str">
        <f t="shared" si="0"/>
        <v/>
      </c>
      <c r="O16" s="41" t="str">
        <f t="shared" si="0"/>
        <v/>
      </c>
      <c r="P16" s="52" t="str">
        <f t="shared" si="1"/>
        <v/>
      </c>
      <c r="Q16" s="53" t="str">
        <f t="shared" si="1"/>
        <v/>
      </c>
      <c r="R16" s="39"/>
      <c r="S16" s="38" t="str">
        <f>IF(R16="","",R16+S15)</f>
        <v/>
      </c>
      <c r="T16" s="100"/>
      <c r="U16" s="100"/>
      <c r="V16" s="100"/>
      <c r="W16" s="100"/>
      <c r="X16" s="24"/>
      <c r="Y16" s="24"/>
      <c r="Z16" s="24"/>
      <c r="AA16" s="306"/>
      <c r="AB16" s="307"/>
      <c r="AC16" s="307"/>
      <c r="AD16" s="307"/>
    </row>
    <row r="17" spans="1:30" s="43" customFormat="1" ht="25.5" hidden="1" customHeight="1" x14ac:dyDescent="0.25">
      <c r="A17" s="42" t="s">
        <v>34</v>
      </c>
      <c r="B17" s="102"/>
      <c r="C17" s="61"/>
      <c r="D17" s="6"/>
      <c r="E17" s="7" t="str">
        <f>IF(D17="","",D17+E16)</f>
        <v/>
      </c>
      <c r="F17" s="35"/>
      <c r="G17" s="38" t="str">
        <f>IF(F17="","",F17+G16)</f>
        <v/>
      </c>
      <c r="H17" s="39"/>
      <c r="I17" s="38" t="str">
        <f>IF(H17="","",H17+I16)</f>
        <v/>
      </c>
      <c r="J17" s="39"/>
      <c r="K17" s="36" t="str">
        <f>IF(J17="","",J17+K16)</f>
        <v/>
      </c>
      <c r="L17" s="58" t="str">
        <f>IF(D17="","",#REF!*200000/D17)</f>
        <v/>
      </c>
      <c r="M17" s="59" t="str">
        <f>IF(E17="","",#REF!*200000/E17)</f>
        <v/>
      </c>
      <c r="N17" s="40" t="str">
        <f t="shared" si="0"/>
        <v/>
      </c>
      <c r="O17" s="41" t="str">
        <f t="shared" si="0"/>
        <v/>
      </c>
      <c r="P17" s="52" t="str">
        <f t="shared" si="1"/>
        <v/>
      </c>
      <c r="Q17" s="53" t="str">
        <f t="shared" si="1"/>
        <v/>
      </c>
      <c r="R17" s="39"/>
      <c r="S17" s="38" t="str">
        <f>IF(R17="","",R17+S16)</f>
        <v/>
      </c>
      <c r="T17" s="100"/>
      <c r="U17" s="100"/>
      <c r="V17" s="100"/>
      <c r="W17" s="100"/>
      <c r="X17" s="24"/>
      <c r="Y17" s="24"/>
      <c r="Z17" s="24"/>
      <c r="AA17" s="306"/>
      <c r="AB17" s="307"/>
      <c r="AC17" s="307"/>
      <c r="AD17" s="307"/>
    </row>
    <row r="18" spans="1:30" s="43" customFormat="1" ht="25.5" hidden="1" customHeight="1" x14ac:dyDescent="0.25">
      <c r="A18" s="42" t="s">
        <v>4</v>
      </c>
      <c r="B18" s="102"/>
      <c r="C18" s="61"/>
      <c r="D18" s="6"/>
      <c r="E18" s="7" t="str">
        <f>IF(D18="","",D18+E17)</f>
        <v/>
      </c>
      <c r="F18" s="35"/>
      <c r="G18" s="38" t="str">
        <f>IF(F18="","",F18+G17)</f>
        <v/>
      </c>
      <c r="H18" s="39"/>
      <c r="I18" s="38" t="str">
        <f>IF(H18="","",H18+I17)</f>
        <v/>
      </c>
      <c r="J18" s="89"/>
      <c r="K18" s="36" t="str">
        <f>IF(J18="","",J18+K17)</f>
        <v/>
      </c>
      <c r="L18" s="58" t="str">
        <f>IF(D18="","",#REF!*200000/D18)</f>
        <v/>
      </c>
      <c r="M18" s="59" t="str">
        <f>IF(E18="","",#REF!*200000/E18)</f>
        <v/>
      </c>
      <c r="N18" s="40" t="str">
        <f t="shared" si="0"/>
        <v/>
      </c>
      <c r="O18" s="41" t="str">
        <f t="shared" si="0"/>
        <v/>
      </c>
      <c r="P18" s="52" t="str">
        <f t="shared" si="1"/>
        <v/>
      </c>
      <c r="Q18" s="53" t="str">
        <f t="shared" si="1"/>
        <v/>
      </c>
      <c r="R18" s="39"/>
      <c r="S18" s="38" t="str">
        <f>IF(R18="","",R18+S17)</f>
        <v/>
      </c>
      <c r="T18" s="100"/>
      <c r="U18" s="100"/>
      <c r="V18" s="100"/>
      <c r="W18" s="100"/>
      <c r="X18" s="24"/>
      <c r="Y18" s="24"/>
      <c r="Z18" s="24"/>
      <c r="AA18" s="306"/>
      <c r="AB18" s="307"/>
      <c r="AC18" s="307"/>
      <c r="AD18" s="307"/>
    </row>
    <row r="19" spans="1:30" ht="25.5" hidden="1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</row>
    <row r="20" spans="1:30" ht="25.5" hidden="1" customHeight="1" thickBot="1" x14ac:dyDescent="0.3">
      <c r="A20" s="1"/>
      <c r="B20" s="1"/>
      <c r="C20" s="11"/>
      <c r="D20" s="12"/>
      <c r="E20" s="2"/>
      <c r="F20" s="2"/>
      <c r="G20" s="2"/>
      <c r="H20" s="14"/>
      <c r="I20" s="13"/>
      <c r="J20" s="15"/>
      <c r="K20" s="15"/>
      <c r="L20" s="15"/>
      <c r="M20" s="15"/>
      <c r="N20" s="15"/>
      <c r="O20" s="15"/>
      <c r="P20" s="225"/>
      <c r="Q20" s="17"/>
      <c r="R20" s="17"/>
      <c r="S20" s="17"/>
      <c r="T20" s="17"/>
      <c r="U20" s="17"/>
      <c r="V20" s="17"/>
      <c r="W20" s="17"/>
      <c r="X20" s="21"/>
      <c r="Y20" s="21"/>
      <c r="Z20" s="21"/>
      <c r="AA20" s="22"/>
      <c r="AB20" s="22"/>
      <c r="AC20" s="22"/>
      <c r="AD20" s="22"/>
    </row>
    <row r="21" spans="1:30" ht="25.5" hidden="1" customHeight="1" thickBot="1" x14ac:dyDescent="0.55000000000000004">
      <c r="A21" s="308" t="s">
        <v>20</v>
      </c>
      <c r="B21" s="308"/>
      <c r="C21" s="308"/>
      <c r="D21" s="308"/>
      <c r="E21" s="309"/>
      <c r="F21" s="280" t="s">
        <v>7</v>
      </c>
      <c r="G21" s="281"/>
      <c r="H21" s="281"/>
      <c r="I21" s="281"/>
      <c r="J21" s="281"/>
      <c r="K21" s="282"/>
      <c r="L21" s="280" t="s">
        <v>9</v>
      </c>
      <c r="M21" s="281"/>
      <c r="N21" s="281"/>
      <c r="O21" s="281"/>
      <c r="P21" s="281"/>
      <c r="Q21" s="282"/>
      <c r="R21" s="283" t="s">
        <v>11</v>
      </c>
      <c r="S21" s="284"/>
      <c r="T21" s="97"/>
      <c r="U21" s="97"/>
      <c r="V21" s="97"/>
      <c r="W21" s="97"/>
      <c r="X21" s="230"/>
      <c r="Y21" s="230"/>
      <c r="Z21" s="230"/>
      <c r="AA21" s="280" t="s">
        <v>14</v>
      </c>
      <c r="AB21" s="281"/>
      <c r="AC21" s="281"/>
      <c r="AD21" s="282"/>
    </row>
    <row r="22" spans="1:30" ht="25.5" hidden="1" customHeight="1" x14ac:dyDescent="0.25">
      <c r="A22" s="287" t="s">
        <v>0</v>
      </c>
      <c r="B22" s="232"/>
      <c r="C22" s="289" t="s">
        <v>1</v>
      </c>
      <c r="D22" s="291" t="s">
        <v>2</v>
      </c>
      <c r="E22" s="292"/>
      <c r="F22" s="291" t="s">
        <v>6</v>
      </c>
      <c r="G22" s="293"/>
      <c r="H22" s="294" t="s">
        <v>8</v>
      </c>
      <c r="I22" s="295"/>
      <c r="J22" s="300" t="s">
        <v>3</v>
      </c>
      <c r="K22" s="301"/>
      <c r="L22" s="302" t="s">
        <v>15</v>
      </c>
      <c r="M22" s="303"/>
      <c r="N22" s="302" t="s">
        <v>16</v>
      </c>
      <c r="O22" s="303"/>
      <c r="P22" s="302" t="s">
        <v>17</v>
      </c>
      <c r="Q22" s="303"/>
      <c r="R22" s="285"/>
      <c r="S22" s="286"/>
      <c r="T22" s="98"/>
      <c r="U22" s="98"/>
      <c r="V22" s="98"/>
      <c r="W22" s="98"/>
      <c r="X22" s="231"/>
      <c r="Y22" s="231"/>
      <c r="Z22" s="231"/>
      <c r="AA22" s="291" t="s">
        <v>12</v>
      </c>
      <c r="AB22" s="292"/>
      <c r="AC22" s="291" t="s">
        <v>13</v>
      </c>
      <c r="AD22" s="310"/>
    </row>
    <row r="23" spans="1:30" ht="25.5" hidden="1" customHeight="1" thickBot="1" x14ac:dyDescent="0.3">
      <c r="A23" s="288"/>
      <c r="B23" s="233"/>
      <c r="C23" s="290"/>
      <c r="D23" s="26" t="s">
        <v>18</v>
      </c>
      <c r="E23" s="27" t="s">
        <v>5</v>
      </c>
      <c r="F23" s="28" t="s">
        <v>0</v>
      </c>
      <c r="G23" s="29" t="s">
        <v>5</v>
      </c>
      <c r="H23" s="29" t="s">
        <v>0</v>
      </c>
      <c r="I23" s="29" t="s">
        <v>5</v>
      </c>
      <c r="J23" s="28" t="s">
        <v>0</v>
      </c>
      <c r="K23" s="30" t="s">
        <v>5</v>
      </c>
      <c r="L23" s="28" t="s">
        <v>0</v>
      </c>
      <c r="M23" s="30" t="s">
        <v>5</v>
      </c>
      <c r="N23" s="28" t="s">
        <v>0</v>
      </c>
      <c r="O23" s="30" t="s">
        <v>5</v>
      </c>
      <c r="P23" s="31" t="s">
        <v>0</v>
      </c>
      <c r="Q23" s="30" t="s">
        <v>5</v>
      </c>
      <c r="R23" s="29" t="s">
        <v>0</v>
      </c>
      <c r="S23" s="29" t="s">
        <v>5</v>
      </c>
      <c r="T23" s="31"/>
      <c r="U23" s="31"/>
      <c r="V23" s="31"/>
      <c r="W23" s="31"/>
      <c r="X23" s="32"/>
      <c r="Y23" s="32"/>
      <c r="Z23" s="32"/>
      <c r="AA23" s="28" t="s">
        <v>0</v>
      </c>
      <c r="AB23" s="30" t="s">
        <v>5</v>
      </c>
      <c r="AC23" s="33" t="s">
        <v>0</v>
      </c>
      <c r="AD23" s="34" t="s">
        <v>5</v>
      </c>
    </row>
    <row r="24" spans="1:30" s="43" customFormat="1" ht="25.5" hidden="1" customHeight="1" x14ac:dyDescent="0.25">
      <c r="A24" s="63" t="s">
        <v>30</v>
      </c>
      <c r="B24" s="103"/>
      <c r="C24" s="37">
        <v>20</v>
      </c>
      <c r="D24" s="56">
        <v>3840</v>
      </c>
      <c r="E24" s="57">
        <f>D24</f>
        <v>3840</v>
      </c>
      <c r="F24" s="35">
        <v>0</v>
      </c>
      <c r="G24" s="38">
        <f>F24</f>
        <v>0</v>
      </c>
      <c r="H24" s="39">
        <v>0</v>
      </c>
      <c r="I24" s="38">
        <f>H24</f>
        <v>0</v>
      </c>
      <c r="J24" s="39">
        <v>0</v>
      </c>
      <c r="K24" s="62">
        <f>J24</f>
        <v>0</v>
      </c>
      <c r="L24" s="47" t="e">
        <f>IF(D24="","",#REF!*200000/D24)</f>
        <v>#REF!</v>
      </c>
      <c r="M24" s="48" t="e">
        <f>IF(E24="","",#REF!*200000/E24)</f>
        <v>#REF!</v>
      </c>
      <c r="N24" s="40">
        <f t="shared" ref="N24:O29" si="2">IF(D24="","",J24*200000/D24)</f>
        <v>0</v>
      </c>
      <c r="O24" s="41">
        <f t="shared" si="2"/>
        <v>0</v>
      </c>
      <c r="P24" s="50" t="e">
        <f t="shared" ref="P24:Q29" si="3">IF(L24="","",L24*N24/200)</f>
        <v>#REF!</v>
      </c>
      <c r="Q24" s="51" t="e">
        <f t="shared" si="3"/>
        <v>#REF!</v>
      </c>
      <c r="R24" s="39"/>
      <c r="S24" s="38">
        <f>R24</f>
        <v>0</v>
      </c>
      <c r="T24" s="100"/>
      <c r="U24" s="100"/>
      <c r="V24" s="100"/>
      <c r="W24" s="100"/>
      <c r="X24" s="60"/>
      <c r="Y24" s="60"/>
      <c r="Z24" s="60"/>
      <c r="AA24" s="304" t="s">
        <v>21</v>
      </c>
      <c r="AB24" s="305"/>
      <c r="AC24" s="305"/>
      <c r="AD24" s="305"/>
    </row>
    <row r="25" spans="1:30" s="43" customFormat="1" ht="25.5" hidden="1" customHeight="1" x14ac:dyDescent="0.25">
      <c r="A25" s="42" t="s">
        <v>31</v>
      </c>
      <c r="B25" s="102"/>
      <c r="C25" s="37"/>
      <c r="D25" s="56"/>
      <c r="E25" s="57" t="str">
        <f>IF(D25="","",D25+E24)</f>
        <v/>
      </c>
      <c r="F25" s="35"/>
      <c r="G25" s="38" t="str">
        <f>IF(F25="","",F25+G24)</f>
        <v/>
      </c>
      <c r="H25" s="39"/>
      <c r="I25" s="38" t="str">
        <f>IF(H25="","",H25+I24)</f>
        <v/>
      </c>
      <c r="J25" s="39"/>
      <c r="K25" s="8" t="str">
        <f>IF(J25="","",J25+K24)</f>
        <v/>
      </c>
      <c r="L25" s="47" t="str">
        <f>IF(D25="","",#REF!*200000/D25)</f>
        <v/>
      </c>
      <c r="M25" s="48" t="str">
        <f>IF(E25="","",#REF!*200000/E25)</f>
        <v/>
      </c>
      <c r="N25" s="40" t="str">
        <f t="shared" si="2"/>
        <v/>
      </c>
      <c r="O25" s="41" t="str">
        <f t="shared" si="2"/>
        <v/>
      </c>
      <c r="P25" s="50" t="str">
        <f t="shared" si="3"/>
        <v/>
      </c>
      <c r="Q25" s="51" t="str">
        <f>IF(M25="","",M25*O25/200)</f>
        <v/>
      </c>
      <c r="R25" s="39"/>
      <c r="S25" s="38" t="str">
        <f>IF(R25="","",R25+S24)</f>
        <v/>
      </c>
      <c r="T25" s="100"/>
      <c r="U25" s="100"/>
      <c r="V25" s="100"/>
      <c r="W25" s="100"/>
      <c r="X25" s="60"/>
      <c r="Y25" s="60"/>
      <c r="Z25" s="60"/>
      <c r="AA25" s="306"/>
      <c r="AB25" s="307"/>
      <c r="AC25" s="307"/>
      <c r="AD25" s="307"/>
    </row>
    <row r="26" spans="1:30" s="43" customFormat="1" ht="25.5" hidden="1" customHeight="1" x14ac:dyDescent="0.25">
      <c r="A26" s="42" t="s">
        <v>32</v>
      </c>
      <c r="B26" s="102"/>
      <c r="C26" s="61"/>
      <c r="D26" s="6"/>
      <c r="E26" s="57" t="str">
        <f>IF(D26="","",D26+E25)</f>
        <v/>
      </c>
      <c r="F26" s="35"/>
      <c r="G26" s="38" t="str">
        <f>IF(F26="","",F26+G25)</f>
        <v/>
      </c>
      <c r="H26" s="39"/>
      <c r="I26" s="38" t="str">
        <f>IF(H26="","",H26+I25)</f>
        <v/>
      </c>
      <c r="J26" s="39"/>
      <c r="K26" s="8" t="str">
        <f>IF(J26="","",J26+K25)</f>
        <v/>
      </c>
      <c r="L26" s="47" t="str">
        <f>IF(D26="","",#REF!*200000/D26)</f>
        <v/>
      </c>
      <c r="M26" s="48" t="str">
        <f>IF(E26="","",#REF!*200000/E26)</f>
        <v/>
      </c>
      <c r="N26" s="40" t="str">
        <f t="shared" si="2"/>
        <v/>
      </c>
      <c r="O26" s="41" t="str">
        <f t="shared" si="2"/>
        <v/>
      </c>
      <c r="P26" s="50" t="str">
        <f>IF(L26="","",L26*N26/200)</f>
        <v/>
      </c>
      <c r="Q26" s="51" t="str">
        <f>IF(M26="","",M26*O26/200)</f>
        <v/>
      </c>
      <c r="R26" s="39"/>
      <c r="S26" s="38" t="str">
        <f>IF(R26="","",R26+S25)</f>
        <v/>
      </c>
      <c r="T26" s="100"/>
      <c r="U26" s="100"/>
      <c r="V26" s="100"/>
      <c r="W26" s="100"/>
      <c r="X26" s="60"/>
      <c r="Y26" s="60"/>
      <c r="Z26" s="60"/>
      <c r="AA26" s="306"/>
      <c r="AB26" s="307"/>
      <c r="AC26" s="307"/>
      <c r="AD26" s="307"/>
    </row>
    <row r="27" spans="1:30" s="43" customFormat="1" ht="25.5" hidden="1" customHeight="1" x14ac:dyDescent="0.25">
      <c r="A27" s="42" t="s">
        <v>33</v>
      </c>
      <c r="B27" s="102"/>
      <c r="C27" s="61"/>
      <c r="D27" s="6"/>
      <c r="E27" s="7" t="str">
        <f>IF(D27="","",D27+E26)</f>
        <v/>
      </c>
      <c r="F27" s="35"/>
      <c r="G27" s="38" t="str">
        <f>IF(F27="","",F27+G26)</f>
        <v/>
      </c>
      <c r="H27" s="39"/>
      <c r="I27" s="38" t="str">
        <f>IF(H27="","",H27+I26)</f>
        <v/>
      </c>
      <c r="J27" s="37"/>
      <c r="K27" s="8" t="str">
        <f>IF(J27="","",J27+K26)</f>
        <v/>
      </c>
      <c r="L27" s="9" t="str">
        <f>IF(D27="","",#REF!*200000/D27)</f>
        <v/>
      </c>
      <c r="M27" s="10" t="str">
        <f>IF(E27="","",#REF!*200000/E27)</f>
        <v/>
      </c>
      <c r="N27" s="40" t="str">
        <f t="shared" si="2"/>
        <v/>
      </c>
      <c r="O27" s="41" t="str">
        <f t="shared" si="2"/>
        <v/>
      </c>
      <c r="P27" s="77" t="str">
        <f>IF(L27="","",L27*N27/200)</f>
        <v/>
      </c>
      <c r="Q27" s="76" t="str">
        <f>IF(M27="","",M27*O27/200)</f>
        <v/>
      </c>
      <c r="R27" s="39"/>
      <c r="S27" s="38" t="str">
        <f>IF(R27="","",R27+S26)</f>
        <v/>
      </c>
      <c r="T27" s="100"/>
      <c r="U27" s="100"/>
      <c r="V27" s="100"/>
      <c r="W27" s="100"/>
      <c r="X27" s="24"/>
      <c r="Y27" s="24"/>
      <c r="Z27" s="24"/>
      <c r="AA27" s="306"/>
      <c r="AB27" s="307"/>
      <c r="AC27" s="307"/>
      <c r="AD27" s="307"/>
    </row>
    <row r="28" spans="1:30" s="43" customFormat="1" ht="25.5" hidden="1" customHeight="1" x14ac:dyDescent="0.25">
      <c r="A28" s="42" t="s">
        <v>34</v>
      </c>
      <c r="B28" s="102"/>
      <c r="C28" s="61"/>
      <c r="D28" s="6"/>
      <c r="E28" s="7" t="str">
        <f>IF(D28="","",D28+E27)</f>
        <v/>
      </c>
      <c r="F28" s="35"/>
      <c r="G28" s="38" t="str">
        <f>IF(F28="","",F28+G27)</f>
        <v/>
      </c>
      <c r="H28" s="39"/>
      <c r="I28" s="38" t="str">
        <f>IF(H28="","",H28+I27)</f>
        <v/>
      </c>
      <c r="J28" s="37"/>
      <c r="K28" s="8" t="str">
        <f>IF(J28="","",J28+K27)</f>
        <v/>
      </c>
      <c r="L28" s="9" t="str">
        <f>IF(D28="","",#REF!*200000/D28)</f>
        <v/>
      </c>
      <c r="M28" s="10" t="str">
        <f>IF(E28="","",#REF!*200000/E28)</f>
        <v/>
      </c>
      <c r="N28" s="40" t="str">
        <f t="shared" si="2"/>
        <v/>
      </c>
      <c r="O28" s="41" t="str">
        <f t="shared" si="2"/>
        <v/>
      </c>
      <c r="P28" s="52" t="str">
        <f t="shared" si="3"/>
        <v/>
      </c>
      <c r="Q28" s="53" t="str">
        <f t="shared" si="3"/>
        <v/>
      </c>
      <c r="R28" s="39"/>
      <c r="S28" s="38" t="str">
        <f>IF(R28="","",R28+S27)</f>
        <v/>
      </c>
      <c r="T28" s="100"/>
      <c r="U28" s="100"/>
      <c r="V28" s="100"/>
      <c r="W28" s="100"/>
      <c r="X28" s="24"/>
      <c r="Y28" s="24"/>
      <c r="Z28" s="24"/>
      <c r="AA28" s="306"/>
      <c r="AB28" s="307"/>
      <c r="AC28" s="307"/>
      <c r="AD28" s="307"/>
    </row>
    <row r="29" spans="1:30" s="43" customFormat="1" ht="25.5" hidden="1" customHeight="1" x14ac:dyDescent="0.25">
      <c r="A29" s="42" t="s">
        <v>4</v>
      </c>
      <c r="B29" s="102"/>
      <c r="C29" s="61"/>
      <c r="D29" s="6"/>
      <c r="E29" s="7" t="str">
        <f>IF(D29="","",D29+E28)</f>
        <v/>
      </c>
      <c r="F29" s="35"/>
      <c r="G29" s="38" t="str">
        <f>IF(F29="","",F29+G28)</f>
        <v/>
      </c>
      <c r="H29" s="39"/>
      <c r="I29" s="38" t="str">
        <f>IF(H29="","",H29+I28)</f>
        <v/>
      </c>
      <c r="J29" s="37"/>
      <c r="K29" s="8" t="str">
        <f>IF(J29="","",J29+K28)</f>
        <v/>
      </c>
      <c r="L29" s="9" t="str">
        <f>IF(D29="","",#REF!*200000/D29)</f>
        <v/>
      </c>
      <c r="M29" s="10" t="str">
        <f>IF(E29="","",#REF!*200000/E29)</f>
        <v/>
      </c>
      <c r="N29" s="40" t="str">
        <f t="shared" si="2"/>
        <v/>
      </c>
      <c r="O29" s="41" t="str">
        <f t="shared" si="2"/>
        <v/>
      </c>
      <c r="P29" s="88" t="str">
        <f t="shared" si="3"/>
        <v/>
      </c>
      <c r="Q29" s="23" t="str">
        <f t="shared" si="3"/>
        <v/>
      </c>
      <c r="R29" s="39"/>
      <c r="S29" s="38" t="str">
        <f>IF(R29="","",R29+S28)</f>
        <v/>
      </c>
      <c r="T29" s="100"/>
      <c r="U29" s="100"/>
      <c r="V29" s="100"/>
      <c r="W29" s="100"/>
      <c r="X29" s="24"/>
      <c r="Y29" s="24"/>
      <c r="Z29" s="24"/>
      <c r="AA29" s="306"/>
      <c r="AB29" s="307"/>
      <c r="AC29" s="307"/>
      <c r="AD29" s="307"/>
    </row>
    <row r="30" spans="1:30" ht="25.5" hidden="1" customHeight="1" thickBot="1" x14ac:dyDescent="0.3"/>
    <row r="31" spans="1:30" ht="32.25" customHeight="1" x14ac:dyDescent="0.25">
      <c r="A31" s="323" t="s">
        <v>0</v>
      </c>
      <c r="B31" s="325" t="s">
        <v>63</v>
      </c>
      <c r="C31" s="325" t="s">
        <v>1</v>
      </c>
      <c r="D31" s="329" t="s">
        <v>2</v>
      </c>
      <c r="E31" s="329"/>
      <c r="F31" s="329" t="s">
        <v>56</v>
      </c>
      <c r="G31" s="329"/>
      <c r="H31" s="316" t="s">
        <v>55</v>
      </c>
      <c r="I31" s="316"/>
      <c r="J31" s="316"/>
      <c r="K31" s="316"/>
      <c r="L31" s="316" t="s">
        <v>9</v>
      </c>
      <c r="M31" s="316"/>
      <c r="N31" s="316"/>
      <c r="O31" s="316"/>
      <c r="P31" s="316"/>
      <c r="Q31" s="316"/>
      <c r="R31" s="313" t="s">
        <v>41</v>
      </c>
      <c r="S31" s="313"/>
      <c r="T31" s="313" t="s">
        <v>42</v>
      </c>
      <c r="U31" s="313"/>
      <c r="V31" s="313"/>
      <c r="W31" s="313"/>
      <c r="X31" s="313"/>
      <c r="Y31" s="313" t="s">
        <v>52</v>
      </c>
      <c r="Z31" s="313"/>
      <c r="AA31" s="316" t="s">
        <v>14</v>
      </c>
      <c r="AB31" s="316"/>
      <c r="AC31" s="316"/>
      <c r="AD31" s="320"/>
    </row>
    <row r="32" spans="1:30" ht="25.5" customHeight="1" x14ac:dyDescent="0.25">
      <c r="A32" s="324"/>
      <c r="B32" s="326"/>
      <c r="C32" s="326"/>
      <c r="D32" s="321"/>
      <c r="E32" s="321"/>
      <c r="F32" s="321"/>
      <c r="G32" s="321"/>
      <c r="H32" s="327" t="s">
        <v>57</v>
      </c>
      <c r="I32" s="327"/>
      <c r="J32" s="321" t="s">
        <v>3</v>
      </c>
      <c r="K32" s="328"/>
      <c r="L32" s="315" t="s">
        <v>15</v>
      </c>
      <c r="M32" s="315"/>
      <c r="N32" s="315" t="s">
        <v>16</v>
      </c>
      <c r="O32" s="315"/>
      <c r="P32" s="315" t="s">
        <v>17</v>
      </c>
      <c r="Q32" s="315"/>
      <c r="R32" s="314"/>
      <c r="S32" s="314"/>
      <c r="T32" s="314"/>
      <c r="U32" s="314"/>
      <c r="V32" s="314"/>
      <c r="W32" s="314"/>
      <c r="X32" s="314"/>
      <c r="Y32" s="314"/>
      <c r="Z32" s="314"/>
      <c r="AA32" s="321" t="s">
        <v>12</v>
      </c>
      <c r="AB32" s="321"/>
      <c r="AC32" s="321" t="s">
        <v>13</v>
      </c>
      <c r="AD32" s="322"/>
    </row>
    <row r="33" spans="1:30" ht="43.95" customHeight="1" x14ac:dyDescent="0.25">
      <c r="A33" s="324"/>
      <c r="B33" s="326"/>
      <c r="C33" s="326"/>
      <c r="D33" s="228" t="s">
        <v>18</v>
      </c>
      <c r="E33" s="224" t="s">
        <v>5</v>
      </c>
      <c r="F33" s="224" t="s">
        <v>0</v>
      </c>
      <c r="G33" s="224" t="s">
        <v>5</v>
      </c>
      <c r="H33" s="224" t="s">
        <v>0</v>
      </c>
      <c r="I33" s="224" t="s">
        <v>5</v>
      </c>
      <c r="J33" s="224" t="s">
        <v>0</v>
      </c>
      <c r="K33" s="224" t="s">
        <v>5</v>
      </c>
      <c r="L33" s="224" t="s">
        <v>0</v>
      </c>
      <c r="M33" s="224" t="s">
        <v>5</v>
      </c>
      <c r="N33" s="224" t="s">
        <v>0</v>
      </c>
      <c r="O33" s="224" t="s">
        <v>5</v>
      </c>
      <c r="P33" s="224" t="s">
        <v>0</v>
      </c>
      <c r="Q33" s="224" t="s">
        <v>5</v>
      </c>
      <c r="R33" s="224" t="s">
        <v>0</v>
      </c>
      <c r="S33" s="224" t="s">
        <v>5</v>
      </c>
      <c r="T33" s="172" t="s">
        <v>10</v>
      </c>
      <c r="U33" s="172" t="s">
        <v>5</v>
      </c>
      <c r="V33" s="172" t="s">
        <v>44</v>
      </c>
      <c r="W33" s="172" t="s">
        <v>51</v>
      </c>
      <c r="X33" s="173" t="s">
        <v>43</v>
      </c>
      <c r="Y33" s="173" t="s">
        <v>54</v>
      </c>
      <c r="Z33" s="173" t="s">
        <v>53</v>
      </c>
      <c r="AA33" s="224" t="s">
        <v>0</v>
      </c>
      <c r="AB33" s="224" t="s">
        <v>5</v>
      </c>
      <c r="AC33" s="224" t="s">
        <v>0</v>
      </c>
      <c r="AD33" s="227" t="s">
        <v>5</v>
      </c>
    </row>
    <row r="34" spans="1:30" s="20" customFormat="1" ht="25.5" customHeight="1" x14ac:dyDescent="0.25">
      <c r="A34" s="92" t="s">
        <v>30</v>
      </c>
      <c r="B34" s="129" t="s">
        <v>77</v>
      </c>
      <c r="C34" s="130">
        <v>87</v>
      </c>
      <c r="D34" s="131">
        <v>17400</v>
      </c>
      <c r="E34" s="132">
        <f>+D34</f>
        <v>17400</v>
      </c>
      <c r="F34" s="133"/>
      <c r="G34" s="133">
        <f>+F34</f>
        <v>0</v>
      </c>
      <c r="H34" s="134">
        <v>0</v>
      </c>
      <c r="I34" s="134">
        <f>+H34</f>
        <v>0</v>
      </c>
      <c r="J34" s="135">
        <v>0</v>
      </c>
      <c r="K34" s="136">
        <f>+J34</f>
        <v>0</v>
      </c>
      <c r="L34" s="137">
        <f>IF(D34="","",H34*1000000/D34)</f>
        <v>0</v>
      </c>
      <c r="M34" s="138">
        <f>IF(E34="","",I34*1000000/E34)</f>
        <v>0</v>
      </c>
      <c r="N34" s="139">
        <f t="shared" ref="N34:N36" si="4">IF(D34="","",J34*1000000/D34)</f>
        <v>0</v>
      </c>
      <c r="O34" s="138">
        <f t="shared" ref="O34:O35" si="5">IF(E34="","",J34*1000000/E34)</f>
        <v>0</v>
      </c>
      <c r="P34" s="137">
        <f>(L34+N34)/100</f>
        <v>0</v>
      </c>
      <c r="Q34" s="138">
        <v>0</v>
      </c>
      <c r="R34" s="140">
        <v>0</v>
      </c>
      <c r="S34" s="136">
        <f>R34</f>
        <v>0</v>
      </c>
      <c r="T34" s="141">
        <v>0</v>
      </c>
      <c r="U34" s="142">
        <f>+T34</f>
        <v>0</v>
      </c>
      <c r="V34" s="143">
        <v>0</v>
      </c>
      <c r="W34" s="144" t="e">
        <f>((T34*1000000)/V34)</f>
        <v>#DIV/0!</v>
      </c>
      <c r="X34" s="145">
        <v>0</v>
      </c>
      <c r="Y34" s="162">
        <v>0</v>
      </c>
      <c r="Z34" s="162">
        <f>Y34</f>
        <v>0</v>
      </c>
      <c r="AA34" s="152">
        <v>63.77</v>
      </c>
      <c r="AB34" s="237">
        <f>+AA34</f>
        <v>63.77</v>
      </c>
      <c r="AC34" s="239">
        <f>AA34/D34</f>
        <v>3.6649425287356326E-3</v>
      </c>
      <c r="AD34" s="239">
        <f>+AC34</f>
        <v>3.6649425287356326E-3</v>
      </c>
    </row>
    <row r="35" spans="1:30" ht="30.6" customHeight="1" x14ac:dyDescent="0.25">
      <c r="A35" s="42" t="s">
        <v>31</v>
      </c>
      <c r="B35" s="149" t="s">
        <v>77</v>
      </c>
      <c r="C35" s="130">
        <v>113</v>
      </c>
      <c r="D35" s="131">
        <v>22600</v>
      </c>
      <c r="E35" s="132">
        <f>+E34+D35</f>
        <v>40000</v>
      </c>
      <c r="F35" s="133"/>
      <c r="G35" s="133">
        <f t="shared" ref="G35:G45" si="6">+F35</f>
        <v>0</v>
      </c>
      <c r="H35" s="134">
        <v>0</v>
      </c>
      <c r="I35" s="150">
        <f>+H35+I34</f>
        <v>0</v>
      </c>
      <c r="J35" s="135">
        <v>0</v>
      </c>
      <c r="K35" s="136">
        <f>+K34+J35</f>
        <v>0</v>
      </c>
      <c r="L35" s="137">
        <f>IF(D35="","",H35*1000000/D35)</f>
        <v>0</v>
      </c>
      <c r="M35" s="138">
        <f>IF(E35="","",I35*1000000/E35)</f>
        <v>0</v>
      </c>
      <c r="N35" s="139">
        <f t="shared" si="4"/>
        <v>0</v>
      </c>
      <c r="O35" s="138">
        <f t="shared" si="5"/>
        <v>0</v>
      </c>
      <c r="P35" s="137">
        <f t="shared" ref="P35:P44" si="7">(L35+N35)/100</f>
        <v>0</v>
      </c>
      <c r="Q35" s="138">
        <f>+P35+Q34</f>
        <v>0</v>
      </c>
      <c r="R35" s="140"/>
      <c r="S35" s="150">
        <f>R35+S34</f>
        <v>0</v>
      </c>
      <c r="T35" s="141">
        <v>0</v>
      </c>
      <c r="U35" s="141">
        <f>+T35+U34</f>
        <v>0</v>
      </c>
      <c r="V35" s="143">
        <v>0</v>
      </c>
      <c r="W35" s="144" t="e">
        <f>((U35*1000000)/V35)</f>
        <v>#DIV/0!</v>
      </c>
      <c r="X35" s="151">
        <v>0</v>
      </c>
      <c r="Y35" s="162">
        <v>0</v>
      </c>
      <c r="Z35" s="235">
        <f>Y35+Z34</f>
        <v>0</v>
      </c>
      <c r="AA35" s="152">
        <v>50.63</v>
      </c>
      <c r="AB35" s="237">
        <f>+AB34+AA35</f>
        <v>114.4</v>
      </c>
      <c r="AC35" s="239">
        <f>AA35/D35</f>
        <v>2.2402654867256636E-3</v>
      </c>
      <c r="AD35" s="240">
        <f>+AC35+AD34</f>
        <v>5.9052080154612958E-3</v>
      </c>
    </row>
    <row r="36" spans="1:30" ht="27" customHeight="1" x14ac:dyDescent="0.25">
      <c r="A36" s="42" t="s">
        <v>32</v>
      </c>
      <c r="B36" s="149" t="s">
        <v>77</v>
      </c>
      <c r="C36" s="130"/>
      <c r="D36" s="131"/>
      <c r="E36" s="132"/>
      <c r="F36" s="133"/>
      <c r="G36" s="133">
        <f t="shared" si="6"/>
        <v>0</v>
      </c>
      <c r="H36" s="134">
        <v>0</v>
      </c>
      <c r="I36" s="150">
        <f>+H36</f>
        <v>0</v>
      </c>
      <c r="J36" s="135">
        <v>0</v>
      </c>
      <c r="K36" s="136">
        <v>0</v>
      </c>
      <c r="L36" s="137">
        <v>0</v>
      </c>
      <c r="M36" s="138">
        <v>0</v>
      </c>
      <c r="N36" s="139" t="str">
        <f t="shared" si="4"/>
        <v/>
      </c>
      <c r="O36" s="138">
        <v>0</v>
      </c>
      <c r="P36" s="137">
        <v>0</v>
      </c>
      <c r="Q36" s="138">
        <v>0</v>
      </c>
      <c r="R36" s="140"/>
      <c r="S36" s="150">
        <f t="shared" ref="S36:S44" si="8">R36+S35</f>
        <v>0</v>
      </c>
      <c r="T36" s="141">
        <v>0</v>
      </c>
      <c r="U36" s="141">
        <f t="shared" ref="U36:U45" si="9">+T36+U35</f>
        <v>0</v>
      </c>
      <c r="V36" s="143">
        <v>0</v>
      </c>
      <c r="W36" s="144" t="e">
        <f t="shared" ref="W36:W45" si="10">((T36*1000000)/V36)</f>
        <v>#DIV/0!</v>
      </c>
      <c r="X36" s="151">
        <v>0</v>
      </c>
      <c r="Y36" s="162">
        <v>0</v>
      </c>
      <c r="Z36" s="235">
        <f t="shared" ref="Z36:Z43" si="11">Y36+Z35</f>
        <v>0</v>
      </c>
      <c r="AA36" s="152"/>
      <c r="AB36" s="237">
        <f t="shared" ref="AB36:AB45" si="12">+AB35+AA36</f>
        <v>114.4</v>
      </c>
      <c r="AC36" s="148" t="e">
        <f t="shared" ref="AC36:AC45" si="13">AA36/D36</f>
        <v>#DIV/0!</v>
      </c>
      <c r="AD36" s="112" t="e">
        <f t="shared" ref="AD36:AD45" si="14">+AC36+AD35</f>
        <v>#DIV/0!</v>
      </c>
    </row>
    <row r="37" spans="1:30" ht="25.5" customHeight="1" x14ac:dyDescent="0.25">
      <c r="A37" s="42" t="s">
        <v>33</v>
      </c>
      <c r="B37" s="149" t="s">
        <v>77</v>
      </c>
      <c r="C37" s="130"/>
      <c r="D37" s="131"/>
      <c r="E37" s="132"/>
      <c r="F37" s="133"/>
      <c r="G37" s="133">
        <f t="shared" si="6"/>
        <v>0</v>
      </c>
      <c r="H37" s="134">
        <v>0</v>
      </c>
      <c r="I37" s="150">
        <v>0</v>
      </c>
      <c r="J37" s="135">
        <v>0</v>
      </c>
      <c r="K37" s="136">
        <f t="shared" ref="K37:K45" si="15">+K36+J37</f>
        <v>0</v>
      </c>
      <c r="L37" s="137">
        <v>0</v>
      </c>
      <c r="M37" s="138">
        <v>0</v>
      </c>
      <c r="N37" s="139">
        <v>0</v>
      </c>
      <c r="O37" s="138">
        <v>0</v>
      </c>
      <c r="P37" s="137">
        <f t="shared" si="7"/>
        <v>0</v>
      </c>
      <c r="Q37" s="138">
        <f t="shared" ref="Q37:Q44" si="16">+P37+Q36</f>
        <v>0</v>
      </c>
      <c r="R37" s="140"/>
      <c r="S37" s="150">
        <f t="shared" si="8"/>
        <v>0</v>
      </c>
      <c r="T37" s="141">
        <v>0</v>
      </c>
      <c r="U37" s="141">
        <f t="shared" si="9"/>
        <v>0</v>
      </c>
      <c r="V37" s="143">
        <v>0</v>
      </c>
      <c r="W37" s="144" t="e">
        <f t="shared" si="10"/>
        <v>#DIV/0!</v>
      </c>
      <c r="X37" s="151">
        <v>0</v>
      </c>
      <c r="Y37" s="162">
        <v>0</v>
      </c>
      <c r="Z37" s="235">
        <f t="shared" si="11"/>
        <v>0</v>
      </c>
      <c r="AA37" s="152"/>
      <c r="AB37" s="237">
        <f t="shared" si="12"/>
        <v>114.4</v>
      </c>
      <c r="AC37" s="148" t="e">
        <f t="shared" si="13"/>
        <v>#DIV/0!</v>
      </c>
      <c r="AD37" s="112" t="e">
        <f t="shared" si="14"/>
        <v>#DIV/0!</v>
      </c>
    </row>
    <row r="38" spans="1:30" ht="25.5" customHeight="1" x14ac:dyDescent="0.25">
      <c r="A38" s="42" t="s">
        <v>34</v>
      </c>
      <c r="B38" s="149" t="s">
        <v>77</v>
      </c>
      <c r="C38" s="130"/>
      <c r="D38" s="131"/>
      <c r="E38" s="132"/>
      <c r="F38" s="133"/>
      <c r="G38" s="133">
        <f t="shared" si="6"/>
        <v>0</v>
      </c>
      <c r="H38" s="134">
        <v>0</v>
      </c>
      <c r="I38" s="150">
        <v>0</v>
      </c>
      <c r="J38" s="135">
        <v>0</v>
      </c>
      <c r="K38" s="136">
        <f t="shared" si="15"/>
        <v>0</v>
      </c>
      <c r="L38" s="137">
        <v>0</v>
      </c>
      <c r="M38" s="138" t="str">
        <f>IF(E38="","",I38*1000000/E38)</f>
        <v/>
      </c>
      <c r="N38" s="139">
        <v>0</v>
      </c>
      <c r="O38" s="138" t="str">
        <f t="shared" ref="O38:O45" si="17">IF(E38="","",K38*1000000/E38)</f>
        <v/>
      </c>
      <c r="P38" s="137">
        <f t="shared" si="7"/>
        <v>0</v>
      </c>
      <c r="Q38" s="138">
        <f>+P38+Q37</f>
        <v>0</v>
      </c>
      <c r="R38" s="140"/>
      <c r="S38" s="150">
        <f t="shared" si="8"/>
        <v>0</v>
      </c>
      <c r="T38" s="141">
        <v>0</v>
      </c>
      <c r="U38" s="141">
        <f t="shared" si="9"/>
        <v>0</v>
      </c>
      <c r="V38" s="143">
        <v>0</v>
      </c>
      <c r="W38" s="144" t="e">
        <f t="shared" si="10"/>
        <v>#DIV/0!</v>
      </c>
      <c r="X38" s="151">
        <v>0</v>
      </c>
      <c r="Y38" s="162">
        <v>0</v>
      </c>
      <c r="Z38" s="235">
        <f t="shared" si="11"/>
        <v>0</v>
      </c>
      <c r="AA38" s="152"/>
      <c r="AB38" s="237">
        <f t="shared" si="12"/>
        <v>114.4</v>
      </c>
      <c r="AC38" s="148" t="e">
        <f t="shared" si="13"/>
        <v>#DIV/0!</v>
      </c>
      <c r="AD38" s="112" t="e">
        <f t="shared" si="14"/>
        <v>#DIV/0!</v>
      </c>
    </row>
    <row r="39" spans="1:30" ht="25.5" customHeight="1" x14ac:dyDescent="0.25">
      <c r="A39" s="42" t="s">
        <v>4</v>
      </c>
      <c r="B39" s="149" t="s">
        <v>77</v>
      </c>
      <c r="C39" s="130"/>
      <c r="D39" s="131"/>
      <c r="E39" s="132"/>
      <c r="F39" s="133"/>
      <c r="G39" s="133">
        <f t="shared" si="6"/>
        <v>0</v>
      </c>
      <c r="H39" s="134">
        <v>0</v>
      </c>
      <c r="I39" s="150">
        <f t="shared" ref="I39:I45" si="18">+H39+I38</f>
        <v>0</v>
      </c>
      <c r="J39" s="135">
        <v>0</v>
      </c>
      <c r="K39" s="136">
        <f t="shared" si="15"/>
        <v>0</v>
      </c>
      <c r="L39" s="137">
        <v>0</v>
      </c>
      <c r="M39" s="138" t="str">
        <f t="shared" ref="M39:M45" si="19">IF(E39="","",I39*1000000/E39)</f>
        <v/>
      </c>
      <c r="N39" s="139">
        <v>0</v>
      </c>
      <c r="O39" s="138" t="str">
        <f t="shared" si="17"/>
        <v/>
      </c>
      <c r="P39" s="137">
        <f t="shared" si="7"/>
        <v>0</v>
      </c>
      <c r="Q39" s="138">
        <f>+P39+Q38</f>
        <v>0</v>
      </c>
      <c r="R39" s="140"/>
      <c r="S39" s="150">
        <f t="shared" si="8"/>
        <v>0</v>
      </c>
      <c r="T39" s="141">
        <v>0</v>
      </c>
      <c r="U39" s="141">
        <f t="shared" si="9"/>
        <v>0</v>
      </c>
      <c r="V39" s="143">
        <v>0</v>
      </c>
      <c r="W39" s="144" t="e">
        <f t="shared" si="10"/>
        <v>#DIV/0!</v>
      </c>
      <c r="X39" s="151">
        <v>0</v>
      </c>
      <c r="Y39" s="162">
        <v>0</v>
      </c>
      <c r="Z39" s="235">
        <f t="shared" si="11"/>
        <v>0</v>
      </c>
      <c r="AA39" s="152"/>
      <c r="AB39" s="237">
        <f t="shared" si="12"/>
        <v>114.4</v>
      </c>
      <c r="AC39" s="148" t="e">
        <f t="shared" si="13"/>
        <v>#DIV/0!</v>
      </c>
      <c r="AD39" s="112" t="e">
        <f t="shared" si="14"/>
        <v>#DIV/0!</v>
      </c>
    </row>
    <row r="40" spans="1:30" ht="25.5" customHeight="1" x14ac:dyDescent="0.25">
      <c r="A40" s="42" t="s">
        <v>35</v>
      </c>
      <c r="B40" s="149" t="s">
        <v>77</v>
      </c>
      <c r="C40" s="130"/>
      <c r="D40" s="131"/>
      <c r="E40" s="132"/>
      <c r="F40" s="133"/>
      <c r="G40" s="133">
        <f t="shared" si="6"/>
        <v>0</v>
      </c>
      <c r="H40" s="134">
        <v>0</v>
      </c>
      <c r="I40" s="150">
        <f t="shared" si="18"/>
        <v>0</v>
      </c>
      <c r="J40" s="135">
        <v>0</v>
      </c>
      <c r="K40" s="136">
        <f t="shared" si="15"/>
        <v>0</v>
      </c>
      <c r="L40" s="184">
        <v>0</v>
      </c>
      <c r="M40" s="138" t="str">
        <f>IF(E40="","",I40*1000000/E40)</f>
        <v/>
      </c>
      <c r="N40" s="139">
        <v>0</v>
      </c>
      <c r="O40" s="138" t="str">
        <f t="shared" si="17"/>
        <v/>
      </c>
      <c r="P40" s="137">
        <f>(L40+N40)/100</f>
        <v>0</v>
      </c>
      <c r="Q40" s="138">
        <f t="shared" si="16"/>
        <v>0</v>
      </c>
      <c r="R40" s="140"/>
      <c r="S40" s="150">
        <f t="shared" si="8"/>
        <v>0</v>
      </c>
      <c r="T40" s="141">
        <v>0</v>
      </c>
      <c r="U40" s="141">
        <f t="shared" si="9"/>
        <v>0</v>
      </c>
      <c r="V40" s="143">
        <v>0</v>
      </c>
      <c r="W40" s="144" t="e">
        <f t="shared" si="10"/>
        <v>#DIV/0!</v>
      </c>
      <c r="X40" s="151">
        <v>0</v>
      </c>
      <c r="Y40" s="162">
        <v>0</v>
      </c>
      <c r="Z40" s="235">
        <f t="shared" si="11"/>
        <v>0</v>
      </c>
      <c r="AA40" s="152"/>
      <c r="AB40" s="237">
        <f t="shared" si="12"/>
        <v>114.4</v>
      </c>
      <c r="AC40" s="148" t="e">
        <f t="shared" si="13"/>
        <v>#DIV/0!</v>
      </c>
      <c r="AD40" s="112" t="e">
        <f t="shared" si="14"/>
        <v>#DIV/0!</v>
      </c>
    </row>
    <row r="41" spans="1:30" ht="25.5" customHeight="1" x14ac:dyDescent="0.25">
      <c r="A41" s="42" t="s">
        <v>36</v>
      </c>
      <c r="B41" s="149" t="s">
        <v>77</v>
      </c>
      <c r="C41" s="130"/>
      <c r="D41" s="131"/>
      <c r="E41" s="132"/>
      <c r="F41" s="133"/>
      <c r="G41" s="133">
        <f t="shared" si="6"/>
        <v>0</v>
      </c>
      <c r="H41" s="134">
        <v>0</v>
      </c>
      <c r="I41" s="150">
        <f t="shared" si="18"/>
        <v>0</v>
      </c>
      <c r="J41" s="135">
        <v>0</v>
      </c>
      <c r="K41" s="136">
        <f t="shared" si="15"/>
        <v>0</v>
      </c>
      <c r="L41" s="184">
        <v>0</v>
      </c>
      <c r="M41" s="138" t="str">
        <f t="shared" si="19"/>
        <v/>
      </c>
      <c r="N41" s="139">
        <v>0</v>
      </c>
      <c r="O41" s="138" t="str">
        <f t="shared" si="17"/>
        <v/>
      </c>
      <c r="P41" s="137">
        <f t="shared" si="7"/>
        <v>0</v>
      </c>
      <c r="Q41" s="138">
        <f t="shared" si="16"/>
        <v>0</v>
      </c>
      <c r="R41" s="140"/>
      <c r="S41" s="150">
        <f t="shared" si="8"/>
        <v>0</v>
      </c>
      <c r="T41" s="141">
        <v>0</v>
      </c>
      <c r="U41" s="141">
        <f t="shared" si="9"/>
        <v>0</v>
      </c>
      <c r="V41" s="143">
        <v>0</v>
      </c>
      <c r="W41" s="144" t="e">
        <f t="shared" si="10"/>
        <v>#DIV/0!</v>
      </c>
      <c r="X41" s="151">
        <v>0</v>
      </c>
      <c r="Y41" s="162">
        <v>0</v>
      </c>
      <c r="Z41" s="235">
        <f t="shared" si="11"/>
        <v>0</v>
      </c>
      <c r="AA41" s="152"/>
      <c r="AB41" s="237">
        <f t="shared" si="12"/>
        <v>114.4</v>
      </c>
      <c r="AC41" s="148" t="e">
        <f t="shared" si="13"/>
        <v>#DIV/0!</v>
      </c>
      <c r="AD41" s="112" t="e">
        <f t="shared" si="14"/>
        <v>#DIV/0!</v>
      </c>
    </row>
    <row r="42" spans="1:30" ht="25.5" customHeight="1" x14ac:dyDescent="0.25">
      <c r="A42" s="42" t="s">
        <v>38</v>
      </c>
      <c r="B42" s="149" t="s">
        <v>77</v>
      </c>
      <c r="C42" s="130"/>
      <c r="D42" s="131"/>
      <c r="E42" s="132"/>
      <c r="F42" s="133"/>
      <c r="G42" s="133">
        <f t="shared" si="6"/>
        <v>0</v>
      </c>
      <c r="H42" s="134">
        <v>0</v>
      </c>
      <c r="I42" s="150">
        <f>+H42+I41</f>
        <v>0</v>
      </c>
      <c r="J42" s="135">
        <v>0</v>
      </c>
      <c r="K42" s="136">
        <f>+K41+J42</f>
        <v>0</v>
      </c>
      <c r="L42" s="137">
        <v>0</v>
      </c>
      <c r="M42" s="138" t="str">
        <f t="shared" si="19"/>
        <v/>
      </c>
      <c r="N42" s="139">
        <v>0</v>
      </c>
      <c r="O42" s="138" t="str">
        <f t="shared" si="17"/>
        <v/>
      </c>
      <c r="P42" s="137">
        <f t="shared" si="7"/>
        <v>0</v>
      </c>
      <c r="Q42" s="138">
        <f>+P42+Q41</f>
        <v>0</v>
      </c>
      <c r="R42" s="140"/>
      <c r="S42" s="150">
        <f t="shared" si="8"/>
        <v>0</v>
      </c>
      <c r="T42" s="141">
        <v>0</v>
      </c>
      <c r="U42" s="141">
        <f>+T42+U41</f>
        <v>0</v>
      </c>
      <c r="V42" s="143">
        <v>0</v>
      </c>
      <c r="W42" s="144" t="e">
        <f t="shared" si="10"/>
        <v>#DIV/0!</v>
      </c>
      <c r="X42" s="151">
        <v>0</v>
      </c>
      <c r="Y42" s="162">
        <v>0</v>
      </c>
      <c r="Z42" s="235">
        <f t="shared" si="11"/>
        <v>0</v>
      </c>
      <c r="AA42" s="152"/>
      <c r="AB42" s="237">
        <f>+AB41+AA42</f>
        <v>114.4</v>
      </c>
      <c r="AC42" s="148" t="e">
        <f t="shared" si="13"/>
        <v>#DIV/0!</v>
      </c>
      <c r="AD42" s="112" t="e">
        <f>+AC42+AD41</f>
        <v>#DIV/0!</v>
      </c>
    </row>
    <row r="43" spans="1:30" ht="25.5" customHeight="1" x14ac:dyDescent="0.25">
      <c r="A43" s="42" t="s">
        <v>37</v>
      </c>
      <c r="B43" s="149" t="s">
        <v>77</v>
      </c>
      <c r="C43" s="130"/>
      <c r="D43" s="131"/>
      <c r="E43" s="132"/>
      <c r="F43" s="133"/>
      <c r="G43" s="133">
        <f t="shared" si="6"/>
        <v>0</v>
      </c>
      <c r="H43" s="134">
        <v>0</v>
      </c>
      <c r="I43" s="150">
        <f t="shared" si="18"/>
        <v>0</v>
      </c>
      <c r="J43" s="135">
        <v>0</v>
      </c>
      <c r="K43" s="136">
        <f t="shared" si="15"/>
        <v>0</v>
      </c>
      <c r="L43" s="137">
        <v>0</v>
      </c>
      <c r="M43" s="137" t="str">
        <f t="shared" si="19"/>
        <v/>
      </c>
      <c r="N43" s="139">
        <v>0</v>
      </c>
      <c r="O43" s="138" t="str">
        <f t="shared" si="17"/>
        <v/>
      </c>
      <c r="P43" s="137">
        <f t="shared" si="7"/>
        <v>0</v>
      </c>
      <c r="Q43" s="138">
        <f t="shared" si="16"/>
        <v>0</v>
      </c>
      <c r="R43" s="140"/>
      <c r="S43" s="150">
        <f t="shared" si="8"/>
        <v>0</v>
      </c>
      <c r="T43" s="141">
        <v>0</v>
      </c>
      <c r="U43" s="141">
        <f t="shared" si="9"/>
        <v>0</v>
      </c>
      <c r="V43" s="143">
        <v>0</v>
      </c>
      <c r="W43" s="144" t="e">
        <f t="shared" si="10"/>
        <v>#DIV/0!</v>
      </c>
      <c r="X43" s="151">
        <v>0</v>
      </c>
      <c r="Y43" s="162">
        <v>0</v>
      </c>
      <c r="Z43" s="235">
        <f t="shared" si="11"/>
        <v>0</v>
      </c>
      <c r="AA43" s="152"/>
      <c r="AB43" s="237">
        <f t="shared" si="12"/>
        <v>114.4</v>
      </c>
      <c r="AC43" s="148" t="e">
        <f t="shared" si="13"/>
        <v>#DIV/0!</v>
      </c>
      <c r="AD43" s="112" t="e">
        <f t="shared" si="14"/>
        <v>#DIV/0!</v>
      </c>
    </row>
    <row r="44" spans="1:30" ht="25.5" customHeight="1" x14ac:dyDescent="0.25">
      <c r="A44" s="42" t="s">
        <v>39</v>
      </c>
      <c r="B44" s="149" t="s">
        <v>77</v>
      </c>
      <c r="C44" s="130"/>
      <c r="D44" s="131"/>
      <c r="E44" s="132"/>
      <c r="F44" s="133"/>
      <c r="G44" s="133">
        <f t="shared" si="6"/>
        <v>0</v>
      </c>
      <c r="H44" s="134">
        <v>0</v>
      </c>
      <c r="I44" s="150">
        <f t="shared" si="18"/>
        <v>0</v>
      </c>
      <c r="J44" s="135">
        <v>0</v>
      </c>
      <c r="K44" s="136">
        <f t="shared" si="15"/>
        <v>0</v>
      </c>
      <c r="L44" s="137">
        <v>0</v>
      </c>
      <c r="M44" s="137" t="str">
        <f t="shared" si="19"/>
        <v/>
      </c>
      <c r="N44" s="139">
        <v>0</v>
      </c>
      <c r="O44" s="138" t="str">
        <f t="shared" si="17"/>
        <v/>
      </c>
      <c r="P44" s="137">
        <f t="shared" si="7"/>
        <v>0</v>
      </c>
      <c r="Q44" s="138">
        <f t="shared" si="16"/>
        <v>0</v>
      </c>
      <c r="R44" s="140"/>
      <c r="S44" s="150">
        <f t="shared" si="8"/>
        <v>0</v>
      </c>
      <c r="T44" s="141">
        <v>0</v>
      </c>
      <c r="U44" s="141">
        <f t="shared" si="9"/>
        <v>0</v>
      </c>
      <c r="V44" s="143">
        <v>0</v>
      </c>
      <c r="W44" s="144" t="e">
        <f t="shared" si="10"/>
        <v>#DIV/0!</v>
      </c>
      <c r="X44" s="151">
        <v>0</v>
      </c>
      <c r="Y44" s="162">
        <v>0</v>
      </c>
      <c r="Z44" s="235">
        <f>Y44+Z43</f>
        <v>0</v>
      </c>
      <c r="AA44" s="152"/>
      <c r="AB44" s="237">
        <f t="shared" si="12"/>
        <v>114.4</v>
      </c>
      <c r="AC44" s="148" t="e">
        <f t="shared" si="13"/>
        <v>#DIV/0!</v>
      </c>
      <c r="AD44" s="112" t="e">
        <f t="shared" si="14"/>
        <v>#DIV/0!</v>
      </c>
    </row>
    <row r="45" spans="1:30" ht="25.5" customHeight="1" thickBot="1" x14ac:dyDescent="0.3">
      <c r="A45" s="116" t="s">
        <v>40</v>
      </c>
      <c r="B45" s="117" t="s">
        <v>77</v>
      </c>
      <c r="C45" s="118"/>
      <c r="D45" s="119"/>
      <c r="E45" s="153"/>
      <c r="F45" s="154"/>
      <c r="G45" s="133">
        <f t="shared" si="6"/>
        <v>0</v>
      </c>
      <c r="H45" s="155">
        <v>0</v>
      </c>
      <c r="I45" s="156">
        <f t="shared" si="18"/>
        <v>0</v>
      </c>
      <c r="J45" s="157">
        <v>0</v>
      </c>
      <c r="K45" s="158">
        <f t="shared" si="15"/>
        <v>0</v>
      </c>
      <c r="L45" s="137">
        <v>0</v>
      </c>
      <c r="M45" s="108" t="str">
        <f t="shared" si="19"/>
        <v/>
      </c>
      <c r="N45" s="109">
        <v>0</v>
      </c>
      <c r="O45" s="110" t="str">
        <f t="shared" si="17"/>
        <v/>
      </c>
      <c r="P45" s="108">
        <v>0</v>
      </c>
      <c r="Q45" s="110">
        <f>+P45+Q44</f>
        <v>0</v>
      </c>
      <c r="R45" s="159"/>
      <c r="S45" s="156">
        <f>R45+S44</f>
        <v>0</v>
      </c>
      <c r="T45" s="141">
        <v>0</v>
      </c>
      <c r="U45" s="106">
        <f t="shared" si="9"/>
        <v>0</v>
      </c>
      <c r="V45" s="143">
        <v>0</v>
      </c>
      <c r="W45" s="107" t="e">
        <f t="shared" si="10"/>
        <v>#DIV/0!</v>
      </c>
      <c r="X45" s="160">
        <v>0</v>
      </c>
      <c r="Y45" s="162">
        <v>0</v>
      </c>
      <c r="Z45" s="236">
        <f>Y45+Z44</f>
        <v>0</v>
      </c>
      <c r="AA45" s="161"/>
      <c r="AB45" s="238">
        <f t="shared" si="12"/>
        <v>114.4</v>
      </c>
      <c r="AC45" s="114" t="e">
        <f t="shared" si="13"/>
        <v>#DIV/0!</v>
      </c>
      <c r="AD45" s="115" t="e">
        <f t="shared" si="14"/>
        <v>#DIV/0!</v>
      </c>
    </row>
    <row r="46" spans="1:30" s="20" customFormat="1" ht="13.8" x14ac:dyDescent="0.25">
      <c r="A46" s="78" t="s">
        <v>66</v>
      </c>
      <c r="B46" s="78"/>
      <c r="C46" s="78"/>
      <c r="D46" s="78"/>
      <c r="E46" s="78"/>
      <c r="F46" s="78"/>
      <c r="G46" s="78"/>
      <c r="H46" s="79"/>
      <c r="I46" s="80"/>
    </row>
    <row r="47" spans="1:30" s="20" customFormat="1" ht="13.8" x14ac:dyDescent="0.25">
      <c r="A47" s="78" t="s">
        <v>64</v>
      </c>
      <c r="B47" s="78"/>
      <c r="C47" s="78"/>
      <c r="D47" s="78"/>
      <c r="E47" s="78"/>
      <c r="F47" s="78"/>
      <c r="G47" s="78"/>
      <c r="H47" s="79"/>
      <c r="I47" s="80"/>
    </row>
    <row r="48" spans="1:30" s="20" customFormat="1" ht="13.8" x14ac:dyDescent="0.25">
      <c r="A48" s="78"/>
      <c r="B48" s="78"/>
      <c r="C48" s="78"/>
      <c r="D48" s="78"/>
      <c r="E48" s="78"/>
      <c r="F48" s="78"/>
      <c r="G48" s="78"/>
      <c r="H48" s="79"/>
      <c r="I48" s="80"/>
      <c r="AC48" s="20">
        <f>AA35/D35*100</f>
        <v>0.22402654867256636</v>
      </c>
    </row>
    <row r="49" spans="1:18" s="20" customFormat="1" ht="16.2" x14ac:dyDescent="0.25">
      <c r="A49" s="82" t="s">
        <v>65</v>
      </c>
      <c r="B49" s="81"/>
      <c r="D49" s="82"/>
      <c r="E49" s="82"/>
      <c r="F49" s="82"/>
      <c r="G49" s="82"/>
      <c r="H49" s="79"/>
      <c r="I49" s="80"/>
      <c r="J49" s="82" t="s">
        <v>45</v>
      </c>
      <c r="K49" s="83"/>
      <c r="L49" s="83"/>
      <c r="M49" s="2"/>
      <c r="N49" s="2"/>
      <c r="O49"/>
      <c r="P49"/>
      <c r="Q49" s="14"/>
      <c r="R49" s="13"/>
    </row>
    <row r="50" spans="1:18" s="20" customFormat="1" ht="13.8" x14ac:dyDescent="0.25">
      <c r="A50" s="78"/>
      <c r="B50" s="78"/>
      <c r="C50" s="78"/>
      <c r="D50" s="78"/>
      <c r="E50" s="78"/>
      <c r="F50" s="78"/>
      <c r="G50" s="78"/>
      <c r="H50" s="79"/>
      <c r="I50" s="80"/>
      <c r="J50" s="84" t="s">
        <v>46</v>
      </c>
      <c r="K50" s="311" t="s">
        <v>48</v>
      </c>
      <c r="L50" s="311"/>
      <c r="M50" s="311"/>
      <c r="N50" s="311"/>
      <c r="O50" s="311"/>
      <c r="P50" s="311"/>
      <c r="Q50" s="311"/>
      <c r="R50" s="13"/>
    </row>
    <row r="51" spans="1:18" s="20" customFormat="1" ht="16.2" x14ac:dyDescent="0.25">
      <c r="A51" s="82" t="s">
        <v>22</v>
      </c>
      <c r="B51" s="83"/>
      <c r="C51" s="83"/>
      <c r="D51" s="78"/>
      <c r="E51" s="78"/>
      <c r="H51" s="79"/>
      <c r="I51" s="80"/>
      <c r="J51" s="86"/>
      <c r="K51" s="312" t="s">
        <v>47</v>
      </c>
      <c r="L51" s="312"/>
      <c r="M51" s="312"/>
      <c r="N51" s="312"/>
      <c r="O51" s="312"/>
      <c r="P51" s="312"/>
      <c r="Q51" s="312"/>
      <c r="R51" s="312"/>
    </row>
    <row r="52" spans="1:18" s="20" customFormat="1" ht="13.8" x14ac:dyDescent="0.25">
      <c r="A52" s="84" t="s">
        <v>23</v>
      </c>
      <c r="B52" s="122" t="s">
        <v>50</v>
      </c>
      <c r="C52" s="104"/>
      <c r="D52" s="104"/>
      <c r="E52" s="104"/>
      <c r="H52" s="79"/>
      <c r="I52" s="80"/>
      <c r="J52" s="11"/>
      <c r="K52" s="12"/>
      <c r="L52" s="2"/>
      <c r="M52" s="2"/>
      <c r="N52" s="2"/>
      <c r="O52"/>
      <c r="P52"/>
      <c r="Q52" s="14"/>
      <c r="R52" s="13"/>
    </row>
    <row r="53" spans="1:18" s="20" customFormat="1" ht="13.8" x14ac:dyDescent="0.25">
      <c r="A53" s="85"/>
      <c r="B53" s="123" t="s">
        <v>24</v>
      </c>
      <c r="C53" s="120"/>
      <c r="D53" s="120"/>
      <c r="E53" s="120"/>
      <c r="H53" s="79"/>
      <c r="I53" s="80"/>
    </row>
    <row r="54" spans="1:18" s="20" customFormat="1" ht="27" customHeight="1" x14ac:dyDescent="0.25">
      <c r="A54" s="78"/>
      <c r="B54" s="78"/>
      <c r="C54" s="78"/>
      <c r="D54" s="78"/>
      <c r="E54" s="121"/>
      <c r="H54" s="79"/>
      <c r="I54" s="80"/>
    </row>
    <row r="55" spans="1:18" s="20" customFormat="1" ht="16.2" x14ac:dyDescent="0.25">
      <c r="A55" s="82" t="s">
        <v>25</v>
      </c>
      <c r="B55" s="78"/>
      <c r="C55" s="78"/>
      <c r="D55" s="78"/>
      <c r="E55" s="121"/>
      <c r="H55" s="79"/>
      <c r="I55" s="80"/>
    </row>
    <row r="56" spans="1:18" s="20" customFormat="1" ht="13.8" x14ac:dyDescent="0.25">
      <c r="A56" s="84" t="s">
        <v>26</v>
      </c>
      <c r="B56" s="122" t="s">
        <v>49</v>
      </c>
      <c r="C56" s="104"/>
      <c r="D56" s="104"/>
      <c r="E56" s="120"/>
      <c r="H56" s="79"/>
      <c r="I56" s="80"/>
    </row>
    <row r="57" spans="1:18" s="20" customFormat="1" ht="13.8" x14ac:dyDescent="0.25">
      <c r="A57" s="86"/>
      <c r="B57" s="124" t="s">
        <v>24</v>
      </c>
      <c r="C57" s="120"/>
      <c r="D57" s="120"/>
      <c r="E57" s="120"/>
      <c r="H57" s="79"/>
      <c r="I57" s="80"/>
    </row>
    <row r="58" spans="1:18" s="20" customFormat="1" ht="13.8" x14ac:dyDescent="0.25">
      <c r="A58" s="78"/>
      <c r="B58" s="78"/>
      <c r="C58" s="78"/>
      <c r="D58" s="78"/>
      <c r="E58" s="78"/>
      <c r="H58" s="79"/>
      <c r="I58" s="80"/>
    </row>
    <row r="59" spans="1:18" s="20" customFormat="1" ht="16.2" x14ac:dyDescent="0.25">
      <c r="A59" s="82" t="s">
        <v>27</v>
      </c>
      <c r="B59" s="83"/>
      <c r="C59" s="83"/>
      <c r="D59" s="78"/>
      <c r="E59" s="78"/>
      <c r="H59" s="79"/>
      <c r="I59" s="80"/>
    </row>
    <row r="60" spans="1:18" s="20" customFormat="1" ht="13.8" x14ac:dyDescent="0.25">
      <c r="A60" s="84" t="s">
        <v>28</v>
      </c>
      <c r="B60" s="104" t="s">
        <v>29</v>
      </c>
      <c r="C60" s="78"/>
      <c r="D60" s="78"/>
      <c r="E60" s="78"/>
      <c r="H60" s="79"/>
      <c r="I60" s="80"/>
    </row>
    <row r="61" spans="1:18" s="20" customFormat="1" ht="13.8" x14ac:dyDescent="0.25">
      <c r="A61" s="86"/>
      <c r="B61" s="229">
        <v>1000</v>
      </c>
      <c r="C61" s="78"/>
      <c r="D61" s="78"/>
      <c r="E61" s="78"/>
      <c r="H61" s="79"/>
      <c r="I61" s="80"/>
    </row>
    <row r="62" spans="1:18" s="20" customFormat="1" ht="13.8" x14ac:dyDescent="0.25">
      <c r="A62" s="78"/>
      <c r="B62" s="78"/>
      <c r="C62" s="86"/>
      <c r="D62" s="229"/>
      <c r="E62" s="78"/>
      <c r="F62" s="78"/>
      <c r="G62" s="78"/>
      <c r="H62" s="79"/>
      <c r="I62" s="80"/>
    </row>
    <row r="63" spans="1:18" x14ac:dyDescent="0.25">
      <c r="A63" s="1"/>
      <c r="B63" s="1"/>
    </row>
    <row r="64" spans="1:18" ht="18" customHeight="1" x14ac:dyDescent="0.25">
      <c r="A64" s="1"/>
      <c r="B64" s="1"/>
    </row>
    <row r="65" spans="1:2" ht="18" customHeight="1" x14ac:dyDescent="0.25">
      <c r="A65" s="1"/>
      <c r="B65" s="1"/>
    </row>
    <row r="66" spans="1:2" x14ac:dyDescent="0.25">
      <c r="A66" s="1"/>
      <c r="B66" s="1"/>
    </row>
  </sheetData>
  <mergeCells count="66">
    <mergeCell ref="K50:Q50"/>
    <mergeCell ref="K51:R51"/>
    <mergeCell ref="L31:Q31"/>
    <mergeCell ref="R31:S32"/>
    <mergeCell ref="T31:X32"/>
    <mergeCell ref="AA24:AD29"/>
    <mergeCell ref="A31:A33"/>
    <mergeCell ref="B31:B33"/>
    <mergeCell ref="C31:C33"/>
    <mergeCell ref="D31:E32"/>
    <mergeCell ref="F31:G32"/>
    <mergeCell ref="H31:K31"/>
    <mergeCell ref="H32:I32"/>
    <mergeCell ref="J32:K32"/>
    <mergeCell ref="L32:M32"/>
    <mergeCell ref="N32:O32"/>
    <mergeCell ref="P32:Q32"/>
    <mergeCell ref="AA32:AB32"/>
    <mergeCell ref="AC32:AD32"/>
    <mergeCell ref="Y31:Z32"/>
    <mergeCell ref="AA31:AD31"/>
    <mergeCell ref="N11:O11"/>
    <mergeCell ref="P11:Q11"/>
    <mergeCell ref="P22:Q22"/>
    <mergeCell ref="AA22:AB22"/>
    <mergeCell ref="AC22:AD22"/>
    <mergeCell ref="N22:O22"/>
    <mergeCell ref="AA13:AD18"/>
    <mergeCell ref="A21:E21"/>
    <mergeCell ref="F21:K21"/>
    <mergeCell ref="L21:Q21"/>
    <mergeCell ref="R21:S22"/>
    <mergeCell ref="AA21:AD21"/>
    <mergeCell ref="A22:A23"/>
    <mergeCell ref="C22:C23"/>
    <mergeCell ref="D22:E22"/>
    <mergeCell ref="F22:G22"/>
    <mergeCell ref="H22:I22"/>
    <mergeCell ref="J22:K22"/>
    <mergeCell ref="L22:M22"/>
    <mergeCell ref="D8:E8"/>
    <mergeCell ref="AA8:AD8"/>
    <mergeCell ref="A10:E10"/>
    <mergeCell ref="F10:K10"/>
    <mergeCell ref="L10:Q10"/>
    <mergeCell ref="R10:S11"/>
    <mergeCell ref="AA10:AD10"/>
    <mergeCell ref="A11:A12"/>
    <mergeCell ref="C11:C12"/>
    <mergeCell ref="D11:E11"/>
    <mergeCell ref="AA11:AB11"/>
    <mergeCell ref="AC11:AD11"/>
    <mergeCell ref="F11:G11"/>
    <mergeCell ref="H11:I11"/>
    <mergeCell ref="J11:K11"/>
    <mergeCell ref="L11:M11"/>
    <mergeCell ref="A1:C4"/>
    <mergeCell ref="D1:Z4"/>
    <mergeCell ref="AA1:AB1"/>
    <mergeCell ref="AC1:AD1"/>
    <mergeCell ref="AA2:AB2"/>
    <mergeCell ref="AC2:AD2"/>
    <mergeCell ref="AA3:AB3"/>
    <mergeCell ref="AC3:AD3"/>
    <mergeCell ref="AA4:AB4"/>
    <mergeCell ref="AC4:AD4"/>
  </mergeCells>
  <printOptions horizontalCentered="1"/>
  <pageMargins left="0" right="0" top="0.19685039370078741" bottom="0.23622047244094491" header="0" footer="0"/>
  <pageSetup paperSize="9" scale="40" orientation="landscape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66"/>
  <sheetViews>
    <sheetView view="pageBreakPreview" zoomScale="80" zoomScaleNormal="72" zoomScaleSheetLayoutView="80" workbookViewId="0">
      <selection sqref="A1:AD4"/>
    </sheetView>
  </sheetViews>
  <sheetFormatPr baseColWidth="10" defaultRowHeight="13.2" x14ac:dyDescent="0.25"/>
  <cols>
    <col min="1" max="3" width="14.33203125" customWidth="1"/>
    <col min="4" max="4" width="10.33203125" customWidth="1"/>
    <col min="5" max="5" width="12.109375" customWidth="1"/>
    <col min="6" max="6" width="8.6640625" customWidth="1"/>
    <col min="7" max="7" width="10.5546875" customWidth="1"/>
    <col min="8" max="8" width="11.6640625" customWidth="1"/>
    <col min="9" max="9" width="11.5546875" customWidth="1"/>
    <col min="10" max="11" width="8.6640625" customWidth="1"/>
    <col min="12" max="15" width="11.44140625" customWidth="1"/>
    <col min="16" max="16" width="11.6640625" customWidth="1"/>
    <col min="17" max="17" width="12" customWidth="1"/>
    <col min="18" max="18" width="7.33203125" customWidth="1"/>
    <col min="19" max="22" width="11.6640625" customWidth="1"/>
    <col min="23" max="23" width="15.6640625" customWidth="1"/>
    <col min="24" max="26" width="11.33203125" customWidth="1"/>
    <col min="27" max="30" width="10.6640625" customWidth="1"/>
  </cols>
  <sheetData>
    <row r="1" spans="1:30" ht="15" customHeight="1" x14ac:dyDescent="0.25">
      <c r="A1" s="277"/>
      <c r="B1" s="277"/>
      <c r="C1" s="277"/>
      <c r="D1" s="279" t="s">
        <v>58</v>
      </c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  <c r="V1" s="279"/>
      <c r="W1" s="279"/>
      <c r="X1" s="279"/>
      <c r="Y1" s="279"/>
      <c r="Z1" s="279"/>
      <c r="AA1" s="317" t="s">
        <v>59</v>
      </c>
      <c r="AB1" s="317"/>
      <c r="AC1" s="317" t="s">
        <v>60</v>
      </c>
      <c r="AD1" s="317"/>
    </row>
    <row r="2" spans="1:30" ht="15" customHeight="1" x14ac:dyDescent="0.25">
      <c r="A2" s="277"/>
      <c r="B2" s="277"/>
      <c r="C2" s="277"/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  <c r="R2" s="279"/>
      <c r="S2" s="279"/>
      <c r="T2" s="279"/>
      <c r="U2" s="279"/>
      <c r="V2" s="279"/>
      <c r="W2" s="279"/>
      <c r="X2" s="279"/>
      <c r="Y2" s="279"/>
      <c r="Z2" s="279"/>
      <c r="AA2" s="278">
        <v>2</v>
      </c>
      <c r="AB2" s="278"/>
      <c r="AC2" s="318">
        <v>42653</v>
      </c>
      <c r="AD2" s="318"/>
    </row>
    <row r="3" spans="1:30" ht="15" customHeight="1" x14ac:dyDescent="0.25">
      <c r="A3" s="277"/>
      <c r="B3" s="277"/>
      <c r="C3" s="277"/>
      <c r="D3" s="279"/>
      <c r="E3" s="279"/>
      <c r="F3" s="279"/>
      <c r="G3" s="279"/>
      <c r="H3" s="279"/>
      <c r="I3" s="279"/>
      <c r="J3" s="279"/>
      <c r="K3" s="279"/>
      <c r="L3" s="279"/>
      <c r="M3" s="279"/>
      <c r="N3" s="279"/>
      <c r="O3" s="279"/>
      <c r="P3" s="279"/>
      <c r="Q3" s="279"/>
      <c r="R3" s="279"/>
      <c r="S3" s="279"/>
      <c r="T3" s="279"/>
      <c r="U3" s="279"/>
      <c r="V3" s="279"/>
      <c r="W3" s="279"/>
      <c r="X3" s="279"/>
      <c r="Y3" s="279"/>
      <c r="Z3" s="279"/>
      <c r="AA3" s="278" t="s">
        <v>68</v>
      </c>
      <c r="AB3" s="278"/>
      <c r="AC3" s="278" t="s">
        <v>69</v>
      </c>
      <c r="AD3" s="278"/>
    </row>
    <row r="4" spans="1:30" ht="34.5" customHeight="1" x14ac:dyDescent="0.25">
      <c r="A4" s="277"/>
      <c r="B4" s="277"/>
      <c r="C4" s="277"/>
      <c r="D4" s="279"/>
      <c r="E4" s="279"/>
      <c r="F4" s="279"/>
      <c r="G4" s="279"/>
      <c r="H4" s="279"/>
      <c r="I4" s="279"/>
      <c r="J4" s="279"/>
      <c r="K4" s="279"/>
      <c r="L4" s="279"/>
      <c r="M4" s="279"/>
      <c r="N4" s="279"/>
      <c r="O4" s="279"/>
      <c r="P4" s="279"/>
      <c r="Q4" s="279"/>
      <c r="R4" s="279"/>
      <c r="S4" s="279"/>
      <c r="T4" s="279"/>
      <c r="U4" s="279"/>
      <c r="V4" s="279"/>
      <c r="W4" s="279"/>
      <c r="X4" s="279"/>
      <c r="Y4" s="279"/>
      <c r="Z4" s="279"/>
      <c r="AA4" s="278" t="s">
        <v>70</v>
      </c>
      <c r="AB4" s="278"/>
      <c r="AC4" s="278" t="s">
        <v>71</v>
      </c>
      <c r="AD4" s="278"/>
    </row>
    <row r="5" spans="1:30" ht="12.75" customHeight="1" x14ac:dyDescent="0.25">
      <c r="A5" s="3"/>
      <c r="B5" s="3"/>
      <c r="C5" s="3"/>
      <c r="D5" s="4"/>
      <c r="E5" s="4"/>
      <c r="F5" s="4"/>
      <c r="G5" s="4"/>
      <c r="H5" s="4"/>
      <c r="I5" s="4"/>
      <c r="J5" s="18"/>
      <c r="K5" s="18"/>
      <c r="L5" s="18"/>
      <c r="M5" s="18"/>
      <c r="N5" s="18"/>
      <c r="O5" s="18"/>
      <c r="P5" s="19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</row>
    <row r="6" spans="1:30" ht="12.75" customHeight="1" x14ac:dyDescent="0.25">
      <c r="A6" s="3"/>
      <c r="B6" s="3"/>
      <c r="C6" s="3"/>
      <c r="D6" s="4"/>
      <c r="E6" s="4"/>
      <c r="F6" s="4"/>
      <c r="G6" s="4"/>
      <c r="H6" s="4"/>
      <c r="I6" s="4"/>
      <c r="J6" s="18"/>
      <c r="K6" s="18"/>
      <c r="L6" s="18"/>
      <c r="M6" s="18"/>
      <c r="N6" s="18"/>
      <c r="O6" s="18"/>
      <c r="P6" s="19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</row>
    <row r="7" spans="1:30" x14ac:dyDescent="0.25">
      <c r="A7" s="5"/>
      <c r="B7" s="5"/>
      <c r="C7" s="44"/>
      <c r="D7" s="44"/>
      <c r="E7" s="125"/>
      <c r="F7" s="44"/>
      <c r="G7" s="44"/>
      <c r="H7" s="44"/>
      <c r="I7" s="44"/>
      <c r="J7" s="45"/>
      <c r="K7" s="45"/>
      <c r="L7" s="19"/>
      <c r="M7" s="19"/>
      <c r="N7" s="19"/>
      <c r="O7" s="19"/>
      <c r="P7" s="19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</row>
    <row r="8" spans="1:30" ht="15.6" x14ac:dyDescent="0.3">
      <c r="A8" s="25" t="s">
        <v>61</v>
      </c>
      <c r="B8" s="25"/>
      <c r="C8" s="126"/>
      <c r="D8" s="276" t="s">
        <v>73</v>
      </c>
      <c r="E8" s="276"/>
      <c r="F8" s="46"/>
      <c r="G8" s="46"/>
      <c r="H8" s="44"/>
      <c r="I8" s="44"/>
      <c r="J8" s="45"/>
      <c r="K8" s="45"/>
      <c r="L8" s="19"/>
      <c r="M8" s="19"/>
      <c r="N8" s="19"/>
      <c r="O8" s="19"/>
      <c r="P8" s="19"/>
      <c r="Q8" s="20"/>
      <c r="R8" s="20"/>
      <c r="S8" s="20"/>
      <c r="T8" s="20"/>
      <c r="U8" s="20"/>
      <c r="V8" s="20"/>
      <c r="W8" s="20"/>
      <c r="X8" s="20"/>
      <c r="Y8" s="20"/>
      <c r="Z8" s="169" t="s">
        <v>62</v>
      </c>
      <c r="AA8" s="319">
        <v>2016</v>
      </c>
      <c r="AB8" s="319"/>
      <c r="AC8" s="319"/>
      <c r="AD8" s="319"/>
    </row>
    <row r="9" spans="1:30" ht="13.8" thickBot="1" x14ac:dyDescent="0.3">
      <c r="A9" s="5"/>
      <c r="B9" s="5"/>
      <c r="C9" s="127"/>
      <c r="D9" s="44"/>
      <c r="E9" s="125"/>
      <c r="F9" s="44"/>
      <c r="G9" s="44"/>
      <c r="H9" s="44"/>
      <c r="I9" s="44"/>
      <c r="J9" s="45"/>
      <c r="K9" s="19"/>
      <c r="L9" s="19"/>
      <c r="M9" s="19"/>
      <c r="N9" s="19"/>
      <c r="O9" s="19"/>
      <c r="P9" s="19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</row>
    <row r="10" spans="1:30" ht="25.5" hidden="1" customHeight="1" thickBot="1" x14ac:dyDescent="0.3">
      <c r="A10" s="296" t="s">
        <v>19</v>
      </c>
      <c r="B10" s="296"/>
      <c r="C10" s="296"/>
      <c r="D10" s="296"/>
      <c r="E10" s="297"/>
      <c r="F10" s="298" t="s">
        <v>7</v>
      </c>
      <c r="G10" s="299"/>
      <c r="H10" s="299"/>
      <c r="I10" s="299"/>
      <c r="J10" s="299"/>
      <c r="K10" s="282"/>
      <c r="L10" s="280" t="s">
        <v>9</v>
      </c>
      <c r="M10" s="281"/>
      <c r="N10" s="281"/>
      <c r="O10" s="281"/>
      <c r="P10" s="281"/>
      <c r="Q10" s="282"/>
      <c r="R10" s="283" t="s">
        <v>11</v>
      </c>
      <c r="S10" s="284"/>
      <c r="T10" s="97"/>
      <c r="U10" s="97"/>
      <c r="V10" s="97"/>
      <c r="W10" s="97"/>
      <c r="X10" s="163"/>
      <c r="Y10" s="163"/>
      <c r="Z10" s="163"/>
      <c r="AA10" s="280" t="s">
        <v>14</v>
      </c>
      <c r="AB10" s="281"/>
      <c r="AC10" s="281"/>
      <c r="AD10" s="282"/>
    </row>
    <row r="11" spans="1:30" ht="25.5" hidden="1" customHeight="1" x14ac:dyDescent="0.25">
      <c r="A11" s="287" t="s">
        <v>0</v>
      </c>
      <c r="B11" s="165"/>
      <c r="C11" s="289" t="s">
        <v>1</v>
      </c>
      <c r="D11" s="291" t="s">
        <v>2</v>
      </c>
      <c r="E11" s="292"/>
      <c r="F11" s="291" t="s">
        <v>6</v>
      </c>
      <c r="G11" s="293"/>
      <c r="H11" s="294" t="s">
        <v>8</v>
      </c>
      <c r="I11" s="295"/>
      <c r="J11" s="300" t="s">
        <v>3</v>
      </c>
      <c r="K11" s="301"/>
      <c r="L11" s="302" t="s">
        <v>15</v>
      </c>
      <c r="M11" s="303"/>
      <c r="N11" s="302" t="s">
        <v>16</v>
      </c>
      <c r="O11" s="303"/>
      <c r="P11" s="302" t="s">
        <v>17</v>
      </c>
      <c r="Q11" s="303"/>
      <c r="R11" s="285"/>
      <c r="S11" s="286"/>
      <c r="T11" s="98"/>
      <c r="U11" s="98"/>
      <c r="V11" s="98"/>
      <c r="W11" s="98"/>
      <c r="X11" s="164"/>
      <c r="Y11" s="164"/>
      <c r="Z11" s="164"/>
      <c r="AA11" s="291" t="s">
        <v>12</v>
      </c>
      <c r="AB11" s="292"/>
      <c r="AC11" s="291" t="s">
        <v>13</v>
      </c>
      <c r="AD11" s="310"/>
    </row>
    <row r="12" spans="1:30" ht="25.5" hidden="1" customHeight="1" thickBot="1" x14ac:dyDescent="0.3">
      <c r="A12" s="288"/>
      <c r="B12" s="166"/>
      <c r="C12" s="290"/>
      <c r="D12" s="26" t="s">
        <v>18</v>
      </c>
      <c r="E12" s="27" t="s">
        <v>5</v>
      </c>
      <c r="F12" s="28" t="s">
        <v>0</v>
      </c>
      <c r="G12" s="29" t="s">
        <v>5</v>
      </c>
      <c r="H12" s="29" t="s">
        <v>0</v>
      </c>
      <c r="I12" s="29" t="s">
        <v>5</v>
      </c>
      <c r="J12" s="28" t="s">
        <v>0</v>
      </c>
      <c r="K12" s="30" t="s">
        <v>5</v>
      </c>
      <c r="L12" s="28" t="s">
        <v>0</v>
      </c>
      <c r="M12" s="30" t="s">
        <v>5</v>
      </c>
      <c r="N12" s="28" t="s">
        <v>0</v>
      </c>
      <c r="O12" s="30" t="s">
        <v>5</v>
      </c>
      <c r="P12" s="31" t="s">
        <v>0</v>
      </c>
      <c r="Q12" s="30" t="s">
        <v>5</v>
      </c>
      <c r="R12" s="29" t="s">
        <v>0</v>
      </c>
      <c r="S12" s="29" t="s">
        <v>5</v>
      </c>
      <c r="T12" s="31"/>
      <c r="U12" s="31"/>
      <c r="V12" s="31"/>
      <c r="W12" s="31"/>
      <c r="X12" s="32"/>
      <c r="Y12" s="32"/>
      <c r="Z12" s="32"/>
      <c r="AA12" s="28" t="s">
        <v>0</v>
      </c>
      <c r="AB12" s="30" t="s">
        <v>5</v>
      </c>
      <c r="AC12" s="33" t="s">
        <v>0</v>
      </c>
      <c r="AD12" s="34" t="s">
        <v>5</v>
      </c>
    </row>
    <row r="13" spans="1:30" s="43" customFormat="1" ht="25.5" hidden="1" customHeight="1" x14ac:dyDescent="0.25">
      <c r="A13" s="63" t="s">
        <v>30</v>
      </c>
      <c r="B13" s="101"/>
      <c r="C13" s="64">
        <v>336</v>
      </c>
      <c r="D13" s="90">
        <v>59918.16</v>
      </c>
      <c r="E13" s="91">
        <f>D13</f>
        <v>59918.16</v>
      </c>
      <c r="F13" s="65">
        <v>0</v>
      </c>
      <c r="G13" s="66">
        <f>F13</f>
        <v>0</v>
      </c>
      <c r="H13" s="67">
        <v>0</v>
      </c>
      <c r="I13" s="66">
        <f>H13</f>
        <v>0</v>
      </c>
      <c r="J13" s="67">
        <v>7</v>
      </c>
      <c r="K13" s="68">
        <f>J13</f>
        <v>7</v>
      </c>
      <c r="L13" s="69" t="e">
        <f>IF(D13="","",#REF!*200000/D13)</f>
        <v>#REF!</v>
      </c>
      <c r="M13" s="70" t="e">
        <f>IF(E13="","",#REF!*200000/E13)</f>
        <v>#REF!</v>
      </c>
      <c r="N13" s="71">
        <f t="shared" ref="N13:O18" si="0">IF(D13="","",J13*200000/D13)</f>
        <v>23.365203470867595</v>
      </c>
      <c r="O13" s="72">
        <f t="shared" si="0"/>
        <v>23.365203470867595</v>
      </c>
      <c r="P13" s="73" t="e">
        <f t="shared" ref="P13:Q18" si="1">IF(L13="","",L13*N13/200)</f>
        <v>#REF!</v>
      </c>
      <c r="Q13" s="74" t="e">
        <f t="shared" si="1"/>
        <v>#REF!</v>
      </c>
      <c r="R13" s="67">
        <v>0</v>
      </c>
      <c r="S13" s="66">
        <f>R13</f>
        <v>0</v>
      </c>
      <c r="T13" s="99"/>
      <c r="U13" s="99"/>
      <c r="V13" s="99"/>
      <c r="W13" s="99"/>
      <c r="X13" s="75"/>
      <c r="Y13" s="75"/>
      <c r="Z13" s="75"/>
      <c r="AA13" s="304" t="s">
        <v>21</v>
      </c>
      <c r="AB13" s="305"/>
      <c r="AC13" s="305"/>
      <c r="AD13" s="305"/>
    </row>
    <row r="14" spans="1:30" s="43" customFormat="1" ht="25.5" hidden="1" customHeight="1" x14ac:dyDescent="0.25">
      <c r="A14" s="42" t="s">
        <v>31</v>
      </c>
      <c r="B14" s="102"/>
      <c r="C14" s="37"/>
      <c r="D14" s="56"/>
      <c r="E14" s="57"/>
      <c r="F14" s="35"/>
      <c r="G14" s="38" t="str">
        <f>IF(F14="","",F14+G13)</f>
        <v/>
      </c>
      <c r="H14" s="39"/>
      <c r="I14" s="38" t="str">
        <f>IF(H14="","",H14+I13)</f>
        <v/>
      </c>
      <c r="J14" s="39"/>
      <c r="K14" s="36" t="str">
        <f>IF(J14="","",J14+K13)</f>
        <v/>
      </c>
      <c r="L14" s="58" t="str">
        <f>IF(D14="","",#REF!*200000/D14)</f>
        <v/>
      </c>
      <c r="M14" s="59" t="str">
        <f>IF(E14="","",#REF!*200000/E14)</f>
        <v/>
      </c>
      <c r="N14" s="54" t="str">
        <f t="shared" si="0"/>
        <v/>
      </c>
      <c r="O14" s="49" t="str">
        <f t="shared" si="0"/>
        <v/>
      </c>
      <c r="P14" s="50" t="str">
        <f>IF(L14="","",L14*N14/200)</f>
        <v/>
      </c>
      <c r="Q14" s="51" t="str">
        <f t="shared" si="1"/>
        <v/>
      </c>
      <c r="R14" s="55"/>
      <c r="S14" s="38" t="str">
        <f>IF(R14="","",R14+S13)</f>
        <v/>
      </c>
      <c r="T14" s="100"/>
      <c r="U14" s="100"/>
      <c r="V14" s="100"/>
      <c r="W14" s="100"/>
      <c r="X14" s="60"/>
      <c r="Y14" s="60"/>
      <c r="Z14" s="60"/>
      <c r="AA14" s="306"/>
      <c r="AB14" s="307"/>
      <c r="AC14" s="307"/>
      <c r="AD14" s="307"/>
    </row>
    <row r="15" spans="1:30" s="43" customFormat="1" ht="25.5" hidden="1" customHeight="1" x14ac:dyDescent="0.25">
      <c r="A15" s="42" t="s">
        <v>32</v>
      </c>
      <c r="B15" s="102"/>
      <c r="C15" s="61"/>
      <c r="D15" s="6"/>
      <c r="E15" s="7"/>
      <c r="F15" s="35"/>
      <c r="G15" s="38" t="str">
        <f>IF(F15="","",F15+G14)</f>
        <v/>
      </c>
      <c r="H15" s="39"/>
      <c r="I15" s="38" t="str">
        <f>IF(H15="","",H15+I14)</f>
        <v/>
      </c>
      <c r="J15" s="39"/>
      <c r="K15" s="36" t="str">
        <f>IF(J15="","",J15+K14)</f>
        <v/>
      </c>
      <c r="L15" s="58" t="str">
        <f>IF(D15="","",#REF!*200000/D15)</f>
        <v/>
      </c>
      <c r="M15" s="59" t="str">
        <f>IF(E15="","",#REF!*200000/E15)</f>
        <v/>
      </c>
      <c r="N15" s="54" t="str">
        <f t="shared" si="0"/>
        <v/>
      </c>
      <c r="O15" s="49" t="str">
        <f t="shared" si="0"/>
        <v/>
      </c>
      <c r="P15" s="50" t="str">
        <f>IF(L15="","",L15*N15/200)</f>
        <v/>
      </c>
      <c r="Q15" s="51" t="str">
        <f>IF(M15="","",M15*O15/200)</f>
        <v/>
      </c>
      <c r="R15" s="55"/>
      <c r="S15" s="38" t="str">
        <f>IF(R15="","",R15+S14)</f>
        <v/>
      </c>
      <c r="T15" s="100"/>
      <c r="U15" s="100"/>
      <c r="V15" s="100"/>
      <c r="W15" s="100"/>
      <c r="X15" s="60"/>
      <c r="Y15" s="60"/>
      <c r="Z15" s="60"/>
      <c r="AA15" s="306"/>
      <c r="AB15" s="307"/>
      <c r="AC15" s="307"/>
      <c r="AD15" s="307"/>
    </row>
    <row r="16" spans="1:30" s="43" customFormat="1" ht="25.5" hidden="1" customHeight="1" x14ac:dyDescent="0.25">
      <c r="A16" s="42" t="s">
        <v>33</v>
      </c>
      <c r="B16" s="102"/>
      <c r="C16" s="61"/>
      <c r="D16" s="6"/>
      <c r="E16" s="7"/>
      <c r="F16" s="35"/>
      <c r="G16" s="38" t="str">
        <f>IF(F16="","",F16+G15)</f>
        <v/>
      </c>
      <c r="H16" s="39"/>
      <c r="I16" s="38" t="str">
        <f>IF(H16="","",H16+I15)</f>
        <v/>
      </c>
      <c r="J16" s="39"/>
      <c r="K16" s="36" t="str">
        <f>IF(J16="","",J16+K15)</f>
        <v/>
      </c>
      <c r="L16" s="58" t="str">
        <f>IF(D16="","",#REF!*200000/D16)</f>
        <v/>
      </c>
      <c r="M16" s="59" t="str">
        <f>IF(E16="","",#REF!*200000/E16)</f>
        <v/>
      </c>
      <c r="N16" s="40" t="str">
        <f t="shared" si="0"/>
        <v/>
      </c>
      <c r="O16" s="41" t="str">
        <f t="shared" si="0"/>
        <v/>
      </c>
      <c r="P16" s="52" t="str">
        <f t="shared" si="1"/>
        <v/>
      </c>
      <c r="Q16" s="53" t="str">
        <f t="shared" si="1"/>
        <v/>
      </c>
      <c r="R16" s="39"/>
      <c r="S16" s="38" t="str">
        <f>IF(R16="","",R16+S15)</f>
        <v/>
      </c>
      <c r="T16" s="100"/>
      <c r="U16" s="100"/>
      <c r="V16" s="100"/>
      <c r="W16" s="100"/>
      <c r="X16" s="24"/>
      <c r="Y16" s="24"/>
      <c r="Z16" s="24"/>
      <c r="AA16" s="306"/>
      <c r="AB16" s="307"/>
      <c r="AC16" s="307"/>
      <c r="AD16" s="307"/>
    </row>
    <row r="17" spans="1:30" s="43" customFormat="1" ht="25.5" hidden="1" customHeight="1" x14ac:dyDescent="0.25">
      <c r="A17" s="42" t="s">
        <v>34</v>
      </c>
      <c r="B17" s="102"/>
      <c r="C17" s="61"/>
      <c r="D17" s="6"/>
      <c r="E17" s="7" t="str">
        <f>IF(D17="","",D17+E16)</f>
        <v/>
      </c>
      <c r="F17" s="35"/>
      <c r="G17" s="38" t="str">
        <f>IF(F17="","",F17+G16)</f>
        <v/>
      </c>
      <c r="H17" s="39"/>
      <c r="I17" s="38" t="str">
        <f>IF(H17="","",H17+I16)</f>
        <v/>
      </c>
      <c r="J17" s="39"/>
      <c r="K17" s="36" t="str">
        <f>IF(J17="","",J17+K16)</f>
        <v/>
      </c>
      <c r="L17" s="58" t="str">
        <f>IF(D17="","",#REF!*200000/D17)</f>
        <v/>
      </c>
      <c r="M17" s="59" t="str">
        <f>IF(E17="","",#REF!*200000/E17)</f>
        <v/>
      </c>
      <c r="N17" s="40" t="str">
        <f t="shared" si="0"/>
        <v/>
      </c>
      <c r="O17" s="41" t="str">
        <f t="shared" si="0"/>
        <v/>
      </c>
      <c r="P17" s="52" t="str">
        <f t="shared" si="1"/>
        <v/>
      </c>
      <c r="Q17" s="53" t="str">
        <f t="shared" si="1"/>
        <v/>
      </c>
      <c r="R17" s="39"/>
      <c r="S17" s="38" t="str">
        <f>IF(R17="","",R17+S16)</f>
        <v/>
      </c>
      <c r="T17" s="100"/>
      <c r="U17" s="100"/>
      <c r="V17" s="100"/>
      <c r="W17" s="100"/>
      <c r="X17" s="24"/>
      <c r="Y17" s="24"/>
      <c r="Z17" s="24"/>
      <c r="AA17" s="306"/>
      <c r="AB17" s="307"/>
      <c r="AC17" s="307"/>
      <c r="AD17" s="307"/>
    </row>
    <row r="18" spans="1:30" s="43" customFormat="1" ht="25.5" hidden="1" customHeight="1" x14ac:dyDescent="0.25">
      <c r="A18" s="42" t="s">
        <v>4</v>
      </c>
      <c r="B18" s="102"/>
      <c r="C18" s="61"/>
      <c r="D18" s="6"/>
      <c r="E18" s="7" t="str">
        <f>IF(D18="","",D18+E17)</f>
        <v/>
      </c>
      <c r="F18" s="35"/>
      <c r="G18" s="38" t="str">
        <f>IF(F18="","",F18+G17)</f>
        <v/>
      </c>
      <c r="H18" s="39"/>
      <c r="I18" s="38" t="str">
        <f>IF(H18="","",H18+I17)</f>
        <v/>
      </c>
      <c r="J18" s="89"/>
      <c r="K18" s="36" t="str">
        <f>IF(J18="","",J18+K17)</f>
        <v/>
      </c>
      <c r="L18" s="58" t="str">
        <f>IF(D18="","",#REF!*200000/D18)</f>
        <v/>
      </c>
      <c r="M18" s="59" t="str">
        <f>IF(E18="","",#REF!*200000/E18)</f>
        <v/>
      </c>
      <c r="N18" s="40" t="str">
        <f t="shared" si="0"/>
        <v/>
      </c>
      <c r="O18" s="41" t="str">
        <f t="shared" si="0"/>
        <v/>
      </c>
      <c r="P18" s="52" t="str">
        <f t="shared" si="1"/>
        <v/>
      </c>
      <c r="Q18" s="53" t="str">
        <f t="shared" si="1"/>
        <v/>
      </c>
      <c r="R18" s="39"/>
      <c r="S18" s="38" t="str">
        <f>IF(R18="","",R18+S17)</f>
        <v/>
      </c>
      <c r="T18" s="100"/>
      <c r="U18" s="100"/>
      <c r="V18" s="100"/>
      <c r="W18" s="100"/>
      <c r="X18" s="24"/>
      <c r="Y18" s="24"/>
      <c r="Z18" s="24"/>
      <c r="AA18" s="306"/>
      <c r="AB18" s="307"/>
      <c r="AC18" s="307"/>
      <c r="AD18" s="307"/>
    </row>
    <row r="19" spans="1:30" ht="25.5" hidden="1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</row>
    <row r="20" spans="1:30" ht="25.5" hidden="1" customHeight="1" thickBot="1" x14ac:dyDescent="0.3">
      <c r="A20" s="1"/>
      <c r="B20" s="1"/>
      <c r="C20" s="11"/>
      <c r="D20" s="12"/>
      <c r="E20" s="2"/>
      <c r="F20" s="2"/>
      <c r="G20" s="2"/>
      <c r="H20" s="14"/>
      <c r="I20" s="13"/>
      <c r="J20" s="15"/>
      <c r="K20" s="15"/>
      <c r="L20" s="15"/>
      <c r="M20" s="15"/>
      <c r="N20" s="15"/>
      <c r="O20" s="15"/>
      <c r="P20" s="167"/>
      <c r="Q20" s="17"/>
      <c r="R20" s="17"/>
      <c r="S20" s="17"/>
      <c r="T20" s="17"/>
      <c r="U20" s="17"/>
      <c r="V20" s="17"/>
      <c r="W20" s="17"/>
      <c r="X20" s="21"/>
      <c r="Y20" s="21"/>
      <c r="Z20" s="21"/>
      <c r="AA20" s="22"/>
      <c r="AB20" s="22"/>
      <c r="AC20" s="22"/>
      <c r="AD20" s="22"/>
    </row>
    <row r="21" spans="1:30" ht="25.5" hidden="1" customHeight="1" thickBot="1" x14ac:dyDescent="0.55000000000000004">
      <c r="A21" s="308" t="s">
        <v>20</v>
      </c>
      <c r="B21" s="308"/>
      <c r="C21" s="308"/>
      <c r="D21" s="308"/>
      <c r="E21" s="309"/>
      <c r="F21" s="280" t="s">
        <v>7</v>
      </c>
      <c r="G21" s="281"/>
      <c r="H21" s="281"/>
      <c r="I21" s="281"/>
      <c r="J21" s="281"/>
      <c r="K21" s="282"/>
      <c r="L21" s="280" t="s">
        <v>9</v>
      </c>
      <c r="M21" s="281"/>
      <c r="N21" s="281"/>
      <c r="O21" s="281"/>
      <c r="P21" s="281"/>
      <c r="Q21" s="282"/>
      <c r="R21" s="283" t="s">
        <v>11</v>
      </c>
      <c r="S21" s="284"/>
      <c r="T21" s="97"/>
      <c r="U21" s="97"/>
      <c r="V21" s="97"/>
      <c r="W21" s="97"/>
      <c r="X21" s="163"/>
      <c r="Y21" s="163"/>
      <c r="Z21" s="163"/>
      <c r="AA21" s="280" t="s">
        <v>14</v>
      </c>
      <c r="AB21" s="281"/>
      <c r="AC21" s="281"/>
      <c r="AD21" s="282"/>
    </row>
    <row r="22" spans="1:30" ht="25.5" hidden="1" customHeight="1" x14ac:dyDescent="0.25">
      <c r="A22" s="287" t="s">
        <v>0</v>
      </c>
      <c r="B22" s="165"/>
      <c r="C22" s="289" t="s">
        <v>1</v>
      </c>
      <c r="D22" s="291" t="s">
        <v>2</v>
      </c>
      <c r="E22" s="292"/>
      <c r="F22" s="291" t="s">
        <v>6</v>
      </c>
      <c r="G22" s="293"/>
      <c r="H22" s="294" t="s">
        <v>8</v>
      </c>
      <c r="I22" s="295"/>
      <c r="J22" s="300" t="s">
        <v>3</v>
      </c>
      <c r="K22" s="301"/>
      <c r="L22" s="302" t="s">
        <v>15</v>
      </c>
      <c r="M22" s="303"/>
      <c r="N22" s="302" t="s">
        <v>16</v>
      </c>
      <c r="O22" s="303"/>
      <c r="P22" s="302" t="s">
        <v>17</v>
      </c>
      <c r="Q22" s="303"/>
      <c r="R22" s="285"/>
      <c r="S22" s="286"/>
      <c r="T22" s="98"/>
      <c r="U22" s="98"/>
      <c r="V22" s="98"/>
      <c r="W22" s="98"/>
      <c r="X22" s="164"/>
      <c r="Y22" s="164"/>
      <c r="Z22" s="164"/>
      <c r="AA22" s="291" t="s">
        <v>12</v>
      </c>
      <c r="AB22" s="292"/>
      <c r="AC22" s="291" t="s">
        <v>13</v>
      </c>
      <c r="AD22" s="310"/>
    </row>
    <row r="23" spans="1:30" ht="25.5" hidden="1" customHeight="1" thickBot="1" x14ac:dyDescent="0.3">
      <c r="A23" s="288"/>
      <c r="B23" s="166"/>
      <c r="C23" s="290"/>
      <c r="D23" s="26" t="s">
        <v>18</v>
      </c>
      <c r="E23" s="27" t="s">
        <v>5</v>
      </c>
      <c r="F23" s="28" t="s">
        <v>0</v>
      </c>
      <c r="G23" s="29" t="s">
        <v>5</v>
      </c>
      <c r="H23" s="29" t="s">
        <v>0</v>
      </c>
      <c r="I23" s="29" t="s">
        <v>5</v>
      </c>
      <c r="J23" s="28" t="s">
        <v>0</v>
      </c>
      <c r="K23" s="30" t="s">
        <v>5</v>
      </c>
      <c r="L23" s="28" t="s">
        <v>0</v>
      </c>
      <c r="M23" s="30" t="s">
        <v>5</v>
      </c>
      <c r="N23" s="28" t="s">
        <v>0</v>
      </c>
      <c r="O23" s="30" t="s">
        <v>5</v>
      </c>
      <c r="P23" s="31" t="s">
        <v>0</v>
      </c>
      <c r="Q23" s="30" t="s">
        <v>5</v>
      </c>
      <c r="R23" s="29" t="s">
        <v>0</v>
      </c>
      <c r="S23" s="29" t="s">
        <v>5</v>
      </c>
      <c r="T23" s="31"/>
      <c r="U23" s="31"/>
      <c r="V23" s="31"/>
      <c r="W23" s="31"/>
      <c r="X23" s="32"/>
      <c r="Y23" s="32"/>
      <c r="Z23" s="32"/>
      <c r="AA23" s="28" t="s">
        <v>0</v>
      </c>
      <c r="AB23" s="30" t="s">
        <v>5</v>
      </c>
      <c r="AC23" s="33" t="s">
        <v>0</v>
      </c>
      <c r="AD23" s="34" t="s">
        <v>5</v>
      </c>
    </row>
    <row r="24" spans="1:30" s="43" customFormat="1" ht="25.5" hidden="1" customHeight="1" x14ac:dyDescent="0.25">
      <c r="A24" s="63" t="s">
        <v>30</v>
      </c>
      <c r="B24" s="103"/>
      <c r="C24" s="37">
        <v>20</v>
      </c>
      <c r="D24" s="56">
        <v>3840</v>
      </c>
      <c r="E24" s="57">
        <f>D24</f>
        <v>3840</v>
      </c>
      <c r="F24" s="35">
        <v>0</v>
      </c>
      <c r="G24" s="38">
        <f>F24</f>
        <v>0</v>
      </c>
      <c r="H24" s="39">
        <v>0</v>
      </c>
      <c r="I24" s="38">
        <f>H24</f>
        <v>0</v>
      </c>
      <c r="J24" s="39">
        <v>0</v>
      </c>
      <c r="K24" s="62">
        <f>J24</f>
        <v>0</v>
      </c>
      <c r="L24" s="47" t="e">
        <f>IF(D24="","",#REF!*200000/D24)</f>
        <v>#REF!</v>
      </c>
      <c r="M24" s="48" t="e">
        <f>IF(E24="","",#REF!*200000/E24)</f>
        <v>#REF!</v>
      </c>
      <c r="N24" s="40">
        <f t="shared" ref="N24:O29" si="2">IF(D24="","",J24*200000/D24)</f>
        <v>0</v>
      </c>
      <c r="O24" s="41">
        <f t="shared" si="2"/>
        <v>0</v>
      </c>
      <c r="P24" s="50" t="e">
        <f t="shared" ref="P24:Q29" si="3">IF(L24="","",L24*N24/200)</f>
        <v>#REF!</v>
      </c>
      <c r="Q24" s="51" t="e">
        <f t="shared" si="3"/>
        <v>#REF!</v>
      </c>
      <c r="R24" s="39"/>
      <c r="S24" s="38">
        <f>R24</f>
        <v>0</v>
      </c>
      <c r="T24" s="100"/>
      <c r="U24" s="100"/>
      <c r="V24" s="100"/>
      <c r="W24" s="100"/>
      <c r="X24" s="60"/>
      <c r="Y24" s="60"/>
      <c r="Z24" s="60"/>
      <c r="AA24" s="304" t="s">
        <v>21</v>
      </c>
      <c r="AB24" s="305"/>
      <c r="AC24" s="305"/>
      <c r="AD24" s="305"/>
    </row>
    <row r="25" spans="1:30" s="43" customFormat="1" ht="25.5" hidden="1" customHeight="1" x14ac:dyDescent="0.25">
      <c r="A25" s="42" t="s">
        <v>31</v>
      </c>
      <c r="B25" s="102"/>
      <c r="C25" s="37"/>
      <c r="D25" s="56"/>
      <c r="E25" s="57" t="str">
        <f>IF(D25="","",D25+E24)</f>
        <v/>
      </c>
      <c r="F25" s="35"/>
      <c r="G25" s="38" t="str">
        <f>IF(F25="","",F25+G24)</f>
        <v/>
      </c>
      <c r="H25" s="39"/>
      <c r="I25" s="38" t="str">
        <f>IF(H25="","",H25+I24)</f>
        <v/>
      </c>
      <c r="J25" s="39"/>
      <c r="K25" s="8" t="str">
        <f>IF(J25="","",J25+K24)</f>
        <v/>
      </c>
      <c r="L25" s="47" t="str">
        <f>IF(D25="","",#REF!*200000/D25)</f>
        <v/>
      </c>
      <c r="M25" s="48" t="str">
        <f>IF(E25="","",#REF!*200000/E25)</f>
        <v/>
      </c>
      <c r="N25" s="40" t="str">
        <f t="shared" si="2"/>
        <v/>
      </c>
      <c r="O25" s="41" t="str">
        <f t="shared" si="2"/>
        <v/>
      </c>
      <c r="P25" s="50" t="str">
        <f t="shared" si="3"/>
        <v/>
      </c>
      <c r="Q25" s="51" t="str">
        <f>IF(M25="","",M25*O25/200)</f>
        <v/>
      </c>
      <c r="R25" s="39"/>
      <c r="S25" s="38" t="str">
        <f>IF(R25="","",R25+S24)</f>
        <v/>
      </c>
      <c r="T25" s="100"/>
      <c r="U25" s="100"/>
      <c r="V25" s="100"/>
      <c r="W25" s="100"/>
      <c r="X25" s="60"/>
      <c r="Y25" s="60"/>
      <c r="Z25" s="60"/>
      <c r="AA25" s="306"/>
      <c r="AB25" s="307"/>
      <c r="AC25" s="307"/>
      <c r="AD25" s="307"/>
    </row>
    <row r="26" spans="1:30" s="43" customFormat="1" ht="25.5" hidden="1" customHeight="1" x14ac:dyDescent="0.25">
      <c r="A26" s="42" t="s">
        <v>32</v>
      </c>
      <c r="B26" s="102"/>
      <c r="C26" s="61"/>
      <c r="D26" s="6"/>
      <c r="E26" s="57" t="str">
        <f>IF(D26="","",D26+E25)</f>
        <v/>
      </c>
      <c r="F26" s="35"/>
      <c r="G26" s="38" t="str">
        <f>IF(F26="","",F26+G25)</f>
        <v/>
      </c>
      <c r="H26" s="39"/>
      <c r="I26" s="38" t="str">
        <f>IF(H26="","",H26+I25)</f>
        <v/>
      </c>
      <c r="J26" s="39"/>
      <c r="K26" s="8" t="str">
        <f>IF(J26="","",J26+K25)</f>
        <v/>
      </c>
      <c r="L26" s="47" t="str">
        <f>IF(D26="","",#REF!*200000/D26)</f>
        <v/>
      </c>
      <c r="M26" s="48" t="str">
        <f>IF(E26="","",#REF!*200000/E26)</f>
        <v/>
      </c>
      <c r="N26" s="40" t="str">
        <f t="shared" si="2"/>
        <v/>
      </c>
      <c r="O26" s="41" t="str">
        <f t="shared" si="2"/>
        <v/>
      </c>
      <c r="P26" s="50" t="str">
        <f>IF(L26="","",L26*N26/200)</f>
        <v/>
      </c>
      <c r="Q26" s="51" t="str">
        <f>IF(M26="","",M26*O26/200)</f>
        <v/>
      </c>
      <c r="R26" s="39"/>
      <c r="S26" s="38" t="str">
        <f>IF(R26="","",R26+S25)</f>
        <v/>
      </c>
      <c r="T26" s="100"/>
      <c r="U26" s="100"/>
      <c r="V26" s="100"/>
      <c r="W26" s="100"/>
      <c r="X26" s="60"/>
      <c r="Y26" s="60"/>
      <c r="Z26" s="60"/>
      <c r="AA26" s="306"/>
      <c r="AB26" s="307"/>
      <c r="AC26" s="307"/>
      <c r="AD26" s="307"/>
    </row>
    <row r="27" spans="1:30" s="43" customFormat="1" ht="25.5" hidden="1" customHeight="1" x14ac:dyDescent="0.25">
      <c r="A27" s="42" t="s">
        <v>33</v>
      </c>
      <c r="B27" s="102"/>
      <c r="C27" s="61"/>
      <c r="D27" s="6"/>
      <c r="E27" s="7" t="str">
        <f>IF(D27="","",D27+E26)</f>
        <v/>
      </c>
      <c r="F27" s="35"/>
      <c r="G27" s="38" t="str">
        <f>IF(F27="","",F27+G26)</f>
        <v/>
      </c>
      <c r="H27" s="39"/>
      <c r="I27" s="38" t="str">
        <f>IF(H27="","",H27+I26)</f>
        <v/>
      </c>
      <c r="J27" s="37"/>
      <c r="K27" s="8" t="str">
        <f>IF(J27="","",J27+K26)</f>
        <v/>
      </c>
      <c r="L27" s="9" t="str">
        <f>IF(D27="","",#REF!*200000/D27)</f>
        <v/>
      </c>
      <c r="M27" s="10" t="str">
        <f>IF(E27="","",#REF!*200000/E27)</f>
        <v/>
      </c>
      <c r="N27" s="40" t="str">
        <f t="shared" si="2"/>
        <v/>
      </c>
      <c r="O27" s="41" t="str">
        <f t="shared" si="2"/>
        <v/>
      </c>
      <c r="P27" s="77" t="str">
        <f>IF(L27="","",L27*N27/200)</f>
        <v/>
      </c>
      <c r="Q27" s="76" t="str">
        <f>IF(M27="","",M27*O27/200)</f>
        <v/>
      </c>
      <c r="R27" s="39"/>
      <c r="S27" s="38" t="str">
        <f>IF(R27="","",R27+S26)</f>
        <v/>
      </c>
      <c r="T27" s="100"/>
      <c r="U27" s="100"/>
      <c r="V27" s="100"/>
      <c r="W27" s="100"/>
      <c r="X27" s="24"/>
      <c r="Y27" s="24"/>
      <c r="Z27" s="24"/>
      <c r="AA27" s="306"/>
      <c r="AB27" s="307"/>
      <c r="AC27" s="307"/>
      <c r="AD27" s="307"/>
    </row>
    <row r="28" spans="1:30" s="43" customFormat="1" ht="25.5" hidden="1" customHeight="1" x14ac:dyDescent="0.25">
      <c r="A28" s="42" t="s">
        <v>34</v>
      </c>
      <c r="B28" s="102"/>
      <c r="C28" s="61"/>
      <c r="D28" s="6"/>
      <c r="E28" s="7" t="str">
        <f>IF(D28="","",D28+E27)</f>
        <v/>
      </c>
      <c r="F28" s="35"/>
      <c r="G28" s="38" t="str">
        <f>IF(F28="","",F28+G27)</f>
        <v/>
      </c>
      <c r="H28" s="39"/>
      <c r="I28" s="38" t="str">
        <f>IF(H28="","",H28+I27)</f>
        <v/>
      </c>
      <c r="J28" s="37"/>
      <c r="K28" s="8" t="str">
        <f>IF(J28="","",J28+K27)</f>
        <v/>
      </c>
      <c r="L28" s="9" t="str">
        <f>IF(D28="","",#REF!*200000/D28)</f>
        <v/>
      </c>
      <c r="M28" s="10" t="str">
        <f>IF(E28="","",#REF!*200000/E28)</f>
        <v/>
      </c>
      <c r="N28" s="40" t="str">
        <f t="shared" si="2"/>
        <v/>
      </c>
      <c r="O28" s="41" t="str">
        <f t="shared" si="2"/>
        <v/>
      </c>
      <c r="P28" s="52" t="str">
        <f t="shared" si="3"/>
        <v/>
      </c>
      <c r="Q28" s="53" t="str">
        <f t="shared" si="3"/>
        <v/>
      </c>
      <c r="R28" s="39"/>
      <c r="S28" s="38" t="str">
        <f>IF(R28="","",R28+S27)</f>
        <v/>
      </c>
      <c r="T28" s="100"/>
      <c r="U28" s="100"/>
      <c r="V28" s="100"/>
      <c r="W28" s="100"/>
      <c r="X28" s="24"/>
      <c r="Y28" s="24"/>
      <c r="Z28" s="24"/>
      <c r="AA28" s="306"/>
      <c r="AB28" s="307"/>
      <c r="AC28" s="307"/>
      <c r="AD28" s="307"/>
    </row>
    <row r="29" spans="1:30" s="43" customFormat="1" ht="25.5" hidden="1" customHeight="1" x14ac:dyDescent="0.25">
      <c r="A29" s="42" t="s">
        <v>4</v>
      </c>
      <c r="B29" s="102"/>
      <c r="C29" s="61"/>
      <c r="D29" s="6"/>
      <c r="E29" s="7" t="str">
        <f>IF(D29="","",D29+E28)</f>
        <v/>
      </c>
      <c r="F29" s="35"/>
      <c r="G29" s="38" t="str">
        <f>IF(F29="","",F29+G28)</f>
        <v/>
      </c>
      <c r="H29" s="39"/>
      <c r="I29" s="38" t="str">
        <f>IF(H29="","",H29+I28)</f>
        <v/>
      </c>
      <c r="J29" s="37"/>
      <c r="K29" s="8" t="str">
        <f>IF(J29="","",J29+K28)</f>
        <v/>
      </c>
      <c r="L29" s="9" t="str">
        <f>IF(D29="","",#REF!*200000/D29)</f>
        <v/>
      </c>
      <c r="M29" s="10" t="str">
        <f>IF(E29="","",#REF!*200000/E29)</f>
        <v/>
      </c>
      <c r="N29" s="40" t="str">
        <f t="shared" si="2"/>
        <v/>
      </c>
      <c r="O29" s="41" t="str">
        <f t="shared" si="2"/>
        <v/>
      </c>
      <c r="P29" s="88" t="str">
        <f t="shared" si="3"/>
        <v/>
      </c>
      <c r="Q29" s="23" t="str">
        <f t="shared" si="3"/>
        <v/>
      </c>
      <c r="R29" s="39"/>
      <c r="S29" s="38" t="str">
        <f>IF(R29="","",R29+S28)</f>
        <v/>
      </c>
      <c r="T29" s="100"/>
      <c r="U29" s="100"/>
      <c r="V29" s="100"/>
      <c r="W29" s="100"/>
      <c r="X29" s="24"/>
      <c r="Y29" s="24"/>
      <c r="Z29" s="24"/>
      <c r="AA29" s="306"/>
      <c r="AB29" s="307"/>
      <c r="AC29" s="307"/>
      <c r="AD29" s="307"/>
    </row>
    <row r="30" spans="1:30" ht="25.5" hidden="1" customHeight="1" thickBot="1" x14ac:dyDescent="0.3"/>
    <row r="31" spans="1:30" ht="32.25" customHeight="1" x14ac:dyDescent="0.25">
      <c r="A31" s="323" t="s">
        <v>0</v>
      </c>
      <c r="B31" s="325" t="s">
        <v>63</v>
      </c>
      <c r="C31" s="325" t="s">
        <v>1</v>
      </c>
      <c r="D31" s="329" t="s">
        <v>2</v>
      </c>
      <c r="E31" s="329"/>
      <c r="F31" s="329" t="s">
        <v>56</v>
      </c>
      <c r="G31" s="329"/>
      <c r="H31" s="316" t="s">
        <v>55</v>
      </c>
      <c r="I31" s="316"/>
      <c r="J31" s="316"/>
      <c r="K31" s="316"/>
      <c r="L31" s="316" t="s">
        <v>9</v>
      </c>
      <c r="M31" s="316"/>
      <c r="N31" s="316"/>
      <c r="O31" s="316"/>
      <c r="P31" s="316"/>
      <c r="Q31" s="316"/>
      <c r="R31" s="313" t="s">
        <v>41</v>
      </c>
      <c r="S31" s="313"/>
      <c r="T31" s="313" t="s">
        <v>42</v>
      </c>
      <c r="U31" s="313"/>
      <c r="V31" s="313"/>
      <c r="W31" s="313"/>
      <c r="X31" s="313"/>
      <c r="Y31" s="313" t="s">
        <v>52</v>
      </c>
      <c r="Z31" s="313"/>
      <c r="AA31" s="316" t="s">
        <v>14</v>
      </c>
      <c r="AB31" s="316"/>
      <c r="AC31" s="316"/>
      <c r="AD31" s="320"/>
    </row>
    <row r="32" spans="1:30" ht="25.5" customHeight="1" x14ac:dyDescent="0.25">
      <c r="A32" s="324"/>
      <c r="B32" s="326"/>
      <c r="C32" s="326"/>
      <c r="D32" s="321"/>
      <c r="E32" s="321"/>
      <c r="F32" s="321"/>
      <c r="G32" s="321"/>
      <c r="H32" s="327" t="s">
        <v>57</v>
      </c>
      <c r="I32" s="327"/>
      <c r="J32" s="321" t="s">
        <v>3</v>
      </c>
      <c r="K32" s="328"/>
      <c r="L32" s="315" t="s">
        <v>15</v>
      </c>
      <c r="M32" s="315"/>
      <c r="N32" s="315" t="s">
        <v>16</v>
      </c>
      <c r="O32" s="315"/>
      <c r="P32" s="315" t="s">
        <v>17</v>
      </c>
      <c r="Q32" s="315"/>
      <c r="R32" s="314"/>
      <c r="S32" s="314"/>
      <c r="T32" s="314"/>
      <c r="U32" s="314"/>
      <c r="V32" s="314"/>
      <c r="W32" s="314"/>
      <c r="X32" s="314"/>
      <c r="Y32" s="314"/>
      <c r="Z32" s="314"/>
      <c r="AA32" s="321" t="s">
        <v>12</v>
      </c>
      <c r="AB32" s="321"/>
      <c r="AC32" s="321" t="s">
        <v>13</v>
      </c>
      <c r="AD32" s="322"/>
    </row>
    <row r="33" spans="1:30" ht="45" customHeight="1" x14ac:dyDescent="0.25">
      <c r="A33" s="324"/>
      <c r="B33" s="326"/>
      <c r="C33" s="326"/>
      <c r="D33" s="170" t="s">
        <v>18</v>
      </c>
      <c r="E33" s="171" t="s">
        <v>5</v>
      </c>
      <c r="F33" s="171" t="s">
        <v>0</v>
      </c>
      <c r="G33" s="171" t="s">
        <v>5</v>
      </c>
      <c r="H33" s="171" t="s">
        <v>0</v>
      </c>
      <c r="I33" s="171" t="s">
        <v>5</v>
      </c>
      <c r="J33" s="171" t="s">
        <v>0</v>
      </c>
      <c r="K33" s="171" t="s">
        <v>5</v>
      </c>
      <c r="L33" s="171" t="s">
        <v>0</v>
      </c>
      <c r="M33" s="171" t="s">
        <v>5</v>
      </c>
      <c r="N33" s="171" t="s">
        <v>0</v>
      </c>
      <c r="O33" s="171" t="s">
        <v>5</v>
      </c>
      <c r="P33" s="171" t="s">
        <v>0</v>
      </c>
      <c r="Q33" s="171" t="s">
        <v>5</v>
      </c>
      <c r="R33" s="171" t="s">
        <v>0</v>
      </c>
      <c r="S33" s="171" t="s">
        <v>5</v>
      </c>
      <c r="T33" s="172" t="s">
        <v>10</v>
      </c>
      <c r="U33" s="172" t="s">
        <v>5</v>
      </c>
      <c r="V33" s="172" t="s">
        <v>44</v>
      </c>
      <c r="W33" s="172" t="s">
        <v>51</v>
      </c>
      <c r="X33" s="173" t="s">
        <v>43</v>
      </c>
      <c r="Y33" s="173" t="s">
        <v>54</v>
      </c>
      <c r="Z33" s="173" t="s">
        <v>53</v>
      </c>
      <c r="AA33" s="171" t="s">
        <v>0</v>
      </c>
      <c r="AB33" s="171" t="s">
        <v>5</v>
      </c>
      <c r="AC33" s="171" t="s">
        <v>0</v>
      </c>
      <c r="AD33" s="174" t="s">
        <v>5</v>
      </c>
    </row>
    <row r="34" spans="1:30" s="20" customFormat="1" ht="25.5" hidden="1" customHeight="1" x14ac:dyDescent="0.25">
      <c r="A34" s="92" t="s">
        <v>30</v>
      </c>
      <c r="B34" s="129"/>
      <c r="C34" s="130"/>
      <c r="D34" s="131"/>
      <c r="E34" s="132">
        <f>+D34</f>
        <v>0</v>
      </c>
      <c r="F34" s="133"/>
      <c r="G34" s="133">
        <f>+F34</f>
        <v>0</v>
      </c>
      <c r="H34" s="134" t="e">
        <f>+#REF!</f>
        <v>#REF!</v>
      </c>
      <c r="I34" s="134" t="e">
        <f>+H34</f>
        <v>#REF!</v>
      </c>
      <c r="J34" s="135" t="e">
        <f>+#REF!</f>
        <v>#REF!</v>
      </c>
      <c r="K34" s="136" t="e">
        <f>+J34</f>
        <v>#REF!</v>
      </c>
      <c r="L34" s="137" t="str">
        <f t="shared" ref="L34:M45" si="4">IF(D34="","",H34*1000000/D34)</f>
        <v/>
      </c>
      <c r="M34" s="138" t="e">
        <f t="shared" si="4"/>
        <v>#REF!</v>
      </c>
      <c r="N34" s="139" t="str">
        <f t="shared" ref="N34:N44" si="5">IF(D34="","",J34*1000000/D34)</f>
        <v/>
      </c>
      <c r="O34" s="138" t="e">
        <f t="shared" ref="O34:O36" si="6">IF(E34="","",J34*1000000/E34)</f>
        <v>#REF!</v>
      </c>
      <c r="P34" s="137" t="e">
        <f>(L34+N34)/100</f>
        <v>#VALUE!</v>
      </c>
      <c r="Q34" s="138" t="e">
        <f>+P34</f>
        <v>#VALUE!</v>
      </c>
      <c r="R34" s="140"/>
      <c r="S34" s="136"/>
      <c r="T34" s="141">
        <v>0</v>
      </c>
      <c r="U34" s="142">
        <f>+T34</f>
        <v>0</v>
      </c>
      <c r="V34" s="143">
        <v>0</v>
      </c>
      <c r="W34" s="144" t="e">
        <f>((T34*1000000)/V34)</f>
        <v>#DIV/0!</v>
      </c>
      <c r="X34" s="145"/>
      <c r="Y34" s="162" t="e">
        <f>+#REF!</f>
        <v>#REF!</v>
      </c>
      <c r="Z34" s="145"/>
      <c r="AA34" s="146"/>
      <c r="AB34" s="147">
        <f>+AA34</f>
        <v>0</v>
      </c>
      <c r="AC34" s="148" t="e">
        <f t="shared" ref="AC34:AC45" si="7">AA34/D34</f>
        <v>#DIV/0!</v>
      </c>
      <c r="AD34" s="111" t="e">
        <f>+AC34</f>
        <v>#DIV/0!</v>
      </c>
    </row>
    <row r="35" spans="1:30" ht="25.5" hidden="1" customHeight="1" x14ac:dyDescent="0.25">
      <c r="A35" s="42" t="s">
        <v>31</v>
      </c>
      <c r="B35" s="149"/>
      <c r="C35" s="130"/>
      <c r="D35" s="131"/>
      <c r="E35" s="132">
        <f>+E34+D35</f>
        <v>0</v>
      </c>
      <c r="F35" s="133"/>
      <c r="G35" s="133">
        <f t="shared" ref="G35:G45" si="8">+F35</f>
        <v>0</v>
      </c>
      <c r="H35" s="134" t="e">
        <f>+#REF!</f>
        <v>#REF!</v>
      </c>
      <c r="I35" s="150" t="e">
        <f>+H35+I34</f>
        <v>#REF!</v>
      </c>
      <c r="J35" s="135" t="e">
        <f>+#REF!</f>
        <v>#REF!</v>
      </c>
      <c r="K35" s="136" t="e">
        <f>+K34+J35</f>
        <v>#REF!</v>
      </c>
      <c r="L35" s="137" t="str">
        <f t="shared" si="4"/>
        <v/>
      </c>
      <c r="M35" s="138" t="e">
        <f t="shared" si="4"/>
        <v>#REF!</v>
      </c>
      <c r="N35" s="139" t="str">
        <f t="shared" si="5"/>
        <v/>
      </c>
      <c r="O35" s="138" t="e">
        <f t="shared" si="6"/>
        <v>#REF!</v>
      </c>
      <c r="P35" s="137" t="e">
        <f t="shared" ref="P35:P45" si="9">(L35+N35)/100</f>
        <v>#VALUE!</v>
      </c>
      <c r="Q35" s="138" t="e">
        <f>+P35+Q34</f>
        <v>#VALUE!</v>
      </c>
      <c r="R35" s="140"/>
      <c r="S35" s="150"/>
      <c r="T35" s="141">
        <v>0</v>
      </c>
      <c r="U35" s="141">
        <f>+T35+U34</f>
        <v>0</v>
      </c>
      <c r="V35" s="143">
        <v>0</v>
      </c>
      <c r="W35" s="144" t="e">
        <f>((U35*1000000)/V35)</f>
        <v>#DIV/0!</v>
      </c>
      <c r="X35" s="151"/>
      <c r="Y35" s="162" t="e">
        <f>+#REF!</f>
        <v>#REF!</v>
      </c>
      <c r="Z35" s="151"/>
      <c r="AA35" s="146"/>
      <c r="AB35" s="147">
        <f>+AB34+AA35</f>
        <v>0</v>
      </c>
      <c r="AC35" s="148" t="e">
        <f t="shared" si="7"/>
        <v>#DIV/0!</v>
      </c>
      <c r="AD35" s="112" t="e">
        <f>+AC35+AD34</f>
        <v>#DIV/0!</v>
      </c>
    </row>
    <row r="36" spans="1:30" ht="25.5" hidden="1" customHeight="1" x14ac:dyDescent="0.25">
      <c r="A36" s="42" t="s">
        <v>32</v>
      </c>
      <c r="B36" s="149"/>
      <c r="C36" s="130"/>
      <c r="D36" s="131"/>
      <c r="E36" s="132">
        <f t="shared" ref="E36:E45" si="10">+E35+D36</f>
        <v>0</v>
      </c>
      <c r="F36" s="133"/>
      <c r="G36" s="133">
        <f t="shared" si="8"/>
        <v>0</v>
      </c>
      <c r="H36" s="134" t="e">
        <f>+#REF!</f>
        <v>#REF!</v>
      </c>
      <c r="I36" s="150" t="e">
        <f t="shared" ref="I36:I45" si="11">+H36+I35</f>
        <v>#REF!</v>
      </c>
      <c r="J36" s="135" t="e">
        <f>+#REF!</f>
        <v>#REF!</v>
      </c>
      <c r="K36" s="136" t="e">
        <f t="shared" ref="K36:K45" si="12">+K35+J36</f>
        <v>#REF!</v>
      </c>
      <c r="L36" s="137" t="str">
        <f t="shared" si="4"/>
        <v/>
      </c>
      <c r="M36" s="138" t="e">
        <f t="shared" si="4"/>
        <v>#REF!</v>
      </c>
      <c r="N36" s="139" t="str">
        <f t="shared" si="5"/>
        <v/>
      </c>
      <c r="O36" s="138" t="e">
        <f t="shared" si="6"/>
        <v>#REF!</v>
      </c>
      <c r="P36" s="137" t="e">
        <f t="shared" si="9"/>
        <v>#VALUE!</v>
      </c>
      <c r="Q36" s="138" t="e">
        <f t="shared" ref="Q36:Q41" si="13">+P36+Q35</f>
        <v>#VALUE!</v>
      </c>
      <c r="R36" s="140"/>
      <c r="S36" s="150"/>
      <c r="T36" s="141">
        <v>0</v>
      </c>
      <c r="U36" s="141">
        <f t="shared" ref="U36:U45" si="14">+T36+U35</f>
        <v>0</v>
      </c>
      <c r="V36" s="143">
        <v>0</v>
      </c>
      <c r="W36" s="144" t="e">
        <f t="shared" ref="W36:W45" si="15">((T36*1000000)/V36)</f>
        <v>#DIV/0!</v>
      </c>
      <c r="X36" s="151"/>
      <c r="Y36" s="162" t="e">
        <f>+#REF!</f>
        <v>#REF!</v>
      </c>
      <c r="Z36" s="151"/>
      <c r="AA36" s="146"/>
      <c r="AB36" s="147">
        <f t="shared" ref="AB36:AB45" si="16">+AB35+AA36</f>
        <v>0</v>
      </c>
      <c r="AC36" s="148" t="e">
        <f t="shared" si="7"/>
        <v>#DIV/0!</v>
      </c>
      <c r="AD36" s="112" t="e">
        <f t="shared" ref="AD36:AD45" si="17">+AC36+AD35</f>
        <v>#DIV/0!</v>
      </c>
    </row>
    <row r="37" spans="1:30" ht="25.5" customHeight="1" x14ac:dyDescent="0.25">
      <c r="A37" s="42" t="s">
        <v>33</v>
      </c>
      <c r="B37" s="149" t="s">
        <v>73</v>
      </c>
      <c r="C37" s="130">
        <v>93</v>
      </c>
      <c r="D37" s="131">
        <v>19344</v>
      </c>
      <c r="E37" s="132">
        <f t="shared" si="10"/>
        <v>19344</v>
      </c>
      <c r="F37" s="133"/>
      <c r="G37" s="133">
        <f t="shared" si="8"/>
        <v>0</v>
      </c>
      <c r="H37" s="134">
        <v>1</v>
      </c>
      <c r="I37" s="150">
        <v>1</v>
      </c>
      <c r="J37" s="135">
        <v>1</v>
      </c>
      <c r="K37" s="136">
        <v>1</v>
      </c>
      <c r="L37" s="137">
        <f t="shared" si="4"/>
        <v>51.695616211745246</v>
      </c>
      <c r="M37" s="138">
        <f>IF(E37="","",I37*1000000/E37)</f>
        <v>51.695616211745246</v>
      </c>
      <c r="N37" s="139">
        <f>IF(D37="","",J37*1000000/D37)</f>
        <v>51.695616211745246</v>
      </c>
      <c r="O37" s="138">
        <f>IF(E37="","",K37*1000000/E37)</f>
        <v>51.695616211745246</v>
      </c>
      <c r="P37" s="137">
        <f>(L37+N37)/100</f>
        <v>1.0339123242349049</v>
      </c>
      <c r="Q37" s="138">
        <v>0</v>
      </c>
      <c r="R37" s="140"/>
      <c r="S37" s="150"/>
      <c r="T37" s="141">
        <v>0</v>
      </c>
      <c r="U37" s="141">
        <f t="shared" si="14"/>
        <v>0</v>
      </c>
      <c r="V37" s="143">
        <v>0</v>
      </c>
      <c r="W37" s="144" t="e">
        <f t="shared" si="15"/>
        <v>#DIV/0!</v>
      </c>
      <c r="X37" s="151"/>
      <c r="Y37" s="162" t="e">
        <f>+#REF!</f>
        <v>#REF!</v>
      </c>
      <c r="Z37" s="151"/>
      <c r="AA37" s="146"/>
      <c r="AB37" s="147">
        <f t="shared" si="16"/>
        <v>0</v>
      </c>
      <c r="AC37" s="148">
        <f t="shared" si="7"/>
        <v>0</v>
      </c>
      <c r="AD37" s="112" t="e">
        <f t="shared" si="17"/>
        <v>#DIV/0!</v>
      </c>
    </row>
    <row r="38" spans="1:30" ht="25.5" customHeight="1" x14ac:dyDescent="0.25">
      <c r="A38" s="42" t="s">
        <v>34</v>
      </c>
      <c r="B38" s="149" t="s">
        <v>73</v>
      </c>
      <c r="C38" s="130">
        <v>127</v>
      </c>
      <c r="D38" s="131">
        <v>24384</v>
      </c>
      <c r="E38" s="132">
        <f t="shared" si="10"/>
        <v>43728</v>
      </c>
      <c r="F38" s="133"/>
      <c r="G38" s="133">
        <f t="shared" si="8"/>
        <v>0</v>
      </c>
      <c r="H38" s="134">
        <v>0</v>
      </c>
      <c r="I38" s="150">
        <f>H38+I37</f>
        <v>1</v>
      </c>
      <c r="J38" s="135">
        <v>1</v>
      </c>
      <c r="K38" s="136">
        <f t="shared" si="12"/>
        <v>2</v>
      </c>
      <c r="L38" s="137">
        <f t="shared" si="4"/>
        <v>0</v>
      </c>
      <c r="M38" s="138">
        <f>IF(E38="","",I38*1000000/E38)</f>
        <v>22.868642517380167</v>
      </c>
      <c r="N38" s="139">
        <f t="shared" si="5"/>
        <v>41.01049868766404</v>
      </c>
      <c r="O38" s="138">
        <f t="shared" ref="O38:O45" si="18">IF(E38="","",K38*1000000/E38)</f>
        <v>45.737285034760333</v>
      </c>
      <c r="P38" s="137">
        <f t="shared" si="9"/>
        <v>0.41010498687664038</v>
      </c>
      <c r="Q38" s="138">
        <f>+P38+Q37</f>
        <v>0.41010498687664038</v>
      </c>
      <c r="R38" s="140"/>
      <c r="S38" s="150"/>
      <c r="T38" s="141">
        <v>0</v>
      </c>
      <c r="U38" s="141">
        <f t="shared" si="14"/>
        <v>0</v>
      </c>
      <c r="V38" s="143">
        <v>0</v>
      </c>
      <c r="W38" s="144" t="e">
        <f t="shared" si="15"/>
        <v>#DIV/0!</v>
      </c>
      <c r="X38" s="151"/>
      <c r="Y38" s="162" t="e">
        <f>+#REF!</f>
        <v>#REF!</v>
      </c>
      <c r="Z38" s="151"/>
      <c r="AA38" s="146"/>
      <c r="AB38" s="147">
        <f t="shared" si="16"/>
        <v>0</v>
      </c>
      <c r="AC38" s="148">
        <f t="shared" si="7"/>
        <v>0</v>
      </c>
      <c r="AD38" s="112" t="e">
        <f t="shared" si="17"/>
        <v>#DIV/0!</v>
      </c>
    </row>
    <row r="39" spans="1:30" ht="25.5" customHeight="1" x14ac:dyDescent="0.25">
      <c r="A39" s="42" t="s">
        <v>4</v>
      </c>
      <c r="B39" s="149" t="s">
        <v>73</v>
      </c>
      <c r="C39" s="130">
        <v>196</v>
      </c>
      <c r="D39" s="131">
        <v>37632</v>
      </c>
      <c r="E39" s="132">
        <f>+E38+D39</f>
        <v>81360</v>
      </c>
      <c r="F39" s="133"/>
      <c r="G39" s="133">
        <f t="shared" si="8"/>
        <v>0</v>
      </c>
      <c r="H39" s="134">
        <v>0</v>
      </c>
      <c r="I39" s="150">
        <f>+H39+I38</f>
        <v>1</v>
      </c>
      <c r="J39" s="135">
        <v>0</v>
      </c>
      <c r="K39" s="136">
        <f t="shared" si="12"/>
        <v>2</v>
      </c>
      <c r="L39" s="137">
        <f t="shared" si="4"/>
        <v>0</v>
      </c>
      <c r="M39" s="138">
        <f>IF(E39="","",I39*1000000/E39)</f>
        <v>12.291052114060964</v>
      </c>
      <c r="N39" s="139">
        <f>IF(D39="","",J39*1000000/D39)</f>
        <v>0</v>
      </c>
      <c r="O39" s="138">
        <f t="shared" si="18"/>
        <v>24.582104228121928</v>
      </c>
      <c r="P39" s="137">
        <f t="shared" si="9"/>
        <v>0</v>
      </c>
      <c r="Q39" s="138">
        <f>+P39+Q38</f>
        <v>0.41010498687664038</v>
      </c>
      <c r="R39" s="140"/>
      <c r="S39" s="150"/>
      <c r="T39" s="141">
        <v>0</v>
      </c>
      <c r="U39" s="141">
        <f t="shared" si="14"/>
        <v>0</v>
      </c>
      <c r="V39" s="143">
        <v>0</v>
      </c>
      <c r="W39" s="144" t="e">
        <f t="shared" si="15"/>
        <v>#DIV/0!</v>
      </c>
      <c r="X39" s="151"/>
      <c r="Y39" s="162" t="e">
        <f>+#REF!</f>
        <v>#REF!</v>
      </c>
      <c r="Z39" s="151"/>
      <c r="AA39" s="146"/>
      <c r="AB39" s="147">
        <f t="shared" si="16"/>
        <v>0</v>
      </c>
      <c r="AC39" s="148">
        <f t="shared" si="7"/>
        <v>0</v>
      </c>
      <c r="AD39" s="112" t="e">
        <f t="shared" si="17"/>
        <v>#DIV/0!</v>
      </c>
    </row>
    <row r="40" spans="1:30" ht="25.5" customHeight="1" x14ac:dyDescent="0.25">
      <c r="A40" s="42" t="s">
        <v>35</v>
      </c>
      <c r="B40" s="149" t="s">
        <v>73</v>
      </c>
      <c r="C40" s="130">
        <v>247</v>
      </c>
      <c r="D40" s="131">
        <v>47424</v>
      </c>
      <c r="E40" s="132">
        <f>+E39+D40</f>
        <v>128784</v>
      </c>
      <c r="F40" s="133"/>
      <c r="G40" s="133">
        <f t="shared" si="8"/>
        <v>0</v>
      </c>
      <c r="H40" s="134">
        <v>0</v>
      </c>
      <c r="I40" s="150">
        <f t="shared" si="11"/>
        <v>1</v>
      </c>
      <c r="J40" s="135">
        <v>0</v>
      </c>
      <c r="K40" s="136">
        <f t="shared" si="12"/>
        <v>2</v>
      </c>
      <c r="L40" s="137">
        <f t="shared" si="4"/>
        <v>0</v>
      </c>
      <c r="M40" s="138">
        <f>IF(E40="","",I40*1000000/E40)</f>
        <v>7.7649397440675862</v>
      </c>
      <c r="N40" s="139">
        <f t="shared" si="5"/>
        <v>0</v>
      </c>
      <c r="O40" s="138">
        <f t="shared" si="18"/>
        <v>15.529879488135172</v>
      </c>
      <c r="P40" s="137">
        <f t="shared" si="9"/>
        <v>0</v>
      </c>
      <c r="Q40" s="138">
        <f>+P40+Q39</f>
        <v>0.41010498687664038</v>
      </c>
      <c r="R40" s="140"/>
      <c r="S40" s="150"/>
      <c r="T40" s="141">
        <v>0</v>
      </c>
      <c r="U40" s="141">
        <f t="shared" si="14"/>
        <v>0</v>
      </c>
      <c r="V40" s="143">
        <v>0</v>
      </c>
      <c r="W40" s="144" t="e">
        <f t="shared" si="15"/>
        <v>#DIV/0!</v>
      </c>
      <c r="X40" s="151"/>
      <c r="Y40" s="162" t="e">
        <f>+#REF!</f>
        <v>#REF!</v>
      </c>
      <c r="Z40" s="151"/>
      <c r="AA40" s="146"/>
      <c r="AB40" s="147">
        <f t="shared" si="16"/>
        <v>0</v>
      </c>
      <c r="AC40" s="148">
        <f t="shared" si="7"/>
        <v>0</v>
      </c>
      <c r="AD40" s="112" t="e">
        <f t="shared" si="17"/>
        <v>#DIV/0!</v>
      </c>
    </row>
    <row r="41" spans="1:30" ht="25.2" customHeight="1" x14ac:dyDescent="0.25">
      <c r="A41" s="42" t="s">
        <v>36</v>
      </c>
      <c r="B41" s="149" t="s">
        <v>73</v>
      </c>
      <c r="C41" s="130">
        <v>211</v>
      </c>
      <c r="D41" s="131">
        <v>40512</v>
      </c>
      <c r="E41" s="132">
        <f t="shared" si="10"/>
        <v>169296</v>
      </c>
      <c r="F41" s="133"/>
      <c r="G41" s="133">
        <f t="shared" si="8"/>
        <v>0</v>
      </c>
      <c r="H41" s="134">
        <v>0</v>
      </c>
      <c r="I41" s="150">
        <f t="shared" si="11"/>
        <v>1</v>
      </c>
      <c r="J41" s="135">
        <v>0</v>
      </c>
      <c r="K41" s="136">
        <f t="shared" si="12"/>
        <v>2</v>
      </c>
      <c r="L41" s="137">
        <f t="shared" si="4"/>
        <v>0</v>
      </c>
      <c r="M41" s="138">
        <f>IF(E41="","",I41*1000000/E41)</f>
        <v>5.9068141007466215</v>
      </c>
      <c r="N41" s="139">
        <f t="shared" si="5"/>
        <v>0</v>
      </c>
      <c r="O41" s="138">
        <f t="shared" si="18"/>
        <v>11.813628201493243</v>
      </c>
      <c r="P41" s="137">
        <f t="shared" si="9"/>
        <v>0</v>
      </c>
      <c r="Q41" s="138">
        <f t="shared" si="13"/>
        <v>0.41010498687664038</v>
      </c>
      <c r="R41" s="140"/>
      <c r="S41" s="150"/>
      <c r="T41" s="141">
        <v>0</v>
      </c>
      <c r="U41" s="141">
        <f t="shared" si="14"/>
        <v>0</v>
      </c>
      <c r="V41" s="143">
        <v>0</v>
      </c>
      <c r="W41" s="144" t="e">
        <f t="shared" si="15"/>
        <v>#DIV/0!</v>
      </c>
      <c r="X41" s="151"/>
      <c r="Y41" s="162" t="e">
        <f>+#REF!</f>
        <v>#REF!</v>
      </c>
      <c r="Z41" s="151"/>
      <c r="AA41" s="146"/>
      <c r="AB41" s="147">
        <f t="shared" si="16"/>
        <v>0</v>
      </c>
      <c r="AC41" s="148">
        <f t="shared" si="7"/>
        <v>0</v>
      </c>
      <c r="AD41" s="112" t="e">
        <f t="shared" si="17"/>
        <v>#DIV/0!</v>
      </c>
    </row>
    <row r="42" spans="1:30" ht="25.5" customHeight="1" x14ac:dyDescent="0.25">
      <c r="A42" s="42" t="s">
        <v>38</v>
      </c>
      <c r="B42" s="149" t="s">
        <v>73</v>
      </c>
      <c r="C42" s="130">
        <v>141</v>
      </c>
      <c r="D42" s="131">
        <v>27072</v>
      </c>
      <c r="E42" s="132">
        <f>+E41+D42</f>
        <v>196368</v>
      </c>
      <c r="F42" s="133"/>
      <c r="G42" s="133">
        <f t="shared" si="8"/>
        <v>0</v>
      </c>
      <c r="H42" s="134">
        <v>0</v>
      </c>
      <c r="I42" s="150">
        <f>+H42+I41</f>
        <v>1</v>
      </c>
      <c r="J42" s="135">
        <v>0</v>
      </c>
      <c r="K42" s="136">
        <f>+K41+J42</f>
        <v>2</v>
      </c>
      <c r="L42" s="137">
        <f t="shared" si="4"/>
        <v>0</v>
      </c>
      <c r="M42" s="138">
        <f t="shared" si="4"/>
        <v>5.0924794263831172</v>
      </c>
      <c r="N42" s="139">
        <f t="shared" si="5"/>
        <v>0</v>
      </c>
      <c r="O42" s="138">
        <f t="shared" si="18"/>
        <v>10.184958852766234</v>
      </c>
      <c r="P42" s="137">
        <f t="shared" si="9"/>
        <v>0</v>
      </c>
      <c r="Q42" s="138">
        <f>+P42+Q41</f>
        <v>0.41010498687664038</v>
      </c>
      <c r="R42" s="140"/>
      <c r="S42" s="150"/>
      <c r="T42" s="141">
        <v>0</v>
      </c>
      <c r="U42" s="141">
        <f>+T42+U41</f>
        <v>0</v>
      </c>
      <c r="V42" s="143">
        <v>0</v>
      </c>
      <c r="W42" s="144" t="e">
        <f t="shared" si="15"/>
        <v>#DIV/0!</v>
      </c>
      <c r="X42" s="151"/>
      <c r="Y42" s="162" t="e">
        <f>+#REF!</f>
        <v>#REF!</v>
      </c>
      <c r="Z42" s="151"/>
      <c r="AA42" s="146"/>
      <c r="AB42" s="147">
        <f>+AB41+AA42</f>
        <v>0</v>
      </c>
      <c r="AC42" s="148">
        <f t="shared" si="7"/>
        <v>0</v>
      </c>
      <c r="AD42" s="112" t="e">
        <f>+AC42+AD41</f>
        <v>#DIV/0!</v>
      </c>
    </row>
    <row r="43" spans="1:30" ht="25.5" customHeight="1" x14ac:dyDescent="0.25">
      <c r="A43" s="42" t="s">
        <v>37</v>
      </c>
      <c r="B43" s="149" t="s">
        <v>73</v>
      </c>
      <c r="C43" s="130">
        <v>143</v>
      </c>
      <c r="D43" s="131">
        <v>27456</v>
      </c>
      <c r="E43" s="132">
        <f t="shared" si="10"/>
        <v>223824</v>
      </c>
      <c r="F43" s="133"/>
      <c r="G43" s="133">
        <f t="shared" si="8"/>
        <v>0</v>
      </c>
      <c r="H43" s="134">
        <v>0</v>
      </c>
      <c r="I43" s="150">
        <f t="shared" si="11"/>
        <v>1</v>
      </c>
      <c r="J43" s="135">
        <v>0</v>
      </c>
      <c r="K43" s="136">
        <f t="shared" si="12"/>
        <v>2</v>
      </c>
      <c r="L43" s="137">
        <f t="shared" si="4"/>
        <v>0</v>
      </c>
      <c r="M43" s="137">
        <f>IF(E43="","",I43*1000000/E43)</f>
        <v>4.4677961255272001</v>
      </c>
      <c r="N43" s="139">
        <f t="shared" si="5"/>
        <v>0</v>
      </c>
      <c r="O43" s="138">
        <f t="shared" si="18"/>
        <v>8.9355922510544001</v>
      </c>
      <c r="P43" s="137">
        <f t="shared" si="9"/>
        <v>0</v>
      </c>
      <c r="Q43" s="138">
        <f>+P43+Q42</f>
        <v>0.41010498687664038</v>
      </c>
      <c r="R43" s="140"/>
      <c r="S43" s="150"/>
      <c r="T43" s="141">
        <v>0</v>
      </c>
      <c r="U43" s="141">
        <f t="shared" si="14"/>
        <v>0</v>
      </c>
      <c r="V43" s="143">
        <v>0</v>
      </c>
      <c r="W43" s="144" t="e">
        <f t="shared" si="15"/>
        <v>#DIV/0!</v>
      </c>
      <c r="X43" s="151"/>
      <c r="Y43" s="162" t="e">
        <f>+#REF!</f>
        <v>#REF!</v>
      </c>
      <c r="Z43" s="151"/>
      <c r="AA43" s="152"/>
      <c r="AB43" s="147">
        <f t="shared" si="16"/>
        <v>0</v>
      </c>
      <c r="AC43" s="148">
        <f t="shared" si="7"/>
        <v>0</v>
      </c>
      <c r="AD43" s="112" t="e">
        <f t="shared" si="17"/>
        <v>#DIV/0!</v>
      </c>
    </row>
    <row r="44" spans="1:30" ht="25.5" customHeight="1" x14ac:dyDescent="0.25">
      <c r="A44" s="42" t="s">
        <v>39</v>
      </c>
      <c r="B44" s="149" t="s">
        <v>73</v>
      </c>
      <c r="C44" s="130">
        <v>127</v>
      </c>
      <c r="D44" s="131">
        <v>24384</v>
      </c>
      <c r="E44" s="132">
        <f t="shared" si="10"/>
        <v>248208</v>
      </c>
      <c r="F44" s="133"/>
      <c r="G44" s="133">
        <f t="shared" si="8"/>
        <v>0</v>
      </c>
      <c r="H44" s="134">
        <v>0</v>
      </c>
      <c r="I44" s="150">
        <f t="shared" si="11"/>
        <v>1</v>
      </c>
      <c r="J44" s="135">
        <v>0</v>
      </c>
      <c r="K44" s="136">
        <f t="shared" si="12"/>
        <v>2</v>
      </c>
      <c r="L44" s="137">
        <f t="shared" si="4"/>
        <v>0</v>
      </c>
      <c r="M44" s="137">
        <f t="shared" si="4"/>
        <v>4.0288790047057308</v>
      </c>
      <c r="N44" s="139">
        <f t="shared" si="5"/>
        <v>0</v>
      </c>
      <c r="O44" s="138">
        <f t="shared" si="18"/>
        <v>8.0577580094114616</v>
      </c>
      <c r="P44" s="137">
        <f t="shared" si="9"/>
        <v>0</v>
      </c>
      <c r="Q44" s="138">
        <f>+P44+Q43</f>
        <v>0.41010498687664038</v>
      </c>
      <c r="R44" s="140"/>
      <c r="S44" s="150"/>
      <c r="T44" s="141">
        <v>0</v>
      </c>
      <c r="U44" s="141">
        <f t="shared" si="14"/>
        <v>0</v>
      </c>
      <c r="V44" s="143">
        <v>0</v>
      </c>
      <c r="W44" s="144" t="e">
        <f t="shared" si="15"/>
        <v>#DIV/0!</v>
      </c>
      <c r="X44" s="151"/>
      <c r="Y44" s="162" t="e">
        <f>+#REF!</f>
        <v>#REF!</v>
      </c>
      <c r="Z44" s="151"/>
      <c r="AA44" s="152"/>
      <c r="AB44" s="147">
        <f t="shared" si="16"/>
        <v>0</v>
      </c>
      <c r="AC44" s="148">
        <f t="shared" si="7"/>
        <v>0</v>
      </c>
      <c r="AD44" s="112" t="e">
        <f t="shared" si="17"/>
        <v>#DIV/0!</v>
      </c>
    </row>
    <row r="45" spans="1:30" ht="25.5" customHeight="1" thickBot="1" x14ac:dyDescent="0.3">
      <c r="A45" s="116" t="s">
        <v>40</v>
      </c>
      <c r="B45" s="117"/>
      <c r="C45" s="118"/>
      <c r="D45" s="119"/>
      <c r="E45" s="153">
        <f t="shared" si="10"/>
        <v>248208</v>
      </c>
      <c r="F45" s="154"/>
      <c r="G45" s="133">
        <f t="shared" si="8"/>
        <v>0</v>
      </c>
      <c r="H45" s="155">
        <v>0</v>
      </c>
      <c r="I45" s="156">
        <f t="shared" si="11"/>
        <v>1</v>
      </c>
      <c r="J45" s="157">
        <v>0</v>
      </c>
      <c r="K45" s="158">
        <f t="shared" si="12"/>
        <v>2</v>
      </c>
      <c r="L45" s="137" t="str">
        <f t="shared" si="4"/>
        <v/>
      </c>
      <c r="M45" s="108">
        <f t="shared" si="4"/>
        <v>4.0288790047057308</v>
      </c>
      <c r="N45" s="109"/>
      <c r="O45" s="110">
        <f t="shared" si="18"/>
        <v>8.0577580094114616</v>
      </c>
      <c r="P45" s="108" t="e">
        <f t="shared" si="9"/>
        <v>#VALUE!</v>
      </c>
      <c r="Q45" s="110" t="e">
        <f>+P45+Q44</f>
        <v>#VALUE!</v>
      </c>
      <c r="R45" s="159"/>
      <c r="S45" s="156"/>
      <c r="T45" s="141">
        <v>0</v>
      </c>
      <c r="U45" s="106">
        <f t="shared" si="14"/>
        <v>0</v>
      </c>
      <c r="V45" s="143">
        <v>0</v>
      </c>
      <c r="W45" s="107" t="e">
        <f t="shared" si="15"/>
        <v>#DIV/0!</v>
      </c>
      <c r="X45" s="160"/>
      <c r="Y45" s="162" t="e">
        <f>+#REF!</f>
        <v>#REF!</v>
      </c>
      <c r="Z45" s="160"/>
      <c r="AA45" s="161"/>
      <c r="AB45" s="113">
        <f t="shared" si="16"/>
        <v>0</v>
      </c>
      <c r="AC45" s="114" t="e">
        <f t="shared" si="7"/>
        <v>#DIV/0!</v>
      </c>
      <c r="AD45" s="115" t="e">
        <f t="shared" si="17"/>
        <v>#DIV/0!</v>
      </c>
    </row>
    <row r="46" spans="1:30" s="20" customFormat="1" ht="13.8" x14ac:dyDescent="0.25">
      <c r="A46" s="78" t="s">
        <v>66</v>
      </c>
      <c r="B46" s="78"/>
      <c r="C46" s="78"/>
      <c r="D46" s="78"/>
      <c r="E46" s="78"/>
      <c r="F46" s="78"/>
      <c r="G46" s="78"/>
      <c r="H46" s="79"/>
      <c r="I46" s="80"/>
    </row>
    <row r="47" spans="1:30" s="20" customFormat="1" ht="13.8" x14ac:dyDescent="0.25">
      <c r="A47" s="78" t="s">
        <v>64</v>
      </c>
      <c r="B47" s="78"/>
      <c r="C47" s="78"/>
      <c r="D47" s="78"/>
      <c r="E47" s="78"/>
      <c r="F47" s="78"/>
      <c r="G47" s="78"/>
      <c r="H47" s="79"/>
      <c r="I47" s="80"/>
    </row>
    <row r="48" spans="1:30" s="20" customFormat="1" ht="13.8" x14ac:dyDescent="0.25">
      <c r="A48" s="78"/>
      <c r="B48" s="78"/>
      <c r="C48" s="78"/>
      <c r="D48" s="78"/>
      <c r="E48" s="78"/>
      <c r="F48" s="78"/>
      <c r="G48" s="78"/>
      <c r="H48" s="79"/>
      <c r="I48" s="80"/>
    </row>
    <row r="49" spans="1:18" s="20" customFormat="1" ht="16.2" x14ac:dyDescent="0.25">
      <c r="A49" s="82" t="s">
        <v>65</v>
      </c>
      <c r="B49" s="81"/>
      <c r="D49" s="82"/>
      <c r="E49" s="82"/>
      <c r="F49" s="82"/>
      <c r="G49" s="82"/>
      <c r="H49" s="79"/>
      <c r="I49" s="80"/>
      <c r="J49" s="82" t="s">
        <v>45</v>
      </c>
      <c r="K49" s="83"/>
      <c r="L49" s="83"/>
      <c r="M49" s="2"/>
      <c r="N49" s="2"/>
      <c r="O49"/>
      <c r="P49"/>
      <c r="Q49" s="14"/>
      <c r="R49" s="13"/>
    </row>
    <row r="50" spans="1:18" s="20" customFormat="1" ht="13.8" x14ac:dyDescent="0.25">
      <c r="A50" s="78"/>
      <c r="B50" s="78"/>
      <c r="C50" s="78"/>
      <c r="D50" s="78"/>
      <c r="E50" s="78"/>
      <c r="F50" s="78"/>
      <c r="G50" s="78"/>
      <c r="H50" s="79"/>
      <c r="I50" s="80"/>
      <c r="J50" s="84" t="s">
        <v>46</v>
      </c>
      <c r="K50" s="311" t="s">
        <v>48</v>
      </c>
      <c r="L50" s="311"/>
      <c r="M50" s="311"/>
      <c r="N50" s="311"/>
      <c r="O50" s="311"/>
      <c r="P50" s="311"/>
      <c r="Q50" s="311"/>
      <c r="R50" s="13"/>
    </row>
    <row r="51" spans="1:18" s="20" customFormat="1" ht="16.2" x14ac:dyDescent="0.25">
      <c r="A51" s="82" t="s">
        <v>22</v>
      </c>
      <c r="B51" s="83"/>
      <c r="C51" s="83"/>
      <c r="D51" s="78"/>
      <c r="E51" s="78"/>
      <c r="H51" s="79"/>
      <c r="I51" s="80"/>
      <c r="J51" s="86"/>
      <c r="K51" s="312" t="s">
        <v>47</v>
      </c>
      <c r="L51" s="312"/>
      <c r="M51" s="312"/>
      <c r="N51" s="312"/>
      <c r="O51" s="312"/>
      <c r="P51" s="312"/>
      <c r="Q51" s="312"/>
      <c r="R51" s="312"/>
    </row>
    <row r="52" spans="1:18" s="20" customFormat="1" ht="13.8" x14ac:dyDescent="0.25">
      <c r="A52" s="84" t="s">
        <v>23</v>
      </c>
      <c r="B52" s="122" t="s">
        <v>50</v>
      </c>
      <c r="C52" s="104"/>
      <c r="D52" s="104"/>
      <c r="E52" s="104"/>
      <c r="H52" s="79"/>
      <c r="I52" s="80"/>
      <c r="J52" s="11"/>
      <c r="K52" s="12"/>
      <c r="L52" s="2"/>
      <c r="M52" s="2"/>
      <c r="N52" s="2"/>
      <c r="O52"/>
      <c r="P52"/>
      <c r="Q52" s="14"/>
      <c r="R52" s="13"/>
    </row>
    <row r="53" spans="1:18" s="20" customFormat="1" ht="13.8" x14ac:dyDescent="0.25">
      <c r="A53" s="85"/>
      <c r="B53" s="123" t="s">
        <v>24</v>
      </c>
      <c r="C53" s="120"/>
      <c r="D53" s="120"/>
      <c r="E53" s="120"/>
      <c r="H53" s="79"/>
      <c r="I53" s="80"/>
    </row>
    <row r="54" spans="1:18" s="20" customFormat="1" ht="27" customHeight="1" x14ac:dyDescent="0.25">
      <c r="A54" s="78"/>
      <c r="B54" s="78"/>
      <c r="C54" s="78"/>
      <c r="D54" s="78"/>
      <c r="E54" s="121"/>
      <c r="H54" s="79"/>
      <c r="I54" s="80"/>
    </row>
    <row r="55" spans="1:18" s="20" customFormat="1" ht="16.2" x14ac:dyDescent="0.25">
      <c r="A55" s="82" t="s">
        <v>25</v>
      </c>
      <c r="B55" s="78"/>
      <c r="C55" s="78"/>
      <c r="D55" s="78"/>
      <c r="E55" s="121"/>
      <c r="H55" s="79"/>
      <c r="I55" s="80"/>
    </row>
    <row r="56" spans="1:18" s="20" customFormat="1" ht="13.8" x14ac:dyDescent="0.25">
      <c r="A56" s="84" t="s">
        <v>26</v>
      </c>
      <c r="B56" s="122" t="s">
        <v>49</v>
      </c>
      <c r="C56" s="104"/>
      <c r="D56" s="104"/>
      <c r="E56" s="120"/>
      <c r="H56" s="79"/>
      <c r="I56" s="80"/>
    </row>
    <row r="57" spans="1:18" s="20" customFormat="1" ht="13.8" x14ac:dyDescent="0.25">
      <c r="A57" s="86"/>
      <c r="B57" s="124" t="s">
        <v>24</v>
      </c>
      <c r="C57" s="120"/>
      <c r="D57" s="120"/>
      <c r="E57" s="120"/>
      <c r="H57" s="79"/>
      <c r="I57" s="80"/>
    </row>
    <row r="58" spans="1:18" s="20" customFormat="1" ht="13.8" x14ac:dyDescent="0.25">
      <c r="A58" s="78"/>
      <c r="B58" s="78"/>
      <c r="C58" s="78"/>
      <c r="D58" s="78"/>
      <c r="E58" s="78"/>
      <c r="H58" s="79"/>
      <c r="I58" s="80"/>
    </row>
    <row r="59" spans="1:18" s="20" customFormat="1" ht="16.2" x14ac:dyDescent="0.25">
      <c r="A59" s="82" t="s">
        <v>27</v>
      </c>
      <c r="B59" s="83"/>
      <c r="C59" s="83"/>
      <c r="D59" s="78"/>
      <c r="E59" s="78"/>
      <c r="H59" s="79"/>
      <c r="I59" s="80"/>
    </row>
    <row r="60" spans="1:18" s="20" customFormat="1" ht="13.8" x14ac:dyDescent="0.25">
      <c r="A60" s="84" t="s">
        <v>28</v>
      </c>
      <c r="B60" s="104" t="s">
        <v>29</v>
      </c>
      <c r="C60" s="78"/>
      <c r="D60" s="78"/>
      <c r="E60" s="78"/>
      <c r="H60" s="79"/>
      <c r="I60" s="80"/>
    </row>
    <row r="61" spans="1:18" s="20" customFormat="1" ht="13.8" x14ac:dyDescent="0.25">
      <c r="A61" s="86"/>
      <c r="B61" s="168">
        <v>1000</v>
      </c>
      <c r="C61" s="78"/>
      <c r="D61" s="78"/>
      <c r="E61" s="78"/>
      <c r="H61" s="79"/>
      <c r="I61" s="80"/>
    </row>
    <row r="62" spans="1:18" s="20" customFormat="1" ht="13.8" x14ac:dyDescent="0.25">
      <c r="A62" s="78"/>
      <c r="B62" s="78"/>
      <c r="C62" s="86"/>
      <c r="D62" s="168"/>
      <c r="E62" s="78"/>
      <c r="F62" s="78"/>
      <c r="G62" s="78"/>
      <c r="H62" s="79"/>
      <c r="I62" s="80"/>
    </row>
    <row r="63" spans="1:18" x14ac:dyDescent="0.25">
      <c r="A63" s="1"/>
      <c r="B63" s="1"/>
    </row>
    <row r="64" spans="1:18" ht="18" customHeight="1" x14ac:dyDescent="0.25">
      <c r="A64" s="1"/>
      <c r="B64" s="1"/>
    </row>
    <row r="65" spans="1:2" ht="18" customHeight="1" x14ac:dyDescent="0.25">
      <c r="A65" s="1"/>
      <c r="B65" s="1"/>
    </row>
    <row r="66" spans="1:2" x14ac:dyDescent="0.25">
      <c r="A66" s="1"/>
      <c r="B66" s="1"/>
    </row>
  </sheetData>
  <mergeCells count="66">
    <mergeCell ref="AA4:AB4"/>
    <mergeCell ref="AC4:AD4"/>
    <mergeCell ref="AA1:AB1"/>
    <mergeCell ref="AC1:AD1"/>
    <mergeCell ref="AA2:AB2"/>
    <mergeCell ref="AC2:AD2"/>
    <mergeCell ref="AA3:AB3"/>
    <mergeCell ref="AC3:AD3"/>
    <mergeCell ref="L11:M11"/>
    <mergeCell ref="N11:O11"/>
    <mergeCell ref="P11:Q11"/>
    <mergeCell ref="A1:C4"/>
    <mergeCell ref="D1:Z4"/>
    <mergeCell ref="AA21:AD21"/>
    <mergeCell ref="A22:A23"/>
    <mergeCell ref="C22:C23"/>
    <mergeCell ref="D22:E22"/>
    <mergeCell ref="AA8:AD8"/>
    <mergeCell ref="A10:E10"/>
    <mergeCell ref="F10:K10"/>
    <mergeCell ref="L10:Q10"/>
    <mergeCell ref="R10:S11"/>
    <mergeCell ref="AA10:AD10"/>
    <mergeCell ref="A11:A12"/>
    <mergeCell ref="C11:C12"/>
    <mergeCell ref="D11:E11"/>
    <mergeCell ref="F11:G11"/>
    <mergeCell ref="AC11:AD11"/>
    <mergeCell ref="H11:I11"/>
    <mergeCell ref="AA11:AB11"/>
    <mergeCell ref="Y31:Z32"/>
    <mergeCell ref="AA31:AD31"/>
    <mergeCell ref="AA32:AB32"/>
    <mergeCell ref="F22:G22"/>
    <mergeCell ref="H22:I22"/>
    <mergeCell ref="J22:K22"/>
    <mergeCell ref="L22:M22"/>
    <mergeCell ref="N22:O22"/>
    <mergeCell ref="P22:Q22"/>
    <mergeCell ref="AA22:AB22"/>
    <mergeCell ref="AC22:AD22"/>
    <mergeCell ref="AA24:AD29"/>
    <mergeCell ref="AC32:AD32"/>
    <mergeCell ref="AA13:AD18"/>
    <mergeCell ref="F21:K21"/>
    <mergeCell ref="A31:A33"/>
    <mergeCell ref="B31:B33"/>
    <mergeCell ref="C31:C33"/>
    <mergeCell ref="D31:E32"/>
    <mergeCell ref="F31:G32"/>
    <mergeCell ref="K50:Q50"/>
    <mergeCell ref="K51:R51"/>
    <mergeCell ref="D8:E8"/>
    <mergeCell ref="R31:S32"/>
    <mergeCell ref="T31:X32"/>
    <mergeCell ref="H32:I32"/>
    <mergeCell ref="J32:K32"/>
    <mergeCell ref="L32:M32"/>
    <mergeCell ref="N32:O32"/>
    <mergeCell ref="P32:Q32"/>
    <mergeCell ref="H31:K31"/>
    <mergeCell ref="L31:Q31"/>
    <mergeCell ref="A21:E21"/>
    <mergeCell ref="L21:Q21"/>
    <mergeCell ref="R21:S22"/>
    <mergeCell ref="J11:K11"/>
  </mergeCells>
  <printOptions horizontalCentered="1"/>
  <pageMargins left="0" right="0" top="0.19685039370078741" bottom="0.23622047244094491" header="0" footer="0"/>
  <pageSetup paperSize="9" scale="40" orientation="landscape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D76"/>
  <sheetViews>
    <sheetView tabSelected="1" view="pageBreakPreview" topLeftCell="D1" zoomScale="72" zoomScaleNormal="72" zoomScaleSheetLayoutView="72" workbookViewId="0">
      <selection activeCell="X43" sqref="X43"/>
    </sheetView>
  </sheetViews>
  <sheetFormatPr baseColWidth="10" defaultRowHeight="13.2" x14ac:dyDescent="0.25"/>
  <cols>
    <col min="1" max="2" width="14.33203125" customWidth="1"/>
    <col min="3" max="3" width="15.109375" customWidth="1"/>
    <col min="4" max="4" width="10.33203125" customWidth="1"/>
    <col min="5" max="5" width="12.109375" customWidth="1"/>
    <col min="6" max="7" width="8.6640625" customWidth="1"/>
    <col min="8" max="8" width="11.6640625" customWidth="1"/>
    <col min="9" max="9" width="11.5546875" customWidth="1"/>
    <col min="10" max="11" width="8.6640625" customWidth="1"/>
    <col min="12" max="15" width="11.44140625" customWidth="1"/>
    <col min="16" max="16" width="11.6640625" customWidth="1"/>
    <col min="17" max="17" width="11" customWidth="1"/>
    <col min="18" max="18" width="7.33203125" customWidth="1"/>
    <col min="19" max="19" width="9" customWidth="1"/>
    <col min="20" max="20" width="9.33203125" customWidth="1"/>
    <col min="21" max="21" width="7.5546875" customWidth="1"/>
    <col min="22" max="22" width="11.6640625" customWidth="1"/>
    <col min="23" max="23" width="13.33203125" customWidth="1"/>
    <col min="24" max="24" width="11.33203125" style="269" customWidth="1"/>
    <col min="25" max="25" width="11.33203125" customWidth="1"/>
    <col min="26" max="26" width="8.33203125" customWidth="1"/>
    <col min="27" max="30" width="10.6640625" customWidth="1"/>
  </cols>
  <sheetData>
    <row r="1" spans="1:30" ht="15" customHeight="1" x14ac:dyDescent="0.25">
      <c r="A1" s="337"/>
      <c r="B1" s="338"/>
      <c r="C1" s="338"/>
      <c r="D1" s="345" t="s">
        <v>82</v>
      </c>
      <c r="E1" s="345"/>
      <c r="F1" s="345"/>
      <c r="G1" s="345"/>
      <c r="H1" s="345"/>
      <c r="I1" s="345"/>
      <c r="J1" s="345"/>
      <c r="K1" s="345"/>
      <c r="L1" s="345"/>
      <c r="M1" s="345"/>
      <c r="N1" s="345"/>
      <c r="O1" s="345"/>
      <c r="P1" s="345"/>
      <c r="Q1" s="345"/>
      <c r="R1" s="345"/>
      <c r="S1" s="345"/>
      <c r="T1" s="345"/>
      <c r="U1" s="345"/>
      <c r="V1" s="345"/>
      <c r="W1" s="345"/>
      <c r="X1" s="345"/>
      <c r="Y1" s="345"/>
      <c r="Z1" s="345"/>
      <c r="AA1" s="330" t="s">
        <v>86</v>
      </c>
      <c r="AB1" s="330"/>
      <c r="AC1" s="330"/>
      <c r="AD1" s="331"/>
    </row>
    <row r="2" spans="1:30" ht="15" customHeight="1" x14ac:dyDescent="0.25">
      <c r="A2" s="339"/>
      <c r="B2" s="340"/>
      <c r="C2" s="340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  <c r="R2" s="343"/>
      <c r="S2" s="343"/>
      <c r="T2" s="343"/>
      <c r="U2" s="343"/>
      <c r="V2" s="343"/>
      <c r="W2" s="343"/>
      <c r="X2" s="343"/>
      <c r="Y2" s="343"/>
      <c r="Z2" s="343"/>
      <c r="AA2" s="332" t="s">
        <v>79</v>
      </c>
      <c r="AB2" s="332"/>
      <c r="AC2" s="332"/>
      <c r="AD2" s="333"/>
    </row>
    <row r="3" spans="1:30" ht="15" customHeight="1" x14ac:dyDescent="0.25">
      <c r="A3" s="339"/>
      <c r="B3" s="340"/>
      <c r="C3" s="340"/>
      <c r="D3" s="343" t="s">
        <v>78</v>
      </c>
      <c r="E3" s="343"/>
      <c r="F3" s="343"/>
      <c r="G3" s="343"/>
      <c r="H3" s="343"/>
      <c r="I3" s="343"/>
      <c r="J3" s="343"/>
      <c r="K3" s="343"/>
      <c r="L3" s="343"/>
      <c r="M3" s="343"/>
      <c r="N3" s="343"/>
      <c r="O3" s="343"/>
      <c r="P3" s="343"/>
      <c r="Q3" s="343"/>
      <c r="R3" s="343"/>
      <c r="S3" s="343"/>
      <c r="T3" s="343"/>
      <c r="U3" s="343"/>
      <c r="V3" s="343"/>
      <c r="W3" s="343"/>
      <c r="X3" s="343"/>
      <c r="Y3" s="343"/>
      <c r="Z3" s="343"/>
      <c r="AA3" s="332" t="s">
        <v>85</v>
      </c>
      <c r="AB3" s="332"/>
      <c r="AC3" s="332"/>
      <c r="AD3" s="333"/>
    </row>
    <row r="4" spans="1:30" ht="34.5" customHeight="1" thickBot="1" x14ac:dyDescent="0.3">
      <c r="A4" s="341"/>
      <c r="B4" s="342"/>
      <c r="C4" s="342"/>
      <c r="D4" s="344"/>
      <c r="E4" s="344"/>
      <c r="F4" s="344"/>
      <c r="G4" s="344"/>
      <c r="H4" s="344"/>
      <c r="I4" s="344"/>
      <c r="J4" s="344"/>
      <c r="K4" s="344"/>
      <c r="L4" s="344"/>
      <c r="M4" s="344"/>
      <c r="N4" s="344"/>
      <c r="O4" s="344"/>
      <c r="P4" s="344"/>
      <c r="Q4" s="344"/>
      <c r="R4" s="344"/>
      <c r="S4" s="344"/>
      <c r="T4" s="344"/>
      <c r="U4" s="344"/>
      <c r="V4" s="344"/>
      <c r="W4" s="344"/>
      <c r="X4" s="344"/>
      <c r="Y4" s="344"/>
      <c r="Z4" s="344"/>
      <c r="AA4" s="334" t="s">
        <v>80</v>
      </c>
      <c r="AB4" s="334"/>
      <c r="AC4" s="334"/>
      <c r="AD4" s="335"/>
    </row>
    <row r="5" spans="1:30" ht="12.75" customHeight="1" x14ac:dyDescent="0.25">
      <c r="A5" s="3"/>
      <c r="B5" s="3"/>
      <c r="C5" s="3"/>
      <c r="D5" s="4"/>
      <c r="E5" s="4"/>
      <c r="F5" s="4"/>
      <c r="G5" s="4"/>
      <c r="H5" s="4"/>
      <c r="I5" s="4"/>
      <c r="J5" s="18"/>
      <c r="K5" s="18"/>
      <c r="L5" s="18"/>
      <c r="M5" s="18"/>
      <c r="N5" s="18"/>
      <c r="O5" s="18"/>
      <c r="P5" s="19"/>
      <c r="Q5" s="20"/>
      <c r="R5" s="20"/>
      <c r="S5" s="20"/>
      <c r="T5" s="20"/>
      <c r="U5" s="20"/>
      <c r="V5" s="20"/>
      <c r="W5" s="20"/>
      <c r="X5" s="268"/>
      <c r="Y5" s="20"/>
      <c r="Z5" s="20"/>
      <c r="AA5" s="20"/>
      <c r="AB5" s="20"/>
      <c r="AC5" s="20"/>
      <c r="AD5" s="20"/>
    </row>
    <row r="6" spans="1:30" ht="12.75" customHeight="1" x14ac:dyDescent="0.25">
      <c r="A6" s="3"/>
      <c r="B6" s="3"/>
      <c r="C6" s="3"/>
      <c r="D6" s="4"/>
      <c r="E6" s="4"/>
      <c r="F6" s="4"/>
      <c r="G6" s="4"/>
      <c r="H6" s="4"/>
      <c r="I6" s="4"/>
      <c r="J6" s="18"/>
      <c r="K6" s="18"/>
      <c r="L6" s="18"/>
      <c r="M6" s="18"/>
      <c r="N6" s="18"/>
      <c r="O6" s="18"/>
      <c r="P6" s="19"/>
      <c r="Q6" s="20"/>
      <c r="R6" s="20"/>
      <c r="S6" s="20"/>
      <c r="T6" s="20"/>
      <c r="U6" s="20"/>
      <c r="V6" s="20"/>
      <c r="W6" s="20"/>
      <c r="X6" s="268"/>
      <c r="Y6" s="20"/>
      <c r="Z6" s="20"/>
      <c r="AA6" s="20"/>
      <c r="AB6" s="20"/>
      <c r="AC6" s="20"/>
      <c r="AD6" s="20"/>
    </row>
    <row r="7" spans="1:30" x14ac:dyDescent="0.25">
      <c r="A7" s="5"/>
      <c r="B7" s="5"/>
      <c r="C7" s="44"/>
      <c r="D7" s="44"/>
      <c r="E7" s="125"/>
      <c r="F7" s="44"/>
      <c r="G7" s="44"/>
      <c r="H7" s="44"/>
      <c r="I7" s="44"/>
      <c r="J7" s="45"/>
      <c r="K7" s="45"/>
      <c r="L7" s="19"/>
      <c r="M7" s="19"/>
      <c r="N7" s="19"/>
      <c r="O7" s="19"/>
      <c r="P7" s="19"/>
      <c r="Q7" s="20"/>
      <c r="R7" s="20"/>
      <c r="S7" s="20"/>
      <c r="T7" s="20"/>
      <c r="U7" s="20"/>
      <c r="V7" s="20"/>
      <c r="W7" s="20"/>
      <c r="X7" s="268"/>
      <c r="Y7" s="20"/>
      <c r="Z7" s="20"/>
      <c r="AA7" s="20"/>
      <c r="AB7" s="20"/>
      <c r="AC7" s="20"/>
      <c r="AD7" s="20"/>
    </row>
    <row r="8" spans="1:30" ht="15.6" x14ac:dyDescent="0.3">
      <c r="A8" s="336"/>
      <c r="B8" s="336"/>
      <c r="C8" s="336"/>
      <c r="D8" s="336"/>
      <c r="E8" s="336"/>
      <c r="F8" s="336"/>
      <c r="G8" s="336"/>
      <c r="H8" s="336"/>
      <c r="I8" s="336"/>
      <c r="J8" s="336"/>
      <c r="K8" s="336"/>
      <c r="L8" s="336"/>
      <c r="M8" s="336"/>
      <c r="N8" s="336"/>
      <c r="O8" s="336"/>
      <c r="P8" s="336"/>
      <c r="Q8" s="336"/>
      <c r="R8" s="336"/>
      <c r="S8" s="336"/>
      <c r="T8" s="336"/>
      <c r="U8" s="336"/>
      <c r="V8" s="336"/>
      <c r="W8" s="20"/>
      <c r="X8" s="268"/>
      <c r="Y8" s="20"/>
      <c r="Z8" s="169" t="s">
        <v>62</v>
      </c>
      <c r="AA8" s="319">
        <v>2023</v>
      </c>
      <c r="AB8" s="319"/>
      <c r="AC8" s="319"/>
      <c r="AD8" s="319"/>
    </row>
    <row r="9" spans="1:30" ht="13.8" thickBot="1" x14ac:dyDescent="0.3">
      <c r="A9" s="5"/>
      <c r="B9" s="5"/>
      <c r="C9" s="127"/>
      <c r="D9" s="44"/>
      <c r="E9" s="125"/>
      <c r="F9" s="44"/>
      <c r="G9" s="44"/>
      <c r="H9" s="44"/>
      <c r="I9" s="44"/>
      <c r="J9" s="45"/>
      <c r="K9" s="19"/>
      <c r="L9" s="19"/>
      <c r="M9" s="19"/>
      <c r="N9" s="19"/>
      <c r="O9" s="19"/>
      <c r="P9" s="19"/>
      <c r="Q9" s="20"/>
      <c r="R9" s="20"/>
      <c r="S9" s="20"/>
      <c r="T9" s="20"/>
      <c r="U9" s="20"/>
      <c r="V9" s="20"/>
      <c r="W9" s="20"/>
      <c r="X9" s="268"/>
      <c r="Y9" s="20"/>
      <c r="Z9" s="20"/>
      <c r="AA9" s="20"/>
      <c r="AB9" s="20"/>
      <c r="AC9" s="20"/>
      <c r="AD9" s="20"/>
    </row>
    <row r="10" spans="1:30" ht="25.5" hidden="1" customHeight="1" thickBot="1" x14ac:dyDescent="0.3">
      <c r="A10" s="296" t="s">
        <v>19</v>
      </c>
      <c r="B10" s="296"/>
      <c r="C10" s="296"/>
      <c r="D10" s="296"/>
      <c r="E10" s="297"/>
      <c r="F10" s="298" t="s">
        <v>7</v>
      </c>
      <c r="G10" s="299"/>
      <c r="H10" s="299"/>
      <c r="I10" s="299"/>
      <c r="J10" s="299"/>
      <c r="K10" s="282"/>
      <c r="L10" s="280" t="s">
        <v>9</v>
      </c>
      <c r="M10" s="281"/>
      <c r="N10" s="281"/>
      <c r="O10" s="281"/>
      <c r="P10" s="281"/>
      <c r="Q10" s="282"/>
      <c r="R10" s="283" t="s">
        <v>11</v>
      </c>
      <c r="S10" s="284"/>
      <c r="T10" s="97"/>
      <c r="U10" s="97"/>
      <c r="V10" s="97"/>
      <c r="W10" s="97"/>
      <c r="X10" s="266"/>
      <c r="Y10" s="163"/>
      <c r="Z10" s="163"/>
      <c r="AA10" s="280" t="s">
        <v>14</v>
      </c>
      <c r="AB10" s="281"/>
      <c r="AC10" s="281"/>
      <c r="AD10" s="282"/>
    </row>
    <row r="11" spans="1:30" ht="25.5" hidden="1" customHeight="1" x14ac:dyDescent="0.25">
      <c r="A11" s="287" t="s">
        <v>0</v>
      </c>
      <c r="B11" s="165"/>
      <c r="C11" s="289" t="s">
        <v>1</v>
      </c>
      <c r="D11" s="291" t="s">
        <v>2</v>
      </c>
      <c r="E11" s="292"/>
      <c r="F11" s="291" t="s">
        <v>6</v>
      </c>
      <c r="G11" s="293"/>
      <c r="H11" s="294" t="s">
        <v>8</v>
      </c>
      <c r="I11" s="295"/>
      <c r="J11" s="300" t="s">
        <v>3</v>
      </c>
      <c r="K11" s="301"/>
      <c r="L11" s="302" t="s">
        <v>15</v>
      </c>
      <c r="M11" s="303"/>
      <c r="N11" s="302" t="s">
        <v>16</v>
      </c>
      <c r="O11" s="303"/>
      <c r="P11" s="302" t="s">
        <v>17</v>
      </c>
      <c r="Q11" s="303"/>
      <c r="R11" s="285"/>
      <c r="S11" s="286"/>
      <c r="T11" s="98"/>
      <c r="U11" s="98"/>
      <c r="V11" s="98"/>
      <c r="W11" s="98"/>
      <c r="X11" s="267"/>
      <c r="Y11" s="164"/>
      <c r="Z11" s="164"/>
      <c r="AA11" s="291" t="s">
        <v>12</v>
      </c>
      <c r="AB11" s="292"/>
      <c r="AC11" s="291" t="s">
        <v>13</v>
      </c>
      <c r="AD11" s="310"/>
    </row>
    <row r="12" spans="1:30" ht="25.5" hidden="1" customHeight="1" thickBot="1" x14ac:dyDescent="0.3">
      <c r="A12" s="288"/>
      <c r="B12" s="166"/>
      <c r="C12" s="290"/>
      <c r="D12" s="26" t="s">
        <v>18</v>
      </c>
      <c r="E12" s="27" t="s">
        <v>5</v>
      </c>
      <c r="F12" s="28" t="s">
        <v>0</v>
      </c>
      <c r="G12" s="29" t="s">
        <v>5</v>
      </c>
      <c r="H12" s="29" t="s">
        <v>0</v>
      </c>
      <c r="I12" s="29" t="s">
        <v>5</v>
      </c>
      <c r="J12" s="28" t="s">
        <v>0</v>
      </c>
      <c r="K12" s="30" t="s">
        <v>5</v>
      </c>
      <c r="L12" s="28" t="s">
        <v>0</v>
      </c>
      <c r="M12" s="30" t="s">
        <v>5</v>
      </c>
      <c r="N12" s="28" t="s">
        <v>0</v>
      </c>
      <c r="O12" s="30" t="s">
        <v>5</v>
      </c>
      <c r="P12" s="31" t="s">
        <v>0</v>
      </c>
      <c r="Q12" s="30" t="s">
        <v>5</v>
      </c>
      <c r="R12" s="29" t="s">
        <v>0</v>
      </c>
      <c r="S12" s="29" t="s">
        <v>5</v>
      </c>
      <c r="T12" s="31"/>
      <c r="U12" s="31"/>
      <c r="V12" s="31"/>
      <c r="W12" s="31"/>
      <c r="X12" s="32"/>
      <c r="Y12" s="32"/>
      <c r="Z12" s="32"/>
      <c r="AA12" s="28" t="s">
        <v>0</v>
      </c>
      <c r="AB12" s="30" t="s">
        <v>5</v>
      </c>
      <c r="AC12" s="33" t="s">
        <v>0</v>
      </c>
      <c r="AD12" s="34" t="s">
        <v>5</v>
      </c>
    </row>
    <row r="13" spans="1:30" s="43" customFormat="1" ht="25.5" hidden="1" customHeight="1" x14ac:dyDescent="0.25">
      <c r="A13" s="63" t="s">
        <v>30</v>
      </c>
      <c r="B13" s="101"/>
      <c r="C13" s="64">
        <v>336</v>
      </c>
      <c r="D13" s="90">
        <v>59918.16</v>
      </c>
      <c r="E13" s="91">
        <f>D13</f>
        <v>59918.16</v>
      </c>
      <c r="F13" s="65">
        <v>0</v>
      </c>
      <c r="G13" s="66">
        <f>F13</f>
        <v>0</v>
      </c>
      <c r="H13" s="67">
        <v>0</v>
      </c>
      <c r="I13" s="66">
        <f>H13</f>
        <v>0</v>
      </c>
      <c r="J13" s="67">
        <v>7</v>
      </c>
      <c r="K13" s="68">
        <f>J13</f>
        <v>7</v>
      </c>
      <c r="L13" s="69" t="e">
        <f>IF(D13="","",#REF!*200000/D13)</f>
        <v>#REF!</v>
      </c>
      <c r="M13" s="70" t="e">
        <f>IF(E13="","",#REF!*200000/E13)</f>
        <v>#REF!</v>
      </c>
      <c r="N13" s="71">
        <f t="shared" ref="N13:O18" si="0">IF(D13="","",J13*200000/D13)</f>
        <v>23.365203470867595</v>
      </c>
      <c r="O13" s="72">
        <f t="shared" si="0"/>
        <v>23.365203470867595</v>
      </c>
      <c r="P13" s="73" t="e">
        <f t="shared" ref="P13:Q18" si="1">IF(L13="","",L13*N13/200)</f>
        <v>#REF!</v>
      </c>
      <c r="Q13" s="74" t="e">
        <f t="shared" si="1"/>
        <v>#REF!</v>
      </c>
      <c r="R13" s="67">
        <v>0</v>
      </c>
      <c r="S13" s="66">
        <f>R13</f>
        <v>0</v>
      </c>
      <c r="T13" s="99"/>
      <c r="U13" s="99"/>
      <c r="V13" s="99"/>
      <c r="W13" s="99"/>
      <c r="X13" s="75"/>
      <c r="Y13" s="75"/>
      <c r="Z13" s="75"/>
      <c r="AA13" s="304" t="s">
        <v>21</v>
      </c>
      <c r="AB13" s="305"/>
      <c r="AC13" s="305"/>
      <c r="AD13" s="305"/>
    </row>
    <row r="14" spans="1:30" s="43" customFormat="1" ht="25.5" hidden="1" customHeight="1" x14ac:dyDescent="0.25">
      <c r="A14" s="42" t="s">
        <v>31</v>
      </c>
      <c r="B14" s="102"/>
      <c r="C14" s="37"/>
      <c r="D14" s="56"/>
      <c r="E14" s="57"/>
      <c r="F14" s="35"/>
      <c r="G14" s="38" t="str">
        <f>IF(F14="","",F14+G13)</f>
        <v/>
      </c>
      <c r="H14" s="39"/>
      <c r="I14" s="38" t="str">
        <f>IF(H14="","",H14+I13)</f>
        <v/>
      </c>
      <c r="J14" s="39"/>
      <c r="K14" s="36" t="str">
        <f>IF(J14="","",J14+K13)</f>
        <v/>
      </c>
      <c r="L14" s="58" t="str">
        <f>IF(D14="","",#REF!*200000/D14)</f>
        <v/>
      </c>
      <c r="M14" s="59" t="str">
        <f>IF(E14="","",#REF!*200000/E14)</f>
        <v/>
      </c>
      <c r="N14" s="54" t="str">
        <f t="shared" si="0"/>
        <v/>
      </c>
      <c r="O14" s="49" t="str">
        <f t="shared" si="0"/>
        <v/>
      </c>
      <c r="P14" s="50" t="str">
        <f>IF(L14="","",L14*N14/200)</f>
        <v/>
      </c>
      <c r="Q14" s="51" t="str">
        <f t="shared" si="1"/>
        <v/>
      </c>
      <c r="R14" s="55"/>
      <c r="S14" s="38" t="str">
        <f>IF(R14="","",R14+S13)</f>
        <v/>
      </c>
      <c r="T14" s="100"/>
      <c r="U14" s="100"/>
      <c r="V14" s="100"/>
      <c r="W14" s="100"/>
      <c r="X14" s="60"/>
      <c r="Y14" s="60"/>
      <c r="Z14" s="60"/>
      <c r="AA14" s="306"/>
      <c r="AB14" s="307"/>
      <c r="AC14" s="307"/>
      <c r="AD14" s="307"/>
    </row>
    <row r="15" spans="1:30" s="43" customFormat="1" ht="25.5" hidden="1" customHeight="1" x14ac:dyDescent="0.25">
      <c r="A15" s="42" t="s">
        <v>32</v>
      </c>
      <c r="B15" s="102"/>
      <c r="C15" s="61"/>
      <c r="D15" s="6"/>
      <c r="E15" s="7"/>
      <c r="F15" s="35"/>
      <c r="G15" s="38" t="str">
        <f>IF(F15="","",F15+G14)</f>
        <v/>
      </c>
      <c r="H15" s="39"/>
      <c r="I15" s="38" t="str">
        <f>IF(H15="","",H15+I14)</f>
        <v/>
      </c>
      <c r="J15" s="39"/>
      <c r="K15" s="36" t="str">
        <f>IF(J15="","",J15+K14)</f>
        <v/>
      </c>
      <c r="L15" s="58" t="str">
        <f>IF(D15="","",#REF!*200000/D15)</f>
        <v/>
      </c>
      <c r="M15" s="59" t="str">
        <f>IF(E15="","",#REF!*200000/E15)</f>
        <v/>
      </c>
      <c r="N15" s="54" t="str">
        <f t="shared" si="0"/>
        <v/>
      </c>
      <c r="O15" s="49" t="str">
        <f t="shared" si="0"/>
        <v/>
      </c>
      <c r="P15" s="50" t="str">
        <f>IF(L15="","",L15*N15/200)</f>
        <v/>
      </c>
      <c r="Q15" s="51" t="str">
        <f>IF(M15="","",M15*O15/200)</f>
        <v/>
      </c>
      <c r="R15" s="55"/>
      <c r="S15" s="38" t="str">
        <f>IF(R15="","",R15+S14)</f>
        <v/>
      </c>
      <c r="T15" s="100"/>
      <c r="U15" s="100"/>
      <c r="V15" s="100"/>
      <c r="W15" s="100"/>
      <c r="X15" s="60"/>
      <c r="Y15" s="60"/>
      <c r="Z15" s="60"/>
      <c r="AA15" s="306"/>
      <c r="AB15" s="307"/>
      <c r="AC15" s="307"/>
      <c r="AD15" s="307"/>
    </row>
    <row r="16" spans="1:30" s="43" customFormat="1" ht="25.5" hidden="1" customHeight="1" x14ac:dyDescent="0.25">
      <c r="A16" s="42" t="s">
        <v>33</v>
      </c>
      <c r="B16" s="102"/>
      <c r="C16" s="61"/>
      <c r="D16" s="6"/>
      <c r="E16" s="7"/>
      <c r="F16" s="35"/>
      <c r="G16" s="38" t="str">
        <f>IF(F16="","",F16+G15)</f>
        <v/>
      </c>
      <c r="H16" s="39"/>
      <c r="I16" s="38" t="str">
        <f>IF(H16="","",H16+I15)</f>
        <v/>
      </c>
      <c r="J16" s="39"/>
      <c r="K16" s="36" t="str">
        <f>IF(J16="","",J16+K15)</f>
        <v/>
      </c>
      <c r="L16" s="58" t="str">
        <f>IF(D16="","",#REF!*200000/D16)</f>
        <v/>
      </c>
      <c r="M16" s="59" t="str">
        <f>IF(E16="","",#REF!*200000/E16)</f>
        <v/>
      </c>
      <c r="N16" s="40" t="str">
        <f t="shared" si="0"/>
        <v/>
      </c>
      <c r="O16" s="41" t="str">
        <f t="shared" si="0"/>
        <v/>
      </c>
      <c r="P16" s="52" t="str">
        <f t="shared" si="1"/>
        <v/>
      </c>
      <c r="Q16" s="53" t="str">
        <f t="shared" si="1"/>
        <v/>
      </c>
      <c r="R16" s="39"/>
      <c r="S16" s="38" t="str">
        <f>IF(R16="","",R16+S15)</f>
        <v/>
      </c>
      <c r="T16" s="100"/>
      <c r="U16" s="100"/>
      <c r="V16" s="100"/>
      <c r="W16" s="100"/>
      <c r="X16" s="24"/>
      <c r="Y16" s="24"/>
      <c r="Z16" s="24"/>
      <c r="AA16" s="306"/>
      <c r="AB16" s="307"/>
      <c r="AC16" s="307"/>
      <c r="AD16" s="307"/>
    </row>
    <row r="17" spans="1:30" s="43" customFormat="1" ht="25.5" hidden="1" customHeight="1" x14ac:dyDescent="0.25">
      <c r="A17" s="42" t="s">
        <v>34</v>
      </c>
      <c r="B17" s="102"/>
      <c r="C17" s="61"/>
      <c r="D17" s="6"/>
      <c r="E17" s="7" t="str">
        <f>IF(D17="","",D17+E16)</f>
        <v/>
      </c>
      <c r="F17" s="35"/>
      <c r="G17" s="38" t="str">
        <f>IF(F17="","",F17+G16)</f>
        <v/>
      </c>
      <c r="H17" s="39"/>
      <c r="I17" s="38" t="str">
        <f>IF(H17="","",H17+I16)</f>
        <v/>
      </c>
      <c r="J17" s="39"/>
      <c r="K17" s="36" t="str">
        <f>IF(J17="","",J17+K16)</f>
        <v/>
      </c>
      <c r="L17" s="58" t="str">
        <f>IF(D17="","",#REF!*200000/D17)</f>
        <v/>
      </c>
      <c r="M17" s="59" t="str">
        <f>IF(E17="","",#REF!*200000/E17)</f>
        <v/>
      </c>
      <c r="N17" s="40" t="str">
        <f t="shared" si="0"/>
        <v/>
      </c>
      <c r="O17" s="41" t="str">
        <f t="shared" si="0"/>
        <v/>
      </c>
      <c r="P17" s="52" t="str">
        <f t="shared" si="1"/>
        <v/>
      </c>
      <c r="Q17" s="53" t="str">
        <f t="shared" si="1"/>
        <v/>
      </c>
      <c r="R17" s="39"/>
      <c r="S17" s="38" t="str">
        <f>IF(R17="","",R17+S16)</f>
        <v/>
      </c>
      <c r="T17" s="100"/>
      <c r="U17" s="100"/>
      <c r="V17" s="100"/>
      <c r="W17" s="100"/>
      <c r="X17" s="24"/>
      <c r="Y17" s="24"/>
      <c r="Z17" s="24"/>
      <c r="AA17" s="306"/>
      <c r="AB17" s="307"/>
      <c r="AC17" s="307"/>
      <c r="AD17" s="307"/>
    </row>
    <row r="18" spans="1:30" s="43" customFormat="1" ht="25.5" hidden="1" customHeight="1" x14ac:dyDescent="0.25">
      <c r="A18" s="42" t="s">
        <v>4</v>
      </c>
      <c r="B18" s="102"/>
      <c r="C18" s="61"/>
      <c r="D18" s="6"/>
      <c r="E18" s="7" t="str">
        <f>IF(D18="","",D18+E17)</f>
        <v/>
      </c>
      <c r="F18" s="35"/>
      <c r="G18" s="38" t="str">
        <f>IF(F18="","",F18+G17)</f>
        <v/>
      </c>
      <c r="H18" s="39"/>
      <c r="I18" s="38" t="str">
        <f>IF(H18="","",H18+I17)</f>
        <v/>
      </c>
      <c r="J18" s="89"/>
      <c r="K18" s="36" t="str">
        <f>IF(J18="","",J18+K17)</f>
        <v/>
      </c>
      <c r="L18" s="58" t="str">
        <f>IF(D18="","",#REF!*200000/D18)</f>
        <v/>
      </c>
      <c r="M18" s="59" t="str">
        <f>IF(E18="","",#REF!*200000/E18)</f>
        <v/>
      </c>
      <c r="N18" s="40" t="str">
        <f t="shared" si="0"/>
        <v/>
      </c>
      <c r="O18" s="41" t="str">
        <f t="shared" si="0"/>
        <v/>
      </c>
      <c r="P18" s="52" t="str">
        <f t="shared" si="1"/>
        <v/>
      </c>
      <c r="Q18" s="53" t="str">
        <f t="shared" si="1"/>
        <v/>
      </c>
      <c r="R18" s="39"/>
      <c r="S18" s="38" t="str">
        <f>IF(R18="","",R18+S17)</f>
        <v/>
      </c>
      <c r="T18" s="100"/>
      <c r="U18" s="100"/>
      <c r="V18" s="100"/>
      <c r="W18" s="100"/>
      <c r="X18" s="24"/>
      <c r="Y18" s="24"/>
      <c r="Z18" s="24"/>
      <c r="AA18" s="306"/>
      <c r="AB18" s="307"/>
      <c r="AC18" s="307"/>
      <c r="AD18" s="307"/>
    </row>
    <row r="19" spans="1:30" ht="25.5" hidden="1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68"/>
      <c r="Y19" s="20"/>
      <c r="Z19" s="20"/>
      <c r="AA19" s="20"/>
      <c r="AB19" s="20"/>
      <c r="AC19" s="20"/>
      <c r="AD19" s="20"/>
    </row>
    <row r="20" spans="1:30" ht="25.5" hidden="1" customHeight="1" thickBot="1" x14ac:dyDescent="0.3">
      <c r="A20" s="1"/>
      <c r="B20" s="1"/>
      <c r="C20" s="11"/>
      <c r="D20" s="12"/>
      <c r="E20" s="2"/>
      <c r="F20" s="2"/>
      <c r="G20" s="2"/>
      <c r="H20" s="14"/>
      <c r="I20" s="13"/>
      <c r="J20" s="15"/>
      <c r="K20" s="15"/>
      <c r="L20" s="15"/>
      <c r="M20" s="15"/>
      <c r="N20" s="15"/>
      <c r="O20" s="15"/>
      <c r="P20" s="167"/>
      <c r="Q20" s="17"/>
      <c r="R20" s="17"/>
      <c r="S20" s="17"/>
      <c r="T20" s="17"/>
      <c r="U20" s="17"/>
      <c r="V20" s="17"/>
      <c r="W20" s="17"/>
      <c r="X20" s="21"/>
      <c r="Y20" s="21"/>
      <c r="Z20" s="21"/>
      <c r="AA20" s="22"/>
      <c r="AB20" s="22"/>
      <c r="AC20" s="22"/>
      <c r="AD20" s="22"/>
    </row>
    <row r="21" spans="1:30" ht="25.5" hidden="1" customHeight="1" thickBot="1" x14ac:dyDescent="0.55000000000000004">
      <c r="A21" s="308" t="s">
        <v>20</v>
      </c>
      <c r="B21" s="308"/>
      <c r="C21" s="308"/>
      <c r="D21" s="308"/>
      <c r="E21" s="309"/>
      <c r="F21" s="280" t="s">
        <v>7</v>
      </c>
      <c r="G21" s="281"/>
      <c r="H21" s="281"/>
      <c r="I21" s="281"/>
      <c r="J21" s="281"/>
      <c r="K21" s="282"/>
      <c r="L21" s="280" t="s">
        <v>9</v>
      </c>
      <c r="M21" s="281"/>
      <c r="N21" s="281"/>
      <c r="O21" s="281"/>
      <c r="P21" s="281"/>
      <c r="Q21" s="282"/>
      <c r="R21" s="283" t="s">
        <v>11</v>
      </c>
      <c r="S21" s="284"/>
      <c r="T21" s="97"/>
      <c r="U21" s="97"/>
      <c r="V21" s="97"/>
      <c r="W21" s="97"/>
      <c r="X21" s="266"/>
      <c r="Y21" s="163"/>
      <c r="Z21" s="163"/>
      <c r="AA21" s="280" t="s">
        <v>14</v>
      </c>
      <c r="AB21" s="281"/>
      <c r="AC21" s="281"/>
      <c r="AD21" s="282"/>
    </row>
    <row r="22" spans="1:30" ht="25.5" hidden="1" customHeight="1" x14ac:dyDescent="0.25">
      <c r="A22" s="287" t="s">
        <v>0</v>
      </c>
      <c r="B22" s="165"/>
      <c r="C22" s="289" t="s">
        <v>1</v>
      </c>
      <c r="D22" s="291" t="s">
        <v>2</v>
      </c>
      <c r="E22" s="292"/>
      <c r="F22" s="291" t="s">
        <v>6</v>
      </c>
      <c r="G22" s="293"/>
      <c r="H22" s="294" t="s">
        <v>8</v>
      </c>
      <c r="I22" s="295"/>
      <c r="J22" s="300" t="s">
        <v>3</v>
      </c>
      <c r="K22" s="301"/>
      <c r="L22" s="302" t="s">
        <v>15</v>
      </c>
      <c r="M22" s="303"/>
      <c r="N22" s="302" t="s">
        <v>16</v>
      </c>
      <c r="O22" s="303"/>
      <c r="P22" s="302" t="s">
        <v>17</v>
      </c>
      <c r="Q22" s="303"/>
      <c r="R22" s="285"/>
      <c r="S22" s="286"/>
      <c r="T22" s="98"/>
      <c r="U22" s="98"/>
      <c r="V22" s="98"/>
      <c r="W22" s="98"/>
      <c r="X22" s="267"/>
      <c r="Y22" s="164"/>
      <c r="Z22" s="164"/>
      <c r="AA22" s="291" t="s">
        <v>12</v>
      </c>
      <c r="AB22" s="292"/>
      <c r="AC22" s="291" t="s">
        <v>13</v>
      </c>
      <c r="AD22" s="310"/>
    </row>
    <row r="23" spans="1:30" ht="25.5" hidden="1" customHeight="1" thickBot="1" x14ac:dyDescent="0.3">
      <c r="A23" s="288"/>
      <c r="B23" s="166"/>
      <c r="C23" s="290"/>
      <c r="D23" s="26" t="s">
        <v>18</v>
      </c>
      <c r="E23" s="27" t="s">
        <v>5</v>
      </c>
      <c r="F23" s="28" t="s">
        <v>0</v>
      </c>
      <c r="G23" s="29" t="s">
        <v>5</v>
      </c>
      <c r="H23" s="29" t="s">
        <v>0</v>
      </c>
      <c r="I23" s="29" t="s">
        <v>5</v>
      </c>
      <c r="J23" s="28" t="s">
        <v>0</v>
      </c>
      <c r="K23" s="30" t="s">
        <v>5</v>
      </c>
      <c r="L23" s="28" t="s">
        <v>0</v>
      </c>
      <c r="M23" s="30" t="s">
        <v>5</v>
      </c>
      <c r="N23" s="28" t="s">
        <v>0</v>
      </c>
      <c r="O23" s="30" t="s">
        <v>5</v>
      </c>
      <c r="P23" s="31" t="s">
        <v>0</v>
      </c>
      <c r="Q23" s="30" t="s">
        <v>5</v>
      </c>
      <c r="R23" s="29" t="s">
        <v>0</v>
      </c>
      <c r="S23" s="29" t="s">
        <v>5</v>
      </c>
      <c r="T23" s="31"/>
      <c r="U23" s="31"/>
      <c r="V23" s="31"/>
      <c r="W23" s="31"/>
      <c r="X23" s="32"/>
      <c r="Y23" s="32"/>
      <c r="Z23" s="32"/>
      <c r="AA23" s="28" t="s">
        <v>0</v>
      </c>
      <c r="AB23" s="30" t="s">
        <v>5</v>
      </c>
      <c r="AC23" s="33" t="s">
        <v>0</v>
      </c>
      <c r="AD23" s="34" t="s">
        <v>5</v>
      </c>
    </row>
    <row r="24" spans="1:30" s="43" customFormat="1" ht="25.5" hidden="1" customHeight="1" x14ac:dyDescent="0.25">
      <c r="A24" s="63" t="s">
        <v>30</v>
      </c>
      <c r="B24" s="103"/>
      <c r="C24" s="37">
        <v>20</v>
      </c>
      <c r="D24" s="56">
        <v>3840</v>
      </c>
      <c r="E24" s="57">
        <f>D24</f>
        <v>3840</v>
      </c>
      <c r="F24" s="35">
        <v>0</v>
      </c>
      <c r="G24" s="38">
        <f>F24</f>
        <v>0</v>
      </c>
      <c r="H24" s="39">
        <v>0</v>
      </c>
      <c r="I24" s="38">
        <f>H24</f>
        <v>0</v>
      </c>
      <c r="J24" s="39">
        <v>0</v>
      </c>
      <c r="K24" s="62">
        <f>J24</f>
        <v>0</v>
      </c>
      <c r="L24" s="47" t="e">
        <f>IF(D24="","",#REF!*200000/D24)</f>
        <v>#REF!</v>
      </c>
      <c r="M24" s="48" t="e">
        <f>IF(E24="","",#REF!*200000/E24)</f>
        <v>#REF!</v>
      </c>
      <c r="N24" s="40">
        <f t="shared" ref="N24:O29" si="2">IF(D24="","",J24*200000/D24)</f>
        <v>0</v>
      </c>
      <c r="O24" s="41">
        <f t="shared" si="2"/>
        <v>0</v>
      </c>
      <c r="P24" s="50" t="e">
        <f t="shared" ref="P24:Q29" si="3">IF(L24="","",L24*N24/200)</f>
        <v>#REF!</v>
      </c>
      <c r="Q24" s="51" t="e">
        <f t="shared" si="3"/>
        <v>#REF!</v>
      </c>
      <c r="R24" s="39"/>
      <c r="S24" s="38">
        <f>R24</f>
        <v>0</v>
      </c>
      <c r="T24" s="100"/>
      <c r="U24" s="100"/>
      <c r="V24" s="100"/>
      <c r="W24" s="100"/>
      <c r="X24" s="60"/>
      <c r="Y24" s="60"/>
      <c r="Z24" s="60"/>
      <c r="AA24" s="304" t="s">
        <v>21</v>
      </c>
      <c r="AB24" s="305"/>
      <c r="AC24" s="305"/>
      <c r="AD24" s="305"/>
    </row>
    <row r="25" spans="1:30" s="43" customFormat="1" ht="25.5" hidden="1" customHeight="1" x14ac:dyDescent="0.25">
      <c r="A25" s="42" t="s">
        <v>31</v>
      </c>
      <c r="B25" s="102"/>
      <c r="C25" s="37"/>
      <c r="D25" s="56"/>
      <c r="E25" s="57" t="str">
        <f>IF(D25="","",D25+E24)</f>
        <v/>
      </c>
      <c r="F25" s="35"/>
      <c r="G25" s="38" t="str">
        <f>IF(F25="","",F25+G24)</f>
        <v/>
      </c>
      <c r="H25" s="39"/>
      <c r="I25" s="38" t="str">
        <f>IF(H25="","",H25+I24)</f>
        <v/>
      </c>
      <c r="J25" s="39"/>
      <c r="K25" s="8" t="str">
        <f>IF(J25="","",J25+K24)</f>
        <v/>
      </c>
      <c r="L25" s="47" t="str">
        <f>IF(D25="","",#REF!*200000/D25)</f>
        <v/>
      </c>
      <c r="M25" s="48" t="str">
        <f>IF(E25="","",#REF!*200000/E25)</f>
        <v/>
      </c>
      <c r="N25" s="40" t="str">
        <f t="shared" si="2"/>
        <v/>
      </c>
      <c r="O25" s="41" t="str">
        <f t="shared" si="2"/>
        <v/>
      </c>
      <c r="P25" s="50" t="str">
        <f t="shared" si="3"/>
        <v/>
      </c>
      <c r="Q25" s="51" t="str">
        <f>IF(M25="","",M25*O25/200)</f>
        <v/>
      </c>
      <c r="R25" s="39"/>
      <c r="S25" s="38" t="str">
        <f>IF(R25="","",R25+S24)</f>
        <v/>
      </c>
      <c r="T25" s="100"/>
      <c r="U25" s="100"/>
      <c r="V25" s="100"/>
      <c r="W25" s="100"/>
      <c r="X25" s="60"/>
      <c r="Y25" s="60"/>
      <c r="Z25" s="60"/>
      <c r="AA25" s="306"/>
      <c r="AB25" s="307"/>
      <c r="AC25" s="307"/>
      <c r="AD25" s="307"/>
    </row>
    <row r="26" spans="1:30" s="43" customFormat="1" ht="25.5" hidden="1" customHeight="1" x14ac:dyDescent="0.25">
      <c r="A26" s="42" t="s">
        <v>32</v>
      </c>
      <c r="B26" s="102"/>
      <c r="C26" s="61"/>
      <c r="D26" s="6"/>
      <c r="E26" s="57" t="str">
        <f>IF(D26="","",D26+E25)</f>
        <v/>
      </c>
      <c r="F26" s="35"/>
      <c r="G26" s="38" t="str">
        <f>IF(F26="","",F26+G25)</f>
        <v/>
      </c>
      <c r="H26" s="39"/>
      <c r="I26" s="38" t="str">
        <f>IF(H26="","",H26+I25)</f>
        <v/>
      </c>
      <c r="J26" s="39"/>
      <c r="K26" s="8" t="str">
        <f>IF(J26="","",J26+K25)</f>
        <v/>
      </c>
      <c r="L26" s="47" t="str">
        <f>IF(D26="","",#REF!*200000/D26)</f>
        <v/>
      </c>
      <c r="M26" s="48" t="str">
        <f>IF(E26="","",#REF!*200000/E26)</f>
        <v/>
      </c>
      <c r="N26" s="40" t="str">
        <f t="shared" si="2"/>
        <v/>
      </c>
      <c r="O26" s="41" t="str">
        <f t="shared" si="2"/>
        <v/>
      </c>
      <c r="P26" s="50" t="str">
        <f>IF(L26="","",L26*N26/200)</f>
        <v/>
      </c>
      <c r="Q26" s="51" t="str">
        <f>IF(M26="","",M26*O26/200)</f>
        <v/>
      </c>
      <c r="R26" s="39"/>
      <c r="S26" s="38" t="str">
        <f>IF(R26="","",R26+S25)</f>
        <v/>
      </c>
      <c r="T26" s="100"/>
      <c r="U26" s="100"/>
      <c r="V26" s="100"/>
      <c r="W26" s="100"/>
      <c r="X26" s="60"/>
      <c r="Y26" s="60"/>
      <c r="Z26" s="60"/>
      <c r="AA26" s="306"/>
      <c r="AB26" s="307"/>
      <c r="AC26" s="307"/>
      <c r="AD26" s="307"/>
    </row>
    <row r="27" spans="1:30" s="43" customFormat="1" ht="25.5" hidden="1" customHeight="1" x14ac:dyDescent="0.25">
      <c r="A27" s="42" t="s">
        <v>33</v>
      </c>
      <c r="B27" s="102"/>
      <c r="C27" s="61"/>
      <c r="D27" s="6"/>
      <c r="E27" s="7" t="str">
        <f>IF(D27="","",D27+E26)</f>
        <v/>
      </c>
      <c r="F27" s="35"/>
      <c r="G27" s="38" t="str">
        <f>IF(F27="","",F27+G26)</f>
        <v/>
      </c>
      <c r="H27" s="39"/>
      <c r="I27" s="38" t="str">
        <f>IF(H27="","",H27+I26)</f>
        <v/>
      </c>
      <c r="J27" s="37"/>
      <c r="K27" s="8" t="str">
        <f>IF(J27="","",J27+K26)</f>
        <v/>
      </c>
      <c r="L27" s="9" t="str">
        <f>IF(D27="","",#REF!*200000/D27)</f>
        <v/>
      </c>
      <c r="M27" s="10" t="str">
        <f>IF(E27="","",#REF!*200000/E27)</f>
        <v/>
      </c>
      <c r="N27" s="40" t="str">
        <f t="shared" si="2"/>
        <v/>
      </c>
      <c r="O27" s="41" t="str">
        <f t="shared" si="2"/>
        <v/>
      </c>
      <c r="P27" s="77" t="str">
        <f>IF(L27="","",L27*N27/200)</f>
        <v/>
      </c>
      <c r="Q27" s="76" t="str">
        <f>IF(M27="","",M27*O27/200)</f>
        <v/>
      </c>
      <c r="R27" s="39"/>
      <c r="S27" s="38" t="str">
        <f>IF(R27="","",R27+S26)</f>
        <v/>
      </c>
      <c r="T27" s="100"/>
      <c r="U27" s="100"/>
      <c r="V27" s="100"/>
      <c r="W27" s="100"/>
      <c r="X27" s="24"/>
      <c r="Y27" s="24"/>
      <c r="Z27" s="24"/>
      <c r="AA27" s="306"/>
      <c r="AB27" s="307"/>
      <c r="AC27" s="307"/>
      <c r="AD27" s="307"/>
    </row>
    <row r="28" spans="1:30" s="43" customFormat="1" ht="25.5" hidden="1" customHeight="1" x14ac:dyDescent="0.25">
      <c r="A28" s="42" t="s">
        <v>34</v>
      </c>
      <c r="B28" s="102"/>
      <c r="C28" s="61"/>
      <c r="D28" s="6"/>
      <c r="E28" s="7" t="str">
        <f>IF(D28="","",D28+E27)</f>
        <v/>
      </c>
      <c r="F28" s="35"/>
      <c r="G28" s="38" t="str">
        <f>IF(F28="","",F28+G27)</f>
        <v/>
      </c>
      <c r="H28" s="39"/>
      <c r="I28" s="38" t="str">
        <f>IF(H28="","",H28+I27)</f>
        <v/>
      </c>
      <c r="J28" s="37"/>
      <c r="K28" s="8" t="str">
        <f>IF(J28="","",J28+K27)</f>
        <v/>
      </c>
      <c r="L28" s="9" t="str">
        <f>IF(D28="","",#REF!*200000/D28)</f>
        <v/>
      </c>
      <c r="M28" s="10" t="str">
        <f>IF(E28="","",#REF!*200000/E28)</f>
        <v/>
      </c>
      <c r="N28" s="40" t="str">
        <f t="shared" si="2"/>
        <v/>
      </c>
      <c r="O28" s="41" t="str">
        <f t="shared" si="2"/>
        <v/>
      </c>
      <c r="P28" s="52" t="str">
        <f t="shared" si="3"/>
        <v/>
      </c>
      <c r="Q28" s="53" t="str">
        <f t="shared" si="3"/>
        <v/>
      </c>
      <c r="R28" s="39"/>
      <c r="S28" s="38" t="str">
        <f>IF(R28="","",R28+S27)</f>
        <v/>
      </c>
      <c r="T28" s="100"/>
      <c r="U28" s="100"/>
      <c r="V28" s="100"/>
      <c r="W28" s="100"/>
      <c r="X28" s="24"/>
      <c r="Y28" s="24"/>
      <c r="Z28" s="24"/>
      <c r="AA28" s="306"/>
      <c r="AB28" s="307"/>
      <c r="AC28" s="307"/>
      <c r="AD28" s="307"/>
    </row>
    <row r="29" spans="1:30" s="43" customFormat="1" ht="25.5" hidden="1" customHeight="1" x14ac:dyDescent="0.25">
      <c r="A29" s="42" t="s">
        <v>4</v>
      </c>
      <c r="B29" s="102"/>
      <c r="C29" s="61"/>
      <c r="D29" s="6"/>
      <c r="E29" s="7" t="str">
        <f>IF(D29="","",D29+E28)</f>
        <v/>
      </c>
      <c r="F29" s="35"/>
      <c r="G29" s="38" t="str">
        <f>IF(F29="","",F29+G28)</f>
        <v/>
      </c>
      <c r="H29" s="39"/>
      <c r="I29" s="38" t="str">
        <f>IF(H29="","",H29+I28)</f>
        <v/>
      </c>
      <c r="J29" s="37"/>
      <c r="K29" s="8" t="str">
        <f>IF(J29="","",J29+K28)</f>
        <v/>
      </c>
      <c r="L29" s="9" t="str">
        <f>IF(D29="","",#REF!*200000/D29)</f>
        <v/>
      </c>
      <c r="M29" s="10" t="str">
        <f>IF(E29="","",#REF!*200000/E29)</f>
        <v/>
      </c>
      <c r="N29" s="40" t="str">
        <f t="shared" si="2"/>
        <v/>
      </c>
      <c r="O29" s="41" t="str">
        <f t="shared" si="2"/>
        <v/>
      </c>
      <c r="P29" s="88" t="str">
        <f t="shared" si="3"/>
        <v/>
      </c>
      <c r="Q29" s="23" t="str">
        <f t="shared" si="3"/>
        <v/>
      </c>
      <c r="R29" s="39"/>
      <c r="S29" s="38" t="str">
        <f>IF(R29="","",R29+S28)</f>
        <v/>
      </c>
      <c r="T29" s="100"/>
      <c r="U29" s="100"/>
      <c r="V29" s="100"/>
      <c r="W29" s="100"/>
      <c r="X29" s="24"/>
      <c r="Y29" s="24"/>
      <c r="Z29" s="24"/>
      <c r="AA29" s="306"/>
      <c r="AB29" s="307"/>
      <c r="AC29" s="307"/>
      <c r="AD29" s="307"/>
    </row>
    <row r="30" spans="1:30" ht="25.5" hidden="1" customHeight="1" thickBot="1" x14ac:dyDescent="0.3"/>
    <row r="31" spans="1:30" ht="32.25" customHeight="1" x14ac:dyDescent="0.25">
      <c r="A31" s="323" t="s">
        <v>0</v>
      </c>
      <c r="B31" s="325" t="s">
        <v>63</v>
      </c>
      <c r="C31" s="325" t="s">
        <v>1</v>
      </c>
      <c r="D31" s="329" t="s">
        <v>2</v>
      </c>
      <c r="E31" s="329"/>
      <c r="F31" s="329" t="s">
        <v>56</v>
      </c>
      <c r="G31" s="329"/>
      <c r="H31" s="316" t="s">
        <v>55</v>
      </c>
      <c r="I31" s="316"/>
      <c r="J31" s="316"/>
      <c r="K31" s="316"/>
      <c r="L31" s="316" t="s">
        <v>9</v>
      </c>
      <c r="M31" s="316"/>
      <c r="N31" s="316"/>
      <c r="O31" s="316"/>
      <c r="P31" s="316"/>
      <c r="Q31" s="316"/>
      <c r="R31" s="313" t="s">
        <v>41</v>
      </c>
      <c r="S31" s="313"/>
      <c r="T31" s="313" t="s">
        <v>42</v>
      </c>
      <c r="U31" s="313"/>
      <c r="V31" s="313"/>
      <c r="W31" s="313"/>
      <c r="X31" s="313"/>
      <c r="Y31" s="313" t="s">
        <v>52</v>
      </c>
      <c r="Z31" s="313"/>
      <c r="AA31" s="316" t="s">
        <v>14</v>
      </c>
      <c r="AB31" s="316"/>
      <c r="AC31" s="316"/>
      <c r="AD31" s="320"/>
    </row>
    <row r="32" spans="1:30" ht="37.799999999999997" customHeight="1" x14ac:dyDescent="0.25">
      <c r="A32" s="324"/>
      <c r="B32" s="326"/>
      <c r="C32" s="326"/>
      <c r="D32" s="321"/>
      <c r="E32" s="321"/>
      <c r="F32" s="321"/>
      <c r="G32" s="321"/>
      <c r="H32" s="327" t="s">
        <v>57</v>
      </c>
      <c r="I32" s="327"/>
      <c r="J32" s="321" t="s">
        <v>3</v>
      </c>
      <c r="K32" s="328"/>
      <c r="L32" s="315" t="s">
        <v>15</v>
      </c>
      <c r="M32" s="315"/>
      <c r="N32" s="315" t="s">
        <v>16</v>
      </c>
      <c r="O32" s="315"/>
      <c r="P32" s="315" t="s">
        <v>17</v>
      </c>
      <c r="Q32" s="315"/>
      <c r="R32" s="314"/>
      <c r="S32" s="314"/>
      <c r="T32" s="314"/>
      <c r="U32" s="314"/>
      <c r="V32" s="314"/>
      <c r="W32" s="314"/>
      <c r="X32" s="314"/>
      <c r="Y32" s="314"/>
      <c r="Z32" s="314"/>
      <c r="AA32" s="321" t="s">
        <v>12</v>
      </c>
      <c r="AB32" s="321"/>
      <c r="AC32" s="321" t="s">
        <v>13</v>
      </c>
      <c r="AD32" s="322"/>
    </row>
    <row r="33" spans="1:30" ht="45" customHeight="1" x14ac:dyDescent="0.25">
      <c r="A33" s="324"/>
      <c r="B33" s="326"/>
      <c r="C33" s="326"/>
      <c r="D33" s="170" t="s">
        <v>18</v>
      </c>
      <c r="E33" s="171" t="s">
        <v>5</v>
      </c>
      <c r="F33" s="171" t="s">
        <v>0</v>
      </c>
      <c r="G33" s="171" t="s">
        <v>5</v>
      </c>
      <c r="H33" s="171" t="s">
        <v>0</v>
      </c>
      <c r="I33" s="171" t="s">
        <v>5</v>
      </c>
      <c r="J33" s="171" t="s">
        <v>0</v>
      </c>
      <c r="K33" s="171" t="s">
        <v>5</v>
      </c>
      <c r="L33" s="171" t="s">
        <v>0</v>
      </c>
      <c r="M33" s="171" t="s">
        <v>5</v>
      </c>
      <c r="N33" s="171" t="s">
        <v>0</v>
      </c>
      <c r="O33" s="171" t="s">
        <v>5</v>
      </c>
      <c r="P33" s="171" t="s">
        <v>0</v>
      </c>
      <c r="Q33" s="171" t="s">
        <v>5</v>
      </c>
      <c r="R33" s="171" t="s">
        <v>0</v>
      </c>
      <c r="S33" s="171" t="s">
        <v>5</v>
      </c>
      <c r="T33" s="172" t="s">
        <v>10</v>
      </c>
      <c r="U33" s="172" t="s">
        <v>5</v>
      </c>
      <c r="V33" s="172" t="s">
        <v>44</v>
      </c>
      <c r="W33" s="172" t="s">
        <v>51</v>
      </c>
      <c r="X33" s="173" t="s">
        <v>43</v>
      </c>
      <c r="Y33" s="173" t="s">
        <v>54</v>
      </c>
      <c r="Z33" s="173" t="s">
        <v>53</v>
      </c>
      <c r="AA33" s="171" t="s">
        <v>0</v>
      </c>
      <c r="AB33" s="171" t="s">
        <v>5</v>
      </c>
      <c r="AC33" s="171" t="s">
        <v>0</v>
      </c>
      <c r="AD33" s="174" t="s">
        <v>5</v>
      </c>
    </row>
    <row r="34" spans="1:30" s="20" customFormat="1" ht="25.5" hidden="1" customHeight="1" x14ac:dyDescent="0.25">
      <c r="A34" s="92" t="s">
        <v>30</v>
      </c>
      <c r="B34" s="149"/>
      <c r="C34" s="130"/>
      <c r="D34" s="131"/>
      <c r="E34" s="132">
        <f>+D34</f>
        <v>0</v>
      </c>
      <c r="F34" s="133">
        <v>0</v>
      </c>
      <c r="G34" s="133">
        <f>+F34</f>
        <v>0</v>
      </c>
      <c r="H34" s="134">
        <v>0</v>
      </c>
      <c r="I34" s="134">
        <f>+H34</f>
        <v>0</v>
      </c>
      <c r="J34" s="135">
        <v>0</v>
      </c>
      <c r="K34" s="136">
        <f>+J34</f>
        <v>0</v>
      </c>
      <c r="L34" s="137" t="str">
        <f t="shared" ref="L34:M55" si="4">IF(D34="","",H34*1000000/D34)</f>
        <v/>
      </c>
      <c r="M34" s="138" t="e">
        <f t="shared" si="4"/>
        <v>#DIV/0!</v>
      </c>
      <c r="N34" s="139" t="str">
        <f t="shared" ref="N34:N53" si="5">IF(D34="","",J34*1000000/D34)</f>
        <v/>
      </c>
      <c r="O34" s="138" t="e">
        <f t="shared" ref="O34:O55" si="6">IF(E34="","",J34*1000000/E34)</f>
        <v>#DIV/0!</v>
      </c>
      <c r="P34" s="137" t="e">
        <f>(L34*N34)/1000</f>
        <v>#VALUE!</v>
      </c>
      <c r="Q34" s="138" t="e">
        <f>+P34</f>
        <v>#VALUE!</v>
      </c>
      <c r="R34" s="140">
        <v>0</v>
      </c>
      <c r="S34" s="136">
        <f>+R34</f>
        <v>0</v>
      </c>
      <c r="T34" s="141">
        <v>0</v>
      </c>
      <c r="U34" s="141">
        <f>+T34</f>
        <v>0</v>
      </c>
      <c r="V34" s="241">
        <v>0</v>
      </c>
      <c r="W34" s="144" t="e">
        <f>((T34*1000000)/V34)</f>
        <v>#DIV/0!</v>
      </c>
      <c r="X34" s="270">
        <v>0</v>
      </c>
      <c r="Y34" s="162">
        <v>0</v>
      </c>
      <c r="Z34" s="162">
        <f>+Y34</f>
        <v>0</v>
      </c>
      <c r="AA34" s="242"/>
      <c r="AB34" s="147">
        <f>+AA34</f>
        <v>0</v>
      </c>
      <c r="AC34" s="148" t="e">
        <f>AA34/D34</f>
        <v>#DIV/0!</v>
      </c>
      <c r="AD34" s="111" t="e">
        <f>+AC34</f>
        <v>#DIV/0!</v>
      </c>
    </row>
    <row r="35" spans="1:30" ht="25.5" hidden="1" customHeight="1" x14ac:dyDescent="0.25">
      <c r="A35" s="42" t="s">
        <v>31</v>
      </c>
      <c r="B35" s="149"/>
      <c r="C35" s="130"/>
      <c r="D35" s="131"/>
      <c r="E35" s="132">
        <f>+E34+D35</f>
        <v>0</v>
      </c>
      <c r="F35" s="133">
        <v>0</v>
      </c>
      <c r="G35" s="133">
        <f t="shared" ref="G35:G55" si="7">+F35</f>
        <v>0</v>
      </c>
      <c r="H35" s="134">
        <v>0</v>
      </c>
      <c r="I35" s="150">
        <f>+H35+I34</f>
        <v>0</v>
      </c>
      <c r="J35" s="135">
        <v>0</v>
      </c>
      <c r="K35" s="136">
        <f>+K34+J35</f>
        <v>0</v>
      </c>
      <c r="L35" s="137" t="str">
        <f t="shared" si="4"/>
        <v/>
      </c>
      <c r="M35" s="138" t="e">
        <f t="shared" si="4"/>
        <v>#DIV/0!</v>
      </c>
      <c r="N35" s="139" t="str">
        <f t="shared" si="5"/>
        <v/>
      </c>
      <c r="O35" s="138" t="e">
        <f t="shared" si="6"/>
        <v>#DIV/0!</v>
      </c>
      <c r="P35" s="137" t="e">
        <f t="shared" ref="P35:P36" si="8">(L35*N35)/1000</f>
        <v>#VALUE!</v>
      </c>
      <c r="Q35" s="138" t="e">
        <f>+P35+Q34</f>
        <v>#VALUE!</v>
      </c>
      <c r="R35" s="140">
        <v>0</v>
      </c>
      <c r="S35" s="150">
        <f>+R35</f>
        <v>0</v>
      </c>
      <c r="T35" s="141">
        <v>0</v>
      </c>
      <c r="U35" s="141">
        <f>+T35+U34</f>
        <v>0</v>
      </c>
      <c r="V35" s="241">
        <v>0</v>
      </c>
      <c r="W35" s="144" t="e">
        <f>((U35*1000000)/V35)</f>
        <v>#DIV/0!</v>
      </c>
      <c r="X35" s="271">
        <v>0</v>
      </c>
      <c r="Y35" s="162">
        <v>0</v>
      </c>
      <c r="Z35" s="235">
        <f>+Y35+Z34</f>
        <v>0</v>
      </c>
      <c r="AA35" s="242"/>
      <c r="AB35" s="147">
        <f>+AB34+AA35</f>
        <v>0</v>
      </c>
      <c r="AC35" s="148" t="e">
        <f t="shared" ref="AC35:AC55" si="9">AA35/D35</f>
        <v>#DIV/0!</v>
      </c>
      <c r="AD35" s="112" t="e">
        <f>+AC35+AD34</f>
        <v>#DIV/0!</v>
      </c>
    </row>
    <row r="36" spans="1:30" ht="25.5" hidden="1" customHeight="1" x14ac:dyDescent="0.25">
      <c r="A36" s="42" t="s">
        <v>32</v>
      </c>
      <c r="B36" s="149"/>
      <c r="C36" s="130"/>
      <c r="D36" s="131"/>
      <c r="E36" s="132">
        <f>+E35+D36</f>
        <v>0</v>
      </c>
      <c r="F36" s="133">
        <v>0</v>
      </c>
      <c r="G36" s="133">
        <f t="shared" si="7"/>
        <v>0</v>
      </c>
      <c r="H36" s="134">
        <v>0</v>
      </c>
      <c r="I36" s="150">
        <f t="shared" ref="I36:I54" si="10">+H36+I35</f>
        <v>0</v>
      </c>
      <c r="J36" s="135">
        <v>0</v>
      </c>
      <c r="K36" s="136">
        <f t="shared" ref="K36:K55" si="11">+K35+J36</f>
        <v>0</v>
      </c>
      <c r="L36" s="137" t="str">
        <f t="shared" si="4"/>
        <v/>
      </c>
      <c r="M36" s="138" t="e">
        <f t="shared" si="4"/>
        <v>#DIV/0!</v>
      </c>
      <c r="N36" s="139" t="str">
        <f t="shared" si="5"/>
        <v/>
      </c>
      <c r="O36" s="138" t="e">
        <f t="shared" si="6"/>
        <v>#DIV/0!</v>
      </c>
      <c r="P36" s="137" t="e">
        <f t="shared" si="8"/>
        <v>#VALUE!</v>
      </c>
      <c r="Q36" s="138" t="e">
        <f t="shared" ref="Q36:Q55" si="12">+P36+Q35</f>
        <v>#VALUE!</v>
      </c>
      <c r="R36" s="140">
        <v>0</v>
      </c>
      <c r="S36" s="136">
        <f t="shared" ref="S36:S54" si="13">+R36</f>
        <v>0</v>
      </c>
      <c r="T36" s="141">
        <v>0</v>
      </c>
      <c r="U36" s="141">
        <f t="shared" ref="U36:U55" si="14">+T36+U35</f>
        <v>0</v>
      </c>
      <c r="V36" s="241">
        <v>0</v>
      </c>
      <c r="W36" s="144" t="e">
        <f t="shared" ref="W36:W39" si="15">((T36*1000000)/V36)</f>
        <v>#DIV/0!</v>
      </c>
      <c r="X36" s="271">
        <v>0</v>
      </c>
      <c r="Y36" s="162">
        <v>0</v>
      </c>
      <c r="Z36" s="235">
        <f>+Y36+Z35</f>
        <v>0</v>
      </c>
      <c r="AA36" s="242"/>
      <c r="AB36" s="147">
        <f>+AB35+AA36</f>
        <v>0</v>
      </c>
      <c r="AC36" s="148" t="e">
        <f t="shared" si="9"/>
        <v>#DIV/0!</v>
      </c>
      <c r="AD36" s="112" t="e">
        <f t="shared" ref="AD36:AD55" si="16">+AC36+AD35</f>
        <v>#DIV/0!</v>
      </c>
    </row>
    <row r="37" spans="1:30" ht="25.5" hidden="1" customHeight="1" x14ac:dyDescent="0.25">
      <c r="A37" s="42" t="s">
        <v>33</v>
      </c>
      <c r="B37" s="149"/>
      <c r="C37" s="130"/>
      <c r="D37" s="131"/>
      <c r="E37" s="132">
        <f t="shared" ref="E37:E55" si="17">+E36+D37</f>
        <v>0</v>
      </c>
      <c r="F37" s="133"/>
      <c r="G37" s="133">
        <f t="shared" si="7"/>
        <v>0</v>
      </c>
      <c r="H37" s="134">
        <v>0</v>
      </c>
      <c r="I37" s="150">
        <v>0</v>
      </c>
      <c r="J37" s="135">
        <v>0</v>
      </c>
      <c r="K37" s="136">
        <v>0</v>
      </c>
      <c r="L37" s="137" t="str">
        <f t="shared" si="4"/>
        <v/>
      </c>
      <c r="M37" s="138" t="e">
        <f t="shared" si="4"/>
        <v>#DIV/0!</v>
      </c>
      <c r="N37" s="139" t="str">
        <f t="shared" si="5"/>
        <v/>
      </c>
      <c r="O37" s="138" t="e">
        <f t="shared" si="6"/>
        <v>#DIV/0!</v>
      </c>
      <c r="P37" s="137" t="e">
        <f>(L37+N37)/100</f>
        <v>#VALUE!</v>
      </c>
      <c r="Q37" s="138">
        <v>0</v>
      </c>
      <c r="R37" s="140"/>
      <c r="S37" s="150">
        <f t="shared" si="13"/>
        <v>0</v>
      </c>
      <c r="T37" s="141">
        <v>0</v>
      </c>
      <c r="U37" s="141">
        <f t="shared" si="14"/>
        <v>0</v>
      </c>
      <c r="V37" s="241">
        <v>0</v>
      </c>
      <c r="W37" s="144" t="e">
        <f t="shared" si="15"/>
        <v>#DIV/0!</v>
      </c>
      <c r="X37" s="271">
        <v>0</v>
      </c>
      <c r="Y37" s="162">
        <v>0</v>
      </c>
      <c r="Z37" s="235">
        <f>+Y37+Z36</f>
        <v>0</v>
      </c>
      <c r="AA37" s="146"/>
      <c r="AB37" s="147">
        <f t="shared" ref="AB37:AB55" si="18">+AB36+AA37</f>
        <v>0</v>
      </c>
      <c r="AC37" s="148" t="e">
        <f t="shared" si="9"/>
        <v>#DIV/0!</v>
      </c>
      <c r="AD37" s="112" t="e">
        <f t="shared" si="16"/>
        <v>#DIV/0!</v>
      </c>
    </row>
    <row r="38" spans="1:30" ht="25.5" hidden="1" customHeight="1" x14ac:dyDescent="0.25">
      <c r="A38" s="42" t="s">
        <v>34</v>
      </c>
      <c r="B38" s="149"/>
      <c r="C38" s="130"/>
      <c r="D38" s="131"/>
      <c r="E38" s="132">
        <f t="shared" si="17"/>
        <v>0</v>
      </c>
      <c r="F38" s="133"/>
      <c r="G38" s="133">
        <f t="shared" si="7"/>
        <v>0</v>
      </c>
      <c r="H38" s="134">
        <v>0</v>
      </c>
      <c r="I38" s="150">
        <v>0</v>
      </c>
      <c r="J38" s="135">
        <v>0</v>
      </c>
      <c r="K38" s="136">
        <f t="shared" si="11"/>
        <v>0</v>
      </c>
      <c r="L38" s="137" t="str">
        <f t="shared" si="4"/>
        <v/>
      </c>
      <c r="M38" s="138" t="e">
        <f>IF(E38="","",I38*1000000/E38)</f>
        <v>#DIV/0!</v>
      </c>
      <c r="N38" s="139" t="str">
        <f t="shared" si="5"/>
        <v/>
      </c>
      <c r="O38" s="138" t="e">
        <f t="shared" si="6"/>
        <v>#DIV/0!</v>
      </c>
      <c r="P38" s="137" t="e">
        <f t="shared" ref="P38:P54" si="19">(L38+N38)/100</f>
        <v>#VALUE!</v>
      </c>
      <c r="Q38" s="138" t="e">
        <f t="shared" si="12"/>
        <v>#VALUE!</v>
      </c>
      <c r="R38" s="140"/>
      <c r="S38" s="136">
        <f t="shared" si="13"/>
        <v>0</v>
      </c>
      <c r="T38" s="141">
        <v>0</v>
      </c>
      <c r="U38" s="141">
        <f t="shared" si="14"/>
        <v>0</v>
      </c>
      <c r="V38" s="241">
        <v>0</v>
      </c>
      <c r="W38" s="144" t="e">
        <f t="shared" si="15"/>
        <v>#DIV/0!</v>
      </c>
      <c r="X38" s="271"/>
      <c r="Y38" s="162">
        <v>0</v>
      </c>
      <c r="Z38" s="235">
        <f>+Y38+Z37</f>
        <v>0</v>
      </c>
      <c r="AA38" s="146"/>
      <c r="AB38" s="147">
        <f t="shared" si="18"/>
        <v>0</v>
      </c>
      <c r="AC38" s="148" t="e">
        <f t="shared" si="9"/>
        <v>#DIV/0!</v>
      </c>
      <c r="AD38" s="112" t="e">
        <f t="shared" si="16"/>
        <v>#DIV/0!</v>
      </c>
    </row>
    <row r="39" spans="1:30" ht="25.5" hidden="1" customHeight="1" x14ac:dyDescent="0.25">
      <c r="A39" s="42" t="s">
        <v>4</v>
      </c>
      <c r="B39" s="149"/>
      <c r="C39" s="130"/>
      <c r="D39" s="131"/>
      <c r="E39" s="132">
        <f t="shared" si="17"/>
        <v>0</v>
      </c>
      <c r="F39" s="133"/>
      <c r="G39" s="133">
        <f t="shared" si="7"/>
        <v>0</v>
      </c>
      <c r="H39" s="134">
        <v>0</v>
      </c>
      <c r="I39" s="150">
        <f t="shared" si="10"/>
        <v>0</v>
      </c>
      <c r="J39" s="135">
        <v>0</v>
      </c>
      <c r="K39" s="136">
        <f t="shared" si="11"/>
        <v>0</v>
      </c>
      <c r="L39" s="137" t="str">
        <f t="shared" si="4"/>
        <v/>
      </c>
      <c r="M39" s="138" t="e">
        <f t="shared" si="4"/>
        <v>#DIV/0!</v>
      </c>
      <c r="N39" s="139" t="str">
        <f t="shared" si="5"/>
        <v/>
      </c>
      <c r="O39" s="138" t="e">
        <f t="shared" si="6"/>
        <v>#DIV/0!</v>
      </c>
      <c r="P39" s="137" t="e">
        <f t="shared" si="19"/>
        <v>#VALUE!</v>
      </c>
      <c r="Q39" s="138" t="e">
        <f t="shared" si="12"/>
        <v>#VALUE!</v>
      </c>
      <c r="R39" s="140"/>
      <c r="S39" s="150">
        <f t="shared" si="13"/>
        <v>0</v>
      </c>
      <c r="T39" s="141">
        <v>0</v>
      </c>
      <c r="U39" s="141">
        <f t="shared" si="14"/>
        <v>0</v>
      </c>
      <c r="V39" s="241">
        <v>0</v>
      </c>
      <c r="W39" s="144" t="e">
        <f t="shared" si="15"/>
        <v>#DIV/0!</v>
      </c>
      <c r="X39" s="271"/>
      <c r="Y39" s="162">
        <v>0</v>
      </c>
      <c r="Z39" s="235">
        <f>+Y39+Z38</f>
        <v>0</v>
      </c>
      <c r="AA39" s="146"/>
      <c r="AB39" s="147">
        <f t="shared" si="18"/>
        <v>0</v>
      </c>
      <c r="AC39" s="148" t="e">
        <f t="shared" si="9"/>
        <v>#DIV/0!</v>
      </c>
      <c r="AD39" s="112" t="e">
        <f t="shared" si="16"/>
        <v>#DIV/0!</v>
      </c>
    </row>
    <row r="40" spans="1:30" ht="25.5" customHeight="1" x14ac:dyDescent="0.25">
      <c r="A40" s="42" t="s">
        <v>30</v>
      </c>
      <c r="B40" s="244" t="s">
        <v>83</v>
      </c>
      <c r="C40" s="130">
        <v>11</v>
      </c>
      <c r="D40" s="131">
        <v>3507</v>
      </c>
      <c r="E40" s="131">
        <v>3507</v>
      </c>
      <c r="F40" s="133">
        <v>0</v>
      </c>
      <c r="G40" s="133">
        <f>F40</f>
        <v>0</v>
      </c>
      <c r="H40" s="134">
        <v>0</v>
      </c>
      <c r="I40" s="150">
        <f>H40</f>
        <v>0</v>
      </c>
      <c r="J40" s="134">
        <v>0</v>
      </c>
      <c r="K40" s="150">
        <f>J40</f>
        <v>0</v>
      </c>
      <c r="L40" s="252">
        <f t="shared" si="4"/>
        <v>0</v>
      </c>
      <c r="M40" s="253">
        <f t="shared" si="4"/>
        <v>0</v>
      </c>
      <c r="N40" s="254">
        <f t="shared" ref="N40:N49" si="20">IF(D40="","",J40*1000000/D40)</f>
        <v>0</v>
      </c>
      <c r="O40" s="253">
        <f t="shared" ref="O40:O49" si="21">IF(E40="","",J40*1000000/E40)</f>
        <v>0</v>
      </c>
      <c r="P40" s="252">
        <f t="shared" ref="P40:P48" si="22">(L40+N40)/100</f>
        <v>0</v>
      </c>
      <c r="Q40" s="253">
        <f>+P40</f>
        <v>0</v>
      </c>
      <c r="R40" s="140">
        <v>0</v>
      </c>
      <c r="S40" s="150">
        <f>R40</f>
        <v>0</v>
      </c>
      <c r="T40" s="141">
        <v>0</v>
      </c>
      <c r="U40" s="141">
        <f>T40</f>
        <v>0</v>
      </c>
      <c r="V40" s="241">
        <v>0</v>
      </c>
      <c r="W40" s="275">
        <v>0</v>
      </c>
      <c r="X40" s="271">
        <v>0</v>
      </c>
      <c r="Y40" s="273">
        <v>0</v>
      </c>
      <c r="Z40" s="274">
        <f>Y40</f>
        <v>0</v>
      </c>
      <c r="AA40" s="146"/>
      <c r="AB40" s="147"/>
      <c r="AC40" s="262">
        <f>AA40/D40</f>
        <v>0</v>
      </c>
      <c r="AD40" s="112"/>
    </row>
    <row r="41" spans="1:30" ht="25.5" customHeight="1" x14ac:dyDescent="0.25">
      <c r="A41" s="42" t="s">
        <v>84</v>
      </c>
      <c r="B41" s="244" t="s">
        <v>83</v>
      </c>
      <c r="C41" s="130">
        <v>13</v>
      </c>
      <c r="D41" s="131">
        <v>2340</v>
      </c>
      <c r="E41" s="132">
        <f t="shared" ref="E41:E51" si="23">E40+D41</f>
        <v>5847</v>
      </c>
      <c r="F41" s="133">
        <v>0</v>
      </c>
      <c r="G41" s="133">
        <f>G40+F41</f>
        <v>0</v>
      </c>
      <c r="H41" s="134">
        <v>0</v>
      </c>
      <c r="I41" s="150">
        <f>I40+H41</f>
        <v>0</v>
      </c>
      <c r="J41" s="134">
        <v>0</v>
      </c>
      <c r="K41" s="150">
        <f>K40+J41</f>
        <v>0</v>
      </c>
      <c r="L41" s="252">
        <f t="shared" si="4"/>
        <v>0</v>
      </c>
      <c r="M41" s="253">
        <f t="shared" si="4"/>
        <v>0</v>
      </c>
      <c r="N41" s="254">
        <f t="shared" si="20"/>
        <v>0</v>
      </c>
      <c r="O41" s="253">
        <f t="shared" si="21"/>
        <v>0</v>
      </c>
      <c r="P41" s="252">
        <f t="shared" si="22"/>
        <v>0</v>
      </c>
      <c r="Q41" s="253">
        <f t="shared" ref="Q41:Q51" si="24">+P41</f>
        <v>0</v>
      </c>
      <c r="R41" s="140">
        <v>0</v>
      </c>
      <c r="S41" s="150">
        <f>S40+R41</f>
        <v>0</v>
      </c>
      <c r="T41" s="141">
        <v>0</v>
      </c>
      <c r="U41" s="141">
        <f>U40+T41</f>
        <v>0</v>
      </c>
      <c r="V41" s="241">
        <v>0</v>
      </c>
      <c r="W41" s="275">
        <v>0</v>
      </c>
      <c r="X41" s="271">
        <v>0</v>
      </c>
      <c r="Y41" s="273">
        <v>0</v>
      </c>
      <c r="Z41" s="274">
        <f>Z40+Y41</f>
        <v>0</v>
      </c>
      <c r="AA41" s="146"/>
      <c r="AB41" s="147"/>
      <c r="AC41" s="148"/>
      <c r="AD41" s="112"/>
    </row>
    <row r="42" spans="1:30" ht="25.5" customHeight="1" x14ac:dyDescent="0.25">
      <c r="A42" s="42" t="s">
        <v>32</v>
      </c>
      <c r="B42" s="244" t="s">
        <v>83</v>
      </c>
      <c r="C42" s="130">
        <v>14</v>
      </c>
      <c r="D42" s="131">
        <v>2856</v>
      </c>
      <c r="E42" s="132">
        <f t="shared" si="23"/>
        <v>8703</v>
      </c>
      <c r="F42" s="133">
        <v>0</v>
      </c>
      <c r="G42" s="133">
        <f t="shared" ref="G42:G51" si="25">G41+F42</f>
        <v>0</v>
      </c>
      <c r="H42" s="134">
        <v>0</v>
      </c>
      <c r="I42" s="150">
        <f t="shared" ref="I42:I45" si="26">I41+H42</f>
        <v>0</v>
      </c>
      <c r="J42" s="134">
        <v>0</v>
      </c>
      <c r="K42" s="150">
        <f t="shared" ref="K42:K45" si="27">K41+J42</f>
        <v>0</v>
      </c>
      <c r="L42" s="252">
        <f t="shared" si="4"/>
        <v>0</v>
      </c>
      <c r="M42" s="253">
        <f t="shared" si="4"/>
        <v>0</v>
      </c>
      <c r="N42" s="254">
        <f t="shared" si="20"/>
        <v>0</v>
      </c>
      <c r="O42" s="253">
        <f t="shared" si="21"/>
        <v>0</v>
      </c>
      <c r="P42" s="252">
        <f t="shared" si="22"/>
        <v>0</v>
      </c>
      <c r="Q42" s="253">
        <f t="shared" si="24"/>
        <v>0</v>
      </c>
      <c r="R42" s="140">
        <v>0</v>
      </c>
      <c r="S42" s="150">
        <f t="shared" ref="S42:S49" si="28">S41+R42</f>
        <v>0</v>
      </c>
      <c r="T42" s="141">
        <v>0</v>
      </c>
      <c r="U42" s="141">
        <f t="shared" ref="U42:U49" si="29">U41+T42</f>
        <v>0</v>
      </c>
      <c r="V42" s="241">
        <v>0</v>
      </c>
      <c r="W42" s="275">
        <v>0</v>
      </c>
      <c r="X42" s="271">
        <v>0</v>
      </c>
      <c r="Y42" s="273">
        <v>0</v>
      </c>
      <c r="Z42" s="274">
        <f t="shared" ref="Z42:Z49" si="30">Z41+Y42</f>
        <v>0</v>
      </c>
      <c r="AA42" s="146"/>
      <c r="AB42" s="147"/>
      <c r="AC42" s="148"/>
      <c r="AD42" s="112"/>
    </row>
    <row r="43" spans="1:30" ht="25.5" customHeight="1" x14ac:dyDescent="0.25">
      <c r="A43" s="42" t="s">
        <v>33</v>
      </c>
      <c r="B43" s="244" t="s">
        <v>83</v>
      </c>
      <c r="C43" s="130">
        <v>14</v>
      </c>
      <c r="D43" s="131">
        <v>2856</v>
      </c>
      <c r="E43" s="132">
        <f t="shared" si="23"/>
        <v>11559</v>
      </c>
      <c r="F43" s="133">
        <v>0</v>
      </c>
      <c r="G43" s="133">
        <f t="shared" si="25"/>
        <v>0</v>
      </c>
      <c r="H43" s="134">
        <v>0</v>
      </c>
      <c r="I43" s="150">
        <f t="shared" si="26"/>
        <v>0</v>
      </c>
      <c r="J43" s="134">
        <v>0</v>
      </c>
      <c r="K43" s="150">
        <f t="shared" si="27"/>
        <v>0</v>
      </c>
      <c r="L43" s="252">
        <f t="shared" si="4"/>
        <v>0</v>
      </c>
      <c r="M43" s="253">
        <f t="shared" si="4"/>
        <v>0</v>
      </c>
      <c r="N43" s="254">
        <f t="shared" si="20"/>
        <v>0</v>
      </c>
      <c r="O43" s="253">
        <f t="shared" si="21"/>
        <v>0</v>
      </c>
      <c r="P43" s="252">
        <f t="shared" si="22"/>
        <v>0</v>
      </c>
      <c r="Q43" s="253">
        <f t="shared" si="24"/>
        <v>0</v>
      </c>
      <c r="R43" s="140">
        <v>0</v>
      </c>
      <c r="S43" s="150">
        <f t="shared" si="28"/>
        <v>0</v>
      </c>
      <c r="T43" s="141">
        <v>0</v>
      </c>
      <c r="U43" s="141">
        <f t="shared" si="29"/>
        <v>0</v>
      </c>
      <c r="V43" s="241">
        <v>0</v>
      </c>
      <c r="W43" s="275">
        <v>0</v>
      </c>
      <c r="X43" s="271">
        <v>0</v>
      </c>
      <c r="Y43" s="273">
        <v>0</v>
      </c>
      <c r="Z43" s="274">
        <f t="shared" si="30"/>
        <v>0</v>
      </c>
      <c r="AA43" s="146"/>
      <c r="AB43" s="147"/>
      <c r="AC43" s="148"/>
      <c r="AD43" s="112"/>
    </row>
    <row r="44" spans="1:30" ht="25.5" customHeight="1" x14ac:dyDescent="0.25">
      <c r="A44" s="42" t="s">
        <v>34</v>
      </c>
      <c r="B44" s="244" t="s">
        <v>83</v>
      </c>
      <c r="C44" s="130">
        <v>13</v>
      </c>
      <c r="D44" s="131">
        <v>2340</v>
      </c>
      <c r="E44" s="132">
        <f t="shared" si="23"/>
        <v>13899</v>
      </c>
      <c r="F44" s="133">
        <v>0</v>
      </c>
      <c r="G44" s="133">
        <f t="shared" si="25"/>
        <v>0</v>
      </c>
      <c r="H44" s="134">
        <v>0</v>
      </c>
      <c r="I44" s="150">
        <f t="shared" si="26"/>
        <v>0</v>
      </c>
      <c r="J44" s="134">
        <v>0</v>
      </c>
      <c r="K44" s="150">
        <f t="shared" si="27"/>
        <v>0</v>
      </c>
      <c r="L44" s="252">
        <f t="shared" si="4"/>
        <v>0</v>
      </c>
      <c r="M44" s="253">
        <f t="shared" si="4"/>
        <v>0</v>
      </c>
      <c r="N44" s="254">
        <f t="shared" si="20"/>
        <v>0</v>
      </c>
      <c r="O44" s="253">
        <f t="shared" si="21"/>
        <v>0</v>
      </c>
      <c r="P44" s="252">
        <f t="shared" si="22"/>
        <v>0</v>
      </c>
      <c r="Q44" s="253">
        <f t="shared" si="24"/>
        <v>0</v>
      </c>
      <c r="R44" s="140">
        <v>0</v>
      </c>
      <c r="S44" s="150">
        <f t="shared" si="28"/>
        <v>0</v>
      </c>
      <c r="T44" s="141">
        <v>0</v>
      </c>
      <c r="U44" s="141">
        <f t="shared" si="29"/>
        <v>0</v>
      </c>
      <c r="V44" s="241">
        <v>0</v>
      </c>
      <c r="W44" s="275">
        <v>0</v>
      </c>
      <c r="X44" s="271">
        <v>0</v>
      </c>
      <c r="Y44" s="273">
        <v>0</v>
      </c>
      <c r="Z44" s="274">
        <f t="shared" si="30"/>
        <v>0</v>
      </c>
      <c r="AA44" s="146"/>
      <c r="AB44" s="147"/>
      <c r="AC44" s="148"/>
      <c r="AD44" s="112"/>
    </row>
    <row r="45" spans="1:30" ht="25.5" customHeight="1" x14ac:dyDescent="0.25">
      <c r="A45" s="42" t="s">
        <v>4</v>
      </c>
      <c r="B45" s="244" t="s">
        <v>83</v>
      </c>
      <c r="C45" s="130">
        <v>20</v>
      </c>
      <c r="D45" s="131">
        <v>3920</v>
      </c>
      <c r="E45" s="132">
        <f t="shared" si="23"/>
        <v>17819</v>
      </c>
      <c r="F45" s="133">
        <v>0</v>
      </c>
      <c r="G45" s="133">
        <f t="shared" si="25"/>
        <v>0</v>
      </c>
      <c r="H45" s="134">
        <v>0</v>
      </c>
      <c r="I45" s="150">
        <f t="shared" si="26"/>
        <v>0</v>
      </c>
      <c r="J45" s="134">
        <v>0</v>
      </c>
      <c r="K45" s="150">
        <f t="shared" si="27"/>
        <v>0</v>
      </c>
      <c r="L45" s="252">
        <f t="shared" si="4"/>
        <v>0</v>
      </c>
      <c r="M45" s="253">
        <f t="shared" si="4"/>
        <v>0</v>
      </c>
      <c r="N45" s="254">
        <f t="shared" si="20"/>
        <v>0</v>
      </c>
      <c r="O45" s="253">
        <f t="shared" si="21"/>
        <v>0</v>
      </c>
      <c r="P45" s="252">
        <f t="shared" si="22"/>
        <v>0</v>
      </c>
      <c r="Q45" s="253">
        <f t="shared" si="24"/>
        <v>0</v>
      </c>
      <c r="R45" s="140">
        <v>0</v>
      </c>
      <c r="S45" s="150">
        <f t="shared" si="28"/>
        <v>0</v>
      </c>
      <c r="T45" s="141">
        <v>0</v>
      </c>
      <c r="U45" s="141">
        <f t="shared" si="29"/>
        <v>0</v>
      </c>
      <c r="V45" s="241">
        <v>0</v>
      </c>
      <c r="W45" s="275">
        <v>0</v>
      </c>
      <c r="X45" s="271">
        <v>0</v>
      </c>
      <c r="Y45" s="273">
        <v>0</v>
      </c>
      <c r="Z45" s="274">
        <f t="shared" si="30"/>
        <v>0</v>
      </c>
      <c r="AA45" s="146"/>
      <c r="AB45" s="147"/>
      <c r="AC45" s="148"/>
      <c r="AD45" s="112"/>
    </row>
    <row r="46" spans="1:30" ht="25.5" customHeight="1" x14ac:dyDescent="0.25">
      <c r="A46" s="42" t="s">
        <v>35</v>
      </c>
      <c r="B46" s="244" t="s">
        <v>83</v>
      </c>
      <c r="C46" s="130">
        <v>20</v>
      </c>
      <c r="D46" s="131">
        <v>3920</v>
      </c>
      <c r="E46" s="132">
        <f t="shared" si="23"/>
        <v>21739</v>
      </c>
      <c r="F46" s="133">
        <v>0</v>
      </c>
      <c r="G46" s="133">
        <f t="shared" si="25"/>
        <v>0</v>
      </c>
      <c r="H46" s="134">
        <v>1</v>
      </c>
      <c r="I46" s="150">
        <f>I45+H46</f>
        <v>1</v>
      </c>
      <c r="J46" s="134">
        <v>1</v>
      </c>
      <c r="K46" s="150">
        <f>K45+J46</f>
        <v>1</v>
      </c>
      <c r="L46" s="252">
        <f>IF(D46="","",H46*1000000/D46)</f>
        <v>255.10204081632654</v>
      </c>
      <c r="M46" s="253">
        <f>IF(E46="","",I46*1000000/E46)</f>
        <v>46.000276001656012</v>
      </c>
      <c r="N46" s="254">
        <f>IF(D46="","",J46*1000000/D46)</f>
        <v>255.10204081632654</v>
      </c>
      <c r="O46" s="253">
        <f>IF(E46="","",J46*1000000/E46)</f>
        <v>46.000276001656012</v>
      </c>
      <c r="P46" s="252">
        <f>(L46+N46)/100</f>
        <v>5.1020408163265305</v>
      </c>
      <c r="Q46" s="253">
        <f>+P46</f>
        <v>5.1020408163265305</v>
      </c>
      <c r="R46" s="140">
        <v>0</v>
      </c>
      <c r="S46" s="150">
        <f t="shared" si="28"/>
        <v>0</v>
      </c>
      <c r="T46" s="141">
        <v>0</v>
      </c>
      <c r="U46" s="141">
        <f t="shared" si="29"/>
        <v>0</v>
      </c>
      <c r="V46" s="241">
        <v>0</v>
      </c>
      <c r="W46" s="275">
        <v>0</v>
      </c>
      <c r="X46" s="271">
        <v>0</v>
      </c>
      <c r="Y46" s="273">
        <v>0</v>
      </c>
      <c r="Z46" s="274">
        <f t="shared" si="30"/>
        <v>0</v>
      </c>
      <c r="AA46" s="146"/>
      <c r="AB46" s="147"/>
      <c r="AC46" s="148"/>
      <c r="AD46" s="112"/>
    </row>
    <row r="47" spans="1:30" ht="25.5" customHeight="1" x14ac:dyDescent="0.25">
      <c r="A47" s="42" t="s">
        <v>36</v>
      </c>
      <c r="B47" s="244" t="s">
        <v>83</v>
      </c>
      <c r="C47" s="130">
        <v>20</v>
      </c>
      <c r="D47" s="131">
        <v>3920</v>
      </c>
      <c r="E47" s="132">
        <f t="shared" si="23"/>
        <v>25659</v>
      </c>
      <c r="F47" s="133">
        <v>0</v>
      </c>
      <c r="G47" s="133">
        <f t="shared" si="25"/>
        <v>0</v>
      </c>
      <c r="H47" s="134">
        <v>0</v>
      </c>
      <c r="I47" s="150">
        <f>I46+H47</f>
        <v>1</v>
      </c>
      <c r="J47" s="134">
        <v>0</v>
      </c>
      <c r="K47" s="150">
        <f>K46+J47</f>
        <v>1</v>
      </c>
      <c r="L47" s="252">
        <f t="shared" si="4"/>
        <v>0</v>
      </c>
      <c r="M47" s="253">
        <f t="shared" si="4"/>
        <v>38.972680151214</v>
      </c>
      <c r="N47" s="254">
        <f t="shared" si="20"/>
        <v>0</v>
      </c>
      <c r="O47" s="253">
        <f t="shared" si="21"/>
        <v>0</v>
      </c>
      <c r="P47" s="252">
        <f t="shared" si="22"/>
        <v>0</v>
      </c>
      <c r="Q47" s="253">
        <f t="shared" si="24"/>
        <v>0</v>
      </c>
      <c r="R47" s="140">
        <v>0</v>
      </c>
      <c r="S47" s="150">
        <f t="shared" si="28"/>
        <v>0</v>
      </c>
      <c r="T47" s="141">
        <v>0</v>
      </c>
      <c r="U47" s="141">
        <f t="shared" si="29"/>
        <v>0</v>
      </c>
      <c r="V47" s="241">
        <v>0</v>
      </c>
      <c r="W47" s="275">
        <v>0</v>
      </c>
      <c r="X47" s="271">
        <v>0</v>
      </c>
      <c r="Y47" s="273">
        <v>0</v>
      </c>
      <c r="Z47" s="274">
        <f t="shared" si="30"/>
        <v>0</v>
      </c>
      <c r="AA47" s="146"/>
      <c r="AB47" s="147"/>
      <c r="AC47" s="148"/>
      <c r="AD47" s="112"/>
    </row>
    <row r="48" spans="1:30" ht="25.5" customHeight="1" x14ac:dyDescent="0.25">
      <c r="A48" s="42" t="s">
        <v>38</v>
      </c>
      <c r="B48" s="244" t="s">
        <v>83</v>
      </c>
      <c r="C48" s="130">
        <v>20</v>
      </c>
      <c r="D48" s="131">
        <v>3920</v>
      </c>
      <c r="E48" s="132">
        <f t="shared" si="23"/>
        <v>29579</v>
      </c>
      <c r="F48" s="133">
        <v>0</v>
      </c>
      <c r="G48" s="133">
        <f t="shared" si="25"/>
        <v>0</v>
      </c>
      <c r="H48" s="134">
        <v>0</v>
      </c>
      <c r="I48" s="150">
        <f>I47+H48</f>
        <v>1</v>
      </c>
      <c r="J48" s="134">
        <v>0</v>
      </c>
      <c r="K48" s="150">
        <f>K47+J48</f>
        <v>1</v>
      </c>
      <c r="L48" s="252">
        <f t="shared" si="4"/>
        <v>0</v>
      </c>
      <c r="M48" s="253">
        <f t="shared" si="4"/>
        <v>33.807769025322017</v>
      </c>
      <c r="N48" s="254">
        <f t="shared" si="20"/>
        <v>0</v>
      </c>
      <c r="O48" s="253">
        <f t="shared" si="21"/>
        <v>0</v>
      </c>
      <c r="P48" s="252">
        <f t="shared" si="22"/>
        <v>0</v>
      </c>
      <c r="Q48" s="253">
        <f t="shared" si="24"/>
        <v>0</v>
      </c>
      <c r="R48" s="140">
        <v>0</v>
      </c>
      <c r="S48" s="150">
        <f t="shared" si="28"/>
        <v>0</v>
      </c>
      <c r="T48" s="141">
        <v>0</v>
      </c>
      <c r="U48" s="141">
        <f t="shared" si="29"/>
        <v>0</v>
      </c>
      <c r="V48" s="241">
        <v>0</v>
      </c>
      <c r="W48" s="275">
        <v>0</v>
      </c>
      <c r="X48" s="271">
        <v>0</v>
      </c>
      <c r="Y48" s="273">
        <v>0</v>
      </c>
      <c r="Z48" s="274">
        <f t="shared" si="30"/>
        <v>0</v>
      </c>
      <c r="AA48" s="146"/>
      <c r="AB48" s="147"/>
      <c r="AC48" s="148"/>
      <c r="AD48" s="112"/>
    </row>
    <row r="49" spans="1:30" ht="25.5" customHeight="1" x14ac:dyDescent="0.25">
      <c r="A49" s="42" t="s">
        <v>37</v>
      </c>
      <c r="B49" s="244" t="s">
        <v>83</v>
      </c>
      <c r="C49" s="130">
        <v>20</v>
      </c>
      <c r="D49" s="131">
        <v>3920</v>
      </c>
      <c r="E49" s="132">
        <f t="shared" si="23"/>
        <v>33499</v>
      </c>
      <c r="F49" s="133">
        <v>0</v>
      </c>
      <c r="G49" s="133">
        <f t="shared" si="25"/>
        <v>0</v>
      </c>
      <c r="H49" s="134">
        <v>0</v>
      </c>
      <c r="I49" s="150">
        <f>I48+H49</f>
        <v>1</v>
      </c>
      <c r="J49" s="134">
        <v>0</v>
      </c>
      <c r="K49" s="150">
        <f>K48+J49</f>
        <v>1</v>
      </c>
      <c r="L49" s="252">
        <f t="shared" si="4"/>
        <v>0</v>
      </c>
      <c r="M49" s="253">
        <f t="shared" si="4"/>
        <v>29.851637362309322</v>
      </c>
      <c r="N49" s="254">
        <f t="shared" si="20"/>
        <v>0</v>
      </c>
      <c r="O49" s="253">
        <f t="shared" si="21"/>
        <v>0</v>
      </c>
      <c r="P49" s="252">
        <f>(L49+N49)/100</f>
        <v>0</v>
      </c>
      <c r="Q49" s="253">
        <f t="shared" si="24"/>
        <v>0</v>
      </c>
      <c r="R49" s="140">
        <v>0</v>
      </c>
      <c r="S49" s="150">
        <f t="shared" si="28"/>
        <v>0</v>
      </c>
      <c r="T49" s="141">
        <v>0</v>
      </c>
      <c r="U49" s="141">
        <f t="shared" si="29"/>
        <v>0</v>
      </c>
      <c r="V49" s="241">
        <v>0</v>
      </c>
      <c r="W49" s="275">
        <v>0</v>
      </c>
      <c r="X49" s="271">
        <v>0</v>
      </c>
      <c r="Y49" s="273">
        <v>0</v>
      </c>
      <c r="Z49" s="274">
        <f t="shared" si="30"/>
        <v>0</v>
      </c>
      <c r="AA49" s="146"/>
      <c r="AB49" s="147"/>
      <c r="AC49" s="148"/>
      <c r="AD49" s="112"/>
    </row>
    <row r="50" spans="1:30" ht="25.5" customHeight="1" x14ac:dyDescent="0.25">
      <c r="A50" s="42" t="s">
        <v>39</v>
      </c>
      <c r="B50" s="244" t="s">
        <v>83</v>
      </c>
      <c r="C50" s="245"/>
      <c r="D50" s="246"/>
      <c r="E50" s="132">
        <f t="shared" si="23"/>
        <v>33499</v>
      </c>
      <c r="F50" s="247"/>
      <c r="G50" s="133">
        <f t="shared" si="25"/>
        <v>0</v>
      </c>
      <c r="H50" s="248"/>
      <c r="I50" s="249"/>
      <c r="J50" s="250"/>
      <c r="K50" s="251"/>
      <c r="L50" s="252" t="str">
        <f t="shared" si="4"/>
        <v/>
      </c>
      <c r="M50" s="253">
        <f t="shared" si="4"/>
        <v>0</v>
      </c>
      <c r="N50" s="254" t="str">
        <f t="shared" si="5"/>
        <v/>
      </c>
      <c r="O50" s="253">
        <f t="shared" si="6"/>
        <v>0</v>
      </c>
      <c r="P50" s="252" t="e">
        <f t="shared" ref="P50:P51" si="31">(L50+N50)/100</f>
        <v>#VALUE!</v>
      </c>
      <c r="Q50" s="253" t="e">
        <f t="shared" si="24"/>
        <v>#VALUE!</v>
      </c>
      <c r="R50" s="250"/>
      <c r="S50" s="251"/>
      <c r="T50" s="255"/>
      <c r="U50" s="255"/>
      <c r="V50" s="256"/>
      <c r="W50" s="257"/>
      <c r="X50" s="258"/>
      <c r="Y50" s="255"/>
      <c r="Z50" s="259"/>
      <c r="AA50" s="260">
        <v>315.33</v>
      </c>
      <c r="AB50" s="261">
        <f>+AB39+AA50</f>
        <v>315.33</v>
      </c>
      <c r="AC50" s="262" t="e">
        <f t="shared" si="9"/>
        <v>#DIV/0!</v>
      </c>
      <c r="AD50" s="263" t="e">
        <f>AC50</f>
        <v>#DIV/0!</v>
      </c>
    </row>
    <row r="51" spans="1:30" ht="25.5" customHeight="1" x14ac:dyDescent="0.25">
      <c r="A51" s="42" t="s">
        <v>40</v>
      </c>
      <c r="B51" s="244" t="s">
        <v>83</v>
      </c>
      <c r="C51" s="245"/>
      <c r="D51" s="264"/>
      <c r="E51" s="132">
        <f t="shared" si="23"/>
        <v>33499</v>
      </c>
      <c r="F51" s="247"/>
      <c r="G51" s="133">
        <f t="shared" si="25"/>
        <v>0</v>
      </c>
      <c r="H51" s="248"/>
      <c r="I51" s="249"/>
      <c r="J51" s="250"/>
      <c r="K51" s="251"/>
      <c r="L51" s="252" t="str">
        <f t="shared" si="4"/>
        <v/>
      </c>
      <c r="M51" s="253">
        <f t="shared" si="4"/>
        <v>0</v>
      </c>
      <c r="N51" s="254" t="str">
        <f t="shared" si="5"/>
        <v/>
      </c>
      <c r="O51" s="253">
        <f t="shared" si="6"/>
        <v>0</v>
      </c>
      <c r="P51" s="252" t="e">
        <f t="shared" si="31"/>
        <v>#VALUE!</v>
      </c>
      <c r="Q51" s="253" t="e">
        <f t="shared" si="24"/>
        <v>#VALUE!</v>
      </c>
      <c r="R51" s="250"/>
      <c r="S51" s="249"/>
      <c r="T51" s="255"/>
      <c r="U51" s="255"/>
      <c r="V51" s="256"/>
      <c r="W51" s="257"/>
      <c r="X51" s="258"/>
      <c r="Y51" s="255"/>
      <c r="Z51" s="259"/>
      <c r="AA51" s="260">
        <v>431.75</v>
      </c>
      <c r="AB51" s="261">
        <f t="shared" si="18"/>
        <v>747.07999999999993</v>
      </c>
      <c r="AC51" s="262" t="e">
        <f t="shared" si="9"/>
        <v>#DIV/0!</v>
      </c>
      <c r="AD51" s="265" t="e">
        <f t="shared" si="16"/>
        <v>#DIV/0!</v>
      </c>
    </row>
    <row r="52" spans="1:30" ht="25.5" hidden="1" customHeight="1" x14ac:dyDescent="0.25">
      <c r="A52" s="42" t="s">
        <v>38</v>
      </c>
      <c r="B52" s="149"/>
      <c r="C52" s="130"/>
      <c r="D52" s="131"/>
      <c r="E52" s="132">
        <f t="shared" si="17"/>
        <v>33499</v>
      </c>
      <c r="F52" s="133"/>
      <c r="G52" s="133">
        <f t="shared" si="7"/>
        <v>0</v>
      </c>
      <c r="H52" s="134">
        <v>0</v>
      </c>
      <c r="I52" s="150">
        <f t="shared" si="10"/>
        <v>0</v>
      </c>
      <c r="J52" s="135">
        <v>0</v>
      </c>
      <c r="K52" s="136">
        <f t="shared" si="11"/>
        <v>0</v>
      </c>
      <c r="L52" s="137" t="str">
        <f t="shared" si="4"/>
        <v/>
      </c>
      <c r="M52" s="138">
        <f t="shared" si="4"/>
        <v>0</v>
      </c>
      <c r="N52" s="139" t="str">
        <f t="shared" si="5"/>
        <v/>
      </c>
      <c r="O52" s="138">
        <f t="shared" si="6"/>
        <v>0</v>
      </c>
      <c r="P52" s="137" t="e">
        <f t="shared" si="19"/>
        <v>#VALUE!</v>
      </c>
      <c r="Q52" s="138" t="e">
        <f t="shared" si="12"/>
        <v>#VALUE!</v>
      </c>
      <c r="R52" s="140"/>
      <c r="S52" s="136">
        <f t="shared" si="13"/>
        <v>0</v>
      </c>
      <c r="T52" s="141">
        <v>0</v>
      </c>
      <c r="U52" s="141">
        <f t="shared" si="14"/>
        <v>0</v>
      </c>
      <c r="V52" s="241">
        <v>0</v>
      </c>
      <c r="W52" s="243">
        <v>0</v>
      </c>
      <c r="X52" s="271"/>
      <c r="Y52" s="162"/>
      <c r="Z52" s="235">
        <f t="shared" ref="Z52:Z54" si="32">+Y52+Z51</f>
        <v>0</v>
      </c>
      <c r="AA52" s="146"/>
      <c r="AB52" s="147">
        <f t="shared" si="18"/>
        <v>747.07999999999993</v>
      </c>
      <c r="AC52" s="148" t="e">
        <f t="shared" si="9"/>
        <v>#DIV/0!</v>
      </c>
      <c r="AD52" s="112" t="e">
        <f t="shared" si="16"/>
        <v>#DIV/0!</v>
      </c>
    </row>
    <row r="53" spans="1:30" ht="25.5" hidden="1" customHeight="1" x14ac:dyDescent="0.25">
      <c r="A53" s="42" t="s">
        <v>37</v>
      </c>
      <c r="B53" s="149"/>
      <c r="C53" s="130"/>
      <c r="D53" s="131"/>
      <c r="E53" s="132">
        <f t="shared" si="17"/>
        <v>33499</v>
      </c>
      <c r="F53" s="133"/>
      <c r="G53" s="133">
        <f t="shared" si="7"/>
        <v>0</v>
      </c>
      <c r="H53" s="134">
        <v>0</v>
      </c>
      <c r="I53" s="150">
        <f t="shared" si="10"/>
        <v>0</v>
      </c>
      <c r="J53" s="135">
        <v>0</v>
      </c>
      <c r="K53" s="136">
        <f t="shared" si="11"/>
        <v>0</v>
      </c>
      <c r="L53" s="137" t="str">
        <f t="shared" si="4"/>
        <v/>
      </c>
      <c r="M53" s="137">
        <f t="shared" si="4"/>
        <v>0</v>
      </c>
      <c r="N53" s="139" t="str">
        <f t="shared" si="5"/>
        <v/>
      </c>
      <c r="O53" s="138">
        <f t="shared" si="6"/>
        <v>0</v>
      </c>
      <c r="P53" s="137" t="e">
        <f t="shared" si="19"/>
        <v>#VALUE!</v>
      </c>
      <c r="Q53" s="138" t="e">
        <f t="shared" si="12"/>
        <v>#VALUE!</v>
      </c>
      <c r="R53" s="140"/>
      <c r="S53" s="150">
        <f t="shared" si="13"/>
        <v>0</v>
      </c>
      <c r="T53" s="141">
        <v>0</v>
      </c>
      <c r="U53" s="141">
        <f t="shared" si="14"/>
        <v>0</v>
      </c>
      <c r="V53" s="241">
        <v>0</v>
      </c>
      <c r="W53" s="243">
        <v>0</v>
      </c>
      <c r="X53" s="271"/>
      <c r="Y53" s="162"/>
      <c r="Z53" s="235">
        <f t="shared" si="32"/>
        <v>0</v>
      </c>
      <c r="AA53" s="152"/>
      <c r="AB53" s="147">
        <f t="shared" si="18"/>
        <v>747.07999999999993</v>
      </c>
      <c r="AC53" s="148" t="e">
        <f t="shared" si="9"/>
        <v>#DIV/0!</v>
      </c>
      <c r="AD53" s="112" t="e">
        <f t="shared" si="16"/>
        <v>#DIV/0!</v>
      </c>
    </row>
    <row r="54" spans="1:30" ht="25.5" hidden="1" customHeight="1" x14ac:dyDescent="0.25">
      <c r="A54" s="42" t="s">
        <v>39</v>
      </c>
      <c r="B54" s="149"/>
      <c r="C54" s="130"/>
      <c r="D54" s="131"/>
      <c r="E54" s="132">
        <f t="shared" si="17"/>
        <v>33499</v>
      </c>
      <c r="F54" s="133"/>
      <c r="G54" s="133">
        <f t="shared" si="7"/>
        <v>0</v>
      </c>
      <c r="H54" s="134">
        <v>0</v>
      </c>
      <c r="I54" s="150">
        <f t="shared" si="10"/>
        <v>0</v>
      </c>
      <c r="J54" s="135">
        <v>0</v>
      </c>
      <c r="K54" s="136">
        <f t="shared" si="11"/>
        <v>0</v>
      </c>
      <c r="L54" s="137" t="str">
        <f t="shared" si="4"/>
        <v/>
      </c>
      <c r="M54" s="137">
        <f t="shared" si="4"/>
        <v>0</v>
      </c>
      <c r="N54" s="139">
        <v>0</v>
      </c>
      <c r="O54" s="138">
        <f t="shared" si="6"/>
        <v>0</v>
      </c>
      <c r="P54" s="137" t="e">
        <f t="shared" si="19"/>
        <v>#VALUE!</v>
      </c>
      <c r="Q54" s="138" t="e">
        <f t="shared" si="12"/>
        <v>#VALUE!</v>
      </c>
      <c r="R54" s="140"/>
      <c r="S54" s="136">
        <f t="shared" si="13"/>
        <v>0</v>
      </c>
      <c r="T54" s="141">
        <v>0</v>
      </c>
      <c r="U54" s="141">
        <f t="shared" si="14"/>
        <v>0</v>
      </c>
      <c r="V54" s="241">
        <v>0</v>
      </c>
      <c r="W54" s="243">
        <v>0</v>
      </c>
      <c r="X54" s="271"/>
      <c r="Y54" s="162"/>
      <c r="Z54" s="235">
        <f t="shared" si="32"/>
        <v>0</v>
      </c>
      <c r="AA54" s="152"/>
      <c r="AB54" s="147">
        <f t="shared" si="18"/>
        <v>747.07999999999993</v>
      </c>
      <c r="AC54" s="148" t="e">
        <f t="shared" si="9"/>
        <v>#DIV/0!</v>
      </c>
      <c r="AD54" s="112" t="e">
        <f t="shared" si="16"/>
        <v>#DIV/0!</v>
      </c>
    </row>
    <row r="55" spans="1:30" ht="11.25" hidden="1" customHeight="1" thickBot="1" x14ac:dyDescent="0.3">
      <c r="A55" s="116" t="s">
        <v>40</v>
      </c>
      <c r="B55" s="117"/>
      <c r="C55" s="118"/>
      <c r="D55" s="119"/>
      <c r="E55" s="153">
        <f t="shared" si="17"/>
        <v>33499</v>
      </c>
      <c r="F55" s="154"/>
      <c r="G55" s="133">
        <f t="shared" si="7"/>
        <v>0</v>
      </c>
      <c r="H55" s="155"/>
      <c r="I55" s="156">
        <f>+H55+I54</f>
        <v>0</v>
      </c>
      <c r="J55" s="157"/>
      <c r="K55" s="158">
        <f t="shared" si="11"/>
        <v>0</v>
      </c>
      <c r="L55" s="137" t="str">
        <f t="shared" si="4"/>
        <v/>
      </c>
      <c r="M55" s="108">
        <f t="shared" si="4"/>
        <v>0</v>
      </c>
      <c r="N55" s="109"/>
      <c r="O55" s="110">
        <f t="shared" si="6"/>
        <v>0</v>
      </c>
      <c r="P55" s="108" t="e">
        <f>(L55+N55)/100</f>
        <v>#VALUE!</v>
      </c>
      <c r="Q55" s="110" t="e">
        <f t="shared" si="12"/>
        <v>#VALUE!</v>
      </c>
      <c r="R55" s="159"/>
      <c r="S55" s="156"/>
      <c r="T55" s="141">
        <v>0</v>
      </c>
      <c r="U55" s="106">
        <f t="shared" si="14"/>
        <v>0</v>
      </c>
      <c r="V55" s="143">
        <v>0</v>
      </c>
      <c r="W55" s="243">
        <v>0</v>
      </c>
      <c r="X55" s="272"/>
      <c r="Y55" s="162"/>
      <c r="Z55" s="160"/>
      <c r="AA55" s="161"/>
      <c r="AB55" s="113">
        <f t="shared" si="18"/>
        <v>747.07999999999993</v>
      </c>
      <c r="AC55" s="114" t="e">
        <f t="shared" si="9"/>
        <v>#DIV/0!</v>
      </c>
      <c r="AD55" s="115" t="e">
        <f t="shared" si="16"/>
        <v>#DIV/0!</v>
      </c>
    </row>
    <row r="56" spans="1:30" s="20" customFormat="1" ht="13.8" x14ac:dyDescent="0.25">
      <c r="A56" s="78" t="s">
        <v>81</v>
      </c>
      <c r="B56" s="78"/>
      <c r="C56" s="78"/>
      <c r="D56" s="78"/>
      <c r="E56" s="78"/>
      <c r="F56" s="78"/>
      <c r="G56" s="78"/>
      <c r="H56" s="79"/>
      <c r="I56" s="80"/>
      <c r="X56" s="268"/>
    </row>
    <row r="57" spans="1:30" s="20" customFormat="1" ht="13.8" x14ac:dyDescent="0.25">
      <c r="A57" s="78" t="s">
        <v>64</v>
      </c>
      <c r="B57" s="78"/>
      <c r="C57" s="78"/>
      <c r="D57" s="78"/>
      <c r="E57" s="78"/>
      <c r="F57" s="78"/>
      <c r="G57" s="78"/>
      <c r="H57" s="79"/>
      <c r="I57" s="80"/>
      <c r="X57" s="268"/>
    </row>
    <row r="58" spans="1:30" s="20" customFormat="1" ht="13.8" x14ac:dyDescent="0.25">
      <c r="A58" s="78"/>
      <c r="B58" s="78"/>
      <c r="C58" s="78"/>
      <c r="D58" s="78"/>
      <c r="E58" s="78"/>
      <c r="F58" s="78"/>
      <c r="G58" s="78"/>
      <c r="H58" s="79"/>
      <c r="I58" s="80"/>
      <c r="X58" s="268"/>
    </row>
    <row r="59" spans="1:30" s="20" customFormat="1" ht="16.2" x14ac:dyDescent="0.25">
      <c r="A59" s="82" t="s">
        <v>65</v>
      </c>
      <c r="B59" s="81"/>
      <c r="D59" s="82"/>
      <c r="E59" s="82"/>
      <c r="F59" s="82"/>
      <c r="G59" s="82"/>
      <c r="H59" s="79"/>
      <c r="I59" s="80"/>
      <c r="J59" s="82" t="s">
        <v>45</v>
      </c>
      <c r="K59" s="83"/>
      <c r="L59" s="83"/>
      <c r="M59" s="2"/>
      <c r="N59" s="2"/>
      <c r="O59"/>
      <c r="P59"/>
      <c r="Q59" s="14"/>
      <c r="R59" s="13"/>
      <c r="X59" s="268"/>
    </row>
    <row r="60" spans="1:30" s="20" customFormat="1" ht="13.8" x14ac:dyDescent="0.25">
      <c r="A60" s="78"/>
      <c r="B60" s="78"/>
      <c r="C60" s="78"/>
      <c r="D60" s="78"/>
      <c r="E60" s="78"/>
      <c r="F60" s="78"/>
      <c r="G60" s="78"/>
      <c r="H60" s="79"/>
      <c r="I60" s="80"/>
      <c r="J60" s="84" t="s">
        <v>46</v>
      </c>
      <c r="K60" s="311" t="s">
        <v>48</v>
      </c>
      <c r="L60" s="311"/>
      <c r="M60" s="311"/>
      <c r="N60" s="311"/>
      <c r="O60" s="311"/>
      <c r="P60" s="311"/>
      <c r="Q60" s="311"/>
      <c r="R60" s="13"/>
      <c r="X60" s="268"/>
    </row>
    <row r="61" spans="1:30" s="20" customFormat="1" ht="16.2" x14ac:dyDescent="0.25">
      <c r="A61" s="82" t="s">
        <v>22</v>
      </c>
      <c r="B61" s="83"/>
      <c r="C61" s="83"/>
      <c r="D61" s="78"/>
      <c r="E61" s="78"/>
      <c r="H61" s="79"/>
      <c r="I61" s="80"/>
      <c r="J61" s="86"/>
      <c r="K61" s="312" t="s">
        <v>47</v>
      </c>
      <c r="L61" s="312"/>
      <c r="M61" s="312"/>
      <c r="N61" s="312"/>
      <c r="O61" s="312"/>
      <c r="P61" s="312"/>
      <c r="Q61" s="312"/>
      <c r="R61" s="312"/>
      <c r="X61" s="268"/>
    </row>
    <row r="62" spans="1:30" s="20" customFormat="1" ht="13.8" x14ac:dyDescent="0.25">
      <c r="A62" s="84" t="s">
        <v>23</v>
      </c>
      <c r="B62" s="122" t="s">
        <v>50</v>
      </c>
      <c r="C62" s="104"/>
      <c r="D62" s="104"/>
      <c r="E62" s="104"/>
      <c r="H62" s="79"/>
      <c r="I62" s="80"/>
      <c r="J62" s="11"/>
      <c r="K62" s="12"/>
      <c r="L62" s="2"/>
      <c r="M62" s="2"/>
      <c r="N62" s="2"/>
      <c r="O62"/>
      <c r="P62"/>
      <c r="Q62" s="14"/>
      <c r="R62" s="13"/>
      <c r="X62" s="268"/>
    </row>
    <row r="63" spans="1:30" s="20" customFormat="1" ht="13.8" x14ac:dyDescent="0.25">
      <c r="A63" s="85"/>
      <c r="B63" s="123" t="s">
        <v>24</v>
      </c>
      <c r="C63" s="120"/>
      <c r="D63" s="120"/>
      <c r="E63" s="120"/>
      <c r="H63" s="79"/>
      <c r="I63" s="80"/>
      <c r="X63" s="268"/>
    </row>
    <row r="64" spans="1:30" s="20" customFormat="1" ht="27" customHeight="1" x14ac:dyDescent="0.25">
      <c r="A64" s="78"/>
      <c r="B64" s="78"/>
      <c r="C64" s="78"/>
      <c r="D64" s="78"/>
      <c r="E64" s="121"/>
      <c r="H64" s="79"/>
      <c r="I64" s="80"/>
      <c r="X64" s="268"/>
    </row>
    <row r="65" spans="1:24" s="20" customFormat="1" ht="16.2" x14ac:dyDescent="0.25">
      <c r="A65" s="82" t="s">
        <v>25</v>
      </c>
      <c r="B65" s="78"/>
      <c r="C65" s="78"/>
      <c r="D65" s="78"/>
      <c r="E65" s="121"/>
      <c r="H65" s="79"/>
      <c r="I65" s="80"/>
      <c r="X65" s="268"/>
    </row>
    <row r="66" spans="1:24" s="20" customFormat="1" ht="13.8" x14ac:dyDescent="0.25">
      <c r="A66" s="84" t="s">
        <v>26</v>
      </c>
      <c r="B66" s="122" t="s">
        <v>49</v>
      </c>
      <c r="C66" s="104"/>
      <c r="D66" s="104"/>
      <c r="E66" s="120"/>
      <c r="H66" s="79"/>
      <c r="I66" s="80"/>
      <c r="X66" s="268"/>
    </row>
    <row r="67" spans="1:24" s="20" customFormat="1" ht="13.8" x14ac:dyDescent="0.25">
      <c r="A67" s="86"/>
      <c r="B67" s="124" t="s">
        <v>24</v>
      </c>
      <c r="C67" s="120"/>
      <c r="D67" s="120"/>
      <c r="E67" s="120"/>
      <c r="H67" s="79"/>
      <c r="I67" s="80"/>
      <c r="X67" s="268"/>
    </row>
    <row r="68" spans="1:24" s="20" customFormat="1" ht="13.8" x14ac:dyDescent="0.25">
      <c r="A68" s="78"/>
      <c r="B68" s="78"/>
      <c r="C68" s="78"/>
      <c r="D68" s="78"/>
      <c r="E68" s="78"/>
      <c r="H68" s="79"/>
      <c r="I68" s="80"/>
      <c r="X68" s="268"/>
    </row>
    <row r="69" spans="1:24" s="20" customFormat="1" ht="16.2" x14ac:dyDescent="0.25">
      <c r="A69" s="82" t="s">
        <v>27</v>
      </c>
      <c r="B69" s="83"/>
      <c r="C69" s="83"/>
      <c r="D69" s="78"/>
      <c r="E69" s="78"/>
      <c r="H69" s="79"/>
      <c r="I69" s="80"/>
      <c r="X69" s="268"/>
    </row>
    <row r="70" spans="1:24" s="20" customFormat="1" ht="13.8" x14ac:dyDescent="0.25">
      <c r="A70" s="84" t="s">
        <v>28</v>
      </c>
      <c r="B70" s="104" t="s">
        <v>29</v>
      </c>
      <c r="C70" s="78"/>
      <c r="D70" s="78"/>
      <c r="E70" s="78"/>
      <c r="H70" s="79"/>
      <c r="I70" s="80"/>
      <c r="X70" s="268"/>
    </row>
    <row r="71" spans="1:24" s="20" customFormat="1" ht="13.8" x14ac:dyDescent="0.25">
      <c r="A71" s="86"/>
      <c r="B71" s="168">
        <v>1000</v>
      </c>
      <c r="C71" s="78"/>
      <c r="D71" s="78"/>
      <c r="E71" s="78"/>
      <c r="H71" s="79"/>
      <c r="I71" s="80"/>
      <c r="X71" s="268"/>
    </row>
    <row r="72" spans="1:24" s="20" customFormat="1" ht="13.8" x14ac:dyDescent="0.25">
      <c r="A72" s="78"/>
      <c r="B72" s="78"/>
      <c r="C72" s="86"/>
      <c r="D72" s="168"/>
      <c r="E72" s="78"/>
      <c r="F72" s="78"/>
      <c r="G72" s="78"/>
      <c r="H72" s="79"/>
      <c r="I72" s="80"/>
      <c r="X72" s="268"/>
    </row>
    <row r="73" spans="1:24" x14ac:dyDescent="0.25">
      <c r="A73" s="1"/>
      <c r="B73" s="1"/>
    </row>
    <row r="74" spans="1:24" ht="18" customHeight="1" x14ac:dyDescent="0.25">
      <c r="A74" s="1"/>
      <c r="B74" s="1"/>
    </row>
    <row r="75" spans="1:24" ht="18" customHeight="1" x14ac:dyDescent="0.25">
      <c r="A75" s="1"/>
      <c r="B75" s="1"/>
    </row>
    <row r="76" spans="1:24" x14ac:dyDescent="0.25">
      <c r="A76" s="1"/>
      <c r="B76" s="1"/>
    </row>
  </sheetData>
  <mergeCells count="63">
    <mergeCell ref="AA1:AD1"/>
    <mergeCell ref="AA2:AD2"/>
    <mergeCell ref="AA3:AD3"/>
    <mergeCell ref="AA4:AD4"/>
    <mergeCell ref="J11:K11"/>
    <mergeCell ref="L11:M11"/>
    <mergeCell ref="A8:V8"/>
    <mergeCell ref="A1:C4"/>
    <mergeCell ref="D3:Z4"/>
    <mergeCell ref="D1:Z2"/>
    <mergeCell ref="N11:O11"/>
    <mergeCell ref="P11:Q11"/>
    <mergeCell ref="AA24:AD29"/>
    <mergeCell ref="P32:Q32"/>
    <mergeCell ref="AA32:AB32"/>
    <mergeCell ref="AA8:AD8"/>
    <mergeCell ref="A10:E10"/>
    <mergeCell ref="F10:K10"/>
    <mergeCell ref="L10:Q10"/>
    <mergeCell ref="R10:S11"/>
    <mergeCell ref="AA10:AD10"/>
    <mergeCell ref="A11:A12"/>
    <mergeCell ref="C11:C12"/>
    <mergeCell ref="D11:E11"/>
    <mergeCell ref="AA11:AB11"/>
    <mergeCell ref="AC11:AD11"/>
    <mergeCell ref="F11:G11"/>
    <mergeCell ref="H11:I11"/>
    <mergeCell ref="P22:Q22"/>
    <mergeCell ref="AA22:AB22"/>
    <mergeCell ref="AC22:AD22"/>
    <mergeCell ref="N22:O22"/>
    <mergeCell ref="AA13:AD18"/>
    <mergeCell ref="L21:Q21"/>
    <mergeCell ref="R21:S22"/>
    <mergeCell ref="AA21:AD21"/>
    <mergeCell ref="L22:M22"/>
    <mergeCell ref="A31:A33"/>
    <mergeCell ref="B31:B33"/>
    <mergeCell ref="C31:C33"/>
    <mergeCell ref="D31:E32"/>
    <mergeCell ref="F31:G32"/>
    <mergeCell ref="A21:E21"/>
    <mergeCell ref="F21:K21"/>
    <mergeCell ref="A22:A23"/>
    <mergeCell ref="C22:C23"/>
    <mergeCell ref="D22:E22"/>
    <mergeCell ref="F22:G22"/>
    <mergeCell ref="H22:I22"/>
    <mergeCell ref="J22:K22"/>
    <mergeCell ref="AC32:AD32"/>
    <mergeCell ref="Y31:Z32"/>
    <mergeCell ref="K60:Q60"/>
    <mergeCell ref="K61:R61"/>
    <mergeCell ref="L31:Q31"/>
    <mergeCell ref="R31:S32"/>
    <mergeCell ref="H31:K31"/>
    <mergeCell ref="H32:I32"/>
    <mergeCell ref="J32:K32"/>
    <mergeCell ref="L32:M32"/>
    <mergeCell ref="N32:O32"/>
    <mergeCell ref="AA31:AD31"/>
    <mergeCell ref="T31:X32"/>
  </mergeCells>
  <printOptions horizontalCentered="1" verticalCentered="1"/>
  <pageMargins left="0" right="0" top="0.19685039370078741" bottom="0.23622047244094491" header="0" footer="0"/>
  <pageSetup paperSize="8" scale="45" orientation="landscape" r:id="rId1"/>
  <headerFooter alignWithMargins="0"/>
  <colBreaks count="1" manualBreakCount="1">
    <brk id="12" max="73" man="1"/>
  </col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66"/>
  <sheetViews>
    <sheetView view="pageBreakPreview" topLeftCell="A31" zoomScale="80" zoomScaleNormal="72" zoomScaleSheetLayoutView="80" workbookViewId="0">
      <selection activeCell="C38" sqref="C38:D44"/>
    </sheetView>
  </sheetViews>
  <sheetFormatPr baseColWidth="10" defaultRowHeight="13.2" x14ac:dyDescent="0.25"/>
  <cols>
    <col min="1" max="1" width="14.33203125" customWidth="1"/>
    <col min="2" max="2" width="15.6640625" customWidth="1"/>
    <col min="3" max="3" width="14.33203125" customWidth="1"/>
    <col min="4" max="4" width="10.33203125" customWidth="1"/>
    <col min="5" max="5" width="12.109375" customWidth="1"/>
    <col min="6" max="6" width="8.6640625" customWidth="1"/>
    <col min="7" max="7" width="10.5546875" customWidth="1"/>
    <col min="8" max="8" width="11.6640625" customWidth="1"/>
    <col min="9" max="9" width="11.5546875" customWidth="1"/>
    <col min="10" max="11" width="8.6640625" customWidth="1"/>
    <col min="12" max="15" width="11.44140625" customWidth="1"/>
    <col min="16" max="16" width="11.6640625" customWidth="1"/>
    <col min="17" max="17" width="12" customWidth="1"/>
    <col min="18" max="18" width="7.33203125" customWidth="1"/>
    <col min="19" max="22" width="11.6640625" customWidth="1"/>
    <col min="23" max="23" width="15.6640625" customWidth="1"/>
    <col min="24" max="26" width="11.33203125" customWidth="1"/>
    <col min="27" max="30" width="10.6640625" customWidth="1"/>
  </cols>
  <sheetData>
    <row r="1" spans="1:30" ht="15" customHeight="1" x14ac:dyDescent="0.25">
      <c r="A1" s="277"/>
      <c r="B1" s="277"/>
      <c r="C1" s="277"/>
      <c r="D1" s="279" t="s">
        <v>58</v>
      </c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  <c r="V1" s="279"/>
      <c r="W1" s="279"/>
      <c r="X1" s="279"/>
      <c r="Y1" s="279"/>
      <c r="Z1" s="279"/>
      <c r="AA1" s="317" t="s">
        <v>59</v>
      </c>
      <c r="AB1" s="317"/>
      <c r="AC1" s="317" t="s">
        <v>60</v>
      </c>
      <c r="AD1" s="317"/>
    </row>
    <row r="2" spans="1:30" ht="15" customHeight="1" x14ac:dyDescent="0.25">
      <c r="A2" s="277"/>
      <c r="B2" s="277"/>
      <c r="C2" s="277"/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  <c r="R2" s="279"/>
      <c r="S2" s="279"/>
      <c r="T2" s="279"/>
      <c r="U2" s="279"/>
      <c r="V2" s="279"/>
      <c r="W2" s="279"/>
      <c r="X2" s="279"/>
      <c r="Y2" s="279"/>
      <c r="Z2" s="279"/>
      <c r="AA2" s="278">
        <v>2</v>
      </c>
      <c r="AB2" s="278"/>
      <c r="AC2" s="318">
        <v>42653</v>
      </c>
      <c r="AD2" s="318"/>
    </row>
    <row r="3" spans="1:30" ht="15" customHeight="1" x14ac:dyDescent="0.25">
      <c r="A3" s="277"/>
      <c r="B3" s="277"/>
      <c r="C3" s="277"/>
      <c r="D3" s="279"/>
      <c r="E3" s="279"/>
      <c r="F3" s="279"/>
      <c r="G3" s="279"/>
      <c r="H3" s="279"/>
      <c r="I3" s="279"/>
      <c r="J3" s="279"/>
      <c r="K3" s="279"/>
      <c r="L3" s="279"/>
      <c r="M3" s="279"/>
      <c r="N3" s="279"/>
      <c r="O3" s="279"/>
      <c r="P3" s="279"/>
      <c r="Q3" s="279"/>
      <c r="R3" s="279"/>
      <c r="S3" s="279"/>
      <c r="T3" s="279"/>
      <c r="U3" s="279"/>
      <c r="V3" s="279"/>
      <c r="W3" s="279"/>
      <c r="X3" s="279"/>
      <c r="Y3" s="279"/>
      <c r="Z3" s="279"/>
      <c r="AA3" s="278" t="s">
        <v>68</v>
      </c>
      <c r="AB3" s="278"/>
      <c r="AC3" s="278" t="s">
        <v>69</v>
      </c>
      <c r="AD3" s="278"/>
    </row>
    <row r="4" spans="1:30" ht="34.5" customHeight="1" x14ac:dyDescent="0.25">
      <c r="A4" s="277"/>
      <c r="B4" s="277"/>
      <c r="C4" s="277"/>
      <c r="D4" s="279"/>
      <c r="E4" s="279"/>
      <c r="F4" s="279"/>
      <c r="G4" s="279"/>
      <c r="H4" s="279"/>
      <c r="I4" s="279"/>
      <c r="J4" s="279"/>
      <c r="K4" s="279"/>
      <c r="L4" s="279"/>
      <c r="M4" s="279"/>
      <c r="N4" s="279"/>
      <c r="O4" s="279"/>
      <c r="P4" s="279"/>
      <c r="Q4" s="279"/>
      <c r="R4" s="279"/>
      <c r="S4" s="279"/>
      <c r="T4" s="279"/>
      <c r="U4" s="279"/>
      <c r="V4" s="279"/>
      <c r="W4" s="279"/>
      <c r="X4" s="279"/>
      <c r="Y4" s="279"/>
      <c r="Z4" s="279"/>
      <c r="AA4" s="278" t="s">
        <v>70</v>
      </c>
      <c r="AB4" s="278"/>
      <c r="AC4" s="278" t="s">
        <v>71</v>
      </c>
      <c r="AD4" s="278"/>
    </row>
    <row r="5" spans="1:30" ht="12.75" customHeight="1" x14ac:dyDescent="0.25">
      <c r="A5" s="3"/>
      <c r="B5" s="3"/>
      <c r="C5" s="3"/>
      <c r="D5" s="4"/>
      <c r="E5" s="4"/>
      <c r="F5" s="4"/>
      <c r="G5" s="4"/>
      <c r="H5" s="4"/>
      <c r="I5" s="4"/>
      <c r="J5" s="18"/>
      <c r="K5" s="18"/>
      <c r="L5" s="18"/>
      <c r="M5" s="18"/>
      <c r="N5" s="18"/>
      <c r="O5" s="18"/>
      <c r="P5" s="19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</row>
    <row r="6" spans="1:30" ht="12.75" customHeight="1" x14ac:dyDescent="0.25">
      <c r="A6" s="3"/>
      <c r="B6" s="3"/>
      <c r="C6" s="3"/>
      <c r="D6" s="4"/>
      <c r="E6" s="4"/>
      <c r="F6" s="4"/>
      <c r="G6" s="4"/>
      <c r="H6" s="4"/>
      <c r="I6" s="4"/>
      <c r="J6" s="18"/>
      <c r="K6" s="18"/>
      <c r="L6" s="18"/>
      <c r="M6" s="18"/>
      <c r="N6" s="18"/>
      <c r="O6" s="18"/>
      <c r="P6" s="19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</row>
    <row r="7" spans="1:30" x14ac:dyDescent="0.25">
      <c r="A7" s="5"/>
      <c r="B7" s="5"/>
      <c r="C7" s="44"/>
      <c r="D7" s="44"/>
      <c r="E7" s="182"/>
      <c r="F7" s="44"/>
      <c r="G7" s="44"/>
      <c r="H7" s="44"/>
      <c r="I7" s="44"/>
      <c r="J7" s="45"/>
      <c r="K7" s="45"/>
      <c r="L7" s="19"/>
      <c r="M7" s="19"/>
      <c r="N7" s="19"/>
      <c r="O7" s="19"/>
      <c r="P7" s="19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</row>
    <row r="8" spans="1:30" ht="15.6" x14ac:dyDescent="0.3">
      <c r="A8" s="25" t="s">
        <v>61</v>
      </c>
      <c r="B8" s="25"/>
      <c r="C8" s="126" t="s">
        <v>67</v>
      </c>
      <c r="D8" s="276" t="s">
        <v>74</v>
      </c>
      <c r="E8" s="276"/>
      <c r="F8" s="46"/>
      <c r="G8" s="46"/>
      <c r="H8" s="44"/>
      <c r="I8" s="44"/>
      <c r="J8" s="45"/>
      <c r="K8" s="45"/>
      <c r="L8" s="19"/>
      <c r="M8" s="19"/>
      <c r="N8" s="19"/>
      <c r="O8" s="19"/>
      <c r="P8" s="19"/>
      <c r="Q8" s="20"/>
      <c r="R8" s="20"/>
      <c r="S8" s="20"/>
      <c r="T8" s="20"/>
      <c r="U8" s="20"/>
      <c r="V8" s="20"/>
      <c r="W8" s="20"/>
      <c r="X8" s="20"/>
      <c r="Y8" s="20"/>
      <c r="Z8" s="176" t="s">
        <v>62</v>
      </c>
      <c r="AA8" s="319">
        <v>2016</v>
      </c>
      <c r="AB8" s="319"/>
      <c r="AC8" s="319"/>
      <c r="AD8" s="319"/>
    </row>
    <row r="9" spans="1:30" ht="13.8" thickBot="1" x14ac:dyDescent="0.3">
      <c r="A9" s="5"/>
      <c r="B9" s="5"/>
      <c r="C9" s="127"/>
      <c r="D9" s="44"/>
      <c r="E9" s="182"/>
      <c r="F9" s="44"/>
      <c r="G9" s="44"/>
      <c r="H9" s="44"/>
      <c r="I9" s="44"/>
      <c r="J9" s="45"/>
      <c r="K9" s="19"/>
      <c r="L9" s="19"/>
      <c r="M9" s="19"/>
      <c r="N9" s="19"/>
      <c r="O9" s="19"/>
      <c r="P9" s="19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</row>
    <row r="10" spans="1:30" ht="25.5" hidden="1" customHeight="1" thickBot="1" x14ac:dyDescent="0.3">
      <c r="A10" s="296" t="s">
        <v>19</v>
      </c>
      <c r="B10" s="296"/>
      <c r="C10" s="296"/>
      <c r="D10" s="296"/>
      <c r="E10" s="297"/>
      <c r="F10" s="298" t="s">
        <v>7</v>
      </c>
      <c r="G10" s="299"/>
      <c r="H10" s="299"/>
      <c r="I10" s="299"/>
      <c r="J10" s="299"/>
      <c r="K10" s="282"/>
      <c r="L10" s="280" t="s">
        <v>9</v>
      </c>
      <c r="M10" s="281"/>
      <c r="N10" s="281"/>
      <c r="O10" s="281"/>
      <c r="P10" s="281"/>
      <c r="Q10" s="282"/>
      <c r="R10" s="283" t="s">
        <v>11</v>
      </c>
      <c r="S10" s="284"/>
      <c r="T10" s="97"/>
      <c r="U10" s="97"/>
      <c r="V10" s="97"/>
      <c r="W10" s="97"/>
      <c r="X10" s="178"/>
      <c r="Y10" s="178"/>
      <c r="Z10" s="178"/>
      <c r="AA10" s="280" t="s">
        <v>14</v>
      </c>
      <c r="AB10" s="281"/>
      <c r="AC10" s="281"/>
      <c r="AD10" s="282"/>
    </row>
    <row r="11" spans="1:30" ht="25.5" hidden="1" customHeight="1" x14ac:dyDescent="0.25">
      <c r="A11" s="287" t="s">
        <v>0</v>
      </c>
      <c r="B11" s="180"/>
      <c r="C11" s="289" t="s">
        <v>1</v>
      </c>
      <c r="D11" s="291" t="s">
        <v>2</v>
      </c>
      <c r="E11" s="292"/>
      <c r="F11" s="291" t="s">
        <v>6</v>
      </c>
      <c r="G11" s="293"/>
      <c r="H11" s="294" t="s">
        <v>8</v>
      </c>
      <c r="I11" s="295"/>
      <c r="J11" s="300" t="s">
        <v>3</v>
      </c>
      <c r="K11" s="301"/>
      <c r="L11" s="302" t="s">
        <v>15</v>
      </c>
      <c r="M11" s="303"/>
      <c r="N11" s="302" t="s">
        <v>16</v>
      </c>
      <c r="O11" s="303"/>
      <c r="P11" s="302" t="s">
        <v>17</v>
      </c>
      <c r="Q11" s="303"/>
      <c r="R11" s="285"/>
      <c r="S11" s="286"/>
      <c r="T11" s="98"/>
      <c r="U11" s="98"/>
      <c r="V11" s="98"/>
      <c r="W11" s="98"/>
      <c r="X11" s="179"/>
      <c r="Y11" s="179"/>
      <c r="Z11" s="179"/>
      <c r="AA11" s="291" t="s">
        <v>12</v>
      </c>
      <c r="AB11" s="292"/>
      <c r="AC11" s="291" t="s">
        <v>13</v>
      </c>
      <c r="AD11" s="310"/>
    </row>
    <row r="12" spans="1:30" ht="25.5" hidden="1" customHeight="1" thickBot="1" x14ac:dyDescent="0.3">
      <c r="A12" s="288"/>
      <c r="B12" s="181"/>
      <c r="C12" s="290"/>
      <c r="D12" s="26" t="s">
        <v>18</v>
      </c>
      <c r="E12" s="27" t="s">
        <v>5</v>
      </c>
      <c r="F12" s="28" t="s">
        <v>0</v>
      </c>
      <c r="G12" s="29" t="s">
        <v>5</v>
      </c>
      <c r="H12" s="29" t="s">
        <v>0</v>
      </c>
      <c r="I12" s="29" t="s">
        <v>5</v>
      </c>
      <c r="J12" s="28" t="s">
        <v>0</v>
      </c>
      <c r="K12" s="30" t="s">
        <v>5</v>
      </c>
      <c r="L12" s="28" t="s">
        <v>0</v>
      </c>
      <c r="M12" s="30" t="s">
        <v>5</v>
      </c>
      <c r="N12" s="28" t="s">
        <v>0</v>
      </c>
      <c r="O12" s="30" t="s">
        <v>5</v>
      </c>
      <c r="P12" s="31" t="s">
        <v>0</v>
      </c>
      <c r="Q12" s="30" t="s">
        <v>5</v>
      </c>
      <c r="R12" s="29" t="s">
        <v>0</v>
      </c>
      <c r="S12" s="29" t="s">
        <v>5</v>
      </c>
      <c r="T12" s="31"/>
      <c r="U12" s="31"/>
      <c r="V12" s="31"/>
      <c r="W12" s="31"/>
      <c r="X12" s="32"/>
      <c r="Y12" s="32"/>
      <c r="Z12" s="32"/>
      <c r="AA12" s="28" t="s">
        <v>0</v>
      </c>
      <c r="AB12" s="30" t="s">
        <v>5</v>
      </c>
      <c r="AC12" s="33" t="s">
        <v>0</v>
      </c>
      <c r="AD12" s="34" t="s">
        <v>5</v>
      </c>
    </row>
    <row r="13" spans="1:30" s="43" customFormat="1" ht="25.5" hidden="1" customHeight="1" x14ac:dyDescent="0.25">
      <c r="A13" s="63" t="s">
        <v>30</v>
      </c>
      <c r="B13" s="101"/>
      <c r="C13" s="64">
        <v>336</v>
      </c>
      <c r="D13" s="90">
        <v>59918.16</v>
      </c>
      <c r="E13" s="91">
        <f>D13</f>
        <v>59918.16</v>
      </c>
      <c r="F13" s="65">
        <v>0</v>
      </c>
      <c r="G13" s="66">
        <f>F13</f>
        <v>0</v>
      </c>
      <c r="H13" s="67">
        <v>0</v>
      </c>
      <c r="I13" s="66">
        <f>H13</f>
        <v>0</v>
      </c>
      <c r="J13" s="67">
        <v>7</v>
      </c>
      <c r="K13" s="68">
        <f>J13</f>
        <v>7</v>
      </c>
      <c r="L13" s="69" t="e">
        <f>IF(D13="","",#REF!*200000/D13)</f>
        <v>#REF!</v>
      </c>
      <c r="M13" s="70" t="e">
        <f>IF(E13="","",#REF!*200000/E13)</f>
        <v>#REF!</v>
      </c>
      <c r="N13" s="71">
        <f t="shared" ref="N13:O18" si="0">IF(D13="","",J13*200000/D13)</f>
        <v>23.365203470867595</v>
      </c>
      <c r="O13" s="72">
        <f t="shared" si="0"/>
        <v>23.365203470867595</v>
      </c>
      <c r="P13" s="73" t="e">
        <f t="shared" ref="P13:Q18" si="1">IF(L13="","",L13*N13/200)</f>
        <v>#REF!</v>
      </c>
      <c r="Q13" s="74" t="e">
        <f t="shared" si="1"/>
        <v>#REF!</v>
      </c>
      <c r="R13" s="67">
        <v>0</v>
      </c>
      <c r="S13" s="66">
        <f>R13</f>
        <v>0</v>
      </c>
      <c r="T13" s="99"/>
      <c r="U13" s="99"/>
      <c r="V13" s="99"/>
      <c r="W13" s="99"/>
      <c r="X13" s="75"/>
      <c r="Y13" s="75"/>
      <c r="Z13" s="75"/>
      <c r="AA13" s="304" t="s">
        <v>21</v>
      </c>
      <c r="AB13" s="305"/>
      <c r="AC13" s="305"/>
      <c r="AD13" s="305"/>
    </row>
    <row r="14" spans="1:30" s="43" customFormat="1" ht="25.5" hidden="1" customHeight="1" x14ac:dyDescent="0.25">
      <c r="A14" s="42" t="s">
        <v>31</v>
      </c>
      <c r="B14" s="102"/>
      <c r="C14" s="37"/>
      <c r="D14" s="56"/>
      <c r="E14" s="57"/>
      <c r="F14" s="35"/>
      <c r="G14" s="38" t="str">
        <f>IF(F14="","",F14+G13)</f>
        <v/>
      </c>
      <c r="H14" s="39"/>
      <c r="I14" s="38" t="str">
        <f>IF(H14="","",H14+I13)</f>
        <v/>
      </c>
      <c r="J14" s="39"/>
      <c r="K14" s="36" t="str">
        <f>IF(J14="","",J14+K13)</f>
        <v/>
      </c>
      <c r="L14" s="58" t="str">
        <f>IF(D14="","",#REF!*200000/D14)</f>
        <v/>
      </c>
      <c r="M14" s="59" t="str">
        <f>IF(E14="","",#REF!*200000/E14)</f>
        <v/>
      </c>
      <c r="N14" s="54" t="str">
        <f t="shared" si="0"/>
        <v/>
      </c>
      <c r="O14" s="49" t="str">
        <f t="shared" si="0"/>
        <v/>
      </c>
      <c r="P14" s="50" t="str">
        <f>IF(L14="","",L14*N14/200)</f>
        <v/>
      </c>
      <c r="Q14" s="51" t="str">
        <f t="shared" si="1"/>
        <v/>
      </c>
      <c r="R14" s="55"/>
      <c r="S14" s="38" t="str">
        <f>IF(R14="","",R14+S13)</f>
        <v/>
      </c>
      <c r="T14" s="100"/>
      <c r="U14" s="100"/>
      <c r="V14" s="100"/>
      <c r="W14" s="100"/>
      <c r="X14" s="60"/>
      <c r="Y14" s="60"/>
      <c r="Z14" s="60"/>
      <c r="AA14" s="306"/>
      <c r="AB14" s="307"/>
      <c r="AC14" s="307"/>
      <c r="AD14" s="307"/>
    </row>
    <row r="15" spans="1:30" s="43" customFormat="1" ht="25.5" hidden="1" customHeight="1" x14ac:dyDescent="0.25">
      <c r="A15" s="42" t="s">
        <v>32</v>
      </c>
      <c r="B15" s="102"/>
      <c r="C15" s="61"/>
      <c r="D15" s="6"/>
      <c r="E15" s="7"/>
      <c r="F15" s="35"/>
      <c r="G15" s="38" t="str">
        <f>IF(F15="","",F15+G14)</f>
        <v/>
      </c>
      <c r="H15" s="39"/>
      <c r="I15" s="38" t="str">
        <f>IF(H15="","",H15+I14)</f>
        <v/>
      </c>
      <c r="J15" s="39"/>
      <c r="K15" s="36" t="str">
        <f>IF(J15="","",J15+K14)</f>
        <v/>
      </c>
      <c r="L15" s="58" t="str">
        <f>IF(D15="","",#REF!*200000/D15)</f>
        <v/>
      </c>
      <c r="M15" s="59" t="str">
        <f>IF(E15="","",#REF!*200000/E15)</f>
        <v/>
      </c>
      <c r="N15" s="54" t="str">
        <f t="shared" si="0"/>
        <v/>
      </c>
      <c r="O15" s="49" t="str">
        <f t="shared" si="0"/>
        <v/>
      </c>
      <c r="P15" s="50" t="str">
        <f>IF(L15="","",L15*N15/200)</f>
        <v/>
      </c>
      <c r="Q15" s="51" t="str">
        <f>IF(M15="","",M15*O15/200)</f>
        <v/>
      </c>
      <c r="R15" s="55"/>
      <c r="S15" s="38" t="str">
        <f>IF(R15="","",R15+S14)</f>
        <v/>
      </c>
      <c r="T15" s="100"/>
      <c r="U15" s="100"/>
      <c r="V15" s="100"/>
      <c r="W15" s="100"/>
      <c r="X15" s="60"/>
      <c r="Y15" s="60"/>
      <c r="Z15" s="60"/>
      <c r="AA15" s="306"/>
      <c r="AB15" s="307"/>
      <c r="AC15" s="307"/>
      <c r="AD15" s="307"/>
    </row>
    <row r="16" spans="1:30" s="43" customFormat="1" ht="25.5" hidden="1" customHeight="1" x14ac:dyDescent="0.25">
      <c r="A16" s="42" t="s">
        <v>33</v>
      </c>
      <c r="B16" s="102"/>
      <c r="C16" s="61"/>
      <c r="D16" s="6"/>
      <c r="E16" s="7"/>
      <c r="F16" s="35"/>
      <c r="G16" s="38" t="str">
        <f>IF(F16="","",F16+G15)</f>
        <v/>
      </c>
      <c r="H16" s="39"/>
      <c r="I16" s="38" t="str">
        <f>IF(H16="","",H16+I15)</f>
        <v/>
      </c>
      <c r="J16" s="39"/>
      <c r="K16" s="36" t="str">
        <f>IF(J16="","",J16+K15)</f>
        <v/>
      </c>
      <c r="L16" s="58" t="str">
        <f>IF(D16="","",#REF!*200000/D16)</f>
        <v/>
      </c>
      <c r="M16" s="59" t="str">
        <f>IF(E16="","",#REF!*200000/E16)</f>
        <v/>
      </c>
      <c r="N16" s="40" t="str">
        <f t="shared" si="0"/>
        <v/>
      </c>
      <c r="O16" s="41" t="str">
        <f t="shared" si="0"/>
        <v/>
      </c>
      <c r="P16" s="52" t="str">
        <f t="shared" si="1"/>
        <v/>
      </c>
      <c r="Q16" s="53" t="str">
        <f t="shared" si="1"/>
        <v/>
      </c>
      <c r="R16" s="39"/>
      <c r="S16" s="38" t="str">
        <f>IF(R16="","",R16+S15)</f>
        <v/>
      </c>
      <c r="T16" s="100"/>
      <c r="U16" s="100"/>
      <c r="V16" s="100"/>
      <c r="W16" s="100"/>
      <c r="X16" s="24"/>
      <c r="Y16" s="24"/>
      <c r="Z16" s="24"/>
      <c r="AA16" s="306"/>
      <c r="AB16" s="307"/>
      <c r="AC16" s="307"/>
      <c r="AD16" s="307"/>
    </row>
    <row r="17" spans="1:30" s="43" customFormat="1" ht="25.5" hidden="1" customHeight="1" x14ac:dyDescent="0.25">
      <c r="A17" s="42" t="s">
        <v>34</v>
      </c>
      <c r="B17" s="102"/>
      <c r="C17" s="61"/>
      <c r="D17" s="6"/>
      <c r="E17" s="7" t="str">
        <f>IF(D17="","",D17+E16)</f>
        <v/>
      </c>
      <c r="F17" s="35"/>
      <c r="G17" s="38" t="str">
        <f>IF(F17="","",F17+G16)</f>
        <v/>
      </c>
      <c r="H17" s="39"/>
      <c r="I17" s="38" t="str">
        <f>IF(H17="","",H17+I16)</f>
        <v/>
      </c>
      <c r="J17" s="39"/>
      <c r="K17" s="36" t="str">
        <f>IF(J17="","",J17+K16)</f>
        <v/>
      </c>
      <c r="L17" s="58" t="str">
        <f>IF(D17="","",#REF!*200000/D17)</f>
        <v/>
      </c>
      <c r="M17" s="59" t="str">
        <f>IF(E17="","",#REF!*200000/E17)</f>
        <v/>
      </c>
      <c r="N17" s="40" t="str">
        <f t="shared" si="0"/>
        <v/>
      </c>
      <c r="O17" s="41" t="str">
        <f t="shared" si="0"/>
        <v/>
      </c>
      <c r="P17" s="52" t="str">
        <f t="shared" si="1"/>
        <v/>
      </c>
      <c r="Q17" s="53" t="str">
        <f t="shared" si="1"/>
        <v/>
      </c>
      <c r="R17" s="39"/>
      <c r="S17" s="38" t="str">
        <f>IF(R17="","",R17+S16)</f>
        <v/>
      </c>
      <c r="T17" s="100"/>
      <c r="U17" s="100"/>
      <c r="V17" s="100"/>
      <c r="W17" s="100"/>
      <c r="X17" s="24"/>
      <c r="Y17" s="24"/>
      <c r="Z17" s="24"/>
      <c r="AA17" s="306"/>
      <c r="AB17" s="307"/>
      <c r="AC17" s="307"/>
      <c r="AD17" s="307"/>
    </row>
    <row r="18" spans="1:30" s="43" customFormat="1" ht="25.5" hidden="1" customHeight="1" x14ac:dyDescent="0.25">
      <c r="A18" s="42" t="s">
        <v>4</v>
      </c>
      <c r="B18" s="102"/>
      <c r="C18" s="61"/>
      <c r="D18" s="6"/>
      <c r="E18" s="7" t="str">
        <f>IF(D18="","",D18+E17)</f>
        <v/>
      </c>
      <c r="F18" s="35"/>
      <c r="G18" s="38" t="str">
        <f>IF(F18="","",F18+G17)</f>
        <v/>
      </c>
      <c r="H18" s="39"/>
      <c r="I18" s="38" t="str">
        <f>IF(H18="","",H18+I17)</f>
        <v/>
      </c>
      <c r="J18" s="89"/>
      <c r="K18" s="36" t="str">
        <f>IF(J18="","",J18+K17)</f>
        <v/>
      </c>
      <c r="L18" s="58" t="str">
        <f>IF(D18="","",#REF!*200000/D18)</f>
        <v/>
      </c>
      <c r="M18" s="59" t="str">
        <f>IF(E18="","",#REF!*200000/E18)</f>
        <v/>
      </c>
      <c r="N18" s="40" t="str">
        <f t="shared" si="0"/>
        <v/>
      </c>
      <c r="O18" s="41" t="str">
        <f t="shared" si="0"/>
        <v/>
      </c>
      <c r="P18" s="52" t="str">
        <f t="shared" si="1"/>
        <v/>
      </c>
      <c r="Q18" s="53" t="str">
        <f t="shared" si="1"/>
        <v/>
      </c>
      <c r="R18" s="39"/>
      <c r="S18" s="38" t="str">
        <f>IF(R18="","",R18+S17)</f>
        <v/>
      </c>
      <c r="T18" s="100"/>
      <c r="U18" s="100"/>
      <c r="V18" s="100"/>
      <c r="W18" s="100"/>
      <c r="X18" s="24"/>
      <c r="Y18" s="24"/>
      <c r="Z18" s="24"/>
      <c r="AA18" s="306"/>
      <c r="AB18" s="307"/>
      <c r="AC18" s="307"/>
      <c r="AD18" s="307"/>
    </row>
    <row r="19" spans="1:30" ht="25.5" hidden="1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</row>
    <row r="20" spans="1:30" ht="25.5" hidden="1" customHeight="1" thickBot="1" x14ac:dyDescent="0.3">
      <c r="A20" s="1"/>
      <c r="B20" s="1"/>
      <c r="C20" s="11"/>
      <c r="D20" s="12"/>
      <c r="E20" s="2"/>
      <c r="F20" s="2"/>
      <c r="G20" s="2"/>
      <c r="H20" s="14"/>
      <c r="I20" s="13"/>
      <c r="J20" s="15"/>
      <c r="K20" s="15"/>
      <c r="L20" s="15"/>
      <c r="M20" s="15"/>
      <c r="N20" s="15"/>
      <c r="O20" s="15"/>
      <c r="P20" s="175"/>
      <c r="Q20" s="17"/>
      <c r="R20" s="17"/>
      <c r="S20" s="17"/>
      <c r="T20" s="17"/>
      <c r="U20" s="17"/>
      <c r="V20" s="17"/>
      <c r="W20" s="17"/>
      <c r="X20" s="21"/>
      <c r="Y20" s="21"/>
      <c r="Z20" s="21"/>
      <c r="AA20" s="22"/>
      <c r="AB20" s="22"/>
      <c r="AC20" s="22"/>
      <c r="AD20" s="22"/>
    </row>
    <row r="21" spans="1:30" ht="25.5" hidden="1" customHeight="1" thickBot="1" x14ac:dyDescent="0.55000000000000004">
      <c r="A21" s="308" t="s">
        <v>20</v>
      </c>
      <c r="B21" s="308"/>
      <c r="C21" s="308"/>
      <c r="D21" s="308"/>
      <c r="E21" s="309"/>
      <c r="F21" s="280" t="s">
        <v>7</v>
      </c>
      <c r="G21" s="281"/>
      <c r="H21" s="281"/>
      <c r="I21" s="281"/>
      <c r="J21" s="281"/>
      <c r="K21" s="282"/>
      <c r="L21" s="280" t="s">
        <v>9</v>
      </c>
      <c r="M21" s="281"/>
      <c r="N21" s="281"/>
      <c r="O21" s="281"/>
      <c r="P21" s="281"/>
      <c r="Q21" s="282"/>
      <c r="R21" s="283" t="s">
        <v>11</v>
      </c>
      <c r="S21" s="284"/>
      <c r="T21" s="97"/>
      <c r="U21" s="97"/>
      <c r="V21" s="97"/>
      <c r="W21" s="97"/>
      <c r="X21" s="178"/>
      <c r="Y21" s="178"/>
      <c r="Z21" s="178"/>
      <c r="AA21" s="280" t="s">
        <v>14</v>
      </c>
      <c r="AB21" s="281"/>
      <c r="AC21" s="281"/>
      <c r="AD21" s="282"/>
    </row>
    <row r="22" spans="1:30" ht="25.5" hidden="1" customHeight="1" x14ac:dyDescent="0.25">
      <c r="A22" s="287" t="s">
        <v>0</v>
      </c>
      <c r="B22" s="180"/>
      <c r="C22" s="289" t="s">
        <v>1</v>
      </c>
      <c r="D22" s="291" t="s">
        <v>2</v>
      </c>
      <c r="E22" s="292"/>
      <c r="F22" s="291" t="s">
        <v>6</v>
      </c>
      <c r="G22" s="293"/>
      <c r="H22" s="294" t="s">
        <v>8</v>
      </c>
      <c r="I22" s="295"/>
      <c r="J22" s="300" t="s">
        <v>3</v>
      </c>
      <c r="K22" s="301"/>
      <c r="L22" s="302" t="s">
        <v>15</v>
      </c>
      <c r="M22" s="303"/>
      <c r="N22" s="302" t="s">
        <v>16</v>
      </c>
      <c r="O22" s="303"/>
      <c r="P22" s="302" t="s">
        <v>17</v>
      </c>
      <c r="Q22" s="303"/>
      <c r="R22" s="285"/>
      <c r="S22" s="286"/>
      <c r="T22" s="98"/>
      <c r="U22" s="98"/>
      <c r="V22" s="98"/>
      <c r="W22" s="98"/>
      <c r="X22" s="179"/>
      <c r="Y22" s="179"/>
      <c r="Z22" s="179"/>
      <c r="AA22" s="291" t="s">
        <v>12</v>
      </c>
      <c r="AB22" s="292"/>
      <c r="AC22" s="291" t="s">
        <v>13</v>
      </c>
      <c r="AD22" s="310"/>
    </row>
    <row r="23" spans="1:30" ht="25.5" hidden="1" customHeight="1" thickBot="1" x14ac:dyDescent="0.3">
      <c r="A23" s="288"/>
      <c r="B23" s="181"/>
      <c r="C23" s="290"/>
      <c r="D23" s="26" t="s">
        <v>18</v>
      </c>
      <c r="E23" s="27" t="s">
        <v>5</v>
      </c>
      <c r="F23" s="28" t="s">
        <v>0</v>
      </c>
      <c r="G23" s="29" t="s">
        <v>5</v>
      </c>
      <c r="H23" s="29" t="s">
        <v>0</v>
      </c>
      <c r="I23" s="29" t="s">
        <v>5</v>
      </c>
      <c r="J23" s="28" t="s">
        <v>0</v>
      </c>
      <c r="K23" s="30" t="s">
        <v>5</v>
      </c>
      <c r="L23" s="28" t="s">
        <v>0</v>
      </c>
      <c r="M23" s="30" t="s">
        <v>5</v>
      </c>
      <c r="N23" s="28" t="s">
        <v>0</v>
      </c>
      <c r="O23" s="30" t="s">
        <v>5</v>
      </c>
      <c r="P23" s="31" t="s">
        <v>0</v>
      </c>
      <c r="Q23" s="30" t="s">
        <v>5</v>
      </c>
      <c r="R23" s="29" t="s">
        <v>0</v>
      </c>
      <c r="S23" s="29" t="s">
        <v>5</v>
      </c>
      <c r="T23" s="31"/>
      <c r="U23" s="31"/>
      <c r="V23" s="31"/>
      <c r="W23" s="31"/>
      <c r="X23" s="32"/>
      <c r="Y23" s="32"/>
      <c r="Z23" s="32"/>
      <c r="AA23" s="28" t="s">
        <v>0</v>
      </c>
      <c r="AB23" s="30" t="s">
        <v>5</v>
      </c>
      <c r="AC23" s="33" t="s">
        <v>0</v>
      </c>
      <c r="AD23" s="34" t="s">
        <v>5</v>
      </c>
    </row>
    <row r="24" spans="1:30" s="43" customFormat="1" ht="25.5" hidden="1" customHeight="1" x14ac:dyDescent="0.25">
      <c r="A24" s="63" t="s">
        <v>30</v>
      </c>
      <c r="B24" s="103"/>
      <c r="C24" s="37">
        <v>20</v>
      </c>
      <c r="D24" s="56">
        <v>3840</v>
      </c>
      <c r="E24" s="57">
        <f>D24</f>
        <v>3840</v>
      </c>
      <c r="F24" s="35">
        <v>0</v>
      </c>
      <c r="G24" s="38">
        <f>F24</f>
        <v>0</v>
      </c>
      <c r="H24" s="39">
        <v>0</v>
      </c>
      <c r="I24" s="38">
        <f>H24</f>
        <v>0</v>
      </c>
      <c r="J24" s="39">
        <v>0</v>
      </c>
      <c r="K24" s="62">
        <f>J24</f>
        <v>0</v>
      </c>
      <c r="L24" s="47" t="e">
        <f>IF(D24="","",#REF!*200000/D24)</f>
        <v>#REF!</v>
      </c>
      <c r="M24" s="48" t="e">
        <f>IF(E24="","",#REF!*200000/E24)</f>
        <v>#REF!</v>
      </c>
      <c r="N24" s="40">
        <f t="shared" ref="N24:O29" si="2">IF(D24="","",J24*200000/D24)</f>
        <v>0</v>
      </c>
      <c r="O24" s="41">
        <f t="shared" si="2"/>
        <v>0</v>
      </c>
      <c r="P24" s="50" t="e">
        <f t="shared" ref="P24:Q29" si="3">IF(L24="","",L24*N24/200)</f>
        <v>#REF!</v>
      </c>
      <c r="Q24" s="51" t="e">
        <f t="shared" si="3"/>
        <v>#REF!</v>
      </c>
      <c r="R24" s="39"/>
      <c r="S24" s="38">
        <f>R24</f>
        <v>0</v>
      </c>
      <c r="T24" s="100"/>
      <c r="U24" s="100"/>
      <c r="V24" s="100"/>
      <c r="W24" s="100"/>
      <c r="X24" s="60"/>
      <c r="Y24" s="60"/>
      <c r="Z24" s="60"/>
      <c r="AA24" s="304" t="s">
        <v>21</v>
      </c>
      <c r="AB24" s="305"/>
      <c r="AC24" s="305"/>
      <c r="AD24" s="305"/>
    </row>
    <row r="25" spans="1:30" s="43" customFormat="1" ht="25.5" hidden="1" customHeight="1" x14ac:dyDescent="0.25">
      <c r="A25" s="42" t="s">
        <v>31</v>
      </c>
      <c r="B25" s="102"/>
      <c r="C25" s="37"/>
      <c r="D25" s="56"/>
      <c r="E25" s="57" t="str">
        <f>IF(D25="","",D25+E24)</f>
        <v/>
      </c>
      <c r="F25" s="35"/>
      <c r="G25" s="38" t="str">
        <f>IF(F25="","",F25+G24)</f>
        <v/>
      </c>
      <c r="H25" s="39"/>
      <c r="I25" s="38" t="str">
        <f>IF(H25="","",H25+I24)</f>
        <v/>
      </c>
      <c r="J25" s="39"/>
      <c r="K25" s="8" t="str">
        <f>IF(J25="","",J25+K24)</f>
        <v/>
      </c>
      <c r="L25" s="47" t="str">
        <f>IF(D25="","",#REF!*200000/D25)</f>
        <v/>
      </c>
      <c r="M25" s="48" t="str">
        <f>IF(E25="","",#REF!*200000/E25)</f>
        <v/>
      </c>
      <c r="N25" s="40" t="str">
        <f t="shared" si="2"/>
        <v/>
      </c>
      <c r="O25" s="41" t="str">
        <f t="shared" si="2"/>
        <v/>
      </c>
      <c r="P25" s="50" t="str">
        <f t="shared" si="3"/>
        <v/>
      </c>
      <c r="Q25" s="51" t="str">
        <f>IF(M25="","",M25*O25/200)</f>
        <v/>
      </c>
      <c r="R25" s="39"/>
      <c r="S25" s="38" t="str">
        <f>IF(R25="","",R25+S24)</f>
        <v/>
      </c>
      <c r="T25" s="100"/>
      <c r="U25" s="100"/>
      <c r="V25" s="100"/>
      <c r="W25" s="100"/>
      <c r="X25" s="60"/>
      <c r="Y25" s="60"/>
      <c r="Z25" s="60"/>
      <c r="AA25" s="306"/>
      <c r="AB25" s="307"/>
      <c r="AC25" s="307"/>
      <c r="AD25" s="307"/>
    </row>
    <row r="26" spans="1:30" s="43" customFormat="1" ht="25.5" hidden="1" customHeight="1" x14ac:dyDescent="0.25">
      <c r="A26" s="42" t="s">
        <v>32</v>
      </c>
      <c r="B26" s="102"/>
      <c r="C26" s="61"/>
      <c r="D26" s="6"/>
      <c r="E26" s="57" t="str">
        <f>IF(D26="","",D26+E25)</f>
        <v/>
      </c>
      <c r="F26" s="35"/>
      <c r="G26" s="38" t="str">
        <f>IF(F26="","",F26+G25)</f>
        <v/>
      </c>
      <c r="H26" s="39"/>
      <c r="I26" s="38" t="str">
        <f>IF(H26="","",H26+I25)</f>
        <v/>
      </c>
      <c r="J26" s="39"/>
      <c r="K26" s="8" t="str">
        <f>IF(J26="","",J26+K25)</f>
        <v/>
      </c>
      <c r="L26" s="47" t="str">
        <f>IF(D26="","",#REF!*200000/D26)</f>
        <v/>
      </c>
      <c r="M26" s="48" t="str">
        <f>IF(E26="","",#REF!*200000/E26)</f>
        <v/>
      </c>
      <c r="N26" s="40" t="str">
        <f t="shared" si="2"/>
        <v/>
      </c>
      <c r="O26" s="41" t="str">
        <f t="shared" si="2"/>
        <v/>
      </c>
      <c r="P26" s="50" t="str">
        <f>IF(L26="","",L26*N26/200)</f>
        <v/>
      </c>
      <c r="Q26" s="51" t="str">
        <f>IF(M26="","",M26*O26/200)</f>
        <v/>
      </c>
      <c r="R26" s="39"/>
      <c r="S26" s="38" t="str">
        <f>IF(R26="","",R26+S25)</f>
        <v/>
      </c>
      <c r="T26" s="100"/>
      <c r="U26" s="100"/>
      <c r="V26" s="100"/>
      <c r="W26" s="100"/>
      <c r="X26" s="60"/>
      <c r="Y26" s="60"/>
      <c r="Z26" s="60"/>
      <c r="AA26" s="306"/>
      <c r="AB26" s="307"/>
      <c r="AC26" s="307"/>
      <c r="AD26" s="307"/>
    </row>
    <row r="27" spans="1:30" s="43" customFormat="1" ht="25.5" hidden="1" customHeight="1" x14ac:dyDescent="0.25">
      <c r="A27" s="42" t="s">
        <v>33</v>
      </c>
      <c r="B27" s="102"/>
      <c r="C27" s="61"/>
      <c r="D27" s="6"/>
      <c r="E27" s="7" t="str">
        <f>IF(D27="","",D27+E26)</f>
        <v/>
      </c>
      <c r="F27" s="35"/>
      <c r="G27" s="38" t="str">
        <f>IF(F27="","",F27+G26)</f>
        <v/>
      </c>
      <c r="H27" s="39"/>
      <c r="I27" s="38" t="str">
        <f>IF(H27="","",H27+I26)</f>
        <v/>
      </c>
      <c r="J27" s="37"/>
      <c r="K27" s="8" t="str">
        <f>IF(J27="","",J27+K26)</f>
        <v/>
      </c>
      <c r="L27" s="9" t="str">
        <f>IF(D27="","",#REF!*200000/D27)</f>
        <v/>
      </c>
      <c r="M27" s="10" t="str">
        <f>IF(E27="","",#REF!*200000/E27)</f>
        <v/>
      </c>
      <c r="N27" s="40" t="str">
        <f t="shared" si="2"/>
        <v/>
      </c>
      <c r="O27" s="41" t="str">
        <f t="shared" si="2"/>
        <v/>
      </c>
      <c r="P27" s="77" t="str">
        <f>IF(L27="","",L27*N27/200)</f>
        <v/>
      </c>
      <c r="Q27" s="76" t="str">
        <f>IF(M27="","",M27*O27/200)</f>
        <v/>
      </c>
      <c r="R27" s="39"/>
      <c r="S27" s="38" t="str">
        <f>IF(R27="","",R27+S26)</f>
        <v/>
      </c>
      <c r="T27" s="100"/>
      <c r="U27" s="100"/>
      <c r="V27" s="100"/>
      <c r="W27" s="100"/>
      <c r="X27" s="24"/>
      <c r="Y27" s="24"/>
      <c r="Z27" s="24"/>
      <c r="AA27" s="306"/>
      <c r="AB27" s="307"/>
      <c r="AC27" s="307"/>
      <c r="AD27" s="307"/>
    </row>
    <row r="28" spans="1:30" s="43" customFormat="1" ht="25.5" hidden="1" customHeight="1" x14ac:dyDescent="0.25">
      <c r="A28" s="42" t="s">
        <v>34</v>
      </c>
      <c r="B28" s="102"/>
      <c r="C28" s="61"/>
      <c r="D28" s="6"/>
      <c r="E28" s="7" t="str">
        <f>IF(D28="","",D28+E27)</f>
        <v/>
      </c>
      <c r="F28" s="35"/>
      <c r="G28" s="38" t="str">
        <f>IF(F28="","",F28+G27)</f>
        <v/>
      </c>
      <c r="H28" s="39"/>
      <c r="I28" s="38" t="str">
        <f>IF(H28="","",H28+I27)</f>
        <v/>
      </c>
      <c r="J28" s="37"/>
      <c r="K28" s="8" t="str">
        <f>IF(J28="","",J28+K27)</f>
        <v/>
      </c>
      <c r="L28" s="9" t="str">
        <f>IF(D28="","",#REF!*200000/D28)</f>
        <v/>
      </c>
      <c r="M28" s="10" t="str">
        <f>IF(E28="","",#REF!*200000/E28)</f>
        <v/>
      </c>
      <c r="N28" s="40" t="str">
        <f t="shared" si="2"/>
        <v/>
      </c>
      <c r="O28" s="41" t="str">
        <f t="shared" si="2"/>
        <v/>
      </c>
      <c r="P28" s="52" t="str">
        <f t="shared" si="3"/>
        <v/>
      </c>
      <c r="Q28" s="53" t="str">
        <f t="shared" si="3"/>
        <v/>
      </c>
      <c r="R28" s="39"/>
      <c r="S28" s="38" t="str">
        <f>IF(R28="","",R28+S27)</f>
        <v/>
      </c>
      <c r="T28" s="100"/>
      <c r="U28" s="100"/>
      <c r="V28" s="100"/>
      <c r="W28" s="100"/>
      <c r="X28" s="24"/>
      <c r="Y28" s="24"/>
      <c r="Z28" s="24"/>
      <c r="AA28" s="306"/>
      <c r="AB28" s="307"/>
      <c r="AC28" s="307"/>
      <c r="AD28" s="307"/>
    </row>
    <row r="29" spans="1:30" s="43" customFormat="1" ht="25.5" hidden="1" customHeight="1" x14ac:dyDescent="0.25">
      <c r="A29" s="42" t="s">
        <v>4</v>
      </c>
      <c r="B29" s="102"/>
      <c r="C29" s="61"/>
      <c r="D29" s="6"/>
      <c r="E29" s="7" t="str">
        <f>IF(D29="","",D29+E28)</f>
        <v/>
      </c>
      <c r="F29" s="35"/>
      <c r="G29" s="38" t="str">
        <f>IF(F29="","",F29+G28)</f>
        <v/>
      </c>
      <c r="H29" s="39"/>
      <c r="I29" s="38" t="str">
        <f>IF(H29="","",H29+I28)</f>
        <v/>
      </c>
      <c r="J29" s="37"/>
      <c r="K29" s="8" t="str">
        <f>IF(J29="","",J29+K28)</f>
        <v/>
      </c>
      <c r="L29" s="9" t="str">
        <f>IF(D29="","",#REF!*200000/D29)</f>
        <v/>
      </c>
      <c r="M29" s="10" t="str">
        <f>IF(E29="","",#REF!*200000/E29)</f>
        <v/>
      </c>
      <c r="N29" s="40" t="str">
        <f t="shared" si="2"/>
        <v/>
      </c>
      <c r="O29" s="41" t="str">
        <f t="shared" si="2"/>
        <v/>
      </c>
      <c r="P29" s="88" t="str">
        <f t="shared" si="3"/>
        <v/>
      </c>
      <c r="Q29" s="23" t="str">
        <f t="shared" si="3"/>
        <v/>
      </c>
      <c r="R29" s="39"/>
      <c r="S29" s="38" t="str">
        <f>IF(R29="","",R29+S28)</f>
        <v/>
      </c>
      <c r="T29" s="100"/>
      <c r="U29" s="100"/>
      <c r="V29" s="100"/>
      <c r="W29" s="100"/>
      <c r="X29" s="24"/>
      <c r="Y29" s="24"/>
      <c r="Z29" s="24"/>
      <c r="AA29" s="306"/>
      <c r="AB29" s="307"/>
      <c r="AC29" s="307"/>
      <c r="AD29" s="307"/>
    </row>
    <row r="30" spans="1:30" ht="25.5" hidden="1" customHeight="1" thickBot="1" x14ac:dyDescent="0.3"/>
    <row r="31" spans="1:30" ht="32.25" customHeight="1" x14ac:dyDescent="0.25">
      <c r="A31" s="323" t="s">
        <v>0</v>
      </c>
      <c r="B31" s="325" t="s">
        <v>63</v>
      </c>
      <c r="C31" s="325" t="s">
        <v>1</v>
      </c>
      <c r="D31" s="329" t="s">
        <v>2</v>
      </c>
      <c r="E31" s="329"/>
      <c r="F31" s="329" t="s">
        <v>56</v>
      </c>
      <c r="G31" s="329"/>
      <c r="H31" s="316" t="s">
        <v>55</v>
      </c>
      <c r="I31" s="316"/>
      <c r="J31" s="316"/>
      <c r="K31" s="316"/>
      <c r="L31" s="316" t="s">
        <v>9</v>
      </c>
      <c r="M31" s="316"/>
      <c r="N31" s="316"/>
      <c r="O31" s="316"/>
      <c r="P31" s="316"/>
      <c r="Q31" s="316"/>
      <c r="R31" s="313" t="s">
        <v>41</v>
      </c>
      <c r="S31" s="313"/>
      <c r="T31" s="313" t="s">
        <v>42</v>
      </c>
      <c r="U31" s="313"/>
      <c r="V31" s="313"/>
      <c r="W31" s="313"/>
      <c r="X31" s="313"/>
      <c r="Y31" s="313" t="s">
        <v>52</v>
      </c>
      <c r="Z31" s="313"/>
      <c r="AA31" s="316" t="s">
        <v>14</v>
      </c>
      <c r="AB31" s="316"/>
      <c r="AC31" s="316"/>
      <c r="AD31" s="320"/>
    </row>
    <row r="32" spans="1:30" ht="25.5" customHeight="1" x14ac:dyDescent="0.25">
      <c r="A32" s="324"/>
      <c r="B32" s="326"/>
      <c r="C32" s="326"/>
      <c r="D32" s="321"/>
      <c r="E32" s="321"/>
      <c r="F32" s="321"/>
      <c r="G32" s="321"/>
      <c r="H32" s="327" t="s">
        <v>57</v>
      </c>
      <c r="I32" s="327"/>
      <c r="J32" s="321" t="s">
        <v>3</v>
      </c>
      <c r="K32" s="328"/>
      <c r="L32" s="315" t="s">
        <v>15</v>
      </c>
      <c r="M32" s="315"/>
      <c r="N32" s="315" t="s">
        <v>16</v>
      </c>
      <c r="O32" s="315"/>
      <c r="P32" s="315" t="s">
        <v>17</v>
      </c>
      <c r="Q32" s="315"/>
      <c r="R32" s="314"/>
      <c r="S32" s="314"/>
      <c r="T32" s="314"/>
      <c r="U32" s="314"/>
      <c r="V32" s="314"/>
      <c r="W32" s="314"/>
      <c r="X32" s="314"/>
      <c r="Y32" s="314"/>
      <c r="Z32" s="314"/>
      <c r="AA32" s="321" t="s">
        <v>12</v>
      </c>
      <c r="AB32" s="321"/>
      <c r="AC32" s="321" t="s">
        <v>13</v>
      </c>
      <c r="AD32" s="322"/>
    </row>
    <row r="33" spans="1:30" ht="45" customHeight="1" thickBot="1" x14ac:dyDescent="0.3">
      <c r="A33" s="346"/>
      <c r="B33" s="347"/>
      <c r="C33" s="347"/>
      <c r="D33" s="193" t="s">
        <v>18</v>
      </c>
      <c r="E33" s="194" t="s">
        <v>5</v>
      </c>
      <c r="F33" s="194" t="s">
        <v>0</v>
      </c>
      <c r="G33" s="194" t="s">
        <v>5</v>
      </c>
      <c r="H33" s="194" t="s">
        <v>0</v>
      </c>
      <c r="I33" s="194" t="s">
        <v>5</v>
      </c>
      <c r="J33" s="194" t="s">
        <v>0</v>
      </c>
      <c r="K33" s="194" t="s">
        <v>5</v>
      </c>
      <c r="L33" s="194" t="s">
        <v>0</v>
      </c>
      <c r="M33" s="194" t="s">
        <v>5</v>
      </c>
      <c r="N33" s="194" t="s">
        <v>0</v>
      </c>
      <c r="O33" s="194" t="s">
        <v>5</v>
      </c>
      <c r="P33" s="194" t="s">
        <v>0</v>
      </c>
      <c r="Q33" s="194" t="s">
        <v>5</v>
      </c>
      <c r="R33" s="194" t="s">
        <v>0</v>
      </c>
      <c r="S33" s="194" t="s">
        <v>5</v>
      </c>
      <c r="T33" s="195" t="s">
        <v>10</v>
      </c>
      <c r="U33" s="195" t="s">
        <v>5</v>
      </c>
      <c r="V33" s="195" t="s">
        <v>44</v>
      </c>
      <c r="W33" s="195" t="s">
        <v>51</v>
      </c>
      <c r="X33" s="196" t="s">
        <v>43</v>
      </c>
      <c r="Y33" s="196" t="s">
        <v>54</v>
      </c>
      <c r="Z33" s="196" t="s">
        <v>53</v>
      </c>
      <c r="AA33" s="194" t="s">
        <v>0</v>
      </c>
      <c r="AB33" s="194" t="s">
        <v>5</v>
      </c>
      <c r="AC33" s="194" t="s">
        <v>0</v>
      </c>
      <c r="AD33" s="197" t="s">
        <v>5</v>
      </c>
    </row>
    <row r="34" spans="1:30" s="20" customFormat="1" ht="25.5" customHeight="1" x14ac:dyDescent="0.25">
      <c r="A34" s="198" t="s">
        <v>30</v>
      </c>
      <c r="B34" s="199" t="s">
        <v>74</v>
      </c>
      <c r="C34" s="200">
        <v>56</v>
      </c>
      <c r="D34" s="201">
        <v>11648</v>
      </c>
      <c r="E34" s="202">
        <f>+D34</f>
        <v>11648</v>
      </c>
      <c r="F34" s="203">
        <v>0</v>
      </c>
      <c r="G34" s="203">
        <f>+F34</f>
        <v>0</v>
      </c>
      <c r="H34" s="204">
        <v>1</v>
      </c>
      <c r="I34" s="205">
        <f>+H34</f>
        <v>1</v>
      </c>
      <c r="J34" s="206">
        <v>5</v>
      </c>
      <c r="K34" s="207">
        <f>+J34</f>
        <v>5</v>
      </c>
      <c r="L34" s="208">
        <f t="shared" ref="L34:M45" si="4">IF(D34="","",H34*1000000/D34)</f>
        <v>85.85164835164835</v>
      </c>
      <c r="M34" s="209">
        <f t="shared" si="4"/>
        <v>85.85164835164835</v>
      </c>
      <c r="N34" s="210">
        <f t="shared" ref="N34:N42" si="5">IF(D34="","",J34*1000000/D34)</f>
        <v>429.25824175824175</v>
      </c>
      <c r="O34" s="209">
        <f t="shared" ref="O34:O45" si="6">IF(E34="","",J34*1000000/E34)</f>
        <v>429.25824175824175</v>
      </c>
      <c r="P34" s="208">
        <f>(L34+N34)/100</f>
        <v>5.1510989010989015</v>
      </c>
      <c r="Q34" s="209">
        <f>+P34</f>
        <v>5.1510989010989015</v>
      </c>
      <c r="R34" s="211"/>
      <c r="S34" s="207"/>
      <c r="T34" s="212">
        <v>0</v>
      </c>
      <c r="U34" s="213">
        <f>+T34</f>
        <v>0</v>
      </c>
      <c r="V34" s="214">
        <v>0</v>
      </c>
      <c r="W34" s="215" t="e">
        <f>((T34*1000000)/V34)</f>
        <v>#DIV/0!</v>
      </c>
      <c r="X34" s="216"/>
      <c r="Y34" s="217" t="e">
        <f>+#REF!</f>
        <v>#REF!</v>
      </c>
      <c r="Z34" s="216"/>
      <c r="AA34" s="218"/>
      <c r="AB34" s="219">
        <f>+AA34</f>
        <v>0</v>
      </c>
      <c r="AC34" s="220">
        <f t="shared" ref="AC34:AC45" si="7">AA34/D34</f>
        <v>0</v>
      </c>
      <c r="AD34" s="221">
        <f>+AC34</f>
        <v>0</v>
      </c>
    </row>
    <row r="35" spans="1:30" ht="25.5" customHeight="1" x14ac:dyDescent="0.25">
      <c r="A35" s="42" t="s">
        <v>31</v>
      </c>
      <c r="B35" s="149" t="s">
        <v>74</v>
      </c>
      <c r="C35" s="130">
        <v>63</v>
      </c>
      <c r="D35" s="131">
        <v>13104</v>
      </c>
      <c r="E35" s="132">
        <f t="shared" ref="E35:E45" si="8">+E34+D35</f>
        <v>24752</v>
      </c>
      <c r="F35" s="133">
        <v>0</v>
      </c>
      <c r="G35" s="133">
        <f t="shared" ref="G35:G45" si="9">+F35</f>
        <v>0</v>
      </c>
      <c r="H35" s="150">
        <v>0</v>
      </c>
      <c r="I35" s="150">
        <f>+H35+I34</f>
        <v>1</v>
      </c>
      <c r="J35" s="135">
        <v>0</v>
      </c>
      <c r="K35" s="136">
        <f>+K34+J35</f>
        <v>5</v>
      </c>
      <c r="L35" s="137">
        <f t="shared" si="4"/>
        <v>0</v>
      </c>
      <c r="M35" s="138">
        <f t="shared" si="4"/>
        <v>40.400775694893341</v>
      </c>
      <c r="N35" s="139">
        <f t="shared" si="5"/>
        <v>0</v>
      </c>
      <c r="O35" s="138">
        <f t="shared" si="6"/>
        <v>0</v>
      </c>
      <c r="P35" s="137">
        <f t="shared" ref="P35:P45" si="10">(L35+N35)/100</f>
        <v>0</v>
      </c>
      <c r="Q35" s="138">
        <f t="shared" ref="Q35:Q45" si="11">+P35+Q34</f>
        <v>5.1510989010989015</v>
      </c>
      <c r="R35" s="140"/>
      <c r="S35" s="150"/>
      <c r="T35" s="141">
        <v>0</v>
      </c>
      <c r="U35" s="141">
        <f>+T35+U34</f>
        <v>0</v>
      </c>
      <c r="V35" s="143">
        <v>0</v>
      </c>
      <c r="W35" s="144" t="e">
        <f>((U35*1000000)/V35)</f>
        <v>#DIV/0!</v>
      </c>
      <c r="X35" s="151"/>
      <c r="Y35" s="162" t="e">
        <f>+#REF!</f>
        <v>#REF!</v>
      </c>
      <c r="Z35" s="151"/>
      <c r="AA35" s="146"/>
      <c r="AB35" s="147">
        <f>+AB34+AA35</f>
        <v>0</v>
      </c>
      <c r="AC35" s="148">
        <f t="shared" si="7"/>
        <v>0</v>
      </c>
      <c r="AD35" s="112">
        <f>+AC35+AD34</f>
        <v>0</v>
      </c>
    </row>
    <row r="36" spans="1:30" ht="17.399999999999999" customHeight="1" x14ac:dyDescent="0.25">
      <c r="A36" s="42" t="s">
        <v>32</v>
      </c>
      <c r="B36" s="149" t="s">
        <v>74</v>
      </c>
      <c r="C36" s="130">
        <v>66</v>
      </c>
      <c r="D36" s="131">
        <v>13728</v>
      </c>
      <c r="E36" s="132">
        <f t="shared" si="8"/>
        <v>38480</v>
      </c>
      <c r="F36" s="133">
        <v>0</v>
      </c>
      <c r="G36" s="133">
        <f t="shared" si="9"/>
        <v>0</v>
      </c>
      <c r="H36" s="134">
        <v>0</v>
      </c>
      <c r="I36" s="150">
        <f t="shared" ref="I36:I45" si="12">+H36+I35</f>
        <v>1</v>
      </c>
      <c r="J36" s="135">
        <v>0</v>
      </c>
      <c r="K36" s="136">
        <f t="shared" ref="K36:K38" si="13">+K35+J36</f>
        <v>5</v>
      </c>
      <c r="L36" s="137">
        <f t="shared" si="4"/>
        <v>0</v>
      </c>
      <c r="M36" s="138">
        <f t="shared" si="4"/>
        <v>25.987525987525988</v>
      </c>
      <c r="N36" s="139">
        <f t="shared" si="5"/>
        <v>0</v>
      </c>
      <c r="O36" s="138">
        <f t="shared" si="6"/>
        <v>0</v>
      </c>
      <c r="P36" s="137">
        <f t="shared" si="10"/>
        <v>0</v>
      </c>
      <c r="Q36" s="138">
        <f t="shared" si="11"/>
        <v>5.1510989010989015</v>
      </c>
      <c r="R36" s="140"/>
      <c r="S36" s="150"/>
      <c r="T36" s="141">
        <v>0</v>
      </c>
      <c r="U36" s="141">
        <f t="shared" ref="U36:U45" si="14">+T36+U35</f>
        <v>0</v>
      </c>
      <c r="V36" s="143">
        <v>0</v>
      </c>
      <c r="W36" s="144" t="e">
        <f t="shared" ref="W36:W45" si="15">((T36*1000000)/V36)</f>
        <v>#DIV/0!</v>
      </c>
      <c r="X36" s="151"/>
      <c r="Y36" s="162" t="e">
        <f>+#REF!</f>
        <v>#REF!</v>
      </c>
      <c r="Z36" s="151"/>
      <c r="AA36" s="146"/>
      <c r="AB36" s="147">
        <f t="shared" ref="AB36:AB45" si="16">+AB35+AA36</f>
        <v>0</v>
      </c>
      <c r="AC36" s="148">
        <f t="shared" si="7"/>
        <v>0</v>
      </c>
      <c r="AD36" s="112">
        <f t="shared" ref="AD36:AD45" si="17">+AC36+AD35</f>
        <v>0</v>
      </c>
    </row>
    <row r="37" spans="1:30" ht="25.5" customHeight="1" x14ac:dyDescent="0.25">
      <c r="A37" s="42" t="s">
        <v>33</v>
      </c>
      <c r="B37" s="149" t="s">
        <v>74</v>
      </c>
      <c r="C37" s="130">
        <v>68</v>
      </c>
      <c r="D37" s="131">
        <v>14144</v>
      </c>
      <c r="E37" s="132">
        <f t="shared" si="8"/>
        <v>52624</v>
      </c>
      <c r="F37" s="133">
        <v>0</v>
      </c>
      <c r="G37" s="133">
        <f t="shared" si="9"/>
        <v>0</v>
      </c>
      <c r="H37" s="134">
        <v>0</v>
      </c>
      <c r="I37" s="150">
        <f t="shared" si="12"/>
        <v>1</v>
      </c>
      <c r="J37" s="135">
        <v>0</v>
      </c>
      <c r="K37" s="136">
        <f t="shared" si="13"/>
        <v>5</v>
      </c>
      <c r="L37" s="137">
        <f t="shared" si="4"/>
        <v>0</v>
      </c>
      <c r="M37" s="138">
        <f t="shared" si="4"/>
        <v>19.002736394040742</v>
      </c>
      <c r="N37" s="139">
        <f t="shared" si="5"/>
        <v>0</v>
      </c>
      <c r="O37" s="138">
        <f t="shared" si="6"/>
        <v>0</v>
      </c>
      <c r="P37" s="137">
        <f t="shared" si="10"/>
        <v>0</v>
      </c>
      <c r="Q37" s="138">
        <f t="shared" si="11"/>
        <v>5.1510989010989015</v>
      </c>
      <c r="R37" s="140"/>
      <c r="S37" s="150"/>
      <c r="T37" s="141">
        <v>0</v>
      </c>
      <c r="U37" s="141">
        <f t="shared" si="14"/>
        <v>0</v>
      </c>
      <c r="V37" s="143">
        <v>0</v>
      </c>
      <c r="W37" s="144" t="e">
        <f t="shared" si="15"/>
        <v>#DIV/0!</v>
      </c>
      <c r="X37" s="151"/>
      <c r="Y37" s="162" t="e">
        <f>+#REF!</f>
        <v>#REF!</v>
      </c>
      <c r="Z37" s="151"/>
      <c r="AA37" s="146"/>
      <c r="AB37" s="147">
        <f t="shared" si="16"/>
        <v>0</v>
      </c>
      <c r="AC37" s="148">
        <f t="shared" si="7"/>
        <v>0</v>
      </c>
      <c r="AD37" s="112">
        <f t="shared" si="17"/>
        <v>0</v>
      </c>
    </row>
    <row r="38" spans="1:30" ht="25.5" customHeight="1" x14ac:dyDescent="0.25">
      <c r="A38" s="42" t="s">
        <v>34</v>
      </c>
      <c r="B38" s="149" t="s">
        <v>74</v>
      </c>
      <c r="C38" s="130">
        <v>68</v>
      </c>
      <c r="D38" s="131">
        <v>14144</v>
      </c>
      <c r="E38" s="132">
        <f t="shared" si="8"/>
        <v>66768</v>
      </c>
      <c r="F38" s="133">
        <v>0</v>
      </c>
      <c r="G38" s="133">
        <f t="shared" si="9"/>
        <v>0</v>
      </c>
      <c r="H38" s="134">
        <v>0</v>
      </c>
      <c r="I38" s="150">
        <f t="shared" si="12"/>
        <v>1</v>
      </c>
      <c r="J38" s="135">
        <v>0</v>
      </c>
      <c r="K38" s="136">
        <f t="shared" si="13"/>
        <v>5</v>
      </c>
      <c r="L38" s="137">
        <f t="shared" si="4"/>
        <v>0</v>
      </c>
      <c r="M38" s="138">
        <f>IF(E38="","",I38*1000000/E38)</f>
        <v>14.977234603402827</v>
      </c>
      <c r="N38" s="139">
        <f t="shared" si="5"/>
        <v>0</v>
      </c>
      <c r="O38" s="138">
        <f>IF(E38="","",J38*1000000/E38)</f>
        <v>0</v>
      </c>
      <c r="P38" s="137">
        <f>(L38+N38)/100</f>
        <v>0</v>
      </c>
      <c r="Q38" s="138">
        <f t="shared" si="11"/>
        <v>5.1510989010989015</v>
      </c>
      <c r="R38" s="140"/>
      <c r="S38" s="150"/>
      <c r="T38" s="141">
        <v>0</v>
      </c>
      <c r="U38" s="141">
        <f t="shared" si="14"/>
        <v>0</v>
      </c>
      <c r="V38" s="143">
        <v>0</v>
      </c>
      <c r="W38" s="144" t="e">
        <f t="shared" si="15"/>
        <v>#DIV/0!</v>
      </c>
      <c r="X38" s="151"/>
      <c r="Y38" s="162" t="e">
        <f>+#REF!</f>
        <v>#REF!</v>
      </c>
      <c r="Z38" s="151"/>
      <c r="AA38" s="146"/>
      <c r="AB38" s="147">
        <f t="shared" si="16"/>
        <v>0</v>
      </c>
      <c r="AC38" s="148">
        <f t="shared" si="7"/>
        <v>0</v>
      </c>
      <c r="AD38" s="112">
        <f t="shared" si="17"/>
        <v>0</v>
      </c>
    </row>
    <row r="39" spans="1:30" ht="25.5" customHeight="1" x14ac:dyDescent="0.25">
      <c r="A39" s="42" t="s">
        <v>4</v>
      </c>
      <c r="B39" s="149" t="s">
        <v>74</v>
      </c>
      <c r="C39" s="130">
        <v>68</v>
      </c>
      <c r="D39" s="131">
        <v>14444</v>
      </c>
      <c r="E39" s="132">
        <f t="shared" si="8"/>
        <v>81212</v>
      </c>
      <c r="F39" s="133">
        <v>0</v>
      </c>
      <c r="G39" s="133">
        <f t="shared" si="9"/>
        <v>0</v>
      </c>
      <c r="H39" s="183">
        <v>1</v>
      </c>
      <c r="I39" s="150">
        <f t="shared" si="12"/>
        <v>2</v>
      </c>
      <c r="J39" s="135">
        <v>16</v>
      </c>
      <c r="K39" s="136">
        <f t="shared" ref="K39:K45" si="18">+K38+J39</f>
        <v>21</v>
      </c>
      <c r="L39" s="137">
        <f t="shared" si="4"/>
        <v>69.23289947382996</v>
      </c>
      <c r="M39" s="138">
        <f>IF(E39="","",I39*1000000/E39)</f>
        <v>24.626902428212578</v>
      </c>
      <c r="N39" s="139">
        <f t="shared" si="5"/>
        <v>1107.7263915812794</v>
      </c>
      <c r="O39" s="138">
        <f t="shared" si="6"/>
        <v>197.01521942570062</v>
      </c>
      <c r="P39" s="137">
        <f t="shared" si="10"/>
        <v>11.769592910551093</v>
      </c>
      <c r="Q39" s="138">
        <f t="shared" si="11"/>
        <v>16.920691811649995</v>
      </c>
      <c r="R39" s="140"/>
      <c r="S39" s="150"/>
      <c r="T39" s="141">
        <v>0</v>
      </c>
      <c r="U39" s="141">
        <f t="shared" si="14"/>
        <v>0</v>
      </c>
      <c r="V39" s="143">
        <v>0</v>
      </c>
      <c r="W39" s="144" t="e">
        <f t="shared" si="15"/>
        <v>#DIV/0!</v>
      </c>
      <c r="X39" s="151"/>
      <c r="Y39" s="162" t="e">
        <f>+#REF!</f>
        <v>#REF!</v>
      </c>
      <c r="Z39" s="151"/>
      <c r="AA39" s="146"/>
      <c r="AB39" s="147">
        <f t="shared" si="16"/>
        <v>0</v>
      </c>
      <c r="AC39" s="148">
        <f t="shared" si="7"/>
        <v>0</v>
      </c>
      <c r="AD39" s="112">
        <f t="shared" si="17"/>
        <v>0</v>
      </c>
    </row>
    <row r="40" spans="1:30" ht="25.5" customHeight="1" x14ac:dyDescent="0.25">
      <c r="A40" s="42" t="s">
        <v>35</v>
      </c>
      <c r="B40" s="149" t="s">
        <v>74</v>
      </c>
      <c r="C40" s="130">
        <v>61</v>
      </c>
      <c r="D40" s="131">
        <v>11712</v>
      </c>
      <c r="E40" s="132">
        <f t="shared" si="8"/>
        <v>92924</v>
      </c>
      <c r="F40" s="133">
        <v>0</v>
      </c>
      <c r="G40" s="133">
        <f t="shared" si="9"/>
        <v>0</v>
      </c>
      <c r="H40" s="134">
        <v>0</v>
      </c>
      <c r="I40" s="150">
        <f t="shared" si="12"/>
        <v>2</v>
      </c>
      <c r="J40" s="135">
        <v>0</v>
      </c>
      <c r="K40" s="136">
        <f t="shared" si="18"/>
        <v>21</v>
      </c>
      <c r="L40" s="137">
        <f t="shared" si="4"/>
        <v>0</v>
      </c>
      <c r="M40" s="138">
        <f t="shared" si="4"/>
        <v>21.522965003658904</v>
      </c>
      <c r="N40" s="139">
        <f t="shared" si="5"/>
        <v>0</v>
      </c>
      <c r="O40" s="138">
        <f>IF(E40="","",K40*1000000/E40)</f>
        <v>225.9911325384185</v>
      </c>
      <c r="P40" s="137">
        <f t="shared" si="10"/>
        <v>0</v>
      </c>
      <c r="Q40" s="138">
        <f t="shared" si="11"/>
        <v>16.920691811649995</v>
      </c>
      <c r="R40" s="140"/>
      <c r="S40" s="150"/>
      <c r="T40" s="141">
        <v>0</v>
      </c>
      <c r="U40" s="141">
        <f t="shared" si="14"/>
        <v>0</v>
      </c>
      <c r="V40" s="143">
        <v>0</v>
      </c>
      <c r="W40" s="144" t="e">
        <f t="shared" si="15"/>
        <v>#DIV/0!</v>
      </c>
      <c r="X40" s="151"/>
      <c r="Y40" s="162" t="e">
        <f>+#REF!</f>
        <v>#REF!</v>
      </c>
      <c r="Z40" s="151"/>
      <c r="AA40" s="146"/>
      <c r="AB40" s="147">
        <f t="shared" si="16"/>
        <v>0</v>
      </c>
      <c r="AC40" s="148">
        <f t="shared" si="7"/>
        <v>0</v>
      </c>
      <c r="AD40" s="112">
        <f t="shared" si="17"/>
        <v>0</v>
      </c>
    </row>
    <row r="41" spans="1:30" ht="25.5" customHeight="1" x14ac:dyDescent="0.25">
      <c r="A41" s="42" t="s">
        <v>36</v>
      </c>
      <c r="B41" s="149" t="s">
        <v>74</v>
      </c>
      <c r="C41" s="130">
        <v>47</v>
      </c>
      <c r="D41" s="131">
        <v>9024</v>
      </c>
      <c r="E41" s="132">
        <f t="shared" si="8"/>
        <v>101948</v>
      </c>
      <c r="F41" s="133">
        <v>0</v>
      </c>
      <c r="G41" s="133">
        <f t="shared" si="9"/>
        <v>0</v>
      </c>
      <c r="H41" s="134">
        <v>0</v>
      </c>
      <c r="I41" s="150">
        <f t="shared" si="12"/>
        <v>2</v>
      </c>
      <c r="J41" s="135">
        <v>0</v>
      </c>
      <c r="K41" s="136">
        <f t="shared" si="18"/>
        <v>21</v>
      </c>
      <c r="L41" s="137">
        <f t="shared" si="4"/>
        <v>0</v>
      </c>
      <c r="M41" s="138">
        <f t="shared" si="4"/>
        <v>19.617844391258288</v>
      </c>
      <c r="N41" s="139">
        <f t="shared" si="5"/>
        <v>0</v>
      </c>
      <c r="O41" s="138">
        <f>IF(E41="","",K41*1000000/E41)</f>
        <v>205.98736610821203</v>
      </c>
      <c r="P41" s="137">
        <f t="shared" si="10"/>
        <v>0</v>
      </c>
      <c r="Q41" s="138">
        <f t="shared" si="11"/>
        <v>16.920691811649995</v>
      </c>
      <c r="R41" s="140"/>
      <c r="S41" s="150"/>
      <c r="T41" s="141">
        <v>0</v>
      </c>
      <c r="U41" s="141">
        <f t="shared" si="14"/>
        <v>0</v>
      </c>
      <c r="V41" s="143">
        <v>0</v>
      </c>
      <c r="W41" s="144" t="e">
        <f t="shared" si="15"/>
        <v>#DIV/0!</v>
      </c>
      <c r="X41" s="151"/>
      <c r="Y41" s="162" t="e">
        <f>+#REF!</f>
        <v>#REF!</v>
      </c>
      <c r="Z41" s="151"/>
      <c r="AA41" s="146"/>
      <c r="AB41" s="147">
        <f t="shared" si="16"/>
        <v>0</v>
      </c>
      <c r="AC41" s="148">
        <f t="shared" si="7"/>
        <v>0</v>
      </c>
      <c r="AD41" s="112">
        <f t="shared" si="17"/>
        <v>0</v>
      </c>
    </row>
    <row r="42" spans="1:30" ht="25.5" customHeight="1" x14ac:dyDescent="0.25">
      <c r="A42" s="42" t="s">
        <v>38</v>
      </c>
      <c r="B42" s="149" t="s">
        <v>74</v>
      </c>
      <c r="C42" s="130">
        <v>43</v>
      </c>
      <c r="D42" s="131">
        <v>8256</v>
      </c>
      <c r="E42" s="132">
        <f t="shared" si="8"/>
        <v>110204</v>
      </c>
      <c r="F42" s="133"/>
      <c r="G42" s="133">
        <f t="shared" si="9"/>
        <v>0</v>
      </c>
      <c r="H42" s="134">
        <v>0</v>
      </c>
      <c r="I42" s="150">
        <f t="shared" si="12"/>
        <v>2</v>
      </c>
      <c r="J42" s="135">
        <v>0</v>
      </c>
      <c r="K42" s="136">
        <f t="shared" si="18"/>
        <v>21</v>
      </c>
      <c r="L42" s="137">
        <f t="shared" si="4"/>
        <v>0</v>
      </c>
      <c r="M42" s="138">
        <f t="shared" si="4"/>
        <v>18.14816159123081</v>
      </c>
      <c r="N42" s="139">
        <f t="shared" si="5"/>
        <v>0</v>
      </c>
      <c r="O42" s="138">
        <f>IF(E42="","",K42*1000000/E42)</f>
        <v>190.55569670792349</v>
      </c>
      <c r="P42" s="137">
        <f t="shared" si="10"/>
        <v>0</v>
      </c>
      <c r="Q42" s="138">
        <f t="shared" si="11"/>
        <v>16.920691811649995</v>
      </c>
      <c r="R42" s="140"/>
      <c r="S42" s="150"/>
      <c r="T42" s="141">
        <v>0</v>
      </c>
      <c r="U42" s="141">
        <f t="shared" si="14"/>
        <v>0</v>
      </c>
      <c r="V42" s="143">
        <v>0</v>
      </c>
      <c r="W42" s="144" t="e">
        <f t="shared" si="15"/>
        <v>#DIV/0!</v>
      </c>
      <c r="X42" s="151"/>
      <c r="Y42" s="162" t="e">
        <f>+#REF!</f>
        <v>#REF!</v>
      </c>
      <c r="Z42" s="151"/>
      <c r="AA42" s="146"/>
      <c r="AB42" s="147">
        <f t="shared" si="16"/>
        <v>0</v>
      </c>
      <c r="AC42" s="148">
        <f t="shared" si="7"/>
        <v>0</v>
      </c>
      <c r="AD42" s="112">
        <f t="shared" si="17"/>
        <v>0</v>
      </c>
    </row>
    <row r="43" spans="1:30" ht="25.5" customHeight="1" x14ac:dyDescent="0.25">
      <c r="A43" s="42" t="s">
        <v>37</v>
      </c>
      <c r="B43" s="149" t="s">
        <v>74</v>
      </c>
      <c r="C43" s="130">
        <v>43</v>
      </c>
      <c r="D43" s="131">
        <v>8256</v>
      </c>
      <c r="E43" s="132">
        <f t="shared" si="8"/>
        <v>118460</v>
      </c>
      <c r="F43" s="133"/>
      <c r="G43" s="133">
        <f t="shared" si="9"/>
        <v>0</v>
      </c>
      <c r="H43" s="134">
        <v>0</v>
      </c>
      <c r="I43" s="150">
        <f t="shared" si="12"/>
        <v>2</v>
      </c>
      <c r="J43" s="135">
        <v>0</v>
      </c>
      <c r="K43" s="136">
        <f t="shared" si="18"/>
        <v>21</v>
      </c>
      <c r="L43" s="137">
        <v>0</v>
      </c>
      <c r="M43" s="137">
        <f t="shared" si="4"/>
        <v>16.883336147222693</v>
      </c>
      <c r="N43" s="139">
        <v>0</v>
      </c>
      <c r="O43" s="138">
        <f>IF(E43="","",K43*1000000/E43)</f>
        <v>177.27502954583827</v>
      </c>
      <c r="P43" s="137">
        <f t="shared" si="10"/>
        <v>0</v>
      </c>
      <c r="Q43" s="138">
        <f t="shared" si="11"/>
        <v>16.920691811649995</v>
      </c>
      <c r="R43" s="140"/>
      <c r="S43" s="150"/>
      <c r="T43" s="141">
        <v>0</v>
      </c>
      <c r="U43" s="141">
        <f t="shared" si="14"/>
        <v>0</v>
      </c>
      <c r="V43" s="143">
        <v>0</v>
      </c>
      <c r="W43" s="144" t="e">
        <f t="shared" si="15"/>
        <v>#DIV/0!</v>
      </c>
      <c r="X43" s="151"/>
      <c r="Y43" s="162" t="e">
        <f>+#REF!</f>
        <v>#REF!</v>
      </c>
      <c r="Z43" s="151"/>
      <c r="AA43" s="152"/>
      <c r="AB43" s="147">
        <f t="shared" si="16"/>
        <v>0</v>
      </c>
      <c r="AC43" s="148">
        <f t="shared" si="7"/>
        <v>0</v>
      </c>
      <c r="AD43" s="112">
        <f t="shared" si="17"/>
        <v>0</v>
      </c>
    </row>
    <row r="44" spans="1:30" ht="25.5" customHeight="1" x14ac:dyDescent="0.25">
      <c r="A44" s="42" t="s">
        <v>39</v>
      </c>
      <c r="B44" s="149" t="s">
        <v>74</v>
      </c>
      <c r="C44" s="130">
        <v>45</v>
      </c>
      <c r="D44" s="131">
        <v>9360</v>
      </c>
      <c r="E44" s="132">
        <f t="shared" si="8"/>
        <v>127820</v>
      </c>
      <c r="F44" s="133"/>
      <c r="G44" s="133">
        <f t="shared" si="9"/>
        <v>0</v>
      </c>
      <c r="H44" s="134">
        <v>0</v>
      </c>
      <c r="I44" s="150">
        <f t="shared" si="12"/>
        <v>2</v>
      </c>
      <c r="J44" s="135">
        <v>0</v>
      </c>
      <c r="K44" s="136">
        <f t="shared" si="18"/>
        <v>21</v>
      </c>
      <c r="L44" s="137">
        <v>0</v>
      </c>
      <c r="M44" s="137">
        <f>IF(E44="","",I44*1000000/E44)</f>
        <v>15.647003598810828</v>
      </c>
      <c r="N44" s="139">
        <v>0</v>
      </c>
      <c r="O44" s="138">
        <f>IF(E44="","",K44*1000000/E44)</f>
        <v>164.29353778751369</v>
      </c>
      <c r="P44" s="137">
        <f t="shared" si="10"/>
        <v>0</v>
      </c>
      <c r="Q44" s="138">
        <f t="shared" si="11"/>
        <v>16.920691811649995</v>
      </c>
      <c r="R44" s="140"/>
      <c r="S44" s="150"/>
      <c r="T44" s="141">
        <v>0</v>
      </c>
      <c r="U44" s="141">
        <f t="shared" si="14"/>
        <v>0</v>
      </c>
      <c r="V44" s="143">
        <v>0</v>
      </c>
      <c r="W44" s="144" t="e">
        <f t="shared" si="15"/>
        <v>#DIV/0!</v>
      </c>
      <c r="X44" s="151"/>
      <c r="Y44" s="162" t="e">
        <f>+#REF!</f>
        <v>#REF!</v>
      </c>
      <c r="Z44" s="151"/>
      <c r="AA44" s="152"/>
      <c r="AB44" s="147">
        <f t="shared" si="16"/>
        <v>0</v>
      </c>
      <c r="AC44" s="148">
        <f t="shared" si="7"/>
        <v>0</v>
      </c>
      <c r="AD44" s="112">
        <f t="shared" si="17"/>
        <v>0</v>
      </c>
    </row>
    <row r="45" spans="1:30" ht="25.5" customHeight="1" thickBot="1" x14ac:dyDescent="0.3">
      <c r="A45" s="116" t="s">
        <v>40</v>
      </c>
      <c r="B45" s="117"/>
      <c r="C45" s="118"/>
      <c r="D45" s="119"/>
      <c r="E45" s="153">
        <f t="shared" si="8"/>
        <v>127820</v>
      </c>
      <c r="F45" s="154"/>
      <c r="G45" s="154">
        <f t="shared" si="9"/>
        <v>0</v>
      </c>
      <c r="H45" s="155">
        <v>0</v>
      </c>
      <c r="I45" s="156">
        <f t="shared" si="12"/>
        <v>2</v>
      </c>
      <c r="J45" s="157">
        <v>0</v>
      </c>
      <c r="K45" s="158">
        <f t="shared" si="18"/>
        <v>21</v>
      </c>
      <c r="L45" s="108">
        <v>0</v>
      </c>
      <c r="M45" s="108">
        <f t="shared" si="4"/>
        <v>15.647003598810828</v>
      </c>
      <c r="N45" s="109">
        <v>0</v>
      </c>
      <c r="O45" s="110">
        <f t="shared" si="6"/>
        <v>0</v>
      </c>
      <c r="P45" s="108">
        <f t="shared" si="10"/>
        <v>0</v>
      </c>
      <c r="Q45" s="110">
        <f t="shared" si="11"/>
        <v>16.920691811649995</v>
      </c>
      <c r="R45" s="159"/>
      <c r="S45" s="156"/>
      <c r="T45" s="106">
        <v>0</v>
      </c>
      <c r="U45" s="106">
        <f t="shared" si="14"/>
        <v>0</v>
      </c>
      <c r="V45" s="222">
        <v>0</v>
      </c>
      <c r="W45" s="107" t="e">
        <f t="shared" si="15"/>
        <v>#DIV/0!</v>
      </c>
      <c r="X45" s="160"/>
      <c r="Y45" s="223" t="e">
        <f>+#REF!</f>
        <v>#REF!</v>
      </c>
      <c r="Z45" s="160"/>
      <c r="AA45" s="161"/>
      <c r="AB45" s="113">
        <f t="shared" si="16"/>
        <v>0</v>
      </c>
      <c r="AC45" s="114" t="e">
        <f t="shared" si="7"/>
        <v>#DIV/0!</v>
      </c>
      <c r="AD45" s="115" t="e">
        <f t="shared" si="17"/>
        <v>#DIV/0!</v>
      </c>
    </row>
    <row r="46" spans="1:30" s="20" customFormat="1" ht="13.8" x14ac:dyDescent="0.25">
      <c r="A46" s="78" t="s">
        <v>66</v>
      </c>
      <c r="B46" s="78"/>
      <c r="C46" s="78"/>
      <c r="D46" s="78"/>
      <c r="E46" s="78"/>
      <c r="F46" s="78"/>
      <c r="G46" s="78"/>
      <c r="H46" s="79"/>
      <c r="I46" s="80"/>
    </row>
    <row r="47" spans="1:30" s="20" customFormat="1" ht="13.8" x14ac:dyDescent="0.25">
      <c r="A47" s="78" t="s">
        <v>64</v>
      </c>
      <c r="B47" s="78"/>
      <c r="C47" s="78"/>
      <c r="D47" s="78"/>
      <c r="E47" s="78"/>
      <c r="F47" s="78"/>
      <c r="G47" s="78"/>
      <c r="H47" s="79"/>
      <c r="I47" s="80"/>
    </row>
    <row r="48" spans="1:30" s="20" customFormat="1" ht="13.8" x14ac:dyDescent="0.25">
      <c r="A48" s="78"/>
      <c r="B48" s="78"/>
      <c r="C48" s="78"/>
      <c r="D48" s="78"/>
      <c r="E48" s="78"/>
      <c r="F48" s="78"/>
      <c r="G48" s="78"/>
      <c r="H48" s="79"/>
      <c r="I48" s="80"/>
    </row>
    <row r="49" spans="1:18" s="20" customFormat="1" ht="16.2" x14ac:dyDescent="0.25">
      <c r="A49" s="82" t="s">
        <v>65</v>
      </c>
      <c r="B49" s="81"/>
      <c r="D49" s="82"/>
      <c r="E49" s="82"/>
      <c r="F49" s="82"/>
      <c r="G49" s="82"/>
      <c r="H49" s="79"/>
      <c r="I49" s="80"/>
      <c r="J49" s="82" t="s">
        <v>45</v>
      </c>
      <c r="K49" s="83"/>
      <c r="L49" s="83"/>
      <c r="M49" s="2"/>
      <c r="N49" s="2"/>
      <c r="O49"/>
      <c r="P49"/>
      <c r="Q49" s="14"/>
      <c r="R49" s="13"/>
    </row>
    <row r="50" spans="1:18" s="20" customFormat="1" ht="13.8" x14ac:dyDescent="0.25">
      <c r="A50" s="78"/>
      <c r="B50" s="78"/>
      <c r="C50" s="78"/>
      <c r="D50" s="78"/>
      <c r="E50" s="78"/>
      <c r="F50" s="78"/>
      <c r="G50" s="78"/>
      <c r="H50" s="79"/>
      <c r="I50" s="80"/>
      <c r="J50" s="84" t="s">
        <v>46</v>
      </c>
      <c r="K50" s="311" t="s">
        <v>48</v>
      </c>
      <c r="L50" s="311"/>
      <c r="M50" s="311"/>
      <c r="N50" s="311"/>
      <c r="O50" s="311"/>
      <c r="P50" s="311"/>
      <c r="Q50" s="311"/>
      <c r="R50" s="13"/>
    </row>
    <row r="51" spans="1:18" s="20" customFormat="1" ht="16.2" x14ac:dyDescent="0.25">
      <c r="A51" s="82" t="s">
        <v>22</v>
      </c>
      <c r="B51" s="83"/>
      <c r="C51" s="83"/>
      <c r="D51" s="78"/>
      <c r="E51" s="78"/>
      <c r="H51" s="79"/>
      <c r="I51" s="80"/>
      <c r="J51" s="86"/>
      <c r="K51" s="312" t="s">
        <v>47</v>
      </c>
      <c r="L51" s="312"/>
      <c r="M51" s="312"/>
      <c r="N51" s="312"/>
      <c r="O51" s="312"/>
      <c r="P51" s="312"/>
      <c r="Q51" s="312"/>
      <c r="R51" s="312"/>
    </row>
    <row r="52" spans="1:18" s="20" customFormat="1" ht="13.8" x14ac:dyDescent="0.25">
      <c r="A52" s="84" t="s">
        <v>23</v>
      </c>
      <c r="B52" s="122" t="s">
        <v>50</v>
      </c>
      <c r="C52" s="104"/>
      <c r="D52" s="104"/>
      <c r="E52" s="104"/>
      <c r="H52" s="79"/>
      <c r="I52" s="80"/>
      <c r="J52" s="11"/>
      <c r="K52" s="12"/>
      <c r="L52" s="2"/>
      <c r="M52" s="2"/>
      <c r="N52" s="2"/>
      <c r="O52"/>
      <c r="P52"/>
      <c r="Q52" s="14"/>
      <c r="R52" s="13"/>
    </row>
    <row r="53" spans="1:18" s="20" customFormat="1" ht="13.8" x14ac:dyDescent="0.25">
      <c r="A53" s="85"/>
      <c r="B53" s="123" t="s">
        <v>24</v>
      </c>
      <c r="C53" s="120"/>
      <c r="D53" s="120"/>
      <c r="E53" s="120"/>
      <c r="H53" s="79"/>
      <c r="I53" s="80"/>
    </row>
    <row r="54" spans="1:18" s="20" customFormat="1" ht="27" customHeight="1" x14ac:dyDescent="0.25">
      <c r="A54" s="78"/>
      <c r="B54" s="78"/>
      <c r="C54" s="78"/>
      <c r="D54" s="78"/>
      <c r="E54" s="121"/>
      <c r="H54" s="79"/>
      <c r="I54" s="80"/>
    </row>
    <row r="55" spans="1:18" s="20" customFormat="1" ht="16.2" x14ac:dyDescent="0.25">
      <c r="A55" s="82" t="s">
        <v>25</v>
      </c>
      <c r="B55" s="78"/>
      <c r="C55" s="78"/>
      <c r="D55" s="78"/>
      <c r="E55" s="121"/>
      <c r="H55" s="79"/>
      <c r="I55" s="80"/>
    </row>
    <row r="56" spans="1:18" s="20" customFormat="1" ht="13.8" x14ac:dyDescent="0.25">
      <c r="A56" s="84" t="s">
        <v>26</v>
      </c>
      <c r="B56" s="122" t="s">
        <v>49</v>
      </c>
      <c r="C56" s="104"/>
      <c r="D56" s="104"/>
      <c r="E56" s="120"/>
      <c r="H56" s="79"/>
      <c r="I56" s="80"/>
    </row>
    <row r="57" spans="1:18" s="20" customFormat="1" ht="13.8" x14ac:dyDescent="0.25">
      <c r="A57" s="86"/>
      <c r="B57" s="124" t="s">
        <v>24</v>
      </c>
      <c r="C57" s="120"/>
      <c r="D57" s="120"/>
      <c r="E57" s="120"/>
      <c r="H57" s="79"/>
      <c r="I57" s="80"/>
    </row>
    <row r="58" spans="1:18" s="20" customFormat="1" ht="13.8" x14ac:dyDescent="0.25">
      <c r="A58" s="78"/>
      <c r="B58" s="78"/>
      <c r="C58" s="78"/>
      <c r="D58" s="78"/>
      <c r="E58" s="78"/>
      <c r="H58" s="79"/>
      <c r="I58" s="80"/>
    </row>
    <row r="59" spans="1:18" s="20" customFormat="1" ht="16.2" x14ac:dyDescent="0.25">
      <c r="A59" s="82" t="s">
        <v>27</v>
      </c>
      <c r="B59" s="83"/>
      <c r="C59" s="83"/>
      <c r="D59" s="78"/>
      <c r="E59" s="78"/>
      <c r="H59" s="79"/>
      <c r="I59" s="80"/>
    </row>
    <row r="60" spans="1:18" s="20" customFormat="1" ht="13.8" x14ac:dyDescent="0.25">
      <c r="A60" s="84" t="s">
        <v>28</v>
      </c>
      <c r="B60" s="104" t="s">
        <v>29</v>
      </c>
      <c r="C60" s="78"/>
      <c r="D60" s="78"/>
      <c r="E60" s="78"/>
      <c r="H60" s="79"/>
      <c r="I60" s="80"/>
    </row>
    <row r="61" spans="1:18" s="20" customFormat="1" ht="13.8" x14ac:dyDescent="0.25">
      <c r="A61" s="86"/>
      <c r="B61" s="177">
        <v>1000</v>
      </c>
      <c r="C61" s="78"/>
      <c r="D61" s="78"/>
      <c r="E61" s="78"/>
      <c r="H61" s="79"/>
      <c r="I61" s="80"/>
    </row>
    <row r="62" spans="1:18" s="20" customFormat="1" ht="13.8" x14ac:dyDescent="0.25">
      <c r="A62" s="78"/>
      <c r="B62" s="78"/>
      <c r="C62" s="86"/>
      <c r="D62" s="177"/>
      <c r="E62" s="78"/>
      <c r="F62" s="78"/>
      <c r="G62" s="78"/>
      <c r="H62" s="79"/>
      <c r="I62" s="80"/>
    </row>
    <row r="63" spans="1:18" x14ac:dyDescent="0.25">
      <c r="A63" s="1"/>
      <c r="B63" s="1"/>
    </row>
    <row r="64" spans="1:18" ht="18" customHeight="1" x14ac:dyDescent="0.25">
      <c r="A64" s="1"/>
      <c r="B64" s="1"/>
    </row>
    <row r="65" spans="1:2" ht="18" customHeight="1" x14ac:dyDescent="0.25">
      <c r="A65" s="1"/>
      <c r="B65" s="1"/>
    </row>
    <row r="66" spans="1:2" x14ac:dyDescent="0.25">
      <c r="A66" s="1"/>
      <c r="B66" s="1"/>
    </row>
  </sheetData>
  <mergeCells count="66">
    <mergeCell ref="K50:Q50"/>
    <mergeCell ref="K51:R51"/>
    <mergeCell ref="L31:Q31"/>
    <mergeCell ref="R31:S32"/>
    <mergeCell ref="T31:X32"/>
    <mergeCell ref="AA24:AD29"/>
    <mergeCell ref="A31:A33"/>
    <mergeCell ref="B31:B33"/>
    <mergeCell ref="C31:C33"/>
    <mergeCell ref="D31:E32"/>
    <mergeCell ref="F31:G32"/>
    <mergeCell ref="H31:K31"/>
    <mergeCell ref="H32:I32"/>
    <mergeCell ref="J32:K32"/>
    <mergeCell ref="L32:M32"/>
    <mergeCell ref="N32:O32"/>
    <mergeCell ref="P32:Q32"/>
    <mergeCell ref="AA32:AB32"/>
    <mergeCell ref="AC32:AD32"/>
    <mergeCell ref="Y31:Z32"/>
    <mergeCell ref="AA31:AD31"/>
    <mergeCell ref="N11:O11"/>
    <mergeCell ref="P11:Q11"/>
    <mergeCell ref="P22:Q22"/>
    <mergeCell ref="AA22:AB22"/>
    <mergeCell ref="AC22:AD22"/>
    <mergeCell ref="N22:O22"/>
    <mergeCell ref="AA13:AD18"/>
    <mergeCell ref="A21:E21"/>
    <mergeCell ref="F21:K21"/>
    <mergeCell ref="L21:Q21"/>
    <mergeCell ref="R21:S22"/>
    <mergeCell ref="AA21:AD21"/>
    <mergeCell ref="A22:A23"/>
    <mergeCell ref="C22:C23"/>
    <mergeCell ref="D22:E22"/>
    <mergeCell ref="F22:G22"/>
    <mergeCell ref="H22:I22"/>
    <mergeCell ref="J22:K22"/>
    <mergeCell ref="L22:M22"/>
    <mergeCell ref="D8:E8"/>
    <mergeCell ref="AA8:AD8"/>
    <mergeCell ref="A10:E10"/>
    <mergeCell ref="F10:K10"/>
    <mergeCell ref="L10:Q10"/>
    <mergeCell ref="R10:S11"/>
    <mergeCell ref="AA10:AD10"/>
    <mergeCell ref="A11:A12"/>
    <mergeCell ref="C11:C12"/>
    <mergeCell ref="D11:E11"/>
    <mergeCell ref="AA11:AB11"/>
    <mergeCell ref="AC11:AD11"/>
    <mergeCell ref="F11:G11"/>
    <mergeCell ref="H11:I11"/>
    <mergeCell ref="J11:K11"/>
    <mergeCell ref="L11:M11"/>
    <mergeCell ref="A1:C4"/>
    <mergeCell ref="D1:Z4"/>
    <mergeCell ref="AA1:AB1"/>
    <mergeCell ref="AC1:AD1"/>
    <mergeCell ref="AA2:AB2"/>
    <mergeCell ref="AC2:AD2"/>
    <mergeCell ref="AA3:AB3"/>
    <mergeCell ref="AC3:AD3"/>
    <mergeCell ref="AA4:AB4"/>
    <mergeCell ref="AC4:AD4"/>
  </mergeCells>
  <printOptions horizontalCentered="1"/>
  <pageMargins left="0" right="0" top="0.19685039370078741" bottom="0.23622047244094491" header="0" footer="0"/>
  <pageSetup paperSize="9" scale="40" orientation="landscape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66"/>
  <sheetViews>
    <sheetView view="pageBreakPreview" zoomScale="80" zoomScaleNormal="72" zoomScaleSheetLayoutView="80" workbookViewId="0">
      <selection activeCell="G45" sqref="G45"/>
    </sheetView>
  </sheetViews>
  <sheetFormatPr baseColWidth="10" defaultRowHeight="13.2" x14ac:dyDescent="0.25"/>
  <cols>
    <col min="1" max="1" width="14.33203125" customWidth="1"/>
    <col min="2" max="2" width="15.6640625" customWidth="1"/>
    <col min="3" max="3" width="14.33203125" customWidth="1"/>
    <col min="4" max="4" width="10.33203125" customWidth="1"/>
    <col min="5" max="5" width="12.109375" customWidth="1"/>
    <col min="6" max="6" width="8.6640625" customWidth="1"/>
    <col min="7" max="7" width="10.5546875" customWidth="1"/>
    <col min="8" max="8" width="11.6640625" customWidth="1"/>
    <col min="9" max="9" width="11.5546875" customWidth="1"/>
    <col min="10" max="11" width="8.6640625" customWidth="1"/>
    <col min="12" max="15" width="11.44140625" customWidth="1"/>
    <col min="16" max="16" width="11.6640625" customWidth="1"/>
    <col min="17" max="17" width="12" customWidth="1"/>
    <col min="18" max="18" width="7.33203125" customWidth="1"/>
    <col min="19" max="22" width="11.6640625" customWidth="1"/>
    <col min="23" max="23" width="15.6640625" customWidth="1"/>
    <col min="24" max="26" width="11.33203125" customWidth="1"/>
    <col min="27" max="30" width="10.6640625" customWidth="1"/>
  </cols>
  <sheetData>
    <row r="1" spans="1:30" ht="15" customHeight="1" x14ac:dyDescent="0.25">
      <c r="A1" s="277"/>
      <c r="B1" s="277"/>
      <c r="C1" s="277"/>
      <c r="D1" s="279" t="s">
        <v>58</v>
      </c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  <c r="V1" s="279"/>
      <c r="W1" s="279"/>
      <c r="X1" s="279"/>
      <c r="Y1" s="279"/>
      <c r="Z1" s="279"/>
      <c r="AA1" s="317" t="s">
        <v>59</v>
      </c>
      <c r="AB1" s="317"/>
      <c r="AC1" s="317" t="s">
        <v>60</v>
      </c>
      <c r="AD1" s="317"/>
    </row>
    <row r="2" spans="1:30" ht="15" customHeight="1" x14ac:dyDescent="0.25">
      <c r="A2" s="277"/>
      <c r="B2" s="277"/>
      <c r="C2" s="277"/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  <c r="R2" s="279"/>
      <c r="S2" s="279"/>
      <c r="T2" s="279"/>
      <c r="U2" s="279"/>
      <c r="V2" s="279"/>
      <c r="W2" s="279"/>
      <c r="X2" s="279"/>
      <c r="Y2" s="279"/>
      <c r="Z2" s="279"/>
      <c r="AA2" s="278">
        <v>2</v>
      </c>
      <c r="AB2" s="278"/>
      <c r="AC2" s="318">
        <v>42653</v>
      </c>
      <c r="AD2" s="318"/>
    </row>
    <row r="3" spans="1:30" ht="15" customHeight="1" x14ac:dyDescent="0.25">
      <c r="A3" s="277"/>
      <c r="B3" s="277"/>
      <c r="C3" s="277"/>
      <c r="D3" s="279"/>
      <c r="E3" s="279"/>
      <c r="F3" s="279"/>
      <c r="G3" s="279"/>
      <c r="H3" s="279"/>
      <c r="I3" s="279"/>
      <c r="J3" s="279"/>
      <c r="K3" s="279"/>
      <c r="L3" s="279"/>
      <c r="M3" s="279"/>
      <c r="N3" s="279"/>
      <c r="O3" s="279"/>
      <c r="P3" s="279"/>
      <c r="Q3" s="279"/>
      <c r="R3" s="279"/>
      <c r="S3" s="279"/>
      <c r="T3" s="279"/>
      <c r="U3" s="279"/>
      <c r="V3" s="279"/>
      <c r="W3" s="279"/>
      <c r="X3" s="279"/>
      <c r="Y3" s="279"/>
      <c r="Z3" s="279"/>
      <c r="AA3" s="278" t="s">
        <v>68</v>
      </c>
      <c r="AB3" s="278"/>
      <c r="AC3" s="278" t="s">
        <v>69</v>
      </c>
      <c r="AD3" s="278"/>
    </row>
    <row r="4" spans="1:30" ht="34.5" customHeight="1" x14ac:dyDescent="0.25">
      <c r="A4" s="277"/>
      <c r="B4" s="277"/>
      <c r="C4" s="277"/>
      <c r="D4" s="279"/>
      <c r="E4" s="279"/>
      <c r="F4" s="279"/>
      <c r="G4" s="279"/>
      <c r="H4" s="279"/>
      <c r="I4" s="279"/>
      <c r="J4" s="279"/>
      <c r="K4" s="279"/>
      <c r="L4" s="279"/>
      <c r="M4" s="279"/>
      <c r="N4" s="279"/>
      <c r="O4" s="279"/>
      <c r="P4" s="279"/>
      <c r="Q4" s="279"/>
      <c r="R4" s="279"/>
      <c r="S4" s="279"/>
      <c r="T4" s="279"/>
      <c r="U4" s="279"/>
      <c r="V4" s="279"/>
      <c r="W4" s="279"/>
      <c r="X4" s="279"/>
      <c r="Y4" s="279"/>
      <c r="Z4" s="279"/>
      <c r="AA4" s="278" t="s">
        <v>70</v>
      </c>
      <c r="AB4" s="278"/>
      <c r="AC4" s="278" t="s">
        <v>71</v>
      </c>
      <c r="AD4" s="278"/>
    </row>
    <row r="5" spans="1:30" ht="12.75" customHeight="1" x14ac:dyDescent="0.25">
      <c r="A5" s="3"/>
      <c r="B5" s="3"/>
      <c r="C5" s="3"/>
      <c r="D5" s="4"/>
      <c r="E5" s="4"/>
      <c r="F5" s="4"/>
      <c r="G5" s="4"/>
      <c r="H5" s="4"/>
      <c r="I5" s="4"/>
      <c r="J5" s="18"/>
      <c r="K5" s="18"/>
      <c r="L5" s="18"/>
      <c r="M5" s="18"/>
      <c r="N5" s="18"/>
      <c r="O5" s="18"/>
      <c r="P5" s="19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</row>
    <row r="6" spans="1:30" ht="12.75" customHeight="1" x14ac:dyDescent="0.25">
      <c r="A6" s="3"/>
      <c r="B6" s="3"/>
      <c r="C6" s="3"/>
      <c r="D6" s="4"/>
      <c r="E6" s="4"/>
      <c r="F6" s="4"/>
      <c r="G6" s="4"/>
      <c r="H6" s="4"/>
      <c r="I6" s="4"/>
      <c r="J6" s="18"/>
      <c r="K6" s="18"/>
      <c r="L6" s="18"/>
      <c r="M6" s="18"/>
      <c r="N6" s="18"/>
      <c r="O6" s="18"/>
      <c r="P6" s="19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</row>
    <row r="7" spans="1:30" x14ac:dyDescent="0.25">
      <c r="A7" s="5"/>
      <c r="B7" s="5"/>
      <c r="C7" s="44"/>
      <c r="D7" s="44"/>
      <c r="E7" s="185"/>
      <c r="F7" s="44"/>
      <c r="G7" s="44"/>
      <c r="H7" s="44"/>
      <c r="I7" s="44"/>
      <c r="J7" s="45"/>
      <c r="K7" s="45"/>
      <c r="L7" s="19"/>
      <c r="M7" s="19"/>
      <c r="N7" s="19"/>
      <c r="O7" s="19"/>
      <c r="P7" s="19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</row>
    <row r="8" spans="1:30" ht="15.6" x14ac:dyDescent="0.3">
      <c r="A8" s="25" t="s">
        <v>61</v>
      </c>
      <c r="B8" s="25"/>
      <c r="C8" s="126" t="s">
        <v>67</v>
      </c>
      <c r="D8" s="276" t="s">
        <v>75</v>
      </c>
      <c r="E8" s="276"/>
      <c r="F8" s="46"/>
      <c r="G8" s="46"/>
      <c r="H8" s="44"/>
      <c r="I8" s="44"/>
      <c r="J8" s="45"/>
      <c r="K8" s="45"/>
      <c r="L8" s="19"/>
      <c r="M8" s="19"/>
      <c r="N8" s="19"/>
      <c r="O8" s="19"/>
      <c r="P8" s="19"/>
      <c r="Q8" s="20"/>
      <c r="R8" s="20"/>
      <c r="S8" s="20"/>
      <c r="T8" s="20"/>
      <c r="U8" s="20"/>
      <c r="V8" s="20"/>
      <c r="W8" s="20"/>
      <c r="X8" s="20"/>
      <c r="Y8" s="20"/>
      <c r="Z8" s="192" t="s">
        <v>62</v>
      </c>
      <c r="AA8" s="319">
        <v>2016</v>
      </c>
      <c r="AB8" s="319"/>
      <c r="AC8" s="319"/>
      <c r="AD8" s="319"/>
    </row>
    <row r="9" spans="1:30" ht="13.8" thickBot="1" x14ac:dyDescent="0.3">
      <c r="A9" s="5"/>
      <c r="B9" s="5"/>
      <c r="C9" s="127"/>
      <c r="D9" s="44"/>
      <c r="E9" s="185"/>
      <c r="F9" s="44"/>
      <c r="G9" s="44"/>
      <c r="H9" s="44"/>
      <c r="I9" s="44"/>
      <c r="J9" s="45"/>
      <c r="K9" s="19"/>
      <c r="L9" s="19"/>
      <c r="M9" s="19"/>
      <c r="N9" s="19"/>
      <c r="O9" s="19"/>
      <c r="P9" s="19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</row>
    <row r="10" spans="1:30" ht="25.5" hidden="1" customHeight="1" thickBot="1" x14ac:dyDescent="0.3">
      <c r="A10" s="296" t="s">
        <v>19</v>
      </c>
      <c r="B10" s="296"/>
      <c r="C10" s="296"/>
      <c r="D10" s="296"/>
      <c r="E10" s="297"/>
      <c r="F10" s="298" t="s">
        <v>7</v>
      </c>
      <c r="G10" s="299"/>
      <c r="H10" s="299"/>
      <c r="I10" s="299"/>
      <c r="J10" s="299"/>
      <c r="K10" s="282"/>
      <c r="L10" s="280" t="s">
        <v>9</v>
      </c>
      <c r="M10" s="281"/>
      <c r="N10" s="281"/>
      <c r="O10" s="281"/>
      <c r="P10" s="281"/>
      <c r="Q10" s="282"/>
      <c r="R10" s="283" t="s">
        <v>11</v>
      </c>
      <c r="S10" s="284"/>
      <c r="T10" s="97"/>
      <c r="U10" s="97"/>
      <c r="V10" s="97"/>
      <c r="W10" s="97"/>
      <c r="X10" s="186"/>
      <c r="Y10" s="186"/>
      <c r="Z10" s="186"/>
      <c r="AA10" s="280" t="s">
        <v>14</v>
      </c>
      <c r="AB10" s="281"/>
      <c r="AC10" s="281"/>
      <c r="AD10" s="282"/>
    </row>
    <row r="11" spans="1:30" ht="25.5" hidden="1" customHeight="1" x14ac:dyDescent="0.25">
      <c r="A11" s="287" t="s">
        <v>0</v>
      </c>
      <c r="B11" s="188"/>
      <c r="C11" s="289" t="s">
        <v>1</v>
      </c>
      <c r="D11" s="291" t="s">
        <v>2</v>
      </c>
      <c r="E11" s="292"/>
      <c r="F11" s="291" t="s">
        <v>6</v>
      </c>
      <c r="G11" s="293"/>
      <c r="H11" s="294" t="s">
        <v>8</v>
      </c>
      <c r="I11" s="295"/>
      <c r="J11" s="300" t="s">
        <v>3</v>
      </c>
      <c r="K11" s="301"/>
      <c r="L11" s="302" t="s">
        <v>15</v>
      </c>
      <c r="M11" s="303"/>
      <c r="N11" s="302" t="s">
        <v>16</v>
      </c>
      <c r="O11" s="303"/>
      <c r="P11" s="302" t="s">
        <v>17</v>
      </c>
      <c r="Q11" s="303"/>
      <c r="R11" s="285"/>
      <c r="S11" s="286"/>
      <c r="T11" s="98"/>
      <c r="U11" s="98"/>
      <c r="V11" s="98"/>
      <c r="W11" s="98"/>
      <c r="X11" s="187"/>
      <c r="Y11" s="187"/>
      <c r="Z11" s="187"/>
      <c r="AA11" s="291" t="s">
        <v>12</v>
      </c>
      <c r="AB11" s="292"/>
      <c r="AC11" s="291" t="s">
        <v>13</v>
      </c>
      <c r="AD11" s="310"/>
    </row>
    <row r="12" spans="1:30" ht="25.5" hidden="1" customHeight="1" thickBot="1" x14ac:dyDescent="0.3">
      <c r="A12" s="288"/>
      <c r="B12" s="189"/>
      <c r="C12" s="290"/>
      <c r="D12" s="26" t="s">
        <v>18</v>
      </c>
      <c r="E12" s="27" t="s">
        <v>5</v>
      </c>
      <c r="F12" s="28" t="s">
        <v>0</v>
      </c>
      <c r="G12" s="29" t="s">
        <v>5</v>
      </c>
      <c r="H12" s="29" t="s">
        <v>0</v>
      </c>
      <c r="I12" s="29" t="s">
        <v>5</v>
      </c>
      <c r="J12" s="28" t="s">
        <v>0</v>
      </c>
      <c r="K12" s="30" t="s">
        <v>5</v>
      </c>
      <c r="L12" s="28" t="s">
        <v>0</v>
      </c>
      <c r="M12" s="30" t="s">
        <v>5</v>
      </c>
      <c r="N12" s="28" t="s">
        <v>0</v>
      </c>
      <c r="O12" s="30" t="s">
        <v>5</v>
      </c>
      <c r="P12" s="31" t="s">
        <v>0</v>
      </c>
      <c r="Q12" s="30" t="s">
        <v>5</v>
      </c>
      <c r="R12" s="29" t="s">
        <v>0</v>
      </c>
      <c r="S12" s="29" t="s">
        <v>5</v>
      </c>
      <c r="T12" s="31"/>
      <c r="U12" s="31"/>
      <c r="V12" s="31"/>
      <c r="W12" s="31"/>
      <c r="X12" s="32"/>
      <c r="Y12" s="32"/>
      <c r="Z12" s="32"/>
      <c r="AA12" s="28" t="s">
        <v>0</v>
      </c>
      <c r="AB12" s="30" t="s">
        <v>5</v>
      </c>
      <c r="AC12" s="33" t="s">
        <v>0</v>
      </c>
      <c r="AD12" s="34" t="s">
        <v>5</v>
      </c>
    </row>
    <row r="13" spans="1:30" s="43" customFormat="1" ht="25.5" hidden="1" customHeight="1" x14ac:dyDescent="0.25">
      <c r="A13" s="63" t="s">
        <v>30</v>
      </c>
      <c r="B13" s="101"/>
      <c r="C13" s="64">
        <v>336</v>
      </c>
      <c r="D13" s="90">
        <v>59918.16</v>
      </c>
      <c r="E13" s="91">
        <f>D13</f>
        <v>59918.16</v>
      </c>
      <c r="F13" s="65">
        <v>0</v>
      </c>
      <c r="G13" s="66">
        <f>F13</f>
        <v>0</v>
      </c>
      <c r="H13" s="67">
        <v>0</v>
      </c>
      <c r="I13" s="66">
        <f>H13</f>
        <v>0</v>
      </c>
      <c r="J13" s="67">
        <v>7</v>
      </c>
      <c r="K13" s="68">
        <f>J13</f>
        <v>7</v>
      </c>
      <c r="L13" s="69" t="e">
        <f>IF(D13="","",#REF!*200000/D13)</f>
        <v>#REF!</v>
      </c>
      <c r="M13" s="70" t="e">
        <f>IF(E13="","",#REF!*200000/E13)</f>
        <v>#REF!</v>
      </c>
      <c r="N13" s="71">
        <f t="shared" ref="N13:O18" si="0">IF(D13="","",J13*200000/D13)</f>
        <v>23.365203470867595</v>
      </c>
      <c r="O13" s="72">
        <f t="shared" si="0"/>
        <v>23.365203470867595</v>
      </c>
      <c r="P13" s="73" t="e">
        <f t="shared" ref="P13:Q18" si="1">IF(L13="","",L13*N13/200)</f>
        <v>#REF!</v>
      </c>
      <c r="Q13" s="74" t="e">
        <f t="shared" si="1"/>
        <v>#REF!</v>
      </c>
      <c r="R13" s="67">
        <v>0</v>
      </c>
      <c r="S13" s="66">
        <f>R13</f>
        <v>0</v>
      </c>
      <c r="T13" s="99"/>
      <c r="U13" s="99"/>
      <c r="V13" s="99"/>
      <c r="W13" s="99"/>
      <c r="X13" s="75"/>
      <c r="Y13" s="75"/>
      <c r="Z13" s="75"/>
      <c r="AA13" s="304" t="s">
        <v>21</v>
      </c>
      <c r="AB13" s="305"/>
      <c r="AC13" s="305"/>
      <c r="AD13" s="305"/>
    </row>
    <row r="14" spans="1:30" s="43" customFormat="1" ht="25.5" hidden="1" customHeight="1" x14ac:dyDescent="0.25">
      <c r="A14" s="42" t="s">
        <v>31</v>
      </c>
      <c r="B14" s="102"/>
      <c r="C14" s="37"/>
      <c r="D14" s="56"/>
      <c r="E14" s="57"/>
      <c r="F14" s="35"/>
      <c r="G14" s="38" t="str">
        <f>IF(F14="","",F14+G13)</f>
        <v/>
      </c>
      <c r="H14" s="39"/>
      <c r="I14" s="38" t="str">
        <f>IF(H14="","",H14+I13)</f>
        <v/>
      </c>
      <c r="J14" s="39"/>
      <c r="K14" s="36" t="str">
        <f>IF(J14="","",J14+K13)</f>
        <v/>
      </c>
      <c r="L14" s="58" t="str">
        <f>IF(D14="","",#REF!*200000/D14)</f>
        <v/>
      </c>
      <c r="M14" s="59" t="str">
        <f>IF(E14="","",#REF!*200000/E14)</f>
        <v/>
      </c>
      <c r="N14" s="54" t="str">
        <f t="shared" si="0"/>
        <v/>
      </c>
      <c r="O14" s="49" t="str">
        <f t="shared" si="0"/>
        <v/>
      </c>
      <c r="P14" s="50" t="str">
        <f>IF(L14="","",L14*N14/200)</f>
        <v/>
      </c>
      <c r="Q14" s="51" t="str">
        <f t="shared" si="1"/>
        <v/>
      </c>
      <c r="R14" s="55"/>
      <c r="S14" s="38" t="str">
        <f>IF(R14="","",R14+S13)</f>
        <v/>
      </c>
      <c r="T14" s="100"/>
      <c r="U14" s="100"/>
      <c r="V14" s="100"/>
      <c r="W14" s="100"/>
      <c r="X14" s="60"/>
      <c r="Y14" s="60"/>
      <c r="Z14" s="60"/>
      <c r="AA14" s="306"/>
      <c r="AB14" s="307"/>
      <c r="AC14" s="307"/>
      <c r="AD14" s="307"/>
    </row>
    <row r="15" spans="1:30" s="43" customFormat="1" ht="25.5" hidden="1" customHeight="1" x14ac:dyDescent="0.25">
      <c r="A15" s="42" t="s">
        <v>32</v>
      </c>
      <c r="B15" s="102"/>
      <c r="C15" s="61"/>
      <c r="D15" s="6"/>
      <c r="E15" s="7"/>
      <c r="F15" s="35"/>
      <c r="G15" s="38" t="str">
        <f>IF(F15="","",F15+G14)</f>
        <v/>
      </c>
      <c r="H15" s="39"/>
      <c r="I15" s="38" t="str">
        <f>IF(H15="","",H15+I14)</f>
        <v/>
      </c>
      <c r="J15" s="39"/>
      <c r="K15" s="36" t="str">
        <f>IF(J15="","",J15+K14)</f>
        <v/>
      </c>
      <c r="L15" s="58" t="str">
        <f>IF(D15="","",#REF!*200000/D15)</f>
        <v/>
      </c>
      <c r="M15" s="59" t="str">
        <f>IF(E15="","",#REF!*200000/E15)</f>
        <v/>
      </c>
      <c r="N15" s="54" t="str">
        <f t="shared" si="0"/>
        <v/>
      </c>
      <c r="O15" s="49" t="str">
        <f t="shared" si="0"/>
        <v/>
      </c>
      <c r="P15" s="50" t="str">
        <f>IF(L15="","",L15*N15/200)</f>
        <v/>
      </c>
      <c r="Q15" s="51" t="str">
        <f>IF(M15="","",M15*O15/200)</f>
        <v/>
      </c>
      <c r="R15" s="55"/>
      <c r="S15" s="38" t="str">
        <f>IF(R15="","",R15+S14)</f>
        <v/>
      </c>
      <c r="T15" s="100"/>
      <c r="U15" s="100"/>
      <c r="V15" s="100"/>
      <c r="W15" s="100"/>
      <c r="X15" s="60"/>
      <c r="Y15" s="60"/>
      <c r="Z15" s="60"/>
      <c r="AA15" s="306"/>
      <c r="AB15" s="307"/>
      <c r="AC15" s="307"/>
      <c r="AD15" s="307"/>
    </row>
    <row r="16" spans="1:30" s="43" customFormat="1" ht="25.5" hidden="1" customHeight="1" x14ac:dyDescent="0.25">
      <c r="A16" s="42" t="s">
        <v>33</v>
      </c>
      <c r="B16" s="102"/>
      <c r="C16" s="61"/>
      <c r="D16" s="6"/>
      <c r="E16" s="7"/>
      <c r="F16" s="35"/>
      <c r="G16" s="38" t="str">
        <f>IF(F16="","",F16+G15)</f>
        <v/>
      </c>
      <c r="H16" s="39"/>
      <c r="I16" s="38" t="str">
        <f>IF(H16="","",H16+I15)</f>
        <v/>
      </c>
      <c r="J16" s="39"/>
      <c r="K16" s="36" t="str">
        <f>IF(J16="","",J16+K15)</f>
        <v/>
      </c>
      <c r="L16" s="58" t="str">
        <f>IF(D16="","",#REF!*200000/D16)</f>
        <v/>
      </c>
      <c r="M16" s="59" t="str">
        <f>IF(E16="","",#REF!*200000/E16)</f>
        <v/>
      </c>
      <c r="N16" s="40" t="str">
        <f t="shared" si="0"/>
        <v/>
      </c>
      <c r="O16" s="41" t="str">
        <f t="shared" si="0"/>
        <v/>
      </c>
      <c r="P16" s="52" t="str">
        <f t="shared" si="1"/>
        <v/>
      </c>
      <c r="Q16" s="53" t="str">
        <f t="shared" si="1"/>
        <v/>
      </c>
      <c r="R16" s="39"/>
      <c r="S16" s="38" t="str">
        <f>IF(R16="","",R16+S15)</f>
        <v/>
      </c>
      <c r="T16" s="100"/>
      <c r="U16" s="100"/>
      <c r="V16" s="100"/>
      <c r="W16" s="100"/>
      <c r="X16" s="24"/>
      <c r="Y16" s="24"/>
      <c r="Z16" s="24"/>
      <c r="AA16" s="306"/>
      <c r="AB16" s="307"/>
      <c r="AC16" s="307"/>
      <c r="AD16" s="307"/>
    </row>
    <row r="17" spans="1:30" s="43" customFormat="1" ht="25.5" hidden="1" customHeight="1" x14ac:dyDescent="0.25">
      <c r="A17" s="42" t="s">
        <v>34</v>
      </c>
      <c r="B17" s="102"/>
      <c r="C17" s="61"/>
      <c r="D17" s="6"/>
      <c r="E17" s="7" t="str">
        <f>IF(D17="","",D17+E16)</f>
        <v/>
      </c>
      <c r="F17" s="35"/>
      <c r="G17" s="38" t="str">
        <f>IF(F17="","",F17+G16)</f>
        <v/>
      </c>
      <c r="H17" s="39"/>
      <c r="I17" s="38" t="str">
        <f>IF(H17="","",H17+I16)</f>
        <v/>
      </c>
      <c r="J17" s="39"/>
      <c r="K17" s="36" t="str">
        <f>IF(J17="","",J17+K16)</f>
        <v/>
      </c>
      <c r="L17" s="58" t="str">
        <f>IF(D17="","",#REF!*200000/D17)</f>
        <v/>
      </c>
      <c r="M17" s="59" t="str">
        <f>IF(E17="","",#REF!*200000/E17)</f>
        <v/>
      </c>
      <c r="N17" s="40" t="str">
        <f t="shared" si="0"/>
        <v/>
      </c>
      <c r="O17" s="41" t="str">
        <f t="shared" si="0"/>
        <v/>
      </c>
      <c r="P17" s="52" t="str">
        <f t="shared" si="1"/>
        <v/>
      </c>
      <c r="Q17" s="53" t="str">
        <f t="shared" si="1"/>
        <v/>
      </c>
      <c r="R17" s="39"/>
      <c r="S17" s="38" t="str">
        <f>IF(R17="","",R17+S16)</f>
        <v/>
      </c>
      <c r="T17" s="100"/>
      <c r="U17" s="100"/>
      <c r="V17" s="100"/>
      <c r="W17" s="100"/>
      <c r="X17" s="24"/>
      <c r="Y17" s="24"/>
      <c r="Z17" s="24"/>
      <c r="AA17" s="306"/>
      <c r="AB17" s="307"/>
      <c r="AC17" s="307"/>
      <c r="AD17" s="307"/>
    </row>
    <row r="18" spans="1:30" s="43" customFormat="1" ht="25.5" hidden="1" customHeight="1" x14ac:dyDescent="0.25">
      <c r="A18" s="42" t="s">
        <v>4</v>
      </c>
      <c r="B18" s="102"/>
      <c r="C18" s="61"/>
      <c r="D18" s="6"/>
      <c r="E18" s="7" t="str">
        <f>IF(D18="","",D18+E17)</f>
        <v/>
      </c>
      <c r="F18" s="35"/>
      <c r="G18" s="38" t="str">
        <f>IF(F18="","",F18+G17)</f>
        <v/>
      </c>
      <c r="H18" s="39"/>
      <c r="I18" s="38" t="str">
        <f>IF(H18="","",H18+I17)</f>
        <v/>
      </c>
      <c r="J18" s="89"/>
      <c r="K18" s="36" t="str">
        <f>IF(J18="","",J18+K17)</f>
        <v/>
      </c>
      <c r="L18" s="58" t="str">
        <f>IF(D18="","",#REF!*200000/D18)</f>
        <v/>
      </c>
      <c r="M18" s="59" t="str">
        <f>IF(E18="","",#REF!*200000/E18)</f>
        <v/>
      </c>
      <c r="N18" s="40" t="str">
        <f t="shared" si="0"/>
        <v/>
      </c>
      <c r="O18" s="41" t="str">
        <f t="shared" si="0"/>
        <v/>
      </c>
      <c r="P18" s="52" t="str">
        <f t="shared" si="1"/>
        <v/>
      </c>
      <c r="Q18" s="53" t="str">
        <f t="shared" si="1"/>
        <v/>
      </c>
      <c r="R18" s="39"/>
      <c r="S18" s="38" t="str">
        <f>IF(R18="","",R18+S17)</f>
        <v/>
      </c>
      <c r="T18" s="100"/>
      <c r="U18" s="100"/>
      <c r="V18" s="100"/>
      <c r="W18" s="100"/>
      <c r="X18" s="24"/>
      <c r="Y18" s="24"/>
      <c r="Z18" s="24"/>
      <c r="AA18" s="306"/>
      <c r="AB18" s="307"/>
      <c r="AC18" s="307"/>
      <c r="AD18" s="307"/>
    </row>
    <row r="19" spans="1:30" ht="25.5" hidden="1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</row>
    <row r="20" spans="1:30" ht="25.5" hidden="1" customHeight="1" thickBot="1" x14ac:dyDescent="0.3">
      <c r="A20" s="1"/>
      <c r="B20" s="1"/>
      <c r="C20" s="11"/>
      <c r="D20" s="12"/>
      <c r="E20" s="2"/>
      <c r="F20" s="2"/>
      <c r="G20" s="2"/>
      <c r="H20" s="14"/>
      <c r="I20" s="13"/>
      <c r="J20" s="15"/>
      <c r="K20" s="15"/>
      <c r="L20" s="15"/>
      <c r="M20" s="15"/>
      <c r="N20" s="15"/>
      <c r="O20" s="15"/>
      <c r="P20" s="190"/>
      <c r="Q20" s="17"/>
      <c r="R20" s="17"/>
      <c r="S20" s="17"/>
      <c r="T20" s="17"/>
      <c r="U20" s="17"/>
      <c r="V20" s="17"/>
      <c r="W20" s="17"/>
      <c r="X20" s="21"/>
      <c r="Y20" s="21"/>
      <c r="Z20" s="21"/>
      <c r="AA20" s="22"/>
      <c r="AB20" s="22"/>
      <c r="AC20" s="22"/>
      <c r="AD20" s="22"/>
    </row>
    <row r="21" spans="1:30" ht="25.5" hidden="1" customHeight="1" thickBot="1" x14ac:dyDescent="0.55000000000000004">
      <c r="A21" s="308" t="s">
        <v>20</v>
      </c>
      <c r="B21" s="308"/>
      <c r="C21" s="308"/>
      <c r="D21" s="308"/>
      <c r="E21" s="309"/>
      <c r="F21" s="280" t="s">
        <v>7</v>
      </c>
      <c r="G21" s="281"/>
      <c r="H21" s="281"/>
      <c r="I21" s="281"/>
      <c r="J21" s="281"/>
      <c r="K21" s="282"/>
      <c r="L21" s="280" t="s">
        <v>9</v>
      </c>
      <c r="M21" s="281"/>
      <c r="N21" s="281"/>
      <c r="O21" s="281"/>
      <c r="P21" s="281"/>
      <c r="Q21" s="282"/>
      <c r="R21" s="283" t="s">
        <v>11</v>
      </c>
      <c r="S21" s="284"/>
      <c r="T21" s="97"/>
      <c r="U21" s="97"/>
      <c r="V21" s="97"/>
      <c r="W21" s="97"/>
      <c r="X21" s="186"/>
      <c r="Y21" s="186"/>
      <c r="Z21" s="186"/>
      <c r="AA21" s="280" t="s">
        <v>14</v>
      </c>
      <c r="AB21" s="281"/>
      <c r="AC21" s="281"/>
      <c r="AD21" s="282"/>
    </row>
    <row r="22" spans="1:30" ht="25.5" hidden="1" customHeight="1" x14ac:dyDescent="0.25">
      <c r="A22" s="287" t="s">
        <v>0</v>
      </c>
      <c r="B22" s="188"/>
      <c r="C22" s="289" t="s">
        <v>1</v>
      </c>
      <c r="D22" s="291" t="s">
        <v>2</v>
      </c>
      <c r="E22" s="292"/>
      <c r="F22" s="291" t="s">
        <v>6</v>
      </c>
      <c r="G22" s="293"/>
      <c r="H22" s="294" t="s">
        <v>8</v>
      </c>
      <c r="I22" s="295"/>
      <c r="J22" s="300" t="s">
        <v>3</v>
      </c>
      <c r="K22" s="301"/>
      <c r="L22" s="302" t="s">
        <v>15</v>
      </c>
      <c r="M22" s="303"/>
      <c r="N22" s="302" t="s">
        <v>16</v>
      </c>
      <c r="O22" s="303"/>
      <c r="P22" s="302" t="s">
        <v>17</v>
      </c>
      <c r="Q22" s="303"/>
      <c r="R22" s="285"/>
      <c r="S22" s="286"/>
      <c r="T22" s="98"/>
      <c r="U22" s="98"/>
      <c r="V22" s="98"/>
      <c r="W22" s="98"/>
      <c r="X22" s="187"/>
      <c r="Y22" s="187"/>
      <c r="Z22" s="187"/>
      <c r="AA22" s="291" t="s">
        <v>12</v>
      </c>
      <c r="AB22" s="292"/>
      <c r="AC22" s="291" t="s">
        <v>13</v>
      </c>
      <c r="AD22" s="310"/>
    </row>
    <row r="23" spans="1:30" ht="25.5" hidden="1" customHeight="1" thickBot="1" x14ac:dyDescent="0.3">
      <c r="A23" s="288"/>
      <c r="B23" s="189"/>
      <c r="C23" s="290"/>
      <c r="D23" s="26" t="s">
        <v>18</v>
      </c>
      <c r="E23" s="27" t="s">
        <v>5</v>
      </c>
      <c r="F23" s="28" t="s">
        <v>0</v>
      </c>
      <c r="G23" s="29" t="s">
        <v>5</v>
      </c>
      <c r="H23" s="29" t="s">
        <v>0</v>
      </c>
      <c r="I23" s="29" t="s">
        <v>5</v>
      </c>
      <c r="J23" s="28" t="s">
        <v>0</v>
      </c>
      <c r="K23" s="30" t="s">
        <v>5</v>
      </c>
      <c r="L23" s="28" t="s">
        <v>0</v>
      </c>
      <c r="M23" s="30" t="s">
        <v>5</v>
      </c>
      <c r="N23" s="28" t="s">
        <v>0</v>
      </c>
      <c r="O23" s="30" t="s">
        <v>5</v>
      </c>
      <c r="P23" s="31" t="s">
        <v>0</v>
      </c>
      <c r="Q23" s="30" t="s">
        <v>5</v>
      </c>
      <c r="R23" s="29" t="s">
        <v>0</v>
      </c>
      <c r="S23" s="29" t="s">
        <v>5</v>
      </c>
      <c r="T23" s="31"/>
      <c r="U23" s="31"/>
      <c r="V23" s="31"/>
      <c r="W23" s="31"/>
      <c r="X23" s="32"/>
      <c r="Y23" s="32"/>
      <c r="Z23" s="32"/>
      <c r="AA23" s="28" t="s">
        <v>0</v>
      </c>
      <c r="AB23" s="30" t="s">
        <v>5</v>
      </c>
      <c r="AC23" s="33" t="s">
        <v>0</v>
      </c>
      <c r="AD23" s="34" t="s">
        <v>5</v>
      </c>
    </row>
    <row r="24" spans="1:30" s="43" customFormat="1" ht="25.5" hidden="1" customHeight="1" x14ac:dyDescent="0.25">
      <c r="A24" s="63" t="s">
        <v>30</v>
      </c>
      <c r="B24" s="103"/>
      <c r="C24" s="37">
        <v>20</v>
      </c>
      <c r="D24" s="56">
        <v>3840</v>
      </c>
      <c r="E24" s="57">
        <f>D24</f>
        <v>3840</v>
      </c>
      <c r="F24" s="35">
        <v>0</v>
      </c>
      <c r="G24" s="38">
        <f>F24</f>
        <v>0</v>
      </c>
      <c r="H24" s="39">
        <v>0</v>
      </c>
      <c r="I24" s="38">
        <f>H24</f>
        <v>0</v>
      </c>
      <c r="J24" s="39">
        <v>0</v>
      </c>
      <c r="K24" s="62">
        <f>J24</f>
        <v>0</v>
      </c>
      <c r="L24" s="47" t="e">
        <f>IF(D24="","",#REF!*200000/D24)</f>
        <v>#REF!</v>
      </c>
      <c r="M24" s="48" t="e">
        <f>IF(E24="","",#REF!*200000/E24)</f>
        <v>#REF!</v>
      </c>
      <c r="N24" s="40">
        <f t="shared" ref="N24:O29" si="2">IF(D24="","",J24*200000/D24)</f>
        <v>0</v>
      </c>
      <c r="O24" s="41">
        <f t="shared" si="2"/>
        <v>0</v>
      </c>
      <c r="P24" s="50" t="e">
        <f t="shared" ref="P24:Q29" si="3">IF(L24="","",L24*N24/200)</f>
        <v>#REF!</v>
      </c>
      <c r="Q24" s="51" t="e">
        <f t="shared" si="3"/>
        <v>#REF!</v>
      </c>
      <c r="R24" s="39"/>
      <c r="S24" s="38">
        <f>R24</f>
        <v>0</v>
      </c>
      <c r="T24" s="100"/>
      <c r="U24" s="100"/>
      <c r="V24" s="100"/>
      <c r="W24" s="100"/>
      <c r="X24" s="60"/>
      <c r="Y24" s="60"/>
      <c r="Z24" s="60"/>
      <c r="AA24" s="304" t="s">
        <v>21</v>
      </c>
      <c r="AB24" s="305"/>
      <c r="AC24" s="305"/>
      <c r="AD24" s="305"/>
    </row>
    <row r="25" spans="1:30" s="43" customFormat="1" ht="25.5" hidden="1" customHeight="1" x14ac:dyDescent="0.25">
      <c r="A25" s="42" t="s">
        <v>31</v>
      </c>
      <c r="B25" s="102"/>
      <c r="C25" s="37"/>
      <c r="D25" s="56"/>
      <c r="E25" s="57" t="str">
        <f>IF(D25="","",D25+E24)</f>
        <v/>
      </c>
      <c r="F25" s="35"/>
      <c r="G25" s="38" t="str">
        <f>IF(F25="","",F25+G24)</f>
        <v/>
      </c>
      <c r="H25" s="39"/>
      <c r="I25" s="38" t="str">
        <f>IF(H25="","",H25+I24)</f>
        <v/>
      </c>
      <c r="J25" s="39"/>
      <c r="K25" s="8" t="str">
        <f>IF(J25="","",J25+K24)</f>
        <v/>
      </c>
      <c r="L25" s="47" t="str">
        <f>IF(D25="","",#REF!*200000/D25)</f>
        <v/>
      </c>
      <c r="M25" s="48" t="str">
        <f>IF(E25="","",#REF!*200000/E25)</f>
        <v/>
      </c>
      <c r="N25" s="40" t="str">
        <f t="shared" si="2"/>
        <v/>
      </c>
      <c r="O25" s="41" t="str">
        <f t="shared" si="2"/>
        <v/>
      </c>
      <c r="P25" s="50" t="str">
        <f t="shared" si="3"/>
        <v/>
      </c>
      <c r="Q25" s="51" t="str">
        <f>IF(M25="","",M25*O25/200)</f>
        <v/>
      </c>
      <c r="R25" s="39"/>
      <c r="S25" s="38" t="str">
        <f>IF(R25="","",R25+S24)</f>
        <v/>
      </c>
      <c r="T25" s="100"/>
      <c r="U25" s="100"/>
      <c r="V25" s="100"/>
      <c r="W25" s="100"/>
      <c r="X25" s="60"/>
      <c r="Y25" s="60"/>
      <c r="Z25" s="60"/>
      <c r="AA25" s="306"/>
      <c r="AB25" s="307"/>
      <c r="AC25" s="307"/>
      <c r="AD25" s="307"/>
    </row>
    <row r="26" spans="1:30" s="43" customFormat="1" ht="25.5" hidden="1" customHeight="1" x14ac:dyDescent="0.25">
      <c r="A26" s="42" t="s">
        <v>32</v>
      </c>
      <c r="B26" s="102"/>
      <c r="C26" s="61"/>
      <c r="D26" s="6"/>
      <c r="E26" s="57" t="str">
        <f>IF(D26="","",D26+E25)</f>
        <v/>
      </c>
      <c r="F26" s="35"/>
      <c r="G26" s="38" t="str">
        <f>IF(F26="","",F26+G25)</f>
        <v/>
      </c>
      <c r="H26" s="39"/>
      <c r="I26" s="38" t="str">
        <f>IF(H26="","",H26+I25)</f>
        <v/>
      </c>
      <c r="J26" s="39"/>
      <c r="K26" s="8" t="str">
        <f>IF(J26="","",J26+K25)</f>
        <v/>
      </c>
      <c r="L26" s="47" t="str">
        <f>IF(D26="","",#REF!*200000/D26)</f>
        <v/>
      </c>
      <c r="M26" s="48" t="str">
        <f>IF(E26="","",#REF!*200000/E26)</f>
        <v/>
      </c>
      <c r="N26" s="40" t="str">
        <f t="shared" si="2"/>
        <v/>
      </c>
      <c r="O26" s="41" t="str">
        <f t="shared" si="2"/>
        <v/>
      </c>
      <c r="P26" s="50" t="str">
        <f>IF(L26="","",L26*N26/200)</f>
        <v/>
      </c>
      <c r="Q26" s="51" t="str">
        <f>IF(M26="","",M26*O26/200)</f>
        <v/>
      </c>
      <c r="R26" s="39"/>
      <c r="S26" s="38" t="str">
        <f>IF(R26="","",R26+S25)</f>
        <v/>
      </c>
      <c r="T26" s="100"/>
      <c r="U26" s="100"/>
      <c r="V26" s="100"/>
      <c r="W26" s="100"/>
      <c r="X26" s="60"/>
      <c r="Y26" s="60"/>
      <c r="Z26" s="60"/>
      <c r="AA26" s="306"/>
      <c r="AB26" s="307"/>
      <c r="AC26" s="307"/>
      <c r="AD26" s="307"/>
    </row>
    <row r="27" spans="1:30" s="43" customFormat="1" ht="25.5" hidden="1" customHeight="1" x14ac:dyDescent="0.25">
      <c r="A27" s="42" t="s">
        <v>33</v>
      </c>
      <c r="B27" s="102"/>
      <c r="C27" s="61"/>
      <c r="D27" s="6"/>
      <c r="E27" s="7" t="str">
        <f>IF(D27="","",D27+E26)</f>
        <v/>
      </c>
      <c r="F27" s="35"/>
      <c r="G27" s="38" t="str">
        <f>IF(F27="","",F27+G26)</f>
        <v/>
      </c>
      <c r="H27" s="39"/>
      <c r="I27" s="38" t="str">
        <f>IF(H27="","",H27+I26)</f>
        <v/>
      </c>
      <c r="J27" s="37"/>
      <c r="K27" s="8" t="str">
        <f>IF(J27="","",J27+K26)</f>
        <v/>
      </c>
      <c r="L27" s="9" t="str">
        <f>IF(D27="","",#REF!*200000/D27)</f>
        <v/>
      </c>
      <c r="M27" s="10" t="str">
        <f>IF(E27="","",#REF!*200000/E27)</f>
        <v/>
      </c>
      <c r="N27" s="40" t="str">
        <f t="shared" si="2"/>
        <v/>
      </c>
      <c r="O27" s="41" t="str">
        <f t="shared" si="2"/>
        <v/>
      </c>
      <c r="P27" s="77" t="str">
        <f>IF(L27="","",L27*N27/200)</f>
        <v/>
      </c>
      <c r="Q27" s="76" t="str">
        <f>IF(M27="","",M27*O27/200)</f>
        <v/>
      </c>
      <c r="R27" s="39"/>
      <c r="S27" s="38" t="str">
        <f>IF(R27="","",R27+S26)</f>
        <v/>
      </c>
      <c r="T27" s="100"/>
      <c r="U27" s="100"/>
      <c r="V27" s="100"/>
      <c r="W27" s="100"/>
      <c r="X27" s="24"/>
      <c r="Y27" s="24"/>
      <c r="Z27" s="24"/>
      <c r="AA27" s="306"/>
      <c r="AB27" s="307"/>
      <c r="AC27" s="307"/>
      <c r="AD27" s="307"/>
    </row>
    <row r="28" spans="1:30" s="43" customFormat="1" ht="25.5" hidden="1" customHeight="1" x14ac:dyDescent="0.25">
      <c r="A28" s="42" t="s">
        <v>34</v>
      </c>
      <c r="B28" s="102"/>
      <c r="C28" s="61"/>
      <c r="D28" s="6"/>
      <c r="E28" s="7" t="str">
        <f>IF(D28="","",D28+E27)</f>
        <v/>
      </c>
      <c r="F28" s="35"/>
      <c r="G28" s="38" t="str">
        <f>IF(F28="","",F28+G27)</f>
        <v/>
      </c>
      <c r="H28" s="39"/>
      <c r="I28" s="38" t="str">
        <f>IF(H28="","",H28+I27)</f>
        <v/>
      </c>
      <c r="J28" s="37"/>
      <c r="K28" s="8" t="str">
        <f>IF(J28="","",J28+K27)</f>
        <v/>
      </c>
      <c r="L28" s="9" t="str">
        <f>IF(D28="","",#REF!*200000/D28)</f>
        <v/>
      </c>
      <c r="M28" s="10" t="str">
        <f>IF(E28="","",#REF!*200000/E28)</f>
        <v/>
      </c>
      <c r="N28" s="40" t="str">
        <f t="shared" si="2"/>
        <v/>
      </c>
      <c r="O28" s="41" t="str">
        <f t="shared" si="2"/>
        <v/>
      </c>
      <c r="P28" s="52" t="str">
        <f t="shared" si="3"/>
        <v/>
      </c>
      <c r="Q28" s="53" t="str">
        <f t="shared" si="3"/>
        <v/>
      </c>
      <c r="R28" s="39"/>
      <c r="S28" s="38" t="str">
        <f>IF(R28="","",R28+S27)</f>
        <v/>
      </c>
      <c r="T28" s="100"/>
      <c r="U28" s="100"/>
      <c r="V28" s="100"/>
      <c r="W28" s="100"/>
      <c r="X28" s="24"/>
      <c r="Y28" s="24"/>
      <c r="Z28" s="24"/>
      <c r="AA28" s="306"/>
      <c r="AB28" s="307"/>
      <c r="AC28" s="307"/>
      <c r="AD28" s="307"/>
    </row>
    <row r="29" spans="1:30" s="43" customFormat="1" ht="25.5" hidden="1" customHeight="1" x14ac:dyDescent="0.25">
      <c r="A29" s="42" t="s">
        <v>4</v>
      </c>
      <c r="B29" s="102"/>
      <c r="C29" s="61"/>
      <c r="D29" s="6"/>
      <c r="E29" s="7" t="str">
        <f>IF(D29="","",D29+E28)</f>
        <v/>
      </c>
      <c r="F29" s="35"/>
      <c r="G29" s="38" t="str">
        <f>IF(F29="","",F29+G28)</f>
        <v/>
      </c>
      <c r="H29" s="39"/>
      <c r="I29" s="38" t="str">
        <f>IF(H29="","",H29+I28)</f>
        <v/>
      </c>
      <c r="J29" s="37"/>
      <c r="K29" s="8" t="str">
        <f>IF(J29="","",J29+K28)</f>
        <v/>
      </c>
      <c r="L29" s="9" t="str">
        <f>IF(D29="","",#REF!*200000/D29)</f>
        <v/>
      </c>
      <c r="M29" s="10" t="str">
        <f>IF(E29="","",#REF!*200000/E29)</f>
        <v/>
      </c>
      <c r="N29" s="40" t="str">
        <f t="shared" si="2"/>
        <v/>
      </c>
      <c r="O29" s="41" t="str">
        <f t="shared" si="2"/>
        <v/>
      </c>
      <c r="P29" s="88" t="str">
        <f t="shared" si="3"/>
        <v/>
      </c>
      <c r="Q29" s="23" t="str">
        <f t="shared" si="3"/>
        <v/>
      </c>
      <c r="R29" s="39"/>
      <c r="S29" s="38" t="str">
        <f>IF(R29="","",R29+S28)</f>
        <v/>
      </c>
      <c r="T29" s="100"/>
      <c r="U29" s="100"/>
      <c r="V29" s="100"/>
      <c r="W29" s="100"/>
      <c r="X29" s="24"/>
      <c r="Y29" s="24"/>
      <c r="Z29" s="24"/>
      <c r="AA29" s="306"/>
      <c r="AB29" s="307"/>
      <c r="AC29" s="307"/>
      <c r="AD29" s="307"/>
    </row>
    <row r="30" spans="1:30" ht="25.5" hidden="1" customHeight="1" thickBot="1" x14ac:dyDescent="0.3"/>
    <row r="31" spans="1:30" ht="32.25" customHeight="1" x14ac:dyDescent="0.25">
      <c r="A31" s="323" t="s">
        <v>0</v>
      </c>
      <c r="B31" s="325" t="s">
        <v>63</v>
      </c>
      <c r="C31" s="325" t="s">
        <v>1</v>
      </c>
      <c r="D31" s="329" t="s">
        <v>2</v>
      </c>
      <c r="E31" s="329"/>
      <c r="F31" s="329" t="s">
        <v>56</v>
      </c>
      <c r="G31" s="329"/>
      <c r="H31" s="316" t="s">
        <v>55</v>
      </c>
      <c r="I31" s="316"/>
      <c r="J31" s="316"/>
      <c r="K31" s="316"/>
      <c r="L31" s="316" t="s">
        <v>9</v>
      </c>
      <c r="M31" s="316"/>
      <c r="N31" s="316"/>
      <c r="O31" s="316"/>
      <c r="P31" s="316"/>
      <c r="Q31" s="316"/>
      <c r="R31" s="313" t="s">
        <v>41</v>
      </c>
      <c r="S31" s="313"/>
      <c r="T31" s="313" t="s">
        <v>42</v>
      </c>
      <c r="U31" s="313"/>
      <c r="V31" s="313"/>
      <c r="W31" s="313"/>
      <c r="X31" s="313"/>
      <c r="Y31" s="313" t="s">
        <v>52</v>
      </c>
      <c r="Z31" s="313"/>
      <c r="AA31" s="316" t="s">
        <v>14</v>
      </c>
      <c r="AB31" s="316"/>
      <c r="AC31" s="316"/>
      <c r="AD31" s="320"/>
    </row>
    <row r="32" spans="1:30" ht="25.5" customHeight="1" x14ac:dyDescent="0.25">
      <c r="A32" s="324"/>
      <c r="B32" s="326"/>
      <c r="C32" s="326"/>
      <c r="D32" s="321"/>
      <c r="E32" s="321"/>
      <c r="F32" s="321"/>
      <c r="G32" s="321"/>
      <c r="H32" s="327" t="s">
        <v>57</v>
      </c>
      <c r="I32" s="327"/>
      <c r="J32" s="321" t="s">
        <v>3</v>
      </c>
      <c r="K32" s="328"/>
      <c r="L32" s="315" t="s">
        <v>15</v>
      </c>
      <c r="M32" s="315"/>
      <c r="N32" s="315" t="s">
        <v>16</v>
      </c>
      <c r="O32" s="315"/>
      <c r="P32" s="315" t="s">
        <v>17</v>
      </c>
      <c r="Q32" s="315"/>
      <c r="R32" s="314"/>
      <c r="S32" s="314"/>
      <c r="T32" s="314"/>
      <c r="U32" s="314"/>
      <c r="V32" s="314"/>
      <c r="W32" s="314"/>
      <c r="X32" s="314"/>
      <c r="Y32" s="314"/>
      <c r="Z32" s="314"/>
      <c r="AA32" s="321" t="s">
        <v>12</v>
      </c>
      <c r="AB32" s="321"/>
      <c r="AC32" s="321" t="s">
        <v>13</v>
      </c>
      <c r="AD32" s="322"/>
    </row>
    <row r="33" spans="1:30" ht="45" customHeight="1" x14ac:dyDescent="0.25">
      <c r="A33" s="346"/>
      <c r="B33" s="347"/>
      <c r="C33" s="347"/>
      <c r="D33" s="193" t="s">
        <v>18</v>
      </c>
      <c r="E33" s="194" t="s">
        <v>5</v>
      </c>
      <c r="F33" s="194" t="s">
        <v>0</v>
      </c>
      <c r="G33" s="194" t="s">
        <v>5</v>
      </c>
      <c r="H33" s="194" t="s">
        <v>0</v>
      </c>
      <c r="I33" s="194" t="s">
        <v>5</v>
      </c>
      <c r="J33" s="194" t="s">
        <v>0</v>
      </c>
      <c r="K33" s="194" t="s">
        <v>5</v>
      </c>
      <c r="L33" s="194" t="s">
        <v>0</v>
      </c>
      <c r="M33" s="194" t="s">
        <v>5</v>
      </c>
      <c r="N33" s="194" t="s">
        <v>0</v>
      </c>
      <c r="O33" s="194" t="s">
        <v>5</v>
      </c>
      <c r="P33" s="194" t="s">
        <v>0</v>
      </c>
      <c r="Q33" s="194" t="s">
        <v>5</v>
      </c>
      <c r="R33" s="194" t="s">
        <v>0</v>
      </c>
      <c r="S33" s="194" t="s">
        <v>5</v>
      </c>
      <c r="T33" s="195" t="s">
        <v>10</v>
      </c>
      <c r="U33" s="195" t="s">
        <v>5</v>
      </c>
      <c r="V33" s="195" t="s">
        <v>44</v>
      </c>
      <c r="W33" s="195" t="s">
        <v>51</v>
      </c>
      <c r="X33" s="196" t="s">
        <v>43</v>
      </c>
      <c r="Y33" s="196" t="s">
        <v>54</v>
      </c>
      <c r="Z33" s="196" t="s">
        <v>53</v>
      </c>
      <c r="AA33" s="194" t="s">
        <v>0</v>
      </c>
      <c r="AB33" s="194" t="s">
        <v>5</v>
      </c>
      <c r="AC33" s="194" t="s">
        <v>0</v>
      </c>
      <c r="AD33" s="197" t="s">
        <v>5</v>
      </c>
    </row>
    <row r="34" spans="1:30" s="20" customFormat="1" ht="25.5" hidden="1" customHeight="1" x14ac:dyDescent="0.25">
      <c r="A34" s="198" t="s">
        <v>30</v>
      </c>
      <c r="B34" s="199"/>
      <c r="C34" s="200"/>
      <c r="D34" s="201">
        <v>0</v>
      </c>
      <c r="E34" s="202">
        <f>+D34</f>
        <v>0</v>
      </c>
      <c r="F34" s="203">
        <v>0</v>
      </c>
      <c r="G34" s="203">
        <f>+F34</f>
        <v>0</v>
      </c>
      <c r="H34" s="204">
        <v>0</v>
      </c>
      <c r="I34" s="205">
        <f>+H34</f>
        <v>0</v>
      </c>
      <c r="J34" s="206">
        <v>0</v>
      </c>
      <c r="K34" s="207">
        <f>+J34</f>
        <v>0</v>
      </c>
      <c r="L34" s="208">
        <v>0</v>
      </c>
      <c r="M34" s="209" t="e">
        <f t="shared" ref="L34:M45" si="4">IF(E34="","",I34*1000000/E34)</f>
        <v>#DIV/0!</v>
      </c>
      <c r="N34" s="210">
        <v>0</v>
      </c>
      <c r="O34" s="209" t="e">
        <f t="shared" ref="O34:O45" si="5">IF(E34="","",J34*1000000/E34)</f>
        <v>#DIV/0!</v>
      </c>
      <c r="P34" s="208">
        <f>(L34+N34)/100</f>
        <v>0</v>
      </c>
      <c r="Q34" s="209">
        <f>+P34</f>
        <v>0</v>
      </c>
      <c r="R34" s="211"/>
      <c r="S34" s="207"/>
      <c r="T34" s="212">
        <v>0</v>
      </c>
      <c r="U34" s="213">
        <f>+T34</f>
        <v>0</v>
      </c>
      <c r="V34" s="214">
        <v>0</v>
      </c>
      <c r="W34" s="215" t="e">
        <f>((T34*1000000)/V34)</f>
        <v>#DIV/0!</v>
      </c>
      <c r="X34" s="216"/>
      <c r="Y34" s="217" t="e">
        <f>+#REF!</f>
        <v>#REF!</v>
      </c>
      <c r="Z34" s="216"/>
      <c r="AA34" s="218"/>
      <c r="AB34" s="219">
        <f>+AA34</f>
        <v>0</v>
      </c>
      <c r="AC34" s="220" t="e">
        <f t="shared" ref="AC34:AC45" si="6">AA34/D34</f>
        <v>#DIV/0!</v>
      </c>
      <c r="AD34" s="221" t="e">
        <f>+AC34</f>
        <v>#DIV/0!</v>
      </c>
    </row>
    <row r="35" spans="1:30" ht="25.5" hidden="1" customHeight="1" x14ac:dyDescent="0.25">
      <c r="A35" s="42" t="s">
        <v>31</v>
      </c>
      <c r="B35" s="149"/>
      <c r="C35" s="130"/>
      <c r="D35" s="131">
        <v>0</v>
      </c>
      <c r="E35" s="132">
        <f t="shared" ref="E35:E45" si="7">+E34+D35</f>
        <v>0</v>
      </c>
      <c r="F35" s="133">
        <v>0</v>
      </c>
      <c r="G35" s="133">
        <f t="shared" ref="G35:G45" si="8">+F35</f>
        <v>0</v>
      </c>
      <c r="H35" s="150">
        <v>0</v>
      </c>
      <c r="I35" s="150">
        <f>+H35+I34</f>
        <v>0</v>
      </c>
      <c r="J35" s="135">
        <v>0</v>
      </c>
      <c r="K35" s="136">
        <f>+K34+J35</f>
        <v>0</v>
      </c>
      <c r="L35" s="137">
        <v>0</v>
      </c>
      <c r="M35" s="138" t="e">
        <f t="shared" si="4"/>
        <v>#DIV/0!</v>
      </c>
      <c r="N35" s="139">
        <v>0</v>
      </c>
      <c r="O35" s="138" t="e">
        <f t="shared" si="5"/>
        <v>#DIV/0!</v>
      </c>
      <c r="P35" s="137">
        <f t="shared" ref="P35:P45" si="9">(L35+N35)/100</f>
        <v>0</v>
      </c>
      <c r="Q35" s="138">
        <f t="shared" ref="Q35:Q45" si="10">+P35+Q34</f>
        <v>0</v>
      </c>
      <c r="R35" s="140"/>
      <c r="S35" s="150"/>
      <c r="T35" s="141">
        <v>0</v>
      </c>
      <c r="U35" s="141">
        <f>+T35+U34</f>
        <v>0</v>
      </c>
      <c r="V35" s="143">
        <v>0</v>
      </c>
      <c r="W35" s="144" t="e">
        <f>((U35*1000000)/V35)</f>
        <v>#DIV/0!</v>
      </c>
      <c r="X35" s="151"/>
      <c r="Y35" s="162" t="e">
        <f>+#REF!</f>
        <v>#REF!</v>
      </c>
      <c r="Z35" s="151"/>
      <c r="AA35" s="146"/>
      <c r="AB35" s="147">
        <f>+AB34+AA35</f>
        <v>0</v>
      </c>
      <c r="AC35" s="148" t="e">
        <f t="shared" si="6"/>
        <v>#DIV/0!</v>
      </c>
      <c r="AD35" s="112" t="e">
        <f>+AC35+AD34</f>
        <v>#DIV/0!</v>
      </c>
    </row>
    <row r="36" spans="1:30" ht="17.399999999999999" hidden="1" customHeight="1" x14ac:dyDescent="0.25">
      <c r="A36" s="42" t="s">
        <v>32</v>
      </c>
      <c r="B36" s="149"/>
      <c r="C36" s="130"/>
      <c r="D36" s="131">
        <v>0</v>
      </c>
      <c r="E36" s="132">
        <f t="shared" si="7"/>
        <v>0</v>
      </c>
      <c r="F36" s="133">
        <v>0</v>
      </c>
      <c r="G36" s="133">
        <f t="shared" si="8"/>
        <v>0</v>
      </c>
      <c r="H36" s="134">
        <v>0</v>
      </c>
      <c r="I36" s="150">
        <f t="shared" ref="I36:I45" si="11">+H36+I35</f>
        <v>0</v>
      </c>
      <c r="J36" s="135">
        <v>0</v>
      </c>
      <c r="K36" s="136">
        <f t="shared" ref="K36:K45" si="12">+K35+J36</f>
        <v>0</v>
      </c>
      <c r="L36" s="137" t="e">
        <f>IF(D36="","",H36*1000000/D36)</f>
        <v>#DIV/0!</v>
      </c>
      <c r="M36" s="138" t="e">
        <f t="shared" si="4"/>
        <v>#DIV/0!</v>
      </c>
      <c r="N36" s="139" t="e">
        <f t="shared" ref="N36:N41" si="13">IF(D36="","",J36*1000000/D36)</f>
        <v>#DIV/0!</v>
      </c>
      <c r="O36" s="138" t="e">
        <f t="shared" si="5"/>
        <v>#DIV/0!</v>
      </c>
      <c r="P36" s="137" t="e">
        <f t="shared" si="9"/>
        <v>#DIV/0!</v>
      </c>
      <c r="Q36" s="138" t="e">
        <f t="shared" si="10"/>
        <v>#DIV/0!</v>
      </c>
      <c r="R36" s="140"/>
      <c r="S36" s="150"/>
      <c r="T36" s="141">
        <v>0</v>
      </c>
      <c r="U36" s="141">
        <f t="shared" ref="U36:U45" si="14">+T36+U35</f>
        <v>0</v>
      </c>
      <c r="V36" s="143">
        <v>0</v>
      </c>
      <c r="W36" s="144" t="e">
        <f t="shared" ref="W36:W45" si="15">((T36*1000000)/V36)</f>
        <v>#DIV/0!</v>
      </c>
      <c r="X36" s="151"/>
      <c r="Y36" s="162" t="e">
        <f>+#REF!</f>
        <v>#REF!</v>
      </c>
      <c r="Z36" s="151"/>
      <c r="AA36" s="146"/>
      <c r="AB36" s="147">
        <f t="shared" ref="AB36:AB45" si="16">+AB35+AA36</f>
        <v>0</v>
      </c>
      <c r="AC36" s="148" t="e">
        <f t="shared" si="6"/>
        <v>#DIV/0!</v>
      </c>
      <c r="AD36" s="112" t="e">
        <f t="shared" ref="AD36:AD45" si="17">+AC36+AD35</f>
        <v>#DIV/0!</v>
      </c>
    </row>
    <row r="37" spans="1:30" ht="25.5" hidden="1" customHeight="1" x14ac:dyDescent="0.25">
      <c r="A37" s="42" t="s">
        <v>33</v>
      </c>
      <c r="B37" s="149"/>
      <c r="C37" s="130"/>
      <c r="D37" s="131">
        <v>0</v>
      </c>
      <c r="E37" s="132">
        <f t="shared" si="7"/>
        <v>0</v>
      </c>
      <c r="F37" s="133">
        <v>0</v>
      </c>
      <c r="G37" s="133">
        <f t="shared" si="8"/>
        <v>0</v>
      </c>
      <c r="H37" s="134">
        <v>0</v>
      </c>
      <c r="I37" s="150">
        <f t="shared" si="11"/>
        <v>0</v>
      </c>
      <c r="J37" s="135">
        <v>0</v>
      </c>
      <c r="K37" s="136">
        <f t="shared" si="12"/>
        <v>0</v>
      </c>
      <c r="L37" s="137" t="e">
        <f t="shared" si="4"/>
        <v>#DIV/0!</v>
      </c>
      <c r="M37" s="138" t="e">
        <f t="shared" si="4"/>
        <v>#DIV/0!</v>
      </c>
      <c r="N37" s="139" t="e">
        <f t="shared" si="13"/>
        <v>#DIV/0!</v>
      </c>
      <c r="O37" s="138" t="e">
        <f t="shared" si="5"/>
        <v>#DIV/0!</v>
      </c>
      <c r="P37" s="137" t="e">
        <f t="shared" si="9"/>
        <v>#DIV/0!</v>
      </c>
      <c r="Q37" s="138" t="e">
        <f t="shared" si="10"/>
        <v>#DIV/0!</v>
      </c>
      <c r="R37" s="140"/>
      <c r="S37" s="150"/>
      <c r="T37" s="141">
        <v>0</v>
      </c>
      <c r="U37" s="141">
        <f t="shared" si="14"/>
        <v>0</v>
      </c>
      <c r="V37" s="143">
        <v>0</v>
      </c>
      <c r="W37" s="144" t="e">
        <f t="shared" si="15"/>
        <v>#DIV/0!</v>
      </c>
      <c r="X37" s="151"/>
      <c r="Y37" s="162" t="e">
        <f>+#REF!</f>
        <v>#REF!</v>
      </c>
      <c r="Z37" s="151"/>
      <c r="AA37" s="146"/>
      <c r="AB37" s="147">
        <f t="shared" si="16"/>
        <v>0</v>
      </c>
      <c r="AC37" s="148" t="e">
        <f t="shared" si="6"/>
        <v>#DIV/0!</v>
      </c>
      <c r="AD37" s="112" t="e">
        <f t="shared" si="17"/>
        <v>#DIV/0!</v>
      </c>
    </row>
    <row r="38" spans="1:30" ht="25.5" hidden="1" customHeight="1" x14ac:dyDescent="0.25">
      <c r="A38" s="42" t="s">
        <v>34</v>
      </c>
      <c r="B38" s="149"/>
      <c r="C38" s="130"/>
      <c r="D38" s="131">
        <v>0</v>
      </c>
      <c r="E38" s="132">
        <f t="shared" si="7"/>
        <v>0</v>
      </c>
      <c r="F38" s="133">
        <v>0</v>
      </c>
      <c r="G38" s="133">
        <f t="shared" si="8"/>
        <v>0</v>
      </c>
      <c r="H38" s="134">
        <v>0</v>
      </c>
      <c r="I38" s="150">
        <f t="shared" si="11"/>
        <v>0</v>
      </c>
      <c r="J38" s="135">
        <v>0</v>
      </c>
      <c r="K38" s="136">
        <f t="shared" si="12"/>
        <v>0</v>
      </c>
      <c r="L38" s="137" t="e">
        <f t="shared" si="4"/>
        <v>#DIV/0!</v>
      </c>
      <c r="M38" s="138" t="e">
        <f>IF(E38="","",I38*1000000/E38)</f>
        <v>#DIV/0!</v>
      </c>
      <c r="N38" s="139" t="e">
        <f t="shared" si="13"/>
        <v>#DIV/0!</v>
      </c>
      <c r="O38" s="138" t="e">
        <f>IF(E38="","",J38*1000000/E38)</f>
        <v>#DIV/0!</v>
      </c>
      <c r="P38" s="137" t="e">
        <f>(L38+N38)/100</f>
        <v>#DIV/0!</v>
      </c>
      <c r="Q38" s="138" t="e">
        <f t="shared" si="10"/>
        <v>#DIV/0!</v>
      </c>
      <c r="R38" s="140"/>
      <c r="S38" s="150"/>
      <c r="T38" s="141">
        <v>0</v>
      </c>
      <c r="U38" s="141">
        <f t="shared" si="14"/>
        <v>0</v>
      </c>
      <c r="V38" s="143">
        <v>0</v>
      </c>
      <c r="W38" s="144" t="e">
        <f t="shared" si="15"/>
        <v>#DIV/0!</v>
      </c>
      <c r="X38" s="151"/>
      <c r="Y38" s="162" t="e">
        <f>+#REF!</f>
        <v>#REF!</v>
      </c>
      <c r="Z38" s="151"/>
      <c r="AA38" s="146"/>
      <c r="AB38" s="147">
        <f t="shared" si="16"/>
        <v>0</v>
      </c>
      <c r="AC38" s="148" t="e">
        <f t="shared" si="6"/>
        <v>#DIV/0!</v>
      </c>
      <c r="AD38" s="112" t="e">
        <f t="shared" si="17"/>
        <v>#DIV/0!</v>
      </c>
    </row>
    <row r="39" spans="1:30" ht="25.5" hidden="1" customHeight="1" x14ac:dyDescent="0.25">
      <c r="A39" s="42" t="s">
        <v>4</v>
      </c>
      <c r="B39" s="149"/>
      <c r="C39" s="130"/>
      <c r="D39" s="131">
        <v>0</v>
      </c>
      <c r="E39" s="132">
        <f t="shared" si="7"/>
        <v>0</v>
      </c>
      <c r="F39" s="133">
        <v>0</v>
      </c>
      <c r="G39" s="133">
        <f t="shared" si="8"/>
        <v>0</v>
      </c>
      <c r="H39" s="183">
        <v>0</v>
      </c>
      <c r="I39" s="150">
        <f t="shared" si="11"/>
        <v>0</v>
      </c>
      <c r="J39" s="135">
        <v>0</v>
      </c>
      <c r="K39" s="136">
        <f t="shared" si="12"/>
        <v>0</v>
      </c>
      <c r="L39" s="137" t="e">
        <f t="shared" si="4"/>
        <v>#DIV/0!</v>
      </c>
      <c r="M39" s="138" t="e">
        <f>IF(E39="","",I39*1000000/E39)</f>
        <v>#DIV/0!</v>
      </c>
      <c r="N39" s="139" t="e">
        <f t="shared" si="13"/>
        <v>#DIV/0!</v>
      </c>
      <c r="O39" s="138" t="e">
        <f t="shared" si="5"/>
        <v>#DIV/0!</v>
      </c>
      <c r="P39" s="137" t="e">
        <f t="shared" si="9"/>
        <v>#DIV/0!</v>
      </c>
      <c r="Q39" s="138" t="e">
        <f t="shared" si="10"/>
        <v>#DIV/0!</v>
      </c>
      <c r="R39" s="140"/>
      <c r="S39" s="150"/>
      <c r="T39" s="141">
        <v>0</v>
      </c>
      <c r="U39" s="141">
        <f t="shared" si="14"/>
        <v>0</v>
      </c>
      <c r="V39" s="143">
        <v>0</v>
      </c>
      <c r="W39" s="144" t="e">
        <f t="shared" si="15"/>
        <v>#DIV/0!</v>
      </c>
      <c r="X39" s="151"/>
      <c r="Y39" s="162" t="e">
        <f>+#REF!</f>
        <v>#REF!</v>
      </c>
      <c r="Z39" s="151"/>
      <c r="AA39" s="146"/>
      <c r="AB39" s="147">
        <f t="shared" si="16"/>
        <v>0</v>
      </c>
      <c r="AC39" s="148" t="e">
        <f t="shared" si="6"/>
        <v>#DIV/0!</v>
      </c>
      <c r="AD39" s="112" t="e">
        <f t="shared" si="17"/>
        <v>#DIV/0!</v>
      </c>
    </row>
    <row r="40" spans="1:30" ht="25.5" hidden="1" customHeight="1" x14ac:dyDescent="0.25">
      <c r="A40" s="42" t="s">
        <v>35</v>
      </c>
      <c r="B40" s="149"/>
      <c r="C40" s="130"/>
      <c r="D40" s="131">
        <v>0</v>
      </c>
      <c r="E40" s="132">
        <f t="shared" si="7"/>
        <v>0</v>
      </c>
      <c r="F40" s="133">
        <v>0</v>
      </c>
      <c r="G40" s="133">
        <f t="shared" si="8"/>
        <v>0</v>
      </c>
      <c r="H40" s="134">
        <v>0</v>
      </c>
      <c r="I40" s="150">
        <f t="shared" si="11"/>
        <v>0</v>
      </c>
      <c r="J40" s="135">
        <v>0</v>
      </c>
      <c r="K40" s="136">
        <f t="shared" si="12"/>
        <v>0</v>
      </c>
      <c r="L40" s="137" t="e">
        <f t="shared" si="4"/>
        <v>#DIV/0!</v>
      </c>
      <c r="M40" s="138" t="e">
        <f t="shared" si="4"/>
        <v>#DIV/0!</v>
      </c>
      <c r="N40" s="139" t="e">
        <f t="shared" si="13"/>
        <v>#DIV/0!</v>
      </c>
      <c r="O40" s="138" t="e">
        <f>IF(E40="","",K40*1000000/E40)</f>
        <v>#DIV/0!</v>
      </c>
      <c r="P40" s="137" t="e">
        <f t="shared" si="9"/>
        <v>#DIV/0!</v>
      </c>
      <c r="Q40" s="138" t="e">
        <f t="shared" si="10"/>
        <v>#DIV/0!</v>
      </c>
      <c r="R40" s="140"/>
      <c r="S40" s="150"/>
      <c r="T40" s="141">
        <v>0</v>
      </c>
      <c r="U40" s="141">
        <f t="shared" si="14"/>
        <v>0</v>
      </c>
      <c r="V40" s="143">
        <v>0</v>
      </c>
      <c r="W40" s="144" t="e">
        <f t="shared" si="15"/>
        <v>#DIV/0!</v>
      </c>
      <c r="X40" s="151"/>
      <c r="Y40" s="162" t="e">
        <f>+#REF!</f>
        <v>#REF!</v>
      </c>
      <c r="Z40" s="151"/>
      <c r="AA40" s="146"/>
      <c r="AB40" s="147">
        <f t="shared" si="16"/>
        <v>0</v>
      </c>
      <c r="AC40" s="148" t="e">
        <f t="shared" si="6"/>
        <v>#DIV/0!</v>
      </c>
      <c r="AD40" s="112" t="e">
        <f t="shared" si="17"/>
        <v>#DIV/0!</v>
      </c>
    </row>
    <row r="41" spans="1:30" ht="25.5" hidden="1" customHeight="1" x14ac:dyDescent="0.25">
      <c r="A41" s="42" t="s">
        <v>36</v>
      </c>
      <c r="B41" s="149"/>
      <c r="C41" s="130"/>
      <c r="D41" s="131">
        <v>0</v>
      </c>
      <c r="E41" s="132">
        <f t="shared" si="7"/>
        <v>0</v>
      </c>
      <c r="F41" s="133">
        <v>0</v>
      </c>
      <c r="G41" s="133">
        <f t="shared" si="8"/>
        <v>0</v>
      </c>
      <c r="H41" s="134">
        <v>0</v>
      </c>
      <c r="I41" s="150">
        <f t="shared" si="11"/>
        <v>0</v>
      </c>
      <c r="J41" s="135">
        <v>0</v>
      </c>
      <c r="K41" s="136">
        <f t="shared" si="12"/>
        <v>0</v>
      </c>
      <c r="L41" s="137" t="e">
        <f t="shared" si="4"/>
        <v>#DIV/0!</v>
      </c>
      <c r="M41" s="138" t="e">
        <f t="shared" si="4"/>
        <v>#DIV/0!</v>
      </c>
      <c r="N41" s="139" t="e">
        <f t="shared" si="13"/>
        <v>#DIV/0!</v>
      </c>
      <c r="O41" s="138" t="e">
        <f>IF(E41="","",K41*1000000/E41)</f>
        <v>#DIV/0!</v>
      </c>
      <c r="P41" s="137" t="e">
        <f t="shared" si="9"/>
        <v>#DIV/0!</v>
      </c>
      <c r="Q41" s="138" t="e">
        <f t="shared" si="10"/>
        <v>#DIV/0!</v>
      </c>
      <c r="R41" s="140"/>
      <c r="S41" s="150"/>
      <c r="T41" s="141">
        <v>0</v>
      </c>
      <c r="U41" s="141">
        <f t="shared" si="14"/>
        <v>0</v>
      </c>
      <c r="V41" s="143">
        <v>0</v>
      </c>
      <c r="W41" s="144" t="e">
        <f t="shared" si="15"/>
        <v>#DIV/0!</v>
      </c>
      <c r="X41" s="151"/>
      <c r="Y41" s="162" t="e">
        <f>+#REF!</f>
        <v>#REF!</v>
      </c>
      <c r="Z41" s="151"/>
      <c r="AA41" s="146"/>
      <c r="AB41" s="147">
        <f t="shared" si="16"/>
        <v>0</v>
      </c>
      <c r="AC41" s="148" t="e">
        <f t="shared" si="6"/>
        <v>#DIV/0!</v>
      </c>
      <c r="AD41" s="112" t="e">
        <f t="shared" si="17"/>
        <v>#DIV/0!</v>
      </c>
    </row>
    <row r="42" spans="1:30" ht="25.5" customHeight="1" x14ac:dyDescent="0.25">
      <c r="A42" s="42" t="s">
        <v>38</v>
      </c>
      <c r="B42" s="149"/>
      <c r="C42" s="130">
        <v>0</v>
      </c>
      <c r="D42" s="131"/>
      <c r="E42" s="132">
        <f t="shared" si="7"/>
        <v>0</v>
      </c>
      <c r="F42" s="133"/>
      <c r="G42" s="133">
        <f t="shared" si="8"/>
        <v>0</v>
      </c>
      <c r="H42" s="134">
        <v>0</v>
      </c>
      <c r="I42" s="150">
        <f t="shared" si="11"/>
        <v>0</v>
      </c>
      <c r="J42" s="135">
        <v>0</v>
      </c>
      <c r="K42" s="136">
        <f t="shared" si="12"/>
        <v>0</v>
      </c>
      <c r="L42" s="137">
        <v>0</v>
      </c>
      <c r="M42" s="138" t="e">
        <f t="shared" si="4"/>
        <v>#DIV/0!</v>
      </c>
      <c r="N42" s="139">
        <v>0</v>
      </c>
      <c r="O42" s="138" t="e">
        <f>IF(E42="","",K42*1000000/E42)</f>
        <v>#DIV/0!</v>
      </c>
      <c r="P42" s="137">
        <f t="shared" si="9"/>
        <v>0</v>
      </c>
      <c r="Q42" s="138" t="e">
        <f t="shared" si="10"/>
        <v>#DIV/0!</v>
      </c>
      <c r="R42" s="140"/>
      <c r="S42" s="150"/>
      <c r="T42" s="141">
        <v>0</v>
      </c>
      <c r="U42" s="141">
        <f t="shared" si="14"/>
        <v>0</v>
      </c>
      <c r="V42" s="143">
        <v>0</v>
      </c>
      <c r="W42" s="144" t="e">
        <f t="shared" si="15"/>
        <v>#DIV/0!</v>
      </c>
      <c r="X42" s="151"/>
      <c r="Y42" s="162" t="e">
        <f>+#REF!</f>
        <v>#REF!</v>
      </c>
      <c r="Z42" s="151"/>
      <c r="AA42" s="146"/>
      <c r="AB42" s="147">
        <f t="shared" si="16"/>
        <v>0</v>
      </c>
      <c r="AC42" s="148" t="e">
        <f t="shared" si="6"/>
        <v>#DIV/0!</v>
      </c>
      <c r="AD42" s="112" t="e">
        <f t="shared" si="17"/>
        <v>#DIV/0!</v>
      </c>
    </row>
    <row r="43" spans="1:30" ht="25.5" customHeight="1" x14ac:dyDescent="0.25">
      <c r="A43" s="42" t="s">
        <v>37</v>
      </c>
      <c r="B43" s="149" t="s">
        <v>75</v>
      </c>
      <c r="C43" s="130">
        <v>15</v>
      </c>
      <c r="D43" s="131">
        <v>3120</v>
      </c>
      <c r="E43" s="132">
        <f t="shared" si="7"/>
        <v>3120</v>
      </c>
      <c r="F43" s="133"/>
      <c r="G43" s="133">
        <f t="shared" si="8"/>
        <v>0</v>
      </c>
      <c r="H43" s="134">
        <v>0</v>
      </c>
      <c r="I43" s="150">
        <f t="shared" si="11"/>
        <v>0</v>
      </c>
      <c r="J43" s="135">
        <v>0</v>
      </c>
      <c r="K43" s="136">
        <f t="shared" si="12"/>
        <v>0</v>
      </c>
      <c r="L43" s="137">
        <v>0</v>
      </c>
      <c r="M43" s="137">
        <f t="shared" si="4"/>
        <v>0</v>
      </c>
      <c r="N43" s="139">
        <v>0</v>
      </c>
      <c r="O43" s="138">
        <f>IF(E43="","",K43*1000000/E43)</f>
        <v>0</v>
      </c>
      <c r="P43" s="137">
        <f t="shared" si="9"/>
        <v>0</v>
      </c>
      <c r="Q43" s="138" t="e">
        <f>+P43+Q42</f>
        <v>#DIV/0!</v>
      </c>
      <c r="R43" s="140"/>
      <c r="S43" s="150"/>
      <c r="T43" s="141">
        <v>0</v>
      </c>
      <c r="U43" s="141">
        <f t="shared" si="14"/>
        <v>0</v>
      </c>
      <c r="V43" s="143">
        <v>0</v>
      </c>
      <c r="W43" s="144" t="e">
        <f t="shared" si="15"/>
        <v>#DIV/0!</v>
      </c>
      <c r="X43" s="151"/>
      <c r="Y43" s="162" t="e">
        <f>+#REF!</f>
        <v>#REF!</v>
      </c>
      <c r="Z43" s="151"/>
      <c r="AA43" s="152"/>
      <c r="AB43" s="147">
        <f t="shared" si="16"/>
        <v>0</v>
      </c>
      <c r="AC43" s="148">
        <f t="shared" si="6"/>
        <v>0</v>
      </c>
      <c r="AD43" s="112" t="e">
        <f t="shared" si="17"/>
        <v>#DIV/0!</v>
      </c>
    </row>
    <row r="44" spans="1:30" ht="25.5" customHeight="1" x14ac:dyDescent="0.25">
      <c r="A44" s="42" t="s">
        <v>39</v>
      </c>
      <c r="B44" s="149" t="s">
        <v>75</v>
      </c>
      <c r="C44" s="130">
        <v>15</v>
      </c>
      <c r="D44" s="131">
        <v>3120</v>
      </c>
      <c r="E44" s="132">
        <f t="shared" si="7"/>
        <v>6240</v>
      </c>
      <c r="F44" s="133"/>
      <c r="G44" s="133">
        <f t="shared" si="8"/>
        <v>0</v>
      </c>
      <c r="H44" s="134">
        <v>0</v>
      </c>
      <c r="I44" s="150">
        <f t="shared" si="11"/>
        <v>0</v>
      </c>
      <c r="J44" s="135">
        <v>0</v>
      </c>
      <c r="K44" s="136">
        <f t="shared" si="12"/>
        <v>0</v>
      </c>
      <c r="L44" s="137">
        <v>0</v>
      </c>
      <c r="M44" s="137">
        <f>IF(E44="","",I44*1000000/E44)</f>
        <v>0</v>
      </c>
      <c r="N44" s="139">
        <v>0</v>
      </c>
      <c r="O44" s="138">
        <f>IF(E44="","",K44*1000000/E44)</f>
        <v>0</v>
      </c>
      <c r="P44" s="137">
        <f t="shared" si="9"/>
        <v>0</v>
      </c>
      <c r="Q44" s="138" t="e">
        <f t="shared" si="10"/>
        <v>#DIV/0!</v>
      </c>
      <c r="R44" s="140"/>
      <c r="S44" s="150"/>
      <c r="T44" s="141">
        <v>0</v>
      </c>
      <c r="U44" s="141">
        <f t="shared" si="14"/>
        <v>0</v>
      </c>
      <c r="V44" s="143">
        <v>0</v>
      </c>
      <c r="W44" s="144" t="e">
        <f t="shared" si="15"/>
        <v>#DIV/0!</v>
      </c>
      <c r="X44" s="151"/>
      <c r="Y44" s="162" t="e">
        <f>+#REF!</f>
        <v>#REF!</v>
      </c>
      <c r="Z44" s="151"/>
      <c r="AA44" s="152"/>
      <c r="AB44" s="147">
        <f t="shared" si="16"/>
        <v>0</v>
      </c>
      <c r="AC44" s="148">
        <f t="shared" si="6"/>
        <v>0</v>
      </c>
      <c r="AD44" s="112" t="e">
        <f t="shared" si="17"/>
        <v>#DIV/0!</v>
      </c>
    </row>
    <row r="45" spans="1:30" ht="25.5" customHeight="1" thickBot="1" x14ac:dyDescent="0.3">
      <c r="A45" s="116" t="s">
        <v>40</v>
      </c>
      <c r="B45" s="117"/>
      <c r="C45" s="118"/>
      <c r="D45" s="119"/>
      <c r="E45" s="153">
        <f t="shared" si="7"/>
        <v>6240</v>
      </c>
      <c r="F45" s="154"/>
      <c r="G45" s="154">
        <f t="shared" si="8"/>
        <v>0</v>
      </c>
      <c r="H45" s="155">
        <v>0</v>
      </c>
      <c r="I45" s="156">
        <f t="shared" si="11"/>
        <v>0</v>
      </c>
      <c r="J45" s="157">
        <v>0</v>
      </c>
      <c r="K45" s="158">
        <f t="shared" si="12"/>
        <v>0</v>
      </c>
      <c r="L45" s="108">
        <v>0</v>
      </c>
      <c r="M45" s="108">
        <f t="shared" si="4"/>
        <v>0</v>
      </c>
      <c r="N45" s="109">
        <v>0</v>
      </c>
      <c r="O45" s="110">
        <f t="shared" si="5"/>
        <v>0</v>
      </c>
      <c r="P45" s="108">
        <f t="shared" si="9"/>
        <v>0</v>
      </c>
      <c r="Q45" s="110" t="e">
        <f t="shared" si="10"/>
        <v>#DIV/0!</v>
      </c>
      <c r="R45" s="159"/>
      <c r="S45" s="156"/>
      <c r="T45" s="106">
        <v>0</v>
      </c>
      <c r="U45" s="106">
        <f t="shared" si="14"/>
        <v>0</v>
      </c>
      <c r="V45" s="222">
        <v>0</v>
      </c>
      <c r="W45" s="107" t="e">
        <f t="shared" si="15"/>
        <v>#DIV/0!</v>
      </c>
      <c r="X45" s="160"/>
      <c r="Y45" s="223" t="e">
        <f>+#REF!</f>
        <v>#REF!</v>
      </c>
      <c r="Z45" s="160"/>
      <c r="AA45" s="161"/>
      <c r="AB45" s="113">
        <f t="shared" si="16"/>
        <v>0</v>
      </c>
      <c r="AC45" s="114" t="e">
        <f t="shared" si="6"/>
        <v>#DIV/0!</v>
      </c>
      <c r="AD45" s="115" t="e">
        <f t="shared" si="17"/>
        <v>#DIV/0!</v>
      </c>
    </row>
    <row r="46" spans="1:30" s="20" customFormat="1" ht="13.8" x14ac:dyDescent="0.25">
      <c r="A46" s="78" t="s">
        <v>66</v>
      </c>
      <c r="B46" s="78"/>
      <c r="C46" s="78"/>
      <c r="D46" s="78"/>
      <c r="E46" s="78"/>
      <c r="F46" s="78"/>
      <c r="G46" s="78"/>
      <c r="H46" s="79"/>
      <c r="I46" s="80"/>
    </row>
    <row r="47" spans="1:30" s="20" customFormat="1" ht="13.8" x14ac:dyDescent="0.25">
      <c r="A47" s="78" t="s">
        <v>64</v>
      </c>
      <c r="B47" s="78"/>
      <c r="C47" s="78"/>
      <c r="D47" s="78"/>
      <c r="E47" s="78"/>
      <c r="F47" s="78"/>
      <c r="G47" s="78"/>
      <c r="H47" s="79"/>
      <c r="I47" s="80"/>
    </row>
    <row r="48" spans="1:30" s="20" customFormat="1" ht="13.8" x14ac:dyDescent="0.25">
      <c r="A48" s="78"/>
      <c r="B48" s="78"/>
      <c r="C48" s="78"/>
      <c r="D48" s="78"/>
      <c r="E48" s="78"/>
      <c r="F48" s="78"/>
      <c r="G48" s="78"/>
      <c r="H48" s="79"/>
      <c r="I48" s="80"/>
    </row>
    <row r="49" spans="1:18" s="20" customFormat="1" ht="16.2" x14ac:dyDescent="0.25">
      <c r="A49" s="82" t="s">
        <v>65</v>
      </c>
      <c r="B49" s="81"/>
      <c r="D49" s="82"/>
      <c r="E49" s="82"/>
      <c r="F49" s="82"/>
      <c r="G49" s="82"/>
      <c r="H49" s="79"/>
      <c r="I49" s="80"/>
      <c r="J49" s="82" t="s">
        <v>45</v>
      </c>
      <c r="K49" s="83"/>
      <c r="L49" s="83"/>
      <c r="M49" s="2"/>
      <c r="N49" s="2"/>
      <c r="O49"/>
      <c r="P49"/>
      <c r="Q49" s="14"/>
      <c r="R49" s="13"/>
    </row>
    <row r="50" spans="1:18" s="20" customFormat="1" ht="13.8" x14ac:dyDescent="0.25">
      <c r="A50" s="78"/>
      <c r="B50" s="78"/>
      <c r="C50" s="78"/>
      <c r="D50" s="78"/>
      <c r="E50" s="78"/>
      <c r="F50" s="78"/>
      <c r="G50" s="78"/>
      <c r="H50" s="79"/>
      <c r="I50" s="80"/>
      <c r="J50" s="84" t="s">
        <v>46</v>
      </c>
      <c r="K50" s="311" t="s">
        <v>48</v>
      </c>
      <c r="L50" s="311"/>
      <c r="M50" s="311"/>
      <c r="N50" s="311"/>
      <c r="O50" s="311"/>
      <c r="P50" s="311"/>
      <c r="Q50" s="311"/>
      <c r="R50" s="13"/>
    </row>
    <row r="51" spans="1:18" s="20" customFormat="1" ht="16.2" x14ac:dyDescent="0.25">
      <c r="A51" s="82" t="s">
        <v>22</v>
      </c>
      <c r="B51" s="83"/>
      <c r="C51" s="83"/>
      <c r="D51" s="78"/>
      <c r="E51" s="78"/>
      <c r="H51" s="79"/>
      <c r="I51" s="80"/>
      <c r="J51" s="86"/>
      <c r="K51" s="312" t="s">
        <v>47</v>
      </c>
      <c r="L51" s="312"/>
      <c r="M51" s="312"/>
      <c r="N51" s="312"/>
      <c r="O51" s="312"/>
      <c r="P51" s="312"/>
      <c r="Q51" s="312"/>
      <c r="R51" s="312"/>
    </row>
    <row r="52" spans="1:18" s="20" customFormat="1" ht="13.8" x14ac:dyDescent="0.25">
      <c r="A52" s="84" t="s">
        <v>23</v>
      </c>
      <c r="B52" s="122" t="s">
        <v>50</v>
      </c>
      <c r="C52" s="104"/>
      <c r="D52" s="104"/>
      <c r="E52" s="104"/>
      <c r="H52" s="79"/>
      <c r="I52" s="80"/>
      <c r="J52" s="11"/>
      <c r="K52" s="12"/>
      <c r="L52" s="2"/>
      <c r="M52" s="2"/>
      <c r="N52" s="2"/>
      <c r="O52"/>
      <c r="P52"/>
      <c r="Q52" s="14"/>
      <c r="R52" s="13"/>
    </row>
    <row r="53" spans="1:18" s="20" customFormat="1" ht="13.8" x14ac:dyDescent="0.25">
      <c r="A53" s="85"/>
      <c r="B53" s="123" t="s">
        <v>24</v>
      </c>
      <c r="C53" s="120"/>
      <c r="D53" s="120"/>
      <c r="E53" s="120"/>
      <c r="H53" s="79"/>
      <c r="I53" s="80"/>
    </row>
    <row r="54" spans="1:18" s="20" customFormat="1" ht="27" customHeight="1" x14ac:dyDescent="0.25">
      <c r="A54" s="78"/>
      <c r="B54" s="78"/>
      <c r="C54" s="78"/>
      <c r="D54" s="78"/>
      <c r="E54" s="121"/>
      <c r="H54" s="79"/>
      <c r="I54" s="80"/>
    </row>
    <row r="55" spans="1:18" s="20" customFormat="1" ht="16.2" x14ac:dyDescent="0.25">
      <c r="A55" s="82" t="s">
        <v>25</v>
      </c>
      <c r="B55" s="78"/>
      <c r="C55" s="78"/>
      <c r="D55" s="78"/>
      <c r="E55" s="121"/>
      <c r="H55" s="79"/>
      <c r="I55" s="80"/>
    </row>
    <row r="56" spans="1:18" s="20" customFormat="1" ht="13.8" x14ac:dyDescent="0.25">
      <c r="A56" s="84" t="s">
        <v>26</v>
      </c>
      <c r="B56" s="122" t="s">
        <v>49</v>
      </c>
      <c r="C56" s="104"/>
      <c r="D56" s="104"/>
      <c r="E56" s="120"/>
      <c r="H56" s="79"/>
      <c r="I56" s="80"/>
    </row>
    <row r="57" spans="1:18" s="20" customFormat="1" ht="13.8" x14ac:dyDescent="0.25">
      <c r="A57" s="86"/>
      <c r="B57" s="124" t="s">
        <v>24</v>
      </c>
      <c r="C57" s="120"/>
      <c r="D57" s="120"/>
      <c r="E57" s="120"/>
      <c r="H57" s="79"/>
      <c r="I57" s="80"/>
    </row>
    <row r="58" spans="1:18" s="20" customFormat="1" ht="13.8" x14ac:dyDescent="0.25">
      <c r="A58" s="78"/>
      <c r="B58" s="78"/>
      <c r="C58" s="78"/>
      <c r="D58" s="78"/>
      <c r="E58" s="78"/>
      <c r="H58" s="79"/>
      <c r="I58" s="80"/>
    </row>
    <row r="59" spans="1:18" s="20" customFormat="1" ht="16.2" x14ac:dyDescent="0.25">
      <c r="A59" s="82" t="s">
        <v>27</v>
      </c>
      <c r="B59" s="83"/>
      <c r="C59" s="83"/>
      <c r="D59" s="78"/>
      <c r="E59" s="78"/>
      <c r="H59" s="79"/>
      <c r="I59" s="80"/>
    </row>
    <row r="60" spans="1:18" s="20" customFormat="1" ht="13.8" x14ac:dyDescent="0.25">
      <c r="A60" s="84" t="s">
        <v>28</v>
      </c>
      <c r="B60" s="104" t="s">
        <v>29</v>
      </c>
      <c r="C60" s="78"/>
      <c r="D60" s="78"/>
      <c r="E60" s="78"/>
      <c r="H60" s="79"/>
      <c r="I60" s="80"/>
    </row>
    <row r="61" spans="1:18" s="20" customFormat="1" ht="13.8" x14ac:dyDescent="0.25">
      <c r="A61" s="86"/>
      <c r="B61" s="191">
        <v>1000</v>
      </c>
      <c r="C61" s="78"/>
      <c r="D61" s="78"/>
      <c r="E61" s="78"/>
      <c r="H61" s="79"/>
      <c r="I61" s="80"/>
    </row>
    <row r="62" spans="1:18" s="20" customFormat="1" ht="13.8" x14ac:dyDescent="0.25">
      <c r="A62" s="78"/>
      <c r="B62" s="78"/>
      <c r="C62" s="86"/>
      <c r="D62" s="191"/>
      <c r="E62" s="78"/>
      <c r="F62" s="78"/>
      <c r="G62" s="78"/>
      <c r="H62" s="79"/>
      <c r="I62" s="80"/>
    </row>
    <row r="63" spans="1:18" x14ac:dyDescent="0.25">
      <c r="A63" s="1"/>
      <c r="B63" s="1"/>
    </row>
    <row r="64" spans="1:18" ht="18" customHeight="1" x14ac:dyDescent="0.25">
      <c r="A64" s="1"/>
      <c r="B64" s="1"/>
    </row>
    <row r="65" spans="1:2" ht="18" customHeight="1" x14ac:dyDescent="0.25">
      <c r="A65" s="1"/>
      <c r="B65" s="1"/>
    </row>
    <row r="66" spans="1:2" x14ac:dyDescent="0.25">
      <c r="A66" s="1"/>
      <c r="B66" s="1"/>
    </row>
  </sheetData>
  <mergeCells count="66">
    <mergeCell ref="A1:C4"/>
    <mergeCell ref="D1:Z4"/>
    <mergeCell ref="AA1:AB1"/>
    <mergeCell ref="AC1:AD1"/>
    <mergeCell ref="AA2:AB2"/>
    <mergeCell ref="AC2:AD2"/>
    <mergeCell ref="AA3:AB3"/>
    <mergeCell ref="AC3:AD3"/>
    <mergeCell ref="AA4:AB4"/>
    <mergeCell ref="AC4:AD4"/>
    <mergeCell ref="D8:E8"/>
    <mergeCell ref="AA8:AD8"/>
    <mergeCell ref="A10:E10"/>
    <mergeCell ref="F10:K10"/>
    <mergeCell ref="L10:Q10"/>
    <mergeCell ref="R10:S11"/>
    <mergeCell ref="AA10:AD10"/>
    <mergeCell ref="A11:A12"/>
    <mergeCell ref="C11:C12"/>
    <mergeCell ref="D11:E11"/>
    <mergeCell ref="AA11:AB11"/>
    <mergeCell ref="AC11:AD11"/>
    <mergeCell ref="F11:G11"/>
    <mergeCell ref="H11:I11"/>
    <mergeCell ref="J11:K11"/>
    <mergeCell ref="L11:M11"/>
    <mergeCell ref="A21:E21"/>
    <mergeCell ref="F21:K21"/>
    <mergeCell ref="L21:Q21"/>
    <mergeCell ref="R21:S22"/>
    <mergeCell ref="AA21:AD21"/>
    <mergeCell ref="A22:A23"/>
    <mergeCell ref="C22:C23"/>
    <mergeCell ref="D22:E22"/>
    <mergeCell ref="F22:G22"/>
    <mergeCell ref="H22:I22"/>
    <mergeCell ref="J22:K22"/>
    <mergeCell ref="L22:M22"/>
    <mergeCell ref="N11:O11"/>
    <mergeCell ref="P11:Q11"/>
    <mergeCell ref="P22:Q22"/>
    <mergeCell ref="AA22:AB22"/>
    <mergeCell ref="AC22:AD22"/>
    <mergeCell ref="N22:O22"/>
    <mergeCell ref="AA13:AD18"/>
    <mergeCell ref="AA24:AD29"/>
    <mergeCell ref="A31:A33"/>
    <mergeCell ref="B31:B33"/>
    <mergeCell ref="C31:C33"/>
    <mergeCell ref="D31:E32"/>
    <mergeCell ref="F31:G32"/>
    <mergeCell ref="H31:K31"/>
    <mergeCell ref="H32:I32"/>
    <mergeCell ref="J32:K32"/>
    <mergeCell ref="L32:M32"/>
    <mergeCell ref="N32:O32"/>
    <mergeCell ref="P32:Q32"/>
    <mergeCell ref="AA32:AB32"/>
    <mergeCell ref="AC32:AD32"/>
    <mergeCell ref="Y31:Z32"/>
    <mergeCell ref="AA31:AD31"/>
    <mergeCell ref="K50:Q50"/>
    <mergeCell ref="K51:R51"/>
    <mergeCell ref="L31:Q31"/>
    <mergeCell ref="R31:S32"/>
    <mergeCell ref="T31:X32"/>
  </mergeCells>
  <printOptions horizontalCentered="1"/>
  <pageMargins left="0" right="0" top="0.19685039370078741" bottom="0.23622047244094491" header="0" footer="0"/>
  <pageSetup paperSize="9" scale="40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8</vt:i4>
      </vt:variant>
    </vt:vector>
  </HeadingPairs>
  <TitlesOfParts>
    <vt:vector size="16" baseType="lpstr">
      <vt:lpstr>LA QUINUA - CVSC</vt:lpstr>
      <vt:lpstr>LA QUINUA - PYMES</vt:lpstr>
      <vt:lpstr>OXAPAMPA - CVSC </vt:lpstr>
      <vt:lpstr>OXAPAMPA- PYMES</vt:lpstr>
      <vt:lpstr>OXAPAMPA</vt:lpstr>
      <vt:lpstr>Planta</vt:lpstr>
      <vt:lpstr>SIHUAS</vt:lpstr>
      <vt:lpstr>ANDAHUAYLAS</vt:lpstr>
      <vt:lpstr>ANDAHUAYLAS!Área_de_impresión</vt:lpstr>
      <vt:lpstr>'LA QUINUA - CVSC'!Área_de_impresión</vt:lpstr>
      <vt:lpstr>'LA QUINUA - PYMES'!Área_de_impresión</vt:lpstr>
      <vt:lpstr>OXAPAMPA!Área_de_impresión</vt:lpstr>
      <vt:lpstr>'OXAPAMPA - CVSC '!Área_de_impresión</vt:lpstr>
      <vt:lpstr>'OXAPAMPA- PYMES'!Área_de_impresión</vt:lpstr>
      <vt:lpstr>Planta!Área_de_impresión</vt:lpstr>
      <vt:lpstr>SIHUAS!Área_de_impresión</vt:lpstr>
    </vt:vector>
  </TitlesOfParts>
  <Company>Ingenieros Civiles y Contratistas Generales S.A.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ANA</cp:lastModifiedBy>
  <cp:lastPrinted>2021-07-29T22:15:48Z</cp:lastPrinted>
  <dcterms:created xsi:type="dcterms:W3CDTF">2010-01-11T17:09:24Z</dcterms:created>
  <dcterms:modified xsi:type="dcterms:W3CDTF">2023-10-27T21:40:18Z</dcterms:modified>
</cp:coreProperties>
</file>