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13_ncr:1_{76F4A076-94E6-499C-A72F-5B303A04C8B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nger Print" sheetId="126" r:id="rId1"/>
    <sheet name="ABSEN" sheetId="122" r:id="rId2"/>
  </sheets>
  <externalReferences>
    <externalReference r:id="rId3"/>
  </externalReferences>
  <definedNames>
    <definedName name="_xlnm._FilterDatabase" localSheetId="0" hidden="1">'Finger Print'!$C$2:$BJ$47</definedName>
    <definedName name="_xlnm.Print_Area" localSheetId="1">ABSEN!$A$1:$AU$68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7" i="122" l="1"/>
  <c r="BO47" i="126"/>
  <c r="BN47" i="126"/>
  <c r="BM47" i="126"/>
  <c r="BL47" i="126"/>
  <c r="BO46" i="126"/>
  <c r="BN46" i="126"/>
  <c r="BM46" i="126"/>
  <c r="BL46" i="126"/>
  <c r="BO45" i="126"/>
  <c r="BN45" i="126"/>
  <c r="BM45" i="126"/>
  <c r="BL45" i="126"/>
  <c r="BD64" i="122" l="1"/>
  <c r="BC64" i="122"/>
  <c r="BB64" i="122"/>
  <c r="BA64" i="122"/>
  <c r="AZ64" i="122"/>
  <c r="AY64" i="122"/>
  <c r="AX64" i="122"/>
  <c r="AW64" i="122"/>
  <c r="AQ64" i="122"/>
  <c r="AN64" i="122" l="1"/>
  <c r="AS64" i="122" s="1"/>
  <c r="AO64" i="122"/>
  <c r="AT64" i="122" s="1"/>
  <c r="AM64" i="122"/>
  <c r="AR64" i="122" s="1"/>
  <c r="AP64" i="122"/>
  <c r="AU64" i="122" s="1"/>
  <c r="BD23" i="122"/>
  <c r="BC23" i="122"/>
  <c r="BB23" i="122"/>
  <c r="BA23" i="122"/>
  <c r="AZ23" i="122"/>
  <c r="AY23" i="122"/>
  <c r="AX23" i="122"/>
  <c r="AW23" i="122"/>
  <c r="AM23" i="122" l="1"/>
  <c r="AO23" i="122"/>
  <c r="AR23" i="122"/>
  <c r="AP23" i="122"/>
  <c r="AN23" i="122"/>
  <c r="BE23" i="122"/>
  <c r="AQ23" i="122" l="1"/>
  <c r="AR58" i="122"/>
  <c r="BD63" i="122"/>
  <c r="BC63" i="122"/>
  <c r="BB63" i="122"/>
  <c r="BA63" i="122"/>
  <c r="AZ63" i="122"/>
  <c r="AY63" i="122"/>
  <c r="AX63" i="122"/>
  <c r="AW63" i="122"/>
  <c r="AQ63" i="122"/>
  <c r="AM63" i="122" l="1"/>
  <c r="AR63" i="122" s="1"/>
  <c r="AN63" i="122"/>
  <c r="AP63" i="122"/>
  <c r="AO63" i="122"/>
  <c r="A8" i="122"/>
  <c r="BD65" i="122" l="1"/>
  <c r="BC65" i="122"/>
  <c r="BB65" i="122"/>
  <c r="BA65" i="122"/>
  <c r="AZ65" i="122"/>
  <c r="AY65" i="122"/>
  <c r="AX65" i="122"/>
  <c r="AW65" i="122"/>
  <c r="BD62" i="122"/>
  <c r="BC62" i="122"/>
  <c r="BB62" i="122"/>
  <c r="BA62" i="122"/>
  <c r="AZ62" i="122"/>
  <c r="AY62" i="122"/>
  <c r="AX62" i="122"/>
  <c r="AW62" i="122"/>
  <c r="BD61" i="122"/>
  <c r="BC61" i="122"/>
  <c r="BB61" i="122"/>
  <c r="BA61" i="122"/>
  <c r="AZ61" i="122"/>
  <c r="AY61" i="122"/>
  <c r="AX61" i="122"/>
  <c r="AW61" i="122"/>
  <c r="BD60" i="122"/>
  <c r="BC60" i="122"/>
  <c r="BB60" i="122"/>
  <c r="BA60" i="122"/>
  <c r="AZ60" i="122"/>
  <c r="AY60" i="122"/>
  <c r="AX60" i="122"/>
  <c r="AW60" i="122"/>
  <c r="BD59" i="122"/>
  <c r="BC59" i="122"/>
  <c r="BB59" i="122"/>
  <c r="BA59" i="122"/>
  <c r="AZ59" i="122"/>
  <c r="AY59" i="122"/>
  <c r="AX59" i="122"/>
  <c r="AW59" i="122"/>
  <c r="BD58" i="122"/>
  <c r="BC58" i="122"/>
  <c r="BB58" i="122"/>
  <c r="BA58" i="122"/>
  <c r="AZ58" i="122"/>
  <c r="AY58" i="122"/>
  <c r="AX58" i="122"/>
  <c r="AW58" i="122"/>
  <c r="BD57" i="122"/>
  <c r="BC57" i="122"/>
  <c r="BB57" i="122"/>
  <c r="BA57" i="122"/>
  <c r="AZ57" i="122"/>
  <c r="AY57" i="122"/>
  <c r="AO57" i="122" s="1"/>
  <c r="AX57" i="122"/>
  <c r="AW57" i="122"/>
  <c r="BD56" i="122"/>
  <c r="BC56" i="122"/>
  <c r="BB56" i="122"/>
  <c r="BA56" i="122"/>
  <c r="AZ56" i="122"/>
  <c r="AY56" i="122"/>
  <c r="AX56" i="122"/>
  <c r="AW56" i="122"/>
  <c r="BD55" i="122"/>
  <c r="BC55" i="122"/>
  <c r="BB55" i="122"/>
  <c r="BA55" i="122"/>
  <c r="AZ55" i="122"/>
  <c r="AY55" i="122"/>
  <c r="AX55" i="122"/>
  <c r="AW55" i="122"/>
  <c r="BD54" i="122"/>
  <c r="BC54" i="122"/>
  <c r="BB54" i="122"/>
  <c r="BA54" i="122"/>
  <c r="AZ54" i="122"/>
  <c r="AY54" i="122"/>
  <c r="AX54" i="122"/>
  <c r="AW54" i="122"/>
  <c r="BD53" i="122"/>
  <c r="BC53" i="122"/>
  <c r="BB53" i="122"/>
  <c r="BA53" i="122"/>
  <c r="AZ53" i="122"/>
  <c r="AY53" i="122"/>
  <c r="AX53" i="122"/>
  <c r="AW53" i="122"/>
  <c r="BD52" i="122"/>
  <c r="BC52" i="122"/>
  <c r="BB52" i="122"/>
  <c r="BA52" i="122"/>
  <c r="AZ52" i="122"/>
  <c r="AY52" i="122"/>
  <c r="AX52" i="122"/>
  <c r="AW52" i="122"/>
  <c r="BD51" i="122"/>
  <c r="BC51" i="122"/>
  <c r="BB51" i="122"/>
  <c r="BA51" i="122"/>
  <c r="AZ51" i="122"/>
  <c r="AY51" i="122"/>
  <c r="AX51" i="122"/>
  <c r="AW51" i="122"/>
  <c r="BD50" i="122"/>
  <c r="BC50" i="122"/>
  <c r="BB50" i="122"/>
  <c r="BA50" i="122"/>
  <c r="AZ50" i="122"/>
  <c r="AY50" i="122"/>
  <c r="AX50" i="122"/>
  <c r="AW50" i="122"/>
  <c r="BD49" i="122"/>
  <c r="BC49" i="122"/>
  <c r="BB49" i="122"/>
  <c r="BA49" i="122"/>
  <c r="AZ49" i="122"/>
  <c r="AY49" i="122"/>
  <c r="AX49" i="122"/>
  <c r="AW49" i="122"/>
  <c r="BD48" i="122"/>
  <c r="BC48" i="122"/>
  <c r="BB48" i="122"/>
  <c r="BA48" i="122"/>
  <c r="AZ48" i="122"/>
  <c r="AY48" i="122"/>
  <c r="AX48" i="122"/>
  <c r="AW48" i="122"/>
  <c r="BD47" i="122"/>
  <c r="BC47" i="122"/>
  <c r="BB47" i="122"/>
  <c r="BA47" i="122"/>
  <c r="AZ47" i="122"/>
  <c r="AY47" i="122"/>
  <c r="AX47" i="122"/>
  <c r="AW47" i="122"/>
  <c r="BD46" i="122"/>
  <c r="BC46" i="122"/>
  <c r="BB46" i="122"/>
  <c r="BA46" i="122"/>
  <c r="AZ46" i="122"/>
  <c r="AY46" i="122"/>
  <c r="AX46" i="122"/>
  <c r="AW46" i="122"/>
  <c r="BD45" i="122"/>
  <c r="BC45" i="122"/>
  <c r="BB45" i="122"/>
  <c r="BA45" i="122"/>
  <c r="AZ45" i="122"/>
  <c r="AY45" i="122"/>
  <c r="AX45" i="122"/>
  <c r="AW45" i="122"/>
  <c r="BD44" i="122"/>
  <c r="BC44" i="122"/>
  <c r="BB44" i="122"/>
  <c r="BA44" i="122"/>
  <c r="AZ44" i="122"/>
  <c r="AY44" i="122"/>
  <c r="AX44" i="122"/>
  <c r="AW44" i="122"/>
  <c r="BD43" i="122"/>
  <c r="BC43" i="122"/>
  <c r="BB43" i="122"/>
  <c r="BA43" i="122"/>
  <c r="AZ43" i="122"/>
  <c r="AY43" i="122"/>
  <c r="AX43" i="122"/>
  <c r="AW43" i="122"/>
  <c r="BD42" i="122"/>
  <c r="BC42" i="122"/>
  <c r="BB42" i="122"/>
  <c r="BA42" i="122"/>
  <c r="AZ42" i="122"/>
  <c r="AY42" i="122"/>
  <c r="AX42" i="122"/>
  <c r="AW42" i="122"/>
  <c r="BD41" i="122"/>
  <c r="BC41" i="122"/>
  <c r="BB41" i="122"/>
  <c r="BA41" i="122"/>
  <c r="AZ41" i="122"/>
  <c r="AY41" i="122"/>
  <c r="AX41" i="122"/>
  <c r="AW41" i="122"/>
  <c r="BD40" i="122"/>
  <c r="BC40" i="122"/>
  <c r="BB40" i="122"/>
  <c r="BA40" i="122"/>
  <c r="AZ40" i="122"/>
  <c r="AY40" i="122"/>
  <c r="AX40" i="122"/>
  <c r="AW40" i="122"/>
  <c r="BD39" i="122"/>
  <c r="BC39" i="122"/>
  <c r="BB39" i="122"/>
  <c r="BA39" i="122"/>
  <c r="AZ39" i="122"/>
  <c r="AY39" i="122"/>
  <c r="AX39" i="122"/>
  <c r="AW39" i="122"/>
  <c r="BD38" i="122"/>
  <c r="BC38" i="122"/>
  <c r="BB38" i="122"/>
  <c r="BA38" i="122"/>
  <c r="AZ38" i="122"/>
  <c r="AY38" i="122"/>
  <c r="AX38" i="122"/>
  <c r="AW38" i="122"/>
  <c r="BD37" i="122"/>
  <c r="BC37" i="122"/>
  <c r="BB37" i="122"/>
  <c r="BA37" i="122"/>
  <c r="AZ37" i="122"/>
  <c r="AY37" i="122"/>
  <c r="AX37" i="122"/>
  <c r="AW37" i="122"/>
  <c r="BD36" i="122"/>
  <c r="BC36" i="122"/>
  <c r="BB36" i="122"/>
  <c r="BA36" i="122"/>
  <c r="AZ36" i="122"/>
  <c r="AY36" i="122"/>
  <c r="AX36" i="122"/>
  <c r="AW36" i="122"/>
  <c r="BD24" i="122"/>
  <c r="BC24" i="122"/>
  <c r="BB24" i="122"/>
  <c r="BA24" i="122"/>
  <c r="AZ24" i="122"/>
  <c r="AY24" i="122"/>
  <c r="AX24" i="122"/>
  <c r="AW24" i="122"/>
  <c r="BD22" i="122"/>
  <c r="BC22" i="122"/>
  <c r="BB22" i="122"/>
  <c r="BA22" i="122"/>
  <c r="AZ22" i="122"/>
  <c r="AY22" i="122"/>
  <c r="AX22" i="122"/>
  <c r="AW22" i="122"/>
  <c r="BD21" i="122"/>
  <c r="BC21" i="122"/>
  <c r="BB21" i="122"/>
  <c r="BA21" i="122"/>
  <c r="AZ21" i="122"/>
  <c r="AY21" i="122"/>
  <c r="AX21" i="122"/>
  <c r="AW21" i="122"/>
  <c r="BD20" i="122"/>
  <c r="BC20" i="122"/>
  <c r="BB20" i="122"/>
  <c r="BA20" i="122"/>
  <c r="AZ20" i="122"/>
  <c r="AY20" i="122"/>
  <c r="AX20" i="122"/>
  <c r="AW20" i="122"/>
  <c r="BD19" i="122"/>
  <c r="BC19" i="122"/>
  <c r="BB19" i="122"/>
  <c r="BA19" i="122"/>
  <c r="AZ19" i="122"/>
  <c r="AY19" i="122"/>
  <c r="AX19" i="122"/>
  <c r="AW19" i="122"/>
  <c r="BD18" i="122"/>
  <c r="BC18" i="122"/>
  <c r="BB18" i="122"/>
  <c r="BA18" i="122"/>
  <c r="AZ18" i="122"/>
  <c r="AY18" i="122"/>
  <c r="AX18" i="122"/>
  <c r="AW18" i="122"/>
  <c r="BD17" i="122"/>
  <c r="BC17" i="122"/>
  <c r="BB17" i="122"/>
  <c r="BA17" i="122"/>
  <c r="AZ17" i="122"/>
  <c r="AY17" i="122"/>
  <c r="AX17" i="122"/>
  <c r="AW17" i="122"/>
  <c r="BD16" i="122"/>
  <c r="BC16" i="122"/>
  <c r="BB16" i="122"/>
  <c r="BA16" i="122"/>
  <c r="AZ16" i="122"/>
  <c r="AY16" i="122"/>
  <c r="AX16" i="122"/>
  <c r="AW16" i="122"/>
  <c r="BD15" i="122"/>
  <c r="BC15" i="122"/>
  <c r="BB15" i="122"/>
  <c r="BA15" i="122"/>
  <c r="AZ15" i="122"/>
  <c r="AY15" i="122"/>
  <c r="AX15" i="122"/>
  <c r="AW15" i="122"/>
  <c r="BD14" i="122"/>
  <c r="BC14" i="122"/>
  <c r="BB14" i="122"/>
  <c r="BA14" i="122"/>
  <c r="AZ14" i="122"/>
  <c r="AY14" i="122"/>
  <c r="AX14" i="122"/>
  <c r="AW14" i="122"/>
  <c r="BD13" i="122"/>
  <c r="BC13" i="122"/>
  <c r="BB13" i="122"/>
  <c r="BA13" i="122"/>
  <c r="AZ13" i="122"/>
  <c r="AY13" i="122"/>
  <c r="AX13" i="122"/>
  <c r="AW13" i="122"/>
  <c r="BD12" i="122"/>
  <c r="BC12" i="122"/>
  <c r="BB12" i="122"/>
  <c r="BA12" i="122"/>
  <c r="AZ12" i="122"/>
  <c r="AY12" i="122"/>
  <c r="AX12" i="122"/>
  <c r="AW12" i="122"/>
  <c r="BD11" i="122"/>
  <c r="BC11" i="122"/>
  <c r="BB11" i="122"/>
  <c r="BA11" i="122"/>
  <c r="AZ11" i="122"/>
  <c r="AY11" i="122"/>
  <c r="AX11" i="122"/>
  <c r="AW11" i="122"/>
  <c r="BD10" i="122"/>
  <c r="BC10" i="122"/>
  <c r="BB10" i="122"/>
  <c r="BA10" i="122"/>
  <c r="AZ10" i="122"/>
  <c r="AY10" i="122"/>
  <c r="AX10" i="122"/>
  <c r="AW10" i="122"/>
  <c r="BD9" i="122"/>
  <c r="BC9" i="122"/>
  <c r="BB9" i="122"/>
  <c r="BA9" i="122"/>
  <c r="AZ9" i="122"/>
  <c r="AY9" i="122"/>
  <c r="AX9" i="122"/>
  <c r="AW9" i="122"/>
  <c r="BD8" i="122"/>
  <c r="BC8" i="122"/>
  <c r="BB8" i="122"/>
  <c r="BA8" i="122"/>
  <c r="AZ8" i="122"/>
  <c r="AY8" i="122"/>
  <c r="AX8" i="122"/>
  <c r="AW8" i="122"/>
  <c r="BD7" i="122"/>
  <c r="BC7" i="122"/>
  <c r="BB7" i="122"/>
  <c r="BA7" i="122"/>
  <c r="AZ7" i="122"/>
  <c r="AY7" i="122"/>
  <c r="AX7" i="122"/>
  <c r="AW7" i="122"/>
  <c r="AQ65" i="122" l="1"/>
  <c r="AQ62" i="122"/>
  <c r="AQ61" i="122"/>
  <c r="AO62" i="122" l="1"/>
  <c r="BO44" i="126"/>
  <c r="BN44" i="126"/>
  <c r="BM44" i="126"/>
  <c r="BL44" i="126"/>
  <c r="BO43" i="126"/>
  <c r="BN43" i="126"/>
  <c r="BM43" i="126"/>
  <c r="BL43" i="126"/>
  <c r="BO42" i="126"/>
  <c r="BN42" i="126"/>
  <c r="BM42" i="126"/>
  <c r="BL42" i="126"/>
  <c r="BO41" i="126"/>
  <c r="BN41" i="126"/>
  <c r="BM41" i="126"/>
  <c r="BL41" i="126"/>
  <c r="BO40" i="126"/>
  <c r="BN40" i="126"/>
  <c r="BM40" i="126"/>
  <c r="BL40" i="126"/>
  <c r="BO39" i="126"/>
  <c r="BN39" i="126"/>
  <c r="BM39" i="126"/>
  <c r="BL39" i="126"/>
  <c r="BO38" i="126"/>
  <c r="BN38" i="126"/>
  <c r="BM38" i="126"/>
  <c r="BL38" i="126"/>
  <c r="BO37" i="126"/>
  <c r="BN37" i="126"/>
  <c r="BM37" i="126"/>
  <c r="BL37" i="126"/>
  <c r="BO36" i="126"/>
  <c r="BN36" i="126"/>
  <c r="BM36" i="126"/>
  <c r="BL36" i="126"/>
  <c r="BO35" i="126"/>
  <c r="BN35" i="126"/>
  <c r="BM35" i="126"/>
  <c r="BL35" i="126"/>
  <c r="BO34" i="126"/>
  <c r="BN34" i="126"/>
  <c r="BM34" i="126"/>
  <c r="BL34" i="126"/>
  <c r="BO33" i="126"/>
  <c r="BN33" i="126"/>
  <c r="BM33" i="126"/>
  <c r="BL33" i="126"/>
  <c r="BO32" i="126"/>
  <c r="BN32" i="126"/>
  <c r="BM32" i="126"/>
  <c r="BL32" i="126"/>
  <c r="BO31" i="126"/>
  <c r="BN31" i="126"/>
  <c r="BM31" i="126"/>
  <c r="BL31" i="126"/>
  <c r="BO30" i="126"/>
  <c r="BN30" i="126"/>
  <c r="BM30" i="126"/>
  <c r="BL30" i="126"/>
  <c r="BO29" i="126"/>
  <c r="BN29" i="126"/>
  <c r="BM29" i="126"/>
  <c r="BL29" i="126"/>
  <c r="BO28" i="126"/>
  <c r="BN28" i="126"/>
  <c r="BM28" i="126"/>
  <c r="BL28" i="126"/>
  <c r="BO27" i="126"/>
  <c r="BN27" i="126"/>
  <c r="BM27" i="126"/>
  <c r="BL27" i="126"/>
  <c r="BO26" i="126"/>
  <c r="BN26" i="126"/>
  <c r="BM26" i="126"/>
  <c r="BL26" i="126"/>
  <c r="BO25" i="126"/>
  <c r="BN25" i="126"/>
  <c r="BM25" i="126"/>
  <c r="BL25" i="126"/>
  <c r="BO24" i="126"/>
  <c r="BN24" i="126"/>
  <c r="BM24" i="126"/>
  <c r="BL24" i="126"/>
  <c r="BO23" i="126"/>
  <c r="BN23" i="126"/>
  <c r="BM23" i="126"/>
  <c r="BL23" i="126"/>
  <c r="BO22" i="126"/>
  <c r="BN22" i="126"/>
  <c r="BM22" i="126"/>
  <c r="BL22" i="126"/>
  <c r="BO21" i="126"/>
  <c r="BN21" i="126"/>
  <c r="BM21" i="126"/>
  <c r="BL21" i="126"/>
  <c r="BO20" i="126"/>
  <c r="BN20" i="126"/>
  <c r="BM20" i="126"/>
  <c r="BL20" i="126"/>
  <c r="BO19" i="126"/>
  <c r="BN19" i="126"/>
  <c r="BM19" i="126"/>
  <c r="BL19" i="126"/>
  <c r="BO18" i="126"/>
  <c r="BN18" i="126"/>
  <c r="BM18" i="126"/>
  <c r="BL18" i="126"/>
  <c r="BO17" i="126"/>
  <c r="BN17" i="126"/>
  <c r="BM17" i="126"/>
  <c r="BL17" i="126"/>
  <c r="BO16" i="126"/>
  <c r="BN16" i="126"/>
  <c r="BM16" i="126"/>
  <c r="BL16" i="126"/>
  <c r="BO15" i="126"/>
  <c r="BN15" i="126"/>
  <c r="BM15" i="126"/>
  <c r="BL15" i="126"/>
  <c r="BO14" i="126"/>
  <c r="BN14" i="126"/>
  <c r="BM14" i="126"/>
  <c r="BL14" i="126"/>
  <c r="BO13" i="126"/>
  <c r="BN13" i="126"/>
  <c r="BM13" i="126"/>
  <c r="BL13" i="126"/>
  <c r="BO12" i="126"/>
  <c r="BN12" i="126"/>
  <c r="BM12" i="126"/>
  <c r="BL12" i="126"/>
  <c r="BO11" i="126"/>
  <c r="BN11" i="126"/>
  <c r="BM11" i="126"/>
  <c r="BL11" i="126"/>
  <c r="BO10" i="126"/>
  <c r="BN10" i="126"/>
  <c r="BM10" i="126"/>
  <c r="BL10" i="126"/>
  <c r="BO9" i="126"/>
  <c r="BN9" i="126"/>
  <c r="BM9" i="126"/>
  <c r="BL9" i="126"/>
  <c r="BO8" i="126"/>
  <c r="BN8" i="126"/>
  <c r="BM8" i="126"/>
  <c r="BL8" i="126"/>
  <c r="BO7" i="126"/>
  <c r="BN7" i="126"/>
  <c r="BM7" i="126"/>
  <c r="BL7" i="126"/>
  <c r="BO6" i="126"/>
  <c r="BN6" i="126"/>
  <c r="BM6" i="126"/>
  <c r="BL6" i="126"/>
  <c r="BO5" i="126"/>
  <c r="BN5" i="126"/>
  <c r="BM5" i="126"/>
  <c r="BL5" i="126"/>
  <c r="BO4" i="126"/>
  <c r="BN4" i="126"/>
  <c r="BM4" i="126"/>
  <c r="BL4" i="126"/>
  <c r="AN62" i="122" l="1"/>
  <c r="AP62" i="122"/>
  <c r="AM62" i="122"/>
  <c r="AR62" i="122" s="1"/>
  <c r="AP61" i="122" l="1"/>
  <c r="AO61" i="122" l="1"/>
  <c r="AN61" i="122"/>
  <c r="AM61" i="122"/>
  <c r="AR61" i="122" s="1"/>
  <c r="C6" i="122"/>
  <c r="BL3" i="126" l="1"/>
  <c r="AN60" i="122" l="1"/>
  <c r="AO60" i="122"/>
  <c r="AP60" i="122"/>
  <c r="AQ60" i="122"/>
  <c r="AM60" i="122"/>
  <c r="AR60" i="122" s="1"/>
  <c r="AQ36" i="122" l="1"/>
  <c r="AQ37" i="122" l="1"/>
  <c r="AP59" i="122" l="1"/>
  <c r="AO59" i="122"/>
  <c r="AM59" i="122"/>
  <c r="AR59" i="122" s="1"/>
  <c r="AN59" i="122" l="1"/>
  <c r="BE59" i="122"/>
  <c r="AQ59" i="122"/>
  <c r="AQ51" i="122" l="1"/>
  <c r="AQ41" i="122"/>
  <c r="AQ45" i="122"/>
  <c r="AQ53" i="122"/>
  <c r="AQ55" i="122"/>
  <c r="AQ56" i="122"/>
  <c r="AQ57" i="122"/>
  <c r="AQ58" i="122"/>
  <c r="BE7" i="122"/>
  <c r="BE58" i="122"/>
  <c r="AQ54" i="122"/>
  <c r="AQ49" i="122"/>
  <c r="AQ39" i="122"/>
  <c r="AQ42" i="122"/>
  <c r="AQ43" i="122"/>
  <c r="AQ44" i="122"/>
  <c r="AQ46" i="122"/>
  <c r="AQ47" i="122"/>
  <c r="AQ48" i="122"/>
  <c r="AQ50" i="122"/>
  <c r="AQ38" i="122"/>
  <c r="AQ40" i="122"/>
  <c r="AQ52" i="122"/>
  <c r="AP58" i="122" l="1"/>
  <c r="AP57" i="122"/>
  <c r="AP65" i="122"/>
  <c r="AU65" i="122" s="1"/>
  <c r="AP56" i="122"/>
  <c r="AP55" i="122"/>
  <c r="AP54" i="122" l="1"/>
  <c r="C49" i="126"/>
  <c r="D49" i="126" s="1"/>
  <c r="E49" i="126" s="1"/>
  <c r="F49" i="126" s="1"/>
  <c r="G49" i="126" s="1"/>
  <c r="H49" i="126" s="1"/>
  <c r="I49" i="126" s="1"/>
  <c r="J49" i="126" s="1"/>
  <c r="K49" i="126" s="1"/>
  <c r="L49" i="126" s="1"/>
  <c r="AP53" i="122" l="1"/>
  <c r="AP52" i="122"/>
  <c r="AN57" i="122" l="1"/>
  <c r="A4" i="126"/>
  <c r="BE57" i="122" l="1"/>
  <c r="AM57" i="122"/>
  <c r="AR57" i="122" s="1"/>
  <c r="AO56" i="122" l="1"/>
  <c r="AN56" i="122"/>
  <c r="AM56" i="122"/>
  <c r="AR56" i="122" s="1"/>
  <c r="BE56" i="122" l="1"/>
  <c r="AM70" i="122"/>
  <c r="AN70" i="122" s="1"/>
  <c r="AO70" i="122" s="1"/>
  <c r="AP70" i="122" s="1"/>
  <c r="AQ70" i="122" s="1"/>
  <c r="AR70" i="122" s="1"/>
  <c r="AS70" i="122" s="1"/>
  <c r="AT70" i="122" s="1"/>
  <c r="AU70" i="122" s="1"/>
  <c r="C69" i="122"/>
  <c r="D69" i="122" s="1"/>
  <c r="E69" i="122" s="1"/>
  <c r="F69" i="122" s="1"/>
  <c r="G69" i="122" s="1"/>
  <c r="H69" i="122" s="1"/>
  <c r="I69" i="122" s="1"/>
  <c r="J69" i="122" s="1"/>
  <c r="K69" i="122" s="1"/>
  <c r="L69" i="122" s="1"/>
  <c r="M69" i="122" s="1"/>
  <c r="N69" i="122" s="1"/>
  <c r="O69" i="122" s="1"/>
  <c r="P69" i="122" s="1"/>
  <c r="Q69" i="122" s="1"/>
  <c r="R69" i="122" s="1"/>
  <c r="S69" i="122" s="1"/>
  <c r="T69" i="122" s="1"/>
  <c r="U69" i="122" s="1"/>
  <c r="V69" i="122" s="1"/>
  <c r="W69" i="122" s="1"/>
  <c r="X69" i="122" s="1"/>
  <c r="Y69" i="122" s="1"/>
  <c r="Z69" i="122" s="1"/>
  <c r="AA69" i="122" s="1"/>
  <c r="AB69" i="122" s="1"/>
  <c r="AC69" i="122" s="1"/>
  <c r="AD69" i="122" s="1"/>
  <c r="AE69" i="122" s="1"/>
  <c r="AF69" i="122" s="1"/>
  <c r="AG69" i="122" s="1"/>
  <c r="AH69" i="122" s="1"/>
  <c r="AI69" i="122" s="1"/>
  <c r="AJ69" i="122" s="1"/>
  <c r="AK69" i="122" s="1"/>
  <c r="AL69" i="122" l="1"/>
  <c r="AM69" i="122" s="1"/>
  <c r="AS69" i="122"/>
  <c r="AS23" i="122" s="1"/>
  <c r="AS63" i="122" l="1"/>
  <c r="AS62" i="122"/>
  <c r="AS61" i="122"/>
  <c r="AS60" i="122"/>
  <c r="AS59" i="122"/>
  <c r="AS58" i="122"/>
  <c r="AS57" i="122"/>
  <c r="AS56" i="122"/>
  <c r="AT69" i="122"/>
  <c r="AT23" i="122" s="1"/>
  <c r="AT63" i="122" l="1"/>
  <c r="AT62" i="122"/>
  <c r="AT61" i="122"/>
  <c r="AT60" i="122"/>
  <c r="AT59" i="122"/>
  <c r="AT58" i="122"/>
  <c r="AT57" i="122"/>
  <c r="AT56" i="122"/>
  <c r="AN69" i="122"/>
  <c r="AO69" i="122" s="1"/>
  <c r="AP69" i="122" s="1"/>
  <c r="AQ69" i="122" s="1"/>
  <c r="AU69" i="122"/>
  <c r="AU23" i="122" s="1"/>
  <c r="AU63" i="122" l="1"/>
  <c r="AU62" i="122"/>
  <c r="AU61" i="122"/>
  <c r="AU60" i="122"/>
  <c r="AU59" i="122"/>
  <c r="AU58" i="122"/>
  <c r="AU57" i="122"/>
  <c r="AU56" i="122"/>
  <c r="AU55" i="122"/>
  <c r="AU54" i="122"/>
  <c r="AU52" i="122"/>
  <c r="AU53" i="122"/>
  <c r="AV69" i="122"/>
  <c r="AW69" i="122" s="1"/>
  <c r="AX69" i="122" s="1"/>
  <c r="AY69" i="122" s="1"/>
  <c r="AZ69" i="122" s="1"/>
  <c r="AO65" i="122"/>
  <c r="AT65" i="122" s="1"/>
  <c r="AN65" i="122"/>
  <c r="AS65" i="122" s="1"/>
  <c r="AO55" i="122"/>
  <c r="AT55" i="122" s="1"/>
  <c r="AO54" i="122"/>
  <c r="AT54" i="122" s="1"/>
  <c r="AN51" i="122"/>
  <c r="AS51" i="122" s="1"/>
  <c r="AM51" i="122"/>
  <c r="AR51" i="122" s="1"/>
  <c r="AN50" i="122"/>
  <c r="AS50" i="122" s="1"/>
  <c r="AN49" i="122"/>
  <c r="AS49" i="122" s="1"/>
  <c r="AN48" i="122"/>
  <c r="AS48" i="122" s="1"/>
  <c r="AN47" i="122"/>
  <c r="AS47" i="122" s="1"/>
  <c r="AP46" i="122"/>
  <c r="AU46" i="122" s="1"/>
  <c r="AN46" i="122"/>
  <c r="AS46" i="122" s="1"/>
  <c r="AP45" i="122"/>
  <c r="AU45" i="122" s="1"/>
  <c r="AP44" i="122"/>
  <c r="AU44" i="122" s="1"/>
  <c r="AM41" i="122"/>
  <c r="AR41" i="122" s="1"/>
  <c r="A37" i="122"/>
  <c r="A38" i="122" s="1"/>
  <c r="A39" i="122" s="1"/>
  <c r="A40" i="122" s="1"/>
  <c r="A41" i="122" s="1"/>
  <c r="A42" i="122" s="1"/>
  <c r="A43" i="122" s="1"/>
  <c r="A44" i="122" s="1"/>
  <c r="A45" i="122" s="1"/>
  <c r="A46" i="122" s="1"/>
  <c r="A47" i="122" s="1"/>
  <c r="A48" i="122" s="1"/>
  <c r="A49" i="122" s="1"/>
  <c r="A50" i="122" s="1"/>
  <c r="A51" i="122" l="1"/>
  <c r="A52" i="122" s="1"/>
  <c r="A53" i="122" s="1"/>
  <c r="A54" i="122" s="1"/>
  <c r="AP40" i="122"/>
  <c r="AU40" i="122" s="1"/>
  <c r="AP42" i="122"/>
  <c r="AU42" i="122" s="1"/>
  <c r="AO44" i="122"/>
  <c r="AT44" i="122" s="1"/>
  <c r="AO46" i="122"/>
  <c r="AT46" i="122" s="1"/>
  <c r="AO48" i="122"/>
  <c r="AT48" i="122" s="1"/>
  <c r="AO49" i="122"/>
  <c r="AT49" i="122" s="1"/>
  <c r="AP39" i="122"/>
  <c r="AU39" i="122" s="1"/>
  <c r="AP41" i="122"/>
  <c r="AU41" i="122" s="1"/>
  <c r="AP43" i="122"/>
  <c r="AU43" i="122" s="1"/>
  <c r="AO45" i="122"/>
  <c r="AT45" i="122" s="1"/>
  <c r="AN41" i="122"/>
  <c r="AS41" i="122" s="1"/>
  <c r="AN42" i="122"/>
  <c r="AS42" i="122" s="1"/>
  <c r="AN43" i="122"/>
  <c r="AS43" i="122" s="1"/>
  <c r="AO50" i="122"/>
  <c r="AT50" i="122" s="1"/>
  <c r="AN53" i="122"/>
  <c r="AS53" i="122" s="1"/>
  <c r="AO37" i="122"/>
  <c r="AT37" i="122" s="1"/>
  <c r="AO39" i="122"/>
  <c r="AT39" i="122" s="1"/>
  <c r="AO42" i="122"/>
  <c r="AT42" i="122" s="1"/>
  <c r="AO43" i="122"/>
  <c r="AT43" i="122" s="1"/>
  <c r="AM47" i="122"/>
  <c r="AR47" i="122" s="1"/>
  <c r="AN55" i="122"/>
  <c r="AS55" i="122" s="1"/>
  <c r="AN39" i="122"/>
  <c r="AS39" i="122" s="1"/>
  <c r="AN40" i="122"/>
  <c r="AS40" i="122" s="1"/>
  <c r="AP48" i="122"/>
  <c r="AU48" i="122" s="1"/>
  <c r="AP49" i="122"/>
  <c r="AU49" i="122" s="1"/>
  <c r="AN52" i="122"/>
  <c r="AS52" i="122" s="1"/>
  <c r="AO41" i="122"/>
  <c r="AT41" i="122" s="1"/>
  <c r="AN44" i="122"/>
  <c r="AS44" i="122" s="1"/>
  <c r="AP50" i="122"/>
  <c r="AU50" i="122" s="1"/>
  <c r="AP51" i="122"/>
  <c r="AU51" i="122" s="1"/>
  <c r="AO53" i="122"/>
  <c r="AT53" i="122" s="1"/>
  <c r="AP47" i="122"/>
  <c r="AU47" i="122" s="1"/>
  <c r="AO40" i="122"/>
  <c r="AT40" i="122" s="1"/>
  <c r="AN45" i="122"/>
  <c r="AS45" i="122" s="1"/>
  <c r="AO52" i="122"/>
  <c r="AT52" i="122" s="1"/>
  <c r="AN54" i="122"/>
  <c r="AS54" i="122" s="1"/>
  <c r="AP37" i="122"/>
  <c r="AU37" i="122" s="1"/>
  <c r="AO47" i="122"/>
  <c r="AT47" i="122" s="1"/>
  <c r="AO51" i="122"/>
  <c r="AT51" i="122" s="1"/>
  <c r="AO36" i="122"/>
  <c r="AT36" i="122" s="1"/>
  <c r="AP36" i="122"/>
  <c r="AU36" i="122" s="1"/>
  <c r="AN36" i="122"/>
  <c r="AS36" i="122" s="1"/>
  <c r="AN37" i="122"/>
  <c r="AS37" i="122" s="1"/>
  <c r="AM50" i="122"/>
  <c r="AR50" i="122" s="1"/>
  <c r="AM36" i="122"/>
  <c r="AR36" i="122" s="1"/>
  <c r="AM45" i="122"/>
  <c r="AR45" i="122" s="1"/>
  <c r="AM49" i="122"/>
  <c r="AR49" i="122" s="1"/>
  <c r="AM53" i="122"/>
  <c r="AR53" i="122" s="1"/>
  <c r="AM54" i="122"/>
  <c r="AR54" i="122" s="1"/>
  <c r="AM55" i="122"/>
  <c r="AR55" i="122" s="1"/>
  <c r="AM39" i="122"/>
  <c r="AR39" i="122" s="1"/>
  <c r="AM43" i="122"/>
  <c r="AR43" i="122" s="1"/>
  <c r="AM46" i="122"/>
  <c r="AR46" i="122" s="1"/>
  <c r="AM48" i="122"/>
  <c r="AR48" i="122" s="1"/>
  <c r="AM52" i="122"/>
  <c r="AR52" i="122" s="1"/>
  <c r="AM65" i="122"/>
  <c r="AR65" i="122" s="1"/>
  <c r="AM37" i="122"/>
  <c r="AR37" i="122" s="1"/>
  <c r="AM40" i="122"/>
  <c r="AR40" i="122" s="1"/>
  <c r="AM42" i="122"/>
  <c r="AR42" i="122" s="1"/>
  <c r="AM44" i="122"/>
  <c r="AR44" i="122" s="1"/>
  <c r="A55" i="122" l="1"/>
  <c r="A56" i="122" s="1"/>
  <c r="A57" i="122" s="1"/>
  <c r="A58" i="122" s="1"/>
  <c r="A59" i="122" s="1"/>
  <c r="A60" i="122" s="1"/>
  <c r="A61" i="122" s="1"/>
  <c r="A62" i="122" s="1"/>
  <c r="A63" i="122" s="1"/>
  <c r="A64" i="122" s="1"/>
  <c r="A65" i="122" s="1"/>
  <c r="AM7" i="122"/>
  <c r="BE42" i="122"/>
  <c r="BE49" i="122"/>
  <c r="BE50" i="122"/>
  <c r="BE51" i="122"/>
  <c r="BE53" i="122"/>
  <c r="BE54" i="122"/>
  <c r="BE55" i="122"/>
  <c r="BE65" i="122"/>
  <c r="BE46" i="122"/>
  <c r="BE48" i="122"/>
  <c r="BE40" i="122"/>
  <c r="BE39" i="122"/>
  <c r="BE38" i="122"/>
  <c r="BE52" i="122"/>
  <c r="BE8" i="122"/>
  <c r="BE9" i="122"/>
  <c r="BE11" i="122"/>
  <c r="BE12" i="122"/>
  <c r="BE16" i="122"/>
  <c r="BE18" i="122"/>
  <c r="BE19" i="122"/>
  <c r="BE20" i="122"/>
  <c r="BE21" i="122"/>
  <c r="BE24" i="122"/>
  <c r="BE47" i="122"/>
  <c r="BE45" i="122"/>
  <c r="BE44" i="122"/>
  <c r="BE22" i="122"/>
  <c r="BE41" i="122"/>
  <c r="BE17" i="122"/>
  <c r="BE15" i="122"/>
  <c r="BE14" i="122"/>
  <c r="BE13" i="122"/>
  <c r="BE10" i="122"/>
  <c r="C35" i="122" l="1"/>
  <c r="D35" i="122" s="1"/>
  <c r="E35" i="122" s="1"/>
  <c r="F35" i="122" s="1"/>
  <c r="G35" i="122" s="1"/>
  <c r="H35" i="122" s="1"/>
  <c r="I35" i="122" s="1"/>
  <c r="J35" i="122" s="1"/>
  <c r="K35" i="122" s="1"/>
  <c r="L35" i="122" s="1"/>
  <c r="M35" i="122" s="1"/>
  <c r="N35" i="122" s="1"/>
  <c r="O35" i="122" s="1"/>
  <c r="P35" i="122" s="1"/>
  <c r="Q35" i="122" s="1"/>
  <c r="R35" i="122" s="1"/>
  <c r="S35" i="122" s="1"/>
  <c r="T35" i="122" s="1"/>
  <c r="U35" i="122" s="1"/>
  <c r="V35" i="122" s="1"/>
  <c r="W35" i="122" s="1"/>
  <c r="X35" i="122" s="1"/>
  <c r="Y35" i="122" s="1"/>
  <c r="Z35" i="122" s="1"/>
  <c r="AA35" i="122" s="1"/>
  <c r="AB35" i="122" s="1"/>
  <c r="AC35" i="122" s="1"/>
  <c r="AD35" i="122" s="1"/>
  <c r="AE35" i="122" s="1"/>
  <c r="AF35" i="122" s="1"/>
  <c r="AG35" i="122" s="1"/>
  <c r="AH35" i="122" s="1"/>
  <c r="AI35" i="122" s="1"/>
  <c r="AJ35" i="122" s="1"/>
  <c r="AK35" i="122" s="1"/>
  <c r="AL35" i="122" s="1"/>
  <c r="M49" i="126" l="1"/>
  <c r="N49" i="126" s="1"/>
  <c r="O49" i="126" s="1"/>
  <c r="P49" i="126" s="1"/>
  <c r="Q49" i="126" s="1"/>
  <c r="R49" i="126" s="1"/>
  <c r="S49" i="126" s="1"/>
  <c r="T49" i="126" s="1"/>
  <c r="U49" i="126" s="1"/>
  <c r="V49" i="126" s="1"/>
  <c r="W49" i="126" s="1"/>
  <c r="X49" i="126" s="1"/>
  <c r="Y49" i="126" s="1"/>
  <c r="Z49" i="126" s="1"/>
  <c r="AA49" i="126" s="1"/>
  <c r="AB49" i="126" s="1"/>
  <c r="AC49" i="126" s="1"/>
  <c r="AD49" i="126" s="1"/>
  <c r="AE49" i="126" s="1"/>
  <c r="AF49" i="126" s="1"/>
  <c r="AG49" i="126" s="1"/>
  <c r="AH49" i="126" s="1"/>
  <c r="AI49" i="126" s="1"/>
  <c r="AJ49" i="126" s="1"/>
  <c r="AK49" i="126" s="1"/>
  <c r="AL49" i="126" s="1"/>
  <c r="AM49" i="126" s="1"/>
  <c r="AN49" i="126" s="1"/>
  <c r="AO49" i="126" s="1"/>
  <c r="AP49" i="126" s="1"/>
  <c r="AQ49" i="126" s="1"/>
  <c r="AR49" i="126" s="1"/>
  <c r="AS49" i="126" s="1"/>
  <c r="AT49" i="126" s="1"/>
  <c r="AU49" i="126" s="1"/>
  <c r="AV49" i="126" s="1"/>
  <c r="AW49" i="126" s="1"/>
  <c r="AX49" i="126" s="1"/>
  <c r="AY49" i="126" s="1"/>
  <c r="AZ49" i="126" s="1"/>
  <c r="BA49" i="126" s="1"/>
  <c r="BB49" i="126" s="1"/>
  <c r="BC49" i="126" s="1"/>
  <c r="BD49" i="126" s="1"/>
  <c r="BE49" i="126" s="1"/>
  <c r="BF49" i="126" s="1"/>
  <c r="AR34" i="122"/>
  <c r="BG49" i="126" l="1"/>
  <c r="BH49" i="126" s="1"/>
  <c r="BI49" i="126" s="1"/>
  <c r="BM3" i="126"/>
  <c r="BJ49" i="126" l="1"/>
  <c r="BK49" i="126" s="1"/>
  <c r="BL49" i="126" s="1"/>
  <c r="BM49" i="126" s="1"/>
  <c r="BN49" i="126" s="1"/>
  <c r="BO49" i="126" s="1"/>
  <c r="A5" i="126"/>
  <c r="A6" i="126" s="1"/>
  <c r="A7" i="126" s="1"/>
  <c r="A8" i="126" s="1"/>
  <c r="A9" i="126" s="1"/>
  <c r="A10" i="126" s="1"/>
  <c r="A11" i="126" s="1"/>
  <c r="A12" i="126" s="1"/>
  <c r="A13" i="126" s="1"/>
  <c r="A14" i="126" s="1"/>
  <c r="A15" i="126" s="1"/>
  <c r="A16" i="126" s="1"/>
  <c r="A17" i="126" s="1"/>
  <c r="A18" i="126" s="1"/>
  <c r="A19" i="126" l="1"/>
  <c r="A20" i="126" s="1"/>
  <c r="A21" i="126" s="1"/>
  <c r="A22" i="126" s="1"/>
  <c r="A23" i="126" s="1"/>
  <c r="A24" i="126" s="1"/>
  <c r="A25" i="126" s="1"/>
  <c r="A26" i="126" s="1"/>
  <c r="A27" i="126" s="1"/>
  <c r="A28" i="126" s="1"/>
  <c r="A29" i="126" s="1"/>
  <c r="A30" i="126" s="1"/>
  <c r="A31" i="126" s="1"/>
  <c r="A32" i="126" s="1"/>
  <c r="A33" i="126" s="1"/>
  <c r="A34" i="126" s="1"/>
  <c r="AP16" i="122"/>
  <c r="AU16" i="122" s="1"/>
  <c r="A35" i="126" l="1"/>
  <c r="A36" i="126" s="1"/>
  <c r="A37" i="126" l="1"/>
  <c r="A38" i="126" s="1"/>
  <c r="A39" i="126" s="1"/>
  <c r="A40" i="126" s="1"/>
  <c r="A41" i="126" s="1"/>
  <c r="A42" i="126" s="1"/>
  <c r="A43" i="126" s="1"/>
  <c r="A44" i="126" s="1"/>
  <c r="A45" i="126" s="1"/>
  <c r="A46" i="126" s="1"/>
  <c r="A47" i="126" s="1"/>
  <c r="BO3" i="126"/>
  <c r="BN3" i="126"/>
  <c r="C5" i="122" l="1"/>
  <c r="C34" i="122" s="1"/>
  <c r="AP38" i="122" l="1"/>
  <c r="AU38" i="122" s="1"/>
  <c r="AO38" i="122"/>
  <c r="AT38" i="122" s="1"/>
  <c r="AN38" i="122"/>
  <c r="AS38" i="122" s="1"/>
  <c r="AM38" i="122"/>
  <c r="AR38" i="122" s="1"/>
  <c r="C4" i="122" l="1"/>
  <c r="D4" i="122" s="1"/>
  <c r="E4" i="122" s="1"/>
  <c r="F4" i="122" s="1"/>
  <c r="G4" i="122" s="1"/>
  <c r="H4" i="122" s="1"/>
  <c r="I4" i="122" s="1"/>
  <c r="J4" i="122" s="1"/>
  <c r="K4" i="122" s="1"/>
  <c r="L4" i="122" s="1"/>
  <c r="M4" i="122" s="1"/>
  <c r="N4" i="122" s="1"/>
  <c r="O4" i="122" s="1"/>
  <c r="P4" i="122" s="1"/>
  <c r="Q4" i="122" s="1"/>
  <c r="R4" i="122" s="1"/>
  <c r="S4" i="122" s="1"/>
  <c r="T4" i="122" s="1"/>
  <c r="U4" i="122" s="1"/>
  <c r="V4" i="122" s="1"/>
  <c r="W4" i="122" s="1"/>
  <c r="X4" i="122" s="1"/>
  <c r="Y4" i="122" s="1"/>
  <c r="Z4" i="122" s="1"/>
  <c r="AA4" i="122" s="1"/>
  <c r="AB4" i="122" s="1"/>
  <c r="AC4" i="122" s="1"/>
  <c r="AD4" i="122" s="1"/>
  <c r="AE4" i="122" s="1"/>
  <c r="AF4" i="122" s="1"/>
  <c r="AG4" i="122" s="1"/>
  <c r="AH4" i="122" s="1"/>
  <c r="AI4" i="122" s="1"/>
  <c r="AL4" i="122" l="1"/>
  <c r="AM4" i="122" s="1"/>
  <c r="AN4" i="122" s="1"/>
  <c r="AO4" i="122" s="1"/>
  <c r="AP4" i="122" s="1"/>
  <c r="AQ4" i="122" s="1"/>
  <c r="AR4" i="122" s="1"/>
  <c r="AS4" i="122" l="1"/>
  <c r="AT4" i="122" s="1"/>
  <c r="AU4" i="122" s="1"/>
  <c r="E1" i="126" l="1"/>
  <c r="G1" i="126" s="1"/>
  <c r="I1" i="126" s="1"/>
  <c r="K1" i="126" s="1"/>
  <c r="M1" i="126" s="1"/>
  <c r="O1" i="126" s="1"/>
  <c r="Q1" i="126" s="1"/>
  <c r="S1" i="126" s="1"/>
  <c r="U1" i="126" s="1"/>
  <c r="W1" i="126" s="1"/>
  <c r="Y1" i="126" s="1"/>
  <c r="AA1" i="126" s="1"/>
  <c r="AC1" i="126" s="1"/>
  <c r="AE1" i="126" s="1"/>
  <c r="AG1" i="126" s="1"/>
  <c r="AI1" i="126" s="1"/>
  <c r="C51" i="126"/>
  <c r="AK1" i="126" l="1"/>
  <c r="AM1" i="126" s="1"/>
  <c r="AO1" i="126" s="1"/>
  <c r="AQ1" i="126" s="1"/>
  <c r="AS1" i="126" s="1"/>
  <c r="AU1" i="126" s="1"/>
  <c r="AW1" i="126" s="1"/>
  <c r="AY1" i="126" s="1"/>
  <c r="BA1" i="126" s="1"/>
  <c r="BC1" i="126" s="1"/>
  <c r="BE1" i="126" s="1"/>
  <c r="BG1" i="126" s="1"/>
  <c r="BI1" i="126" s="1"/>
  <c r="D6" i="122"/>
  <c r="E6" i="122" s="1"/>
  <c r="F6" i="122" s="1"/>
  <c r="G6" i="122" s="1"/>
  <c r="H6" i="122" s="1"/>
  <c r="I6" i="122" l="1"/>
  <c r="J6" i="122" s="1"/>
  <c r="K6" i="122" s="1"/>
  <c r="L6" i="122" s="1"/>
  <c r="M6" i="122" s="1"/>
  <c r="N6" i="122" s="1"/>
  <c r="O6" i="122" s="1"/>
  <c r="P6" i="122" s="1"/>
  <c r="Q6" i="122" s="1"/>
  <c r="R6" i="122" s="1"/>
  <c r="S6" i="122" s="1"/>
  <c r="T6" i="122" s="1"/>
  <c r="U6" i="122" s="1"/>
  <c r="V6" i="122" s="1"/>
  <c r="W6" i="122" s="1"/>
  <c r="X6" i="122" s="1"/>
  <c r="Y6" i="122" s="1"/>
  <c r="Z6" i="122" s="1"/>
  <c r="AA6" i="122" s="1"/>
  <c r="AB6" i="122" s="1"/>
  <c r="AC6" i="122" s="1"/>
  <c r="AD6" i="122" s="1"/>
  <c r="AE6" i="122" s="1"/>
  <c r="AF6" i="122" s="1"/>
  <c r="AG6" i="122" s="1"/>
  <c r="AH6" i="122" s="1"/>
  <c r="AI6" i="122" s="1"/>
  <c r="AJ6" i="122" s="1"/>
  <c r="AK6" i="122" s="1"/>
  <c r="AL6" i="122" s="1"/>
  <c r="H5" i="122" l="1"/>
  <c r="AP15" i="122"/>
  <c r="AU15" i="122" s="1"/>
  <c r="AW34" i="122"/>
  <c r="AN24" i="122"/>
  <c r="AS24" i="122" s="1"/>
  <c r="AP24" i="122"/>
  <c r="AU24" i="122" s="1"/>
  <c r="AP22" i="122"/>
  <c r="AU22" i="122" s="1"/>
  <c r="AP21" i="122"/>
  <c r="AU21" i="122" s="1"/>
  <c r="AN20" i="122"/>
  <c r="AS20" i="122" s="1"/>
  <c r="AP20" i="122"/>
  <c r="AU20" i="122" s="1"/>
  <c r="AP19" i="122"/>
  <c r="AU19" i="122" s="1"/>
  <c r="AP18" i="122"/>
  <c r="AU18" i="122" s="1"/>
  <c r="AP17" i="122"/>
  <c r="AU17" i="122" s="1"/>
  <c r="AP14" i="122"/>
  <c r="AU14" i="122" s="1"/>
  <c r="AN13" i="122"/>
  <c r="AS13" i="122" s="1"/>
  <c r="AP13" i="122"/>
  <c r="AU13" i="122" s="1"/>
  <c r="AP12" i="122"/>
  <c r="AU12" i="122" s="1"/>
  <c r="AP11" i="122"/>
  <c r="AU11" i="122" s="1"/>
  <c r="AP10" i="122"/>
  <c r="AU10" i="122" s="1"/>
  <c r="AP9" i="122"/>
  <c r="AU9" i="122" s="1"/>
  <c r="AP8" i="122"/>
  <c r="AU8" i="122" s="1"/>
  <c r="A9" i="122"/>
  <c r="A10" i="122" s="1"/>
  <c r="A11" i="122" s="1"/>
  <c r="A12" i="122" s="1"/>
  <c r="A13" i="122" s="1"/>
  <c r="A14" i="122" s="1"/>
  <c r="AP7" i="122"/>
  <c r="AU7" i="122" s="1"/>
  <c r="AW5" i="122"/>
  <c r="A3" i="122" l="1"/>
  <c r="A32" i="122" s="1"/>
  <c r="BA5" i="122"/>
  <c r="BA34" i="122" s="1"/>
  <c r="H34" i="122"/>
  <c r="A15" i="122"/>
  <c r="A16" i="122" s="1"/>
  <c r="A17" i="122" s="1"/>
  <c r="A18" i="122" s="1"/>
  <c r="A19" i="122" s="1"/>
  <c r="AN11" i="122"/>
  <c r="AS11" i="122" s="1"/>
  <c r="AN15" i="122"/>
  <c r="AS15" i="122" s="1"/>
  <c r="AN9" i="122"/>
  <c r="AS9" i="122" s="1"/>
  <c r="AN17" i="122"/>
  <c r="AS17" i="122" s="1"/>
  <c r="AN7" i="122"/>
  <c r="AO7" i="122"/>
  <c r="AT7" i="122" s="1"/>
  <c r="AN8" i="122"/>
  <c r="AS8" i="122" s="1"/>
  <c r="AM9" i="122"/>
  <c r="AO9" i="122"/>
  <c r="AT9" i="122" s="1"/>
  <c r="AM10" i="122"/>
  <c r="AO10" i="122"/>
  <c r="AT10" i="122" s="1"/>
  <c r="AN12" i="122"/>
  <c r="AS12" i="122" s="1"/>
  <c r="AM13" i="122"/>
  <c r="AO13" i="122"/>
  <c r="AT13" i="122" s="1"/>
  <c r="AN14" i="122"/>
  <c r="AS14" i="122" s="1"/>
  <c r="AM15" i="122"/>
  <c r="AO15" i="122"/>
  <c r="AT15" i="122" s="1"/>
  <c r="AM16" i="122"/>
  <c r="AO16" i="122"/>
  <c r="AT16" i="122" s="1"/>
  <c r="AN18" i="122"/>
  <c r="AS18" i="122" s="1"/>
  <c r="AM8" i="122"/>
  <c r="AO8" i="122"/>
  <c r="AT8" i="122" s="1"/>
  <c r="AN10" i="122"/>
  <c r="AS10" i="122" s="1"/>
  <c r="AM11" i="122"/>
  <c r="AO11" i="122"/>
  <c r="AT11" i="122" s="1"/>
  <c r="AM12" i="122"/>
  <c r="AO12" i="122"/>
  <c r="AT12" i="122" s="1"/>
  <c r="AM14" i="122"/>
  <c r="AO14" i="122"/>
  <c r="AT14" i="122" s="1"/>
  <c r="AN16" i="122"/>
  <c r="AS16" i="122" s="1"/>
  <c r="AM17" i="122"/>
  <c r="AO17" i="122"/>
  <c r="AT17" i="122" s="1"/>
  <c r="AM18" i="122"/>
  <c r="AO18" i="122"/>
  <c r="AT18" i="122" s="1"/>
  <c r="AM19" i="122"/>
  <c r="AO19" i="122"/>
  <c r="AT19" i="122" s="1"/>
  <c r="AN21" i="122"/>
  <c r="AS21" i="122" s="1"/>
  <c r="AM22" i="122"/>
  <c r="AO22" i="122"/>
  <c r="AT22" i="122" s="1"/>
  <c r="AN19" i="122"/>
  <c r="AS19" i="122" s="1"/>
  <c r="AM20" i="122"/>
  <c r="AO20" i="122"/>
  <c r="AT20" i="122" s="1"/>
  <c r="AM21" i="122"/>
  <c r="AO21" i="122"/>
  <c r="AT21" i="122" s="1"/>
  <c r="AN22" i="122"/>
  <c r="AS22" i="122" s="1"/>
  <c r="AM24" i="122"/>
  <c r="AO24" i="122"/>
  <c r="AT24" i="122" s="1"/>
  <c r="AQ24" i="122" l="1"/>
  <c r="AQ21" i="122"/>
  <c r="AQ22" i="122"/>
  <c r="AQ18" i="122"/>
  <c r="AQ11" i="122"/>
  <c r="AQ8" i="122"/>
  <c r="AQ13" i="122"/>
  <c r="AQ9" i="122"/>
  <c r="AQ7" i="122"/>
  <c r="AQ16" i="122"/>
  <c r="AQ20" i="122"/>
  <c r="AQ19" i="122"/>
  <c r="AQ17" i="122"/>
  <c r="AQ15" i="122"/>
  <c r="AQ14" i="122"/>
  <c r="AQ12" i="122"/>
  <c r="AQ10" i="122"/>
  <c r="AR18" i="122"/>
  <c r="AR13" i="122"/>
  <c r="AR14" i="122"/>
  <c r="AR11" i="122"/>
  <c r="AR21" i="122"/>
  <c r="AR20" i="122"/>
  <c r="AR8" i="122"/>
  <c r="AS7" i="122"/>
  <c r="AR15" i="122"/>
  <c r="AR9" i="122"/>
  <c r="AR19" i="122"/>
  <c r="AR17" i="122"/>
  <c r="AR24" i="122"/>
  <c r="AR22" i="122"/>
  <c r="AR12" i="122"/>
  <c r="AR16" i="122"/>
  <c r="AR10" i="122"/>
  <c r="A20" i="122" l="1"/>
  <c r="A21" i="122" s="1"/>
  <c r="A22" i="122" s="1"/>
  <c r="A23" i="122" s="1"/>
  <c r="A24" i="1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HRD</author>
    <author>Sambas</author>
  </authors>
  <commentList>
    <comment ref="B5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Kalau Sabtu/Minggu masuk dihitung </t>
        </r>
      </text>
    </comment>
    <comment ref="B61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Sambas:</t>
        </r>
        <r>
          <rPr>
            <sz val="9"/>
            <color indexed="81"/>
            <rFont val="Tahoma"/>
            <family val="2"/>
          </rPr>
          <t xml:space="preserve">
Cut Off dihitung 
tgl 26-25</t>
        </r>
      </text>
    </comment>
    <comment ref="B6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Sambas:</t>
        </r>
        <r>
          <rPr>
            <sz val="9"/>
            <color indexed="81"/>
            <rFont val="Tahoma"/>
            <family val="2"/>
          </rPr>
          <t xml:space="preserve">
Cut Off dihitung 
tgl 26-25</t>
        </r>
      </text>
    </comment>
    <comment ref="B63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Sambas:</t>
        </r>
        <r>
          <rPr>
            <sz val="9"/>
            <color indexed="81"/>
            <rFont val="Tahoma"/>
            <family val="2"/>
          </rPr>
          <t xml:space="preserve">
Cut Off dihitung 
tgl 26-25</t>
        </r>
      </text>
    </comment>
    <comment ref="B64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Sambas:</t>
        </r>
        <r>
          <rPr>
            <sz val="9"/>
            <color indexed="81"/>
            <rFont val="Tahoma"/>
            <family val="2"/>
          </rPr>
          <t xml:space="preserve">
Cut Off dihitung 
tgl 26-25</t>
        </r>
      </text>
    </comment>
    <comment ref="B65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Sambas:</t>
        </r>
        <r>
          <rPr>
            <sz val="9"/>
            <color indexed="81"/>
            <rFont val="Tahoma"/>
            <family val="2"/>
          </rPr>
          <t xml:space="preserve">
Cut Off dihitung 
tgl 26-25</t>
        </r>
      </text>
    </comment>
  </commentList>
</comments>
</file>

<file path=xl/sharedStrings.xml><?xml version="1.0" encoding="utf-8"?>
<sst xmlns="http://schemas.openxmlformats.org/spreadsheetml/2006/main" count="3866" uniqueCount="287">
  <si>
    <t>NO.</t>
  </si>
  <si>
    <t>NAMA</t>
  </si>
  <si>
    <t>PT. KRIS SETIABUDI UTAMA</t>
  </si>
  <si>
    <t>C</t>
  </si>
  <si>
    <t>Susy Susilawati</t>
  </si>
  <si>
    <t>Mahmudin</t>
  </si>
  <si>
    <t>Kusmayana Nuryadi</t>
  </si>
  <si>
    <t>Mulyanto</t>
  </si>
  <si>
    <t>Julius Hendra K</t>
  </si>
  <si>
    <t>Vina Andriyani</t>
  </si>
  <si>
    <t>Lilik Yulianto</t>
  </si>
  <si>
    <t>Yasin Maulana</t>
  </si>
  <si>
    <t>Suyatna</t>
  </si>
  <si>
    <t>Maryono</t>
  </si>
  <si>
    <t>Tiwan</t>
  </si>
  <si>
    <t>Suharyanto</t>
  </si>
  <si>
    <t>Irwan Susanto</t>
  </si>
  <si>
    <t>Warsono</t>
  </si>
  <si>
    <t>Suradi  (Driver)</t>
  </si>
  <si>
    <t>Suradi (QC)</t>
  </si>
  <si>
    <t>YS Sugimin</t>
  </si>
  <si>
    <t>Rudiyanto Simatupang</t>
  </si>
  <si>
    <t>IPG</t>
  </si>
  <si>
    <t>Suryanto</t>
  </si>
  <si>
    <t>Sodikun</t>
  </si>
  <si>
    <t>Sambas Jaelani</t>
  </si>
  <si>
    <t>M. Azis Sholikin</t>
  </si>
  <si>
    <t>Hotmauli Manurung</t>
  </si>
  <si>
    <t>Taman</t>
  </si>
  <si>
    <t>Marsidi</t>
  </si>
  <si>
    <t>Rohani Elita Pardede</t>
  </si>
  <si>
    <t>Asep Sumantri</t>
  </si>
  <si>
    <t>Reni Kusuma Dewi</t>
  </si>
  <si>
    <t xml:space="preserve">NOTE : </t>
  </si>
  <si>
    <t>ABSENSI KARYAWAN TETAP</t>
  </si>
  <si>
    <t>ABSENSI KARYAWAN KONTRAK</t>
  </si>
  <si>
    <t>S</t>
  </si>
  <si>
    <t>I</t>
  </si>
  <si>
    <t>PG</t>
  </si>
  <si>
    <t>JML HARI KERJA</t>
  </si>
  <si>
    <t>JUMLAH ABSEN</t>
  </si>
  <si>
    <t>Suradi A.</t>
  </si>
  <si>
    <t xml:space="preserve">Taman </t>
  </si>
  <si>
    <t xml:space="preserve">Mahmudin </t>
  </si>
  <si>
    <t>Suradi B.</t>
  </si>
  <si>
    <t xml:space="preserve">Suharyanto </t>
  </si>
  <si>
    <t xml:space="preserve">Sugimin </t>
  </si>
  <si>
    <t xml:space="preserve">Mulyanto </t>
  </si>
  <si>
    <t>Julius  Hendra Kurniawan</t>
  </si>
  <si>
    <t xml:space="preserve">Suyatna </t>
  </si>
  <si>
    <t xml:space="preserve">Maryono </t>
  </si>
  <si>
    <t xml:space="preserve">Tiwan </t>
  </si>
  <si>
    <t xml:space="preserve">Warsono </t>
  </si>
  <si>
    <t>Rudianto Simatupang</t>
  </si>
  <si>
    <t xml:space="preserve">Sodikun </t>
  </si>
  <si>
    <t xml:space="preserve">Suryanto </t>
  </si>
  <si>
    <t>Sambas  Jaelani</t>
  </si>
  <si>
    <t xml:space="preserve"> </t>
  </si>
  <si>
    <t>NIK</t>
  </si>
  <si>
    <t>Nama</t>
  </si>
  <si>
    <t>In</t>
  </si>
  <si>
    <t>Out</t>
  </si>
  <si>
    <t>1</t>
  </si>
  <si>
    <t xml:space="preserve">Marsidi </t>
  </si>
  <si>
    <t>Eko  Yanuar HW</t>
  </si>
  <si>
    <t>Galih Wicaksono</t>
  </si>
  <si>
    <t>Eka Anggi Permadi</t>
  </si>
  <si>
    <t>Martinus RW</t>
  </si>
  <si>
    <t>SID</t>
  </si>
  <si>
    <t>Jesica Friskilla</t>
  </si>
  <si>
    <t>Sri Meilani Simangunsong</t>
  </si>
  <si>
    <t>Sigit Nugroho</t>
  </si>
  <si>
    <t>Rokhani</t>
  </si>
  <si>
    <t>IK</t>
  </si>
  <si>
    <t>.</t>
  </si>
  <si>
    <t>Totok Haryadi</t>
  </si>
  <si>
    <t>Erlin Retno Margowati</t>
  </si>
  <si>
    <t>Sarwo Susilo Pramono</t>
  </si>
  <si>
    <t>Larastiya Wati</t>
  </si>
  <si>
    <t>Annisa Zahra</t>
  </si>
  <si>
    <t>Ribut Yullianto</t>
  </si>
  <si>
    <t>Wiki Wijaya</t>
  </si>
  <si>
    <t>-</t>
  </si>
  <si>
    <t>Ridwan Hadiana</t>
  </si>
  <si>
    <t>16:30</t>
  </si>
  <si>
    <t>16:31</t>
  </si>
  <si>
    <t>07:29</t>
  </si>
  <si>
    <t>07:27</t>
  </si>
  <si>
    <t>07:26</t>
  </si>
  <si>
    <t>07:21</t>
  </si>
  <si>
    <t>07:14</t>
  </si>
  <si>
    <t>07:34</t>
  </si>
  <si>
    <t>07:11</t>
  </si>
  <si>
    <t>07:09</t>
  </si>
  <si>
    <t>07:28</t>
  </si>
  <si>
    <t>07:31</t>
  </si>
  <si>
    <t>16:46</t>
  </si>
  <si>
    <t>07:25</t>
  </si>
  <si>
    <t>07:30</t>
  </si>
  <si>
    <t>07:33</t>
  </si>
  <si>
    <t>17:00</t>
  </si>
  <si>
    <t>07:36</t>
  </si>
  <si>
    <t>20:30</t>
  </si>
  <si>
    <t>17:01</t>
  </si>
  <si>
    <t>07:22</t>
  </si>
  <si>
    <t>16:34</t>
  </si>
  <si>
    <t>07:32</t>
  </si>
  <si>
    <t>16:33</t>
  </si>
  <si>
    <t>07:07</t>
  </si>
  <si>
    <t>07:12</t>
  </si>
  <si>
    <t>16:36</t>
  </si>
  <si>
    <t>07:40</t>
  </si>
  <si>
    <t>07:35</t>
  </si>
  <si>
    <t>17:04</t>
  </si>
  <si>
    <t>16:32</t>
  </si>
  <si>
    <t>07:23</t>
  </si>
  <si>
    <t>07:19</t>
  </si>
  <si>
    <t>17:02</t>
  </si>
  <si>
    <t>07:20</t>
  </si>
  <si>
    <t>07:06</t>
  </si>
  <si>
    <t>07:17</t>
  </si>
  <si>
    <t>17:09</t>
  </si>
  <si>
    <t>17:03</t>
  </si>
  <si>
    <t>16:38</t>
  </si>
  <si>
    <t>07:13</t>
  </si>
  <si>
    <t>16:40</t>
  </si>
  <si>
    <t>07:24</t>
  </si>
  <si>
    <t>16:35</t>
  </si>
  <si>
    <t>07:05</t>
  </si>
  <si>
    <t>06:50</t>
  </si>
  <si>
    <t>07:15</t>
  </si>
  <si>
    <t>16:44</t>
  </si>
  <si>
    <t>16:50</t>
  </si>
  <si>
    <t>07:16</t>
  </si>
  <si>
    <t>07:08</t>
  </si>
  <si>
    <t>07:18</t>
  </si>
  <si>
    <t>07:10</t>
  </si>
  <si>
    <t>16:45</t>
  </si>
  <si>
    <t>16:39</t>
  </si>
  <si>
    <t>07:37</t>
  </si>
  <si>
    <t>Sugiyarno</t>
  </si>
  <si>
    <t>05:49</t>
  </si>
  <si>
    <t>AKUMULASI 2022</t>
  </si>
  <si>
    <t>07:39</t>
  </si>
  <si>
    <t>16:48</t>
  </si>
  <si>
    <t>06:57</t>
  </si>
  <si>
    <t>Agus Joko Widagdo</t>
  </si>
  <si>
    <t>07:42</t>
  </si>
  <si>
    <t>16:52</t>
  </si>
  <si>
    <t>17:28</t>
  </si>
  <si>
    <t>*</t>
  </si>
  <si>
    <t>21:00</t>
  </si>
  <si>
    <t>19:00</t>
  </si>
  <si>
    <t>17:30</t>
  </si>
  <si>
    <t>06:58</t>
  </si>
  <si>
    <t>07:00</t>
  </si>
  <si>
    <t>05:52</t>
  </si>
  <si>
    <t>06:53</t>
  </si>
  <si>
    <t>06:56</t>
  </si>
  <si>
    <t>16:42</t>
  </si>
  <si>
    <t>06:59</t>
  </si>
  <si>
    <t>07:02</t>
  </si>
  <si>
    <t>16:41</t>
  </si>
  <si>
    <t>07:38</t>
  </si>
  <si>
    <t>16:37</t>
  </si>
  <si>
    <t>17:07</t>
  </si>
  <si>
    <t>07:48</t>
  </si>
  <si>
    <t>17:05</t>
  </si>
  <si>
    <t>05:55</t>
  </si>
  <si>
    <t>06:46</t>
  </si>
  <si>
    <t>06:44</t>
  </si>
  <si>
    <t>06:48</t>
  </si>
  <si>
    <t>06:42</t>
  </si>
  <si>
    <t>06:47</t>
  </si>
  <si>
    <t>16:49</t>
  </si>
  <si>
    <t>07:44</t>
  </si>
  <si>
    <t>06:51</t>
  </si>
  <si>
    <t>07:01</t>
  </si>
  <si>
    <t>17:08</t>
  </si>
  <si>
    <t>17:10</t>
  </si>
  <si>
    <t>07:03</t>
  </si>
  <si>
    <t>17:06</t>
  </si>
  <si>
    <t>07:49</t>
  </si>
  <si>
    <t>05:45</t>
  </si>
  <si>
    <t>05:56</t>
  </si>
  <si>
    <t>05:46</t>
  </si>
  <si>
    <t>07:45</t>
  </si>
  <si>
    <t>17:13</t>
  </si>
  <si>
    <t>07:43</t>
  </si>
  <si>
    <t>07:41</t>
  </si>
  <si>
    <t>16:43</t>
  </si>
  <si>
    <t>07:51</t>
  </si>
  <si>
    <t>20:31</t>
  </si>
  <si>
    <t>16:59</t>
  </si>
  <si>
    <t>Sandi Nugroho</t>
  </si>
  <si>
    <t>17:39</t>
  </si>
  <si>
    <t>05:36</t>
  </si>
  <si>
    <t>17:59</t>
  </si>
  <si>
    <t>17:17</t>
  </si>
  <si>
    <t>06:41</t>
  </si>
  <si>
    <t>16:58</t>
  </si>
  <si>
    <t>17:33</t>
  </si>
  <si>
    <t>17:14</t>
  </si>
  <si>
    <t>17:23</t>
  </si>
  <si>
    <t>Samankhan</t>
  </si>
  <si>
    <t>16:55</t>
  </si>
  <si>
    <t>16:57</t>
  </si>
  <si>
    <t>06:09</t>
  </si>
  <si>
    <t>05:50</t>
  </si>
  <si>
    <t>05:42</t>
  </si>
  <si>
    <t>06:01</t>
  </si>
  <si>
    <t>06:55</t>
  </si>
  <si>
    <t>05:59</t>
  </si>
  <si>
    <t>06:54</t>
  </si>
  <si>
    <t>17:42</t>
  </si>
  <si>
    <t>07:56</t>
  </si>
  <si>
    <t>06:33</t>
  </si>
  <si>
    <t>07:54</t>
  </si>
  <si>
    <t>07:52</t>
  </si>
  <si>
    <t>16:51</t>
  </si>
  <si>
    <t>16:54</t>
  </si>
  <si>
    <t>16:53</t>
  </si>
  <si>
    <t>07:46</t>
  </si>
  <si>
    <t>17:12</t>
  </si>
  <si>
    <t>06:16</t>
  </si>
  <si>
    <t>17:16</t>
  </si>
  <si>
    <t>17:48</t>
  </si>
  <si>
    <t>06:40</t>
  </si>
  <si>
    <t>16:29</t>
  </si>
  <si>
    <t>20:24</t>
  </si>
  <si>
    <t>20:23</t>
  </si>
  <si>
    <t>11:03</t>
  </si>
  <si>
    <t>15:03</t>
  </si>
  <si>
    <t>20:32</t>
  </si>
  <si>
    <t>17:24</t>
  </si>
  <si>
    <t>08:23</t>
  </si>
  <si>
    <t>16:12</t>
  </si>
  <si>
    <t>15:00</t>
  </si>
  <si>
    <t>05:47</t>
  </si>
  <si>
    <t>06:34</t>
  </si>
  <si>
    <t>17:49</t>
  </si>
  <si>
    <t>18:01</t>
  </si>
  <si>
    <t>06:31</t>
  </si>
  <si>
    <t>07:55</t>
  </si>
  <si>
    <t>08:36</t>
  </si>
  <si>
    <t>08:07</t>
  </si>
  <si>
    <t>17:15</t>
  </si>
  <si>
    <t>17:54</t>
  </si>
  <si>
    <t>19:12</t>
  </si>
  <si>
    <t>09:42</t>
  </si>
  <si>
    <t>08:10</t>
  </si>
  <si>
    <t>09:58</t>
  </si>
  <si>
    <t>07:04</t>
  </si>
  <si>
    <t>19:49</t>
  </si>
  <si>
    <t>07:50</t>
  </si>
  <si>
    <t>21:02</t>
  </si>
  <si>
    <t>05:54</t>
  </si>
  <si>
    <t>17:11</t>
  </si>
  <si>
    <t>05:58</t>
  </si>
  <si>
    <t>17:27</t>
  </si>
  <si>
    <t>06:19</t>
  </si>
  <si>
    <t>06:20</t>
  </si>
  <si>
    <t>06:06</t>
  </si>
  <si>
    <t>06:02</t>
  </si>
  <si>
    <t>17:37</t>
  </si>
  <si>
    <t>17:53</t>
  </si>
  <si>
    <t>16:28</t>
  </si>
  <si>
    <t>06:49</t>
  </si>
  <si>
    <t>17:21</t>
  </si>
  <si>
    <t>17:18</t>
  </si>
  <si>
    <t>08:09</t>
  </si>
  <si>
    <t>17:25</t>
  </si>
  <si>
    <t>06:07</t>
  </si>
  <si>
    <t>07:47</t>
  </si>
  <si>
    <t>14:02</t>
  </si>
  <si>
    <t>05:51</t>
  </si>
  <si>
    <t>17:43</t>
  </si>
  <si>
    <t>06:27</t>
  </si>
  <si>
    <t>06:22</t>
  </si>
  <si>
    <t>05:44</t>
  </si>
  <si>
    <t>06:26</t>
  </si>
  <si>
    <t>17:40</t>
  </si>
  <si>
    <t>15:07</t>
  </si>
  <si>
    <t>06:35</t>
  </si>
  <si>
    <t>15:56</t>
  </si>
  <si>
    <t>KK</t>
  </si>
  <si>
    <t>16:47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</si>
</sst>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dd"/>
    <numFmt numFmtId="166" formatCode="#"/>
    <numFmt numFmtId="167" formatCode="hh:mm;@"/>
    <numFmt numFmtId="168" formatCode="h:mm;@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b/>
      <sz val="10"/>
      <color rgb="FF0070C0"/>
      <name val="Arial"/>
      <family val="2"/>
    </font>
    <font>
      <b/>
      <sz val="10"/>
      <color theme="9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1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5" fillId="0" borderId="0" xfId="0" applyNumberFormat="1" applyFont="1"/>
    <xf numFmtId="166" fontId="3" fillId="0" borderId="0" xfId="0" applyNumberFormat="1" applyFont="1"/>
    <xf numFmtId="0" fontId="9" fillId="0" borderId="1" xfId="0" applyFont="1" applyBorder="1" applyAlignment="1">
      <alignment horizontal="left" vertical="center"/>
    </xf>
    <xf numFmtId="166" fontId="3" fillId="0" borderId="8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3" fillId="0" borderId="0" xfId="0" quotePrefix="1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4" fillId="0" borderId="0" xfId="0" applyFont="1"/>
    <xf numFmtId="165" fontId="3" fillId="0" borderId="7" xfId="0" applyNumberFormat="1" applyFont="1" applyBorder="1" applyAlignment="1">
      <alignment horizontal="center" vertical="center"/>
    </xf>
    <xf numFmtId="166" fontId="3" fillId="0" borderId="16" xfId="0" applyNumberFormat="1" applyFont="1" applyBorder="1" applyAlignment="1">
      <alignment horizontal="center" vertical="center"/>
    </xf>
    <xf numFmtId="0" fontId="1" fillId="0" borderId="0" xfId="8"/>
    <xf numFmtId="0" fontId="19" fillId="0" borderId="0" xfId="8" applyFont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166" fontId="3" fillId="3" borderId="13" xfId="0" applyNumberFormat="1" applyFont="1" applyFill="1" applyBorder="1" applyAlignment="1">
      <alignment horizontal="center" vertical="center"/>
    </xf>
    <xf numFmtId="0" fontId="20" fillId="0" borderId="0" xfId="0" quotePrefix="1" applyFont="1" applyAlignment="1">
      <alignment horizont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20" fontId="9" fillId="0" borderId="1" xfId="1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166" fontId="3" fillId="0" borderId="23" xfId="0" applyNumberFormat="1" applyFont="1" applyBorder="1" applyAlignment="1">
      <alignment horizontal="center" vertical="center"/>
    </xf>
    <xf numFmtId="166" fontId="15" fillId="0" borderId="23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19" xfId="0" applyNumberFormat="1" applyFont="1" applyBorder="1" applyAlignment="1">
      <alignment horizontal="center" vertical="center"/>
    </xf>
    <xf numFmtId="166" fontId="3" fillId="0" borderId="25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66" fontId="14" fillId="0" borderId="25" xfId="0" applyNumberFormat="1" applyFont="1" applyBorder="1" applyAlignment="1">
      <alignment horizontal="center" vertical="center"/>
    </xf>
    <xf numFmtId="166" fontId="14" fillId="0" borderId="24" xfId="0" applyNumberFormat="1" applyFont="1" applyBorder="1" applyAlignment="1">
      <alignment horizontal="center" vertical="center"/>
    </xf>
    <xf numFmtId="167" fontId="9" fillId="4" borderId="1" xfId="1" applyNumberFormat="1" applyFont="1" applyFill="1" applyBorder="1" applyAlignment="1">
      <alignment horizontal="center" vertical="center"/>
    </xf>
    <xf numFmtId="20" fontId="9" fillId="4" borderId="1" xfId="1" applyNumberFormat="1" applyFont="1" applyFill="1" applyBorder="1" applyAlignment="1">
      <alignment horizontal="center" vertical="center"/>
    </xf>
    <xf numFmtId="165" fontId="3" fillId="5" borderId="6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3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6" fontId="3" fillId="3" borderId="9" xfId="0" applyNumberFormat="1" applyFont="1" applyFill="1" applyBorder="1" applyAlignment="1">
      <alignment horizontal="center" vertical="center"/>
    </xf>
    <xf numFmtId="168" fontId="9" fillId="0" borderId="1" xfId="1" applyNumberFormat="1" applyFont="1" applyBorder="1" applyAlignment="1">
      <alignment horizontal="center" vertical="center"/>
    </xf>
    <xf numFmtId="168" fontId="9" fillId="4" borderId="1" xfId="1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165" fontId="3" fillId="0" borderId="5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7" fontId="3" fillId="2" borderId="11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165" fontId="3" fillId="0" borderId="22" xfId="0" applyNumberFormat="1" applyFont="1" applyBorder="1" applyAlignment="1">
      <alignment horizontal="center" vertical="center"/>
    </xf>
    <xf numFmtId="0" fontId="9" fillId="6" borderId="10" xfId="1" applyFont="1" applyFill="1" applyBorder="1" applyAlignment="1">
      <alignment horizontal="center" vertical="center"/>
    </xf>
    <xf numFmtId="0" fontId="9" fillId="6" borderId="16" xfId="1" applyFont="1" applyFill="1" applyBorder="1" applyAlignment="1">
      <alignment horizontal="center" vertical="center"/>
    </xf>
    <xf numFmtId="14" fontId="9" fillId="0" borderId="10" xfId="0" applyNumberFormat="1" applyFont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 vertical="center"/>
    </xf>
    <xf numFmtId="14" fontId="9" fillId="5" borderId="10" xfId="0" applyNumberFormat="1" applyFont="1" applyFill="1" applyBorder="1" applyAlignment="1">
      <alignment horizontal="center" vertical="center"/>
    </xf>
    <xf numFmtId="14" fontId="9" fillId="5" borderId="1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9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27" xfId="0" quotePrefix="1" applyFont="1" applyBorder="1" applyAlignment="1">
      <alignment horizontal="center" vertical="center"/>
    </xf>
  </cellXfs>
  <cellStyles count="9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3" xfId="5" xr:uid="{00000000-0005-0000-0000-000004000000}"/>
    <cellStyle name="Normal 4" xfId="8" xr:uid="{00000000-0005-0000-0000-000005000000}"/>
    <cellStyle name="Percent 2" xfId="4" xr:uid="{00000000-0005-0000-0000-000006000000}"/>
    <cellStyle name="Percent 3" xfId="6" xr:uid="{00000000-0005-0000-0000-000007000000}"/>
    <cellStyle name="Percent 4" xfId="7" xr:uid="{00000000-0005-0000-0000-000008000000}"/>
  </cellStyles>
  <dxfs count="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RD\Absen\Upah\Absen%202022-04%20-%202022-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ger Print"/>
      <sheetName val="Dede Suryadi"/>
      <sheetName val="ABSEN"/>
      <sheetName val="GJ"/>
    </sheetNames>
    <sheetDataSet>
      <sheetData sheetId="0" refreshError="1"/>
      <sheetData sheetId="1" refreshError="1"/>
      <sheetData sheetId="2" refreshError="1">
        <row r="7">
          <cell r="B7" t="str">
            <v>Suradi  (Driver)</v>
          </cell>
          <cell r="K7" t="str">
            <v>C</v>
          </cell>
          <cell r="L7" t="str">
            <v>.</v>
          </cell>
          <cell r="M7" t="str">
            <v>.</v>
          </cell>
          <cell r="P7" t="str">
            <v>.</v>
          </cell>
          <cell r="Q7" t="str">
            <v>.</v>
          </cell>
          <cell r="R7" t="str">
            <v>.</v>
          </cell>
          <cell r="S7" t="str">
            <v>.</v>
          </cell>
          <cell r="T7" t="str">
            <v>.</v>
          </cell>
          <cell r="X7" t="str">
            <v>.</v>
          </cell>
          <cell r="Y7" t="str">
            <v>.</v>
          </cell>
          <cell r="Z7" t="str">
            <v>.</v>
          </cell>
          <cell r="AA7" t="str">
            <v>.</v>
          </cell>
          <cell r="AD7" t="str">
            <v>.</v>
          </cell>
          <cell r="AE7" t="str">
            <v>.</v>
          </cell>
          <cell r="AF7" t="str">
            <v>.</v>
          </cell>
          <cell r="AH7" t="str">
            <v>.</v>
          </cell>
          <cell r="AK7" t="str">
            <v>.</v>
          </cell>
          <cell r="AL7" t="str">
            <v>.</v>
          </cell>
          <cell r="AM7">
            <v>1</v>
          </cell>
          <cell r="AN7">
            <v>0</v>
          </cell>
          <cell r="AO7">
            <v>0</v>
          </cell>
          <cell r="AP7">
            <v>0</v>
          </cell>
          <cell r="AQ7">
            <v>18</v>
          </cell>
          <cell r="AR7">
            <v>4</v>
          </cell>
          <cell r="AS7">
            <v>5</v>
          </cell>
          <cell r="AT7">
            <v>0</v>
          </cell>
          <cell r="AU7">
            <v>0</v>
          </cell>
          <cell r="AW7" t="str">
            <v/>
          </cell>
          <cell r="AX7" t="str">
            <v/>
          </cell>
        </row>
        <row r="8">
          <cell r="B8" t="str">
            <v>Susy Susilawati</v>
          </cell>
          <cell r="K8" t="str">
            <v>C</v>
          </cell>
          <cell r="L8" t="str">
            <v>C</v>
          </cell>
          <cell r="M8" t="str">
            <v>C</v>
          </cell>
          <cell r="P8" t="str">
            <v>.</v>
          </cell>
          <cell r="Q8" t="str">
            <v>.</v>
          </cell>
          <cell r="R8" t="str">
            <v>.</v>
          </cell>
          <cell r="S8" t="str">
            <v>.</v>
          </cell>
          <cell r="T8" t="str">
            <v>.</v>
          </cell>
          <cell r="X8" t="str">
            <v>.</v>
          </cell>
          <cell r="Y8" t="str">
            <v>.</v>
          </cell>
          <cell r="Z8" t="str">
            <v>.</v>
          </cell>
          <cell r="AA8" t="str">
            <v>.</v>
          </cell>
          <cell r="AD8" t="str">
            <v>.</v>
          </cell>
          <cell r="AE8" t="str">
            <v>.</v>
          </cell>
          <cell r="AF8" t="str">
            <v>.</v>
          </cell>
          <cell r="AH8" t="str">
            <v>.</v>
          </cell>
          <cell r="AK8" t="str">
            <v>.</v>
          </cell>
          <cell r="AL8" t="str">
            <v>.</v>
          </cell>
          <cell r="AM8">
            <v>3</v>
          </cell>
          <cell r="AN8">
            <v>0</v>
          </cell>
          <cell r="AO8">
            <v>0</v>
          </cell>
          <cell r="AP8">
            <v>0</v>
          </cell>
          <cell r="AQ8">
            <v>16</v>
          </cell>
          <cell r="AR8">
            <v>4</v>
          </cell>
          <cell r="AS8">
            <v>0</v>
          </cell>
          <cell r="AT8">
            <v>0</v>
          </cell>
          <cell r="AU8">
            <v>0</v>
          </cell>
          <cell r="AW8" t="str">
            <v/>
          </cell>
          <cell r="AX8" t="str">
            <v/>
          </cell>
        </row>
        <row r="9">
          <cell r="B9" t="str">
            <v>Mahmudin</v>
          </cell>
          <cell r="K9" t="str">
            <v>C</v>
          </cell>
          <cell r="L9" t="str">
            <v>C</v>
          </cell>
          <cell r="M9" t="str">
            <v>C</v>
          </cell>
          <cell r="P9" t="str">
            <v>.</v>
          </cell>
          <cell r="Q9" t="str">
            <v>.</v>
          </cell>
          <cell r="R9" t="str">
            <v>.</v>
          </cell>
          <cell r="S9" t="str">
            <v>.</v>
          </cell>
          <cell r="T9" t="str">
            <v>.</v>
          </cell>
          <cell r="X9" t="str">
            <v>.</v>
          </cell>
          <cell r="Y9" t="str">
            <v>.</v>
          </cell>
          <cell r="Z9" t="str">
            <v>.</v>
          </cell>
          <cell r="AA9" t="str">
            <v>.</v>
          </cell>
          <cell r="AD9" t="str">
            <v>.</v>
          </cell>
          <cell r="AE9" t="str">
            <v>.</v>
          </cell>
          <cell r="AF9" t="str">
            <v>.</v>
          </cell>
          <cell r="AH9" t="str">
            <v>.</v>
          </cell>
          <cell r="AK9" t="str">
            <v>.</v>
          </cell>
          <cell r="AL9" t="str">
            <v>.</v>
          </cell>
          <cell r="AM9">
            <v>3</v>
          </cell>
          <cell r="AN9">
            <v>0</v>
          </cell>
          <cell r="AO9">
            <v>0</v>
          </cell>
          <cell r="AP9">
            <v>0</v>
          </cell>
          <cell r="AQ9">
            <v>16</v>
          </cell>
          <cell r="AR9">
            <v>5</v>
          </cell>
          <cell r="AS9">
            <v>2</v>
          </cell>
          <cell r="AT9">
            <v>0</v>
          </cell>
          <cell r="AU9">
            <v>0</v>
          </cell>
          <cell r="AW9" t="str">
            <v/>
          </cell>
          <cell r="AX9" t="str">
            <v/>
          </cell>
        </row>
        <row r="10">
          <cell r="B10" t="str">
            <v>Suradi (QC)</v>
          </cell>
          <cell r="K10" t="str">
            <v>C</v>
          </cell>
          <cell r="L10" t="str">
            <v>.</v>
          </cell>
          <cell r="M10" t="str">
            <v>.</v>
          </cell>
          <cell r="P10" t="str">
            <v>.</v>
          </cell>
          <cell r="Q10" t="str">
            <v>.</v>
          </cell>
          <cell r="R10" t="str">
            <v>.</v>
          </cell>
          <cell r="S10" t="str">
            <v>.</v>
          </cell>
          <cell r="T10" t="str">
            <v>.</v>
          </cell>
          <cell r="X10" t="str">
            <v>.</v>
          </cell>
          <cell r="Y10" t="str">
            <v>.</v>
          </cell>
          <cell r="Z10" t="str">
            <v>.</v>
          </cell>
          <cell r="AA10" t="str">
            <v>.</v>
          </cell>
          <cell r="AD10" t="str">
            <v>.</v>
          </cell>
          <cell r="AE10" t="str">
            <v>.</v>
          </cell>
          <cell r="AF10" t="str">
            <v>.</v>
          </cell>
          <cell r="AH10" t="str">
            <v>.</v>
          </cell>
          <cell r="AK10" t="str">
            <v>.</v>
          </cell>
          <cell r="AL10" t="str">
            <v>.</v>
          </cell>
          <cell r="AM10">
            <v>1</v>
          </cell>
          <cell r="AN10">
            <v>0</v>
          </cell>
          <cell r="AO10">
            <v>0</v>
          </cell>
          <cell r="AP10">
            <v>0</v>
          </cell>
          <cell r="AQ10">
            <v>18</v>
          </cell>
          <cell r="AR10">
            <v>8</v>
          </cell>
          <cell r="AS10">
            <v>0</v>
          </cell>
          <cell r="AT10">
            <v>0</v>
          </cell>
          <cell r="AU10">
            <v>0</v>
          </cell>
          <cell r="AW10" t="str">
            <v/>
          </cell>
          <cell r="AX10" t="str">
            <v/>
          </cell>
        </row>
        <row r="11">
          <cell r="B11" t="str">
            <v>Kusmayana Nuryadi</v>
          </cell>
          <cell r="K11" t="str">
            <v>C</v>
          </cell>
          <cell r="L11" t="str">
            <v>C</v>
          </cell>
          <cell r="M11" t="str">
            <v>C</v>
          </cell>
          <cell r="P11" t="str">
            <v>C</v>
          </cell>
          <cell r="Q11" t="str">
            <v>C</v>
          </cell>
          <cell r="R11" t="str">
            <v>C</v>
          </cell>
          <cell r="S11" t="str">
            <v>C</v>
          </cell>
          <cell r="T11" t="str">
            <v>C</v>
          </cell>
          <cell r="X11" t="str">
            <v>.</v>
          </cell>
          <cell r="Y11" t="str">
            <v>.</v>
          </cell>
          <cell r="Z11" t="str">
            <v>.</v>
          </cell>
          <cell r="AA11" t="str">
            <v>.</v>
          </cell>
          <cell r="AD11" t="str">
            <v>.</v>
          </cell>
          <cell r="AE11" t="str">
            <v>.</v>
          </cell>
          <cell r="AF11" t="str">
            <v>.</v>
          </cell>
          <cell r="AH11" t="str">
            <v>.</v>
          </cell>
          <cell r="AK11" t="str">
            <v>.</v>
          </cell>
          <cell r="AL11" t="str">
            <v>.</v>
          </cell>
          <cell r="AM11">
            <v>8</v>
          </cell>
          <cell r="AN11">
            <v>0</v>
          </cell>
          <cell r="AO11">
            <v>0</v>
          </cell>
          <cell r="AP11">
            <v>0</v>
          </cell>
          <cell r="AQ11">
            <v>11</v>
          </cell>
          <cell r="AR11">
            <v>9</v>
          </cell>
          <cell r="AS11">
            <v>0</v>
          </cell>
          <cell r="AT11">
            <v>0</v>
          </cell>
          <cell r="AU11">
            <v>0</v>
          </cell>
          <cell r="AW11" t="str">
            <v/>
          </cell>
          <cell r="AX11" t="str">
            <v/>
          </cell>
        </row>
        <row r="12">
          <cell r="B12" t="str">
            <v>Suharyanto</v>
          </cell>
          <cell r="C12" t="str">
            <v>SID</v>
          </cell>
          <cell r="D12" t="str">
            <v>SID</v>
          </cell>
          <cell r="E12" t="str">
            <v>SID</v>
          </cell>
          <cell r="F12" t="str">
            <v>SID</v>
          </cell>
          <cell r="K12" t="str">
            <v>C</v>
          </cell>
          <cell r="L12" t="str">
            <v>C</v>
          </cell>
          <cell r="M12" t="str">
            <v>C</v>
          </cell>
          <cell r="P12" t="str">
            <v>C</v>
          </cell>
          <cell r="Q12" t="str">
            <v>C</v>
          </cell>
          <cell r="R12" t="str">
            <v>.</v>
          </cell>
          <cell r="S12" t="str">
            <v>.</v>
          </cell>
          <cell r="T12" t="str">
            <v>.</v>
          </cell>
          <cell r="X12" t="str">
            <v>.</v>
          </cell>
          <cell r="Y12" t="str">
            <v>.</v>
          </cell>
          <cell r="Z12" t="str">
            <v>.</v>
          </cell>
          <cell r="AA12" t="str">
            <v>.</v>
          </cell>
          <cell r="AD12" t="str">
            <v>.</v>
          </cell>
          <cell r="AE12" t="str">
            <v>SID</v>
          </cell>
          <cell r="AF12" t="str">
            <v>SID</v>
          </cell>
          <cell r="AH12" t="str">
            <v>.</v>
          </cell>
          <cell r="AK12" t="str">
            <v>.</v>
          </cell>
          <cell r="AL12" t="str">
            <v>.</v>
          </cell>
          <cell r="AM12">
            <v>5</v>
          </cell>
          <cell r="AN12">
            <v>6</v>
          </cell>
          <cell r="AO12">
            <v>0</v>
          </cell>
          <cell r="AP12">
            <v>0</v>
          </cell>
          <cell r="AQ12">
            <v>8</v>
          </cell>
          <cell r="AR12">
            <v>7</v>
          </cell>
          <cell r="AS12">
            <v>12</v>
          </cell>
          <cell r="AT12">
            <v>0</v>
          </cell>
          <cell r="AU12">
            <v>0</v>
          </cell>
          <cell r="AW12" t="str">
            <v/>
          </cell>
          <cell r="AX12">
            <v>4</v>
          </cell>
        </row>
        <row r="13">
          <cell r="B13" t="str">
            <v>YS Sugimin</v>
          </cell>
          <cell r="K13" t="str">
            <v>C</v>
          </cell>
          <cell r="L13" t="str">
            <v>.</v>
          </cell>
          <cell r="M13" t="str">
            <v>.</v>
          </cell>
          <cell r="P13" t="str">
            <v>.</v>
          </cell>
          <cell r="Q13" t="str">
            <v>.</v>
          </cell>
          <cell r="R13" t="str">
            <v>.</v>
          </cell>
          <cell r="S13" t="str">
            <v>.</v>
          </cell>
          <cell r="T13" t="str">
            <v>.</v>
          </cell>
          <cell r="X13" t="str">
            <v>.</v>
          </cell>
          <cell r="Y13" t="str">
            <v>.</v>
          </cell>
          <cell r="Z13" t="str">
            <v>.</v>
          </cell>
          <cell r="AA13" t="str">
            <v>.</v>
          </cell>
          <cell r="AD13" t="str">
            <v>.</v>
          </cell>
          <cell r="AE13" t="str">
            <v>.</v>
          </cell>
          <cell r="AF13" t="str">
            <v>.</v>
          </cell>
          <cell r="AH13" t="str">
            <v>.</v>
          </cell>
          <cell r="AK13" t="str">
            <v>.</v>
          </cell>
          <cell r="AL13" t="str">
            <v>.</v>
          </cell>
          <cell r="AM13">
            <v>1</v>
          </cell>
          <cell r="AN13">
            <v>0</v>
          </cell>
          <cell r="AO13">
            <v>0</v>
          </cell>
          <cell r="AP13">
            <v>0</v>
          </cell>
          <cell r="AQ13">
            <v>18</v>
          </cell>
          <cell r="AR13">
            <v>3</v>
          </cell>
          <cell r="AS13">
            <v>0</v>
          </cell>
          <cell r="AT13">
            <v>0</v>
          </cell>
          <cell r="AU13">
            <v>0</v>
          </cell>
          <cell r="AW13" t="str">
            <v/>
          </cell>
          <cell r="AX13" t="str">
            <v/>
          </cell>
        </row>
        <row r="14">
          <cell r="B14" t="str">
            <v>Irwan Susanto</v>
          </cell>
          <cell r="F14" t="str">
            <v>C</v>
          </cell>
          <cell r="K14" t="str">
            <v>C</v>
          </cell>
          <cell r="L14" t="str">
            <v>C</v>
          </cell>
          <cell r="M14" t="str">
            <v>C</v>
          </cell>
          <cell r="P14" t="str">
            <v>.</v>
          </cell>
          <cell r="Q14" t="str">
            <v>.</v>
          </cell>
          <cell r="R14" t="str">
            <v>.</v>
          </cell>
          <cell r="S14" t="str">
            <v>.</v>
          </cell>
          <cell r="T14" t="str">
            <v>.</v>
          </cell>
          <cell r="X14" t="str">
            <v>SID</v>
          </cell>
          <cell r="Y14" t="str">
            <v>SID</v>
          </cell>
          <cell r="Z14" t="str">
            <v>.</v>
          </cell>
          <cell r="AA14" t="str">
            <v>.</v>
          </cell>
          <cell r="AD14" t="str">
            <v>.</v>
          </cell>
          <cell r="AE14" t="str">
            <v>.</v>
          </cell>
          <cell r="AF14" t="str">
            <v>.</v>
          </cell>
          <cell r="AH14" t="str">
            <v>.</v>
          </cell>
          <cell r="AK14" t="str">
            <v>.</v>
          </cell>
          <cell r="AL14" t="str">
            <v>.</v>
          </cell>
          <cell r="AM14">
            <v>4</v>
          </cell>
          <cell r="AN14">
            <v>2</v>
          </cell>
          <cell r="AO14">
            <v>0</v>
          </cell>
          <cell r="AP14">
            <v>0</v>
          </cell>
          <cell r="AQ14">
            <v>13</v>
          </cell>
          <cell r="AR14">
            <v>10</v>
          </cell>
          <cell r="AS14">
            <v>6</v>
          </cell>
          <cell r="AT14">
            <v>0</v>
          </cell>
          <cell r="AU14">
            <v>0</v>
          </cell>
          <cell r="AW14">
            <v>1</v>
          </cell>
          <cell r="AX14" t="str">
            <v/>
          </cell>
        </row>
        <row r="15">
          <cell r="B15" t="str">
            <v>Lilik Yulianto</v>
          </cell>
          <cell r="K15" t="str">
            <v>.</v>
          </cell>
          <cell r="L15" t="str">
            <v>.</v>
          </cell>
          <cell r="M15" t="str">
            <v>.</v>
          </cell>
          <cell r="P15" t="str">
            <v>.</v>
          </cell>
          <cell r="Q15" t="str">
            <v>.</v>
          </cell>
          <cell r="R15" t="str">
            <v>.</v>
          </cell>
          <cell r="S15" t="str">
            <v>.</v>
          </cell>
          <cell r="T15" t="str">
            <v>.</v>
          </cell>
          <cell r="X15" t="str">
            <v>.</v>
          </cell>
          <cell r="Y15" t="str">
            <v>.</v>
          </cell>
          <cell r="Z15" t="str">
            <v>.</v>
          </cell>
          <cell r="AA15" t="str">
            <v>.</v>
          </cell>
          <cell r="AD15" t="str">
            <v>.</v>
          </cell>
          <cell r="AE15" t="str">
            <v>.</v>
          </cell>
          <cell r="AF15" t="str">
            <v>.</v>
          </cell>
          <cell r="AH15" t="str">
            <v>.</v>
          </cell>
          <cell r="AK15" t="str">
            <v>.</v>
          </cell>
          <cell r="AL15" t="str">
            <v>.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19</v>
          </cell>
          <cell r="AR15">
            <v>2</v>
          </cell>
          <cell r="AS15">
            <v>0</v>
          </cell>
          <cell r="AT15">
            <v>0</v>
          </cell>
          <cell r="AU15">
            <v>0</v>
          </cell>
          <cell r="AW15" t="str">
            <v/>
          </cell>
          <cell r="AX15" t="str">
            <v/>
          </cell>
        </row>
        <row r="16">
          <cell r="B16" t="str">
            <v>Vina Andriyani</v>
          </cell>
          <cell r="F16" t="str">
            <v>C</v>
          </cell>
          <cell r="K16" t="str">
            <v>C</v>
          </cell>
          <cell r="L16" t="str">
            <v>C</v>
          </cell>
          <cell r="M16" t="str">
            <v>.</v>
          </cell>
          <cell r="P16" t="str">
            <v>.</v>
          </cell>
          <cell r="Q16" t="str">
            <v>.</v>
          </cell>
          <cell r="R16" t="str">
            <v>.</v>
          </cell>
          <cell r="S16" t="str">
            <v>.</v>
          </cell>
          <cell r="T16" t="str">
            <v>.</v>
          </cell>
          <cell r="X16" t="str">
            <v>.</v>
          </cell>
          <cell r="Y16" t="str">
            <v>.</v>
          </cell>
          <cell r="Z16" t="str">
            <v>.</v>
          </cell>
          <cell r="AA16" t="str">
            <v>.</v>
          </cell>
          <cell r="AD16" t="str">
            <v>.</v>
          </cell>
          <cell r="AE16" t="str">
            <v>.</v>
          </cell>
          <cell r="AF16" t="str">
            <v>.</v>
          </cell>
          <cell r="AH16" t="str">
            <v>.</v>
          </cell>
          <cell r="AK16" t="str">
            <v>.</v>
          </cell>
          <cell r="AL16" t="str">
            <v>.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16</v>
          </cell>
          <cell r="AR16">
            <v>5</v>
          </cell>
          <cell r="AS16">
            <v>1</v>
          </cell>
          <cell r="AT16">
            <v>0</v>
          </cell>
          <cell r="AU16">
            <v>0</v>
          </cell>
          <cell r="AW16">
            <v>1</v>
          </cell>
          <cell r="AX16" t="str">
            <v/>
          </cell>
        </row>
        <row r="17">
          <cell r="B17" t="str">
            <v>Yasin Maulana</v>
          </cell>
          <cell r="C17" t="str">
            <v>SID</v>
          </cell>
          <cell r="D17" t="str">
            <v>SID</v>
          </cell>
          <cell r="K17" t="str">
            <v>C</v>
          </cell>
          <cell r="L17" t="str">
            <v>C</v>
          </cell>
          <cell r="M17" t="str">
            <v>C</v>
          </cell>
          <cell r="P17" t="str">
            <v>SID</v>
          </cell>
          <cell r="Q17" t="str">
            <v>SID</v>
          </cell>
          <cell r="R17" t="str">
            <v>SID</v>
          </cell>
          <cell r="S17" t="str">
            <v>.</v>
          </cell>
          <cell r="T17" t="str">
            <v>.</v>
          </cell>
          <cell r="X17" t="str">
            <v>SID</v>
          </cell>
          <cell r="Y17" t="str">
            <v>.</v>
          </cell>
          <cell r="Z17" t="str">
            <v>.</v>
          </cell>
          <cell r="AA17" t="str">
            <v>.</v>
          </cell>
          <cell r="AD17" t="str">
            <v>IPG</v>
          </cell>
          <cell r="AE17" t="str">
            <v>IPG</v>
          </cell>
          <cell r="AF17" t="str">
            <v>.</v>
          </cell>
          <cell r="AH17" t="str">
            <v>.</v>
          </cell>
          <cell r="AK17" t="str">
            <v>.</v>
          </cell>
          <cell r="AL17" t="str">
            <v>.</v>
          </cell>
          <cell r="AM17">
            <v>3</v>
          </cell>
          <cell r="AN17">
            <v>6</v>
          </cell>
          <cell r="AO17">
            <v>0</v>
          </cell>
          <cell r="AP17">
            <v>2</v>
          </cell>
          <cell r="AQ17">
            <v>8</v>
          </cell>
          <cell r="AR17">
            <v>12</v>
          </cell>
          <cell r="AS17">
            <v>9</v>
          </cell>
          <cell r="AT17">
            <v>0</v>
          </cell>
          <cell r="AU17">
            <v>2</v>
          </cell>
          <cell r="AW17" t="str">
            <v/>
          </cell>
          <cell r="AX17">
            <v>2</v>
          </cell>
        </row>
        <row r="18">
          <cell r="B18" t="str">
            <v>Tiwan</v>
          </cell>
          <cell r="K18" t="str">
            <v>.</v>
          </cell>
          <cell r="L18" t="str">
            <v>.</v>
          </cell>
          <cell r="M18" t="str">
            <v>SID</v>
          </cell>
          <cell r="P18" t="str">
            <v>SID</v>
          </cell>
          <cell r="Q18" t="str">
            <v>SID</v>
          </cell>
          <cell r="R18" t="str">
            <v>SID</v>
          </cell>
          <cell r="S18" t="str">
            <v>SID</v>
          </cell>
          <cell r="T18" t="str">
            <v>SID</v>
          </cell>
          <cell r="X18" t="str">
            <v>SID</v>
          </cell>
          <cell r="Y18" t="str">
            <v>SID</v>
          </cell>
          <cell r="Z18" t="str">
            <v>.</v>
          </cell>
          <cell r="AA18" t="str">
            <v>.</v>
          </cell>
          <cell r="AD18" t="str">
            <v>.</v>
          </cell>
          <cell r="AE18" t="str">
            <v>.</v>
          </cell>
          <cell r="AF18" t="str">
            <v>.</v>
          </cell>
          <cell r="AH18" t="str">
            <v>.</v>
          </cell>
          <cell r="AK18" t="str">
            <v>.</v>
          </cell>
          <cell r="AL18" t="str">
            <v>.</v>
          </cell>
          <cell r="AM18">
            <v>0</v>
          </cell>
          <cell r="AN18">
            <v>8</v>
          </cell>
          <cell r="AO18">
            <v>0</v>
          </cell>
          <cell r="AP18">
            <v>0</v>
          </cell>
          <cell r="AQ18">
            <v>11</v>
          </cell>
          <cell r="AR18">
            <v>0</v>
          </cell>
          <cell r="AS18">
            <v>10</v>
          </cell>
          <cell r="AT18">
            <v>0</v>
          </cell>
          <cell r="AU18">
            <v>0</v>
          </cell>
          <cell r="AW18" t="str">
            <v/>
          </cell>
          <cell r="AX18" t="str">
            <v/>
          </cell>
        </row>
        <row r="19">
          <cell r="B19" t="str">
            <v>Sodikun</v>
          </cell>
          <cell r="E19" t="str">
            <v>C</v>
          </cell>
          <cell r="K19" t="str">
            <v>C</v>
          </cell>
          <cell r="L19" t="str">
            <v>.</v>
          </cell>
          <cell r="M19" t="str">
            <v>.</v>
          </cell>
          <cell r="P19" t="str">
            <v>.</v>
          </cell>
          <cell r="Q19" t="str">
            <v>SID</v>
          </cell>
          <cell r="R19" t="str">
            <v>.</v>
          </cell>
          <cell r="S19" t="str">
            <v>.</v>
          </cell>
          <cell r="T19" t="str">
            <v>.</v>
          </cell>
          <cell r="X19" t="str">
            <v>.</v>
          </cell>
          <cell r="Y19" t="str">
            <v>.</v>
          </cell>
          <cell r="Z19" t="str">
            <v>.</v>
          </cell>
          <cell r="AA19" t="str">
            <v>.</v>
          </cell>
          <cell r="AD19" t="str">
            <v>.</v>
          </cell>
          <cell r="AE19" t="str">
            <v>.</v>
          </cell>
          <cell r="AF19" t="str">
            <v>.</v>
          </cell>
          <cell r="AH19" t="str">
            <v>.</v>
          </cell>
          <cell r="AK19" t="str">
            <v>.</v>
          </cell>
          <cell r="AL19" t="str">
            <v>.</v>
          </cell>
          <cell r="AM19">
            <v>2</v>
          </cell>
          <cell r="AN19">
            <v>1</v>
          </cell>
          <cell r="AO19">
            <v>0</v>
          </cell>
          <cell r="AP19">
            <v>0</v>
          </cell>
          <cell r="AQ19">
            <v>16</v>
          </cell>
          <cell r="AR19">
            <v>3</v>
          </cell>
          <cell r="AS19">
            <v>1</v>
          </cell>
          <cell r="AT19">
            <v>0</v>
          </cell>
          <cell r="AU19">
            <v>0</v>
          </cell>
          <cell r="AW19">
            <v>1</v>
          </cell>
          <cell r="AX19" t="str">
            <v/>
          </cell>
        </row>
        <row r="20">
          <cell r="B20" t="str">
            <v>Suryanto</v>
          </cell>
          <cell r="K20" t="str">
            <v>C</v>
          </cell>
          <cell r="L20" t="str">
            <v>C</v>
          </cell>
          <cell r="M20" t="str">
            <v>C</v>
          </cell>
          <cell r="P20" t="str">
            <v>C</v>
          </cell>
          <cell r="Q20" t="str">
            <v>.</v>
          </cell>
          <cell r="R20" t="str">
            <v>.</v>
          </cell>
          <cell r="S20" t="str">
            <v>.</v>
          </cell>
          <cell r="T20" t="str">
            <v>.</v>
          </cell>
          <cell r="X20" t="str">
            <v>.</v>
          </cell>
          <cell r="Y20" t="str">
            <v>.</v>
          </cell>
          <cell r="Z20" t="str">
            <v>.</v>
          </cell>
          <cell r="AA20" t="str">
            <v>.</v>
          </cell>
          <cell r="AD20" t="str">
            <v>.</v>
          </cell>
          <cell r="AE20" t="str">
            <v>.</v>
          </cell>
          <cell r="AF20" t="str">
            <v>.</v>
          </cell>
          <cell r="AH20" t="str">
            <v>.</v>
          </cell>
          <cell r="AK20" t="str">
            <v>.</v>
          </cell>
          <cell r="AL20" t="str">
            <v>.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15</v>
          </cell>
          <cell r="AR20">
            <v>4</v>
          </cell>
          <cell r="AS20">
            <v>0</v>
          </cell>
          <cell r="AT20">
            <v>0</v>
          </cell>
          <cell r="AU20">
            <v>0</v>
          </cell>
          <cell r="AW20" t="str">
            <v/>
          </cell>
          <cell r="AX20" t="str">
            <v/>
          </cell>
        </row>
        <row r="21">
          <cell r="B21" t="str">
            <v>Sambas Jaelani</v>
          </cell>
          <cell r="K21" t="str">
            <v>C</v>
          </cell>
          <cell r="L21" t="str">
            <v>C</v>
          </cell>
          <cell r="M21" t="str">
            <v>C</v>
          </cell>
          <cell r="P21" t="str">
            <v>.</v>
          </cell>
          <cell r="Q21" t="str">
            <v>.</v>
          </cell>
          <cell r="R21" t="str">
            <v>.</v>
          </cell>
          <cell r="S21" t="str">
            <v>.</v>
          </cell>
          <cell r="T21" t="str">
            <v>.</v>
          </cell>
          <cell r="X21" t="str">
            <v>.</v>
          </cell>
          <cell r="Y21" t="str">
            <v>.</v>
          </cell>
          <cell r="Z21" t="str">
            <v>.</v>
          </cell>
          <cell r="AA21" t="str">
            <v>.</v>
          </cell>
          <cell r="AD21" t="str">
            <v>.</v>
          </cell>
          <cell r="AE21" t="str">
            <v>.</v>
          </cell>
          <cell r="AF21" t="str">
            <v>.</v>
          </cell>
          <cell r="AH21" t="str">
            <v>.</v>
          </cell>
          <cell r="AK21" t="str">
            <v>.</v>
          </cell>
          <cell r="AL21" t="str">
            <v>.</v>
          </cell>
          <cell r="AM21">
            <v>3</v>
          </cell>
          <cell r="AN21">
            <v>0</v>
          </cell>
          <cell r="AO21">
            <v>0</v>
          </cell>
          <cell r="AP21">
            <v>0</v>
          </cell>
          <cell r="AQ21">
            <v>16</v>
          </cell>
          <cell r="AR21">
            <v>6</v>
          </cell>
          <cell r="AS21">
            <v>1</v>
          </cell>
          <cell r="AT21">
            <v>0</v>
          </cell>
          <cell r="AU21">
            <v>0</v>
          </cell>
          <cell r="AW21" t="str">
            <v/>
          </cell>
          <cell r="AX21" t="str">
            <v/>
          </cell>
        </row>
        <row r="22">
          <cell r="B22" t="str">
            <v>Hotmauli Manurung</v>
          </cell>
          <cell r="K22" t="str">
            <v>C</v>
          </cell>
          <cell r="L22" t="str">
            <v>.</v>
          </cell>
          <cell r="M22" t="str">
            <v>.</v>
          </cell>
          <cell r="P22" t="str">
            <v>.</v>
          </cell>
          <cell r="Q22" t="str">
            <v>.</v>
          </cell>
          <cell r="R22" t="str">
            <v>.</v>
          </cell>
          <cell r="S22" t="str">
            <v>.</v>
          </cell>
          <cell r="T22" t="str">
            <v>.</v>
          </cell>
          <cell r="X22" t="str">
            <v>.</v>
          </cell>
          <cell r="Y22" t="str">
            <v>.</v>
          </cell>
          <cell r="Z22" t="str">
            <v>.</v>
          </cell>
          <cell r="AA22" t="str">
            <v>.</v>
          </cell>
          <cell r="AD22" t="str">
            <v>.</v>
          </cell>
          <cell r="AE22" t="str">
            <v>.</v>
          </cell>
          <cell r="AF22" t="str">
            <v>.</v>
          </cell>
          <cell r="AH22" t="str">
            <v>.</v>
          </cell>
          <cell r="AK22" t="str">
            <v>.</v>
          </cell>
          <cell r="AL22" t="str">
            <v>.</v>
          </cell>
          <cell r="AM22">
            <v>1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1</v>
          </cell>
          <cell r="AS22">
            <v>0</v>
          </cell>
          <cell r="AT22">
            <v>0</v>
          </cell>
          <cell r="AU22">
            <v>0</v>
          </cell>
          <cell r="AW22" t="str">
            <v/>
          </cell>
          <cell r="AX22" t="str">
            <v/>
          </cell>
        </row>
        <row r="23">
          <cell r="B23" t="str">
            <v>Rohani Elita Pardede</v>
          </cell>
          <cell r="K23" t="str">
            <v>.</v>
          </cell>
          <cell r="L23" t="str">
            <v>.</v>
          </cell>
          <cell r="M23" t="str">
            <v>.</v>
          </cell>
          <cell r="P23" t="str">
            <v>C</v>
          </cell>
          <cell r="Q23" t="str">
            <v>.</v>
          </cell>
          <cell r="R23" t="str">
            <v>.</v>
          </cell>
          <cell r="S23" t="str">
            <v>.</v>
          </cell>
          <cell r="T23" t="str">
            <v>.</v>
          </cell>
          <cell r="X23" t="str">
            <v>.</v>
          </cell>
          <cell r="Y23" t="str">
            <v>.</v>
          </cell>
          <cell r="Z23" t="str">
            <v>.</v>
          </cell>
          <cell r="AA23" t="str">
            <v>.</v>
          </cell>
          <cell r="AD23" t="str">
            <v>.</v>
          </cell>
          <cell r="AE23" t="str">
            <v>.</v>
          </cell>
          <cell r="AF23" t="str">
            <v>.</v>
          </cell>
          <cell r="AH23" t="str">
            <v>.</v>
          </cell>
          <cell r="AK23" t="str">
            <v>.</v>
          </cell>
          <cell r="AL23" t="str">
            <v>.</v>
          </cell>
          <cell r="AM23">
            <v>1</v>
          </cell>
          <cell r="AN23">
            <v>0</v>
          </cell>
          <cell r="AO23">
            <v>0</v>
          </cell>
          <cell r="AP23">
            <v>0</v>
          </cell>
          <cell r="AQ23">
            <v>18</v>
          </cell>
          <cell r="AR23">
            <v>2</v>
          </cell>
          <cell r="AS23">
            <v>2</v>
          </cell>
          <cell r="AT23">
            <v>0</v>
          </cell>
          <cell r="AU23">
            <v>0</v>
          </cell>
          <cell r="AW23" t="str">
            <v/>
          </cell>
          <cell r="AX23" t="str">
            <v/>
          </cell>
        </row>
        <row r="33">
          <cell r="B33" t="str">
            <v>NAMA</v>
          </cell>
          <cell r="C33" t="str">
            <v>APRIL</v>
          </cell>
          <cell r="H33" t="str">
            <v>MEI</v>
          </cell>
          <cell r="AM33" t="str">
            <v>JUMLAH ABSEN</v>
          </cell>
          <cell r="AQ33" t="str">
            <v>JML HARI KERJA</v>
          </cell>
          <cell r="AR33" t="str">
            <v>AKUMULASI 2022</v>
          </cell>
          <cell r="AW33" t="str">
            <v>APRIL</v>
          </cell>
        </row>
        <row r="34">
          <cell r="C34">
            <v>44677</v>
          </cell>
          <cell r="D34">
            <v>44678</v>
          </cell>
          <cell r="E34">
            <v>44679</v>
          </cell>
          <cell r="F34">
            <v>44680</v>
          </cell>
          <cell r="G34">
            <v>44681</v>
          </cell>
          <cell r="H34">
            <v>44682</v>
          </cell>
          <cell r="I34">
            <v>44683</v>
          </cell>
          <cell r="J34">
            <v>44684</v>
          </cell>
          <cell r="K34">
            <v>44685</v>
          </cell>
          <cell r="L34">
            <v>44686</v>
          </cell>
          <cell r="M34">
            <v>44687</v>
          </cell>
          <cell r="N34">
            <v>44688</v>
          </cell>
          <cell r="O34">
            <v>44689</v>
          </cell>
          <cell r="P34">
            <v>44690</v>
          </cell>
          <cell r="Q34">
            <v>44691</v>
          </cell>
          <cell r="R34">
            <v>44692</v>
          </cell>
          <cell r="S34">
            <v>44693</v>
          </cell>
          <cell r="T34">
            <v>44694</v>
          </cell>
          <cell r="U34">
            <v>44695</v>
          </cell>
          <cell r="V34">
            <v>44696</v>
          </cell>
          <cell r="W34">
            <v>44697</v>
          </cell>
          <cell r="X34">
            <v>44698</v>
          </cell>
          <cell r="Y34">
            <v>44699</v>
          </cell>
          <cell r="Z34">
            <v>44700</v>
          </cell>
          <cell r="AA34">
            <v>44701</v>
          </cell>
          <cell r="AB34">
            <v>44702</v>
          </cell>
          <cell r="AC34">
            <v>44703</v>
          </cell>
          <cell r="AD34">
            <v>44704</v>
          </cell>
          <cell r="AE34">
            <v>44705</v>
          </cell>
          <cell r="AF34">
            <v>44706</v>
          </cell>
          <cell r="AG34">
            <v>44707</v>
          </cell>
          <cell r="AH34">
            <v>44708</v>
          </cell>
          <cell r="AI34">
            <v>44709</v>
          </cell>
          <cell r="AJ34">
            <v>44710</v>
          </cell>
          <cell r="AK34">
            <v>44711</v>
          </cell>
          <cell r="AL34">
            <v>44712</v>
          </cell>
          <cell r="AM34" t="str">
            <v>C</v>
          </cell>
          <cell r="AN34" t="str">
            <v>S</v>
          </cell>
          <cell r="AO34" t="str">
            <v>I</v>
          </cell>
          <cell r="AP34" t="str">
            <v>PG</v>
          </cell>
          <cell r="AR34" t="str">
            <v>C</v>
          </cell>
          <cell r="AS34" t="str">
            <v>S</v>
          </cell>
          <cell r="AT34" t="str">
            <v>I</v>
          </cell>
          <cell r="AU34" t="str">
            <v>PG</v>
          </cell>
          <cell r="AW34" t="str">
            <v>C</v>
          </cell>
          <cell r="AX34" t="str">
            <v>S</v>
          </cell>
        </row>
        <row r="35">
          <cell r="B35" t="str">
            <v>Mulyanto</v>
          </cell>
          <cell r="K35" t="str">
            <v>.</v>
          </cell>
          <cell r="L35" t="str">
            <v>.</v>
          </cell>
          <cell r="M35" t="str">
            <v>.</v>
          </cell>
          <cell r="P35" t="str">
            <v>.</v>
          </cell>
          <cell r="Q35" t="str">
            <v>.</v>
          </cell>
          <cell r="R35" t="str">
            <v>.</v>
          </cell>
          <cell r="S35" t="str">
            <v>.</v>
          </cell>
          <cell r="T35" t="str">
            <v>.</v>
          </cell>
          <cell r="X35" t="str">
            <v>.</v>
          </cell>
          <cell r="Y35" t="str">
            <v>.</v>
          </cell>
          <cell r="Z35" t="str">
            <v>.</v>
          </cell>
          <cell r="AA35" t="str">
            <v>.</v>
          </cell>
          <cell r="AD35" t="str">
            <v>.</v>
          </cell>
          <cell r="AE35" t="str">
            <v>.</v>
          </cell>
          <cell r="AF35" t="str">
            <v>.</v>
          </cell>
          <cell r="AH35" t="str">
            <v>.</v>
          </cell>
          <cell r="AK35" t="str">
            <v>.</v>
          </cell>
          <cell r="AL35" t="str">
            <v>.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18</v>
          </cell>
          <cell r="AR35">
            <v>0</v>
          </cell>
          <cell r="AS35">
            <v>0</v>
          </cell>
          <cell r="AT35">
            <v>0</v>
          </cell>
          <cell r="AU35">
            <v>2</v>
          </cell>
          <cell r="AW35" t="str">
            <v/>
          </cell>
          <cell r="AX35" t="str">
            <v/>
          </cell>
        </row>
        <row r="36">
          <cell r="B36" t="str">
            <v>Julius Hendra K</v>
          </cell>
          <cell r="K36" t="str">
            <v>.</v>
          </cell>
          <cell r="L36" t="str">
            <v>.</v>
          </cell>
          <cell r="M36" t="str">
            <v>.</v>
          </cell>
          <cell r="P36" t="str">
            <v>.</v>
          </cell>
          <cell r="Q36" t="str">
            <v>.</v>
          </cell>
          <cell r="R36" t="str">
            <v>.</v>
          </cell>
          <cell r="S36" t="str">
            <v>.</v>
          </cell>
          <cell r="T36" t="str">
            <v>.</v>
          </cell>
          <cell r="X36" t="str">
            <v>.</v>
          </cell>
          <cell r="Y36" t="str">
            <v>.</v>
          </cell>
          <cell r="Z36" t="str">
            <v>.</v>
          </cell>
          <cell r="AA36" t="str">
            <v>.</v>
          </cell>
          <cell r="AD36" t="str">
            <v>.</v>
          </cell>
          <cell r="AE36" t="str">
            <v>.</v>
          </cell>
          <cell r="AF36" t="str">
            <v>.</v>
          </cell>
          <cell r="AH36" t="str">
            <v>.</v>
          </cell>
          <cell r="AK36" t="str">
            <v>.</v>
          </cell>
          <cell r="AL36" t="str">
            <v>.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18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W36" t="str">
            <v/>
          </cell>
          <cell r="AX36" t="str">
            <v/>
          </cell>
        </row>
        <row r="37">
          <cell r="B37" t="str">
            <v>Suyatna</v>
          </cell>
          <cell r="K37" t="str">
            <v>.</v>
          </cell>
          <cell r="L37" t="str">
            <v>.</v>
          </cell>
          <cell r="M37" t="str">
            <v>.</v>
          </cell>
          <cell r="P37" t="str">
            <v>.</v>
          </cell>
          <cell r="Q37" t="str">
            <v>IPG</v>
          </cell>
          <cell r="R37" t="str">
            <v>IPG</v>
          </cell>
          <cell r="S37" t="str">
            <v>IPG</v>
          </cell>
          <cell r="T37" t="str">
            <v>IPG</v>
          </cell>
          <cell r="X37" t="str">
            <v>.</v>
          </cell>
          <cell r="Y37" t="str">
            <v>.</v>
          </cell>
          <cell r="Z37" t="str">
            <v>.</v>
          </cell>
          <cell r="AA37" t="str">
            <v>.</v>
          </cell>
          <cell r="AD37" t="str">
            <v>.</v>
          </cell>
          <cell r="AE37" t="str">
            <v>.</v>
          </cell>
          <cell r="AF37" t="str">
            <v>.</v>
          </cell>
          <cell r="AH37" t="str">
            <v>.</v>
          </cell>
          <cell r="AK37" t="str">
            <v>.</v>
          </cell>
          <cell r="AL37" t="str">
            <v>.</v>
          </cell>
          <cell r="AM37">
            <v>0</v>
          </cell>
          <cell r="AN37">
            <v>0</v>
          </cell>
          <cell r="AO37">
            <v>0</v>
          </cell>
          <cell r="AP37">
            <v>4</v>
          </cell>
          <cell r="AQ37">
            <v>14</v>
          </cell>
          <cell r="AR37">
            <v>0</v>
          </cell>
          <cell r="AS37">
            <v>0</v>
          </cell>
          <cell r="AT37">
            <v>0</v>
          </cell>
          <cell r="AU37">
            <v>5</v>
          </cell>
          <cell r="AW37" t="str">
            <v/>
          </cell>
          <cell r="AX37" t="str">
            <v/>
          </cell>
        </row>
        <row r="38">
          <cell r="B38" t="str">
            <v>Maryono</v>
          </cell>
          <cell r="D38" t="str">
            <v>IPG</v>
          </cell>
          <cell r="E38" t="str">
            <v>IPG</v>
          </cell>
          <cell r="F38" t="str">
            <v>IPG</v>
          </cell>
          <cell r="G38" t="str">
            <v>IPG</v>
          </cell>
          <cell r="H38" t="str">
            <v>IPG</v>
          </cell>
          <cell r="I38" t="str">
            <v>IPG</v>
          </cell>
          <cell r="J38" t="str">
            <v>IPG</v>
          </cell>
          <cell r="K38" t="str">
            <v>IPG</v>
          </cell>
          <cell r="L38" t="str">
            <v>IPG</v>
          </cell>
          <cell r="M38" t="str">
            <v>IPG</v>
          </cell>
          <cell r="N38" t="str">
            <v>IPG</v>
          </cell>
          <cell r="O38" t="str">
            <v>IPG</v>
          </cell>
          <cell r="P38" t="str">
            <v>.</v>
          </cell>
          <cell r="Q38" t="str">
            <v>.</v>
          </cell>
          <cell r="R38" t="str">
            <v>.</v>
          </cell>
          <cell r="S38" t="str">
            <v>.</v>
          </cell>
          <cell r="T38" t="str">
            <v>.</v>
          </cell>
          <cell r="U38" t="str">
            <v>.</v>
          </cell>
          <cell r="V38" t="str">
            <v>.</v>
          </cell>
          <cell r="W38" t="str">
            <v>.</v>
          </cell>
          <cell r="X38" t="str">
            <v>.</v>
          </cell>
          <cell r="Y38" t="str">
            <v>.</v>
          </cell>
          <cell r="Z38" t="str">
            <v>.</v>
          </cell>
          <cell r="AA38" t="str">
            <v>.</v>
          </cell>
          <cell r="AB38" t="str">
            <v>.</v>
          </cell>
          <cell r="AC38" t="str">
            <v>.</v>
          </cell>
          <cell r="AD38" t="str">
            <v>.</v>
          </cell>
          <cell r="AE38" t="str">
            <v>.</v>
          </cell>
          <cell r="AF38" t="str">
            <v>.</v>
          </cell>
          <cell r="AG38" t="str">
            <v>.</v>
          </cell>
          <cell r="AH38" t="str">
            <v>.</v>
          </cell>
          <cell r="AI38" t="str">
            <v>.</v>
          </cell>
          <cell r="AJ38" t="str">
            <v>.</v>
          </cell>
          <cell r="AK38" t="str">
            <v>.</v>
          </cell>
          <cell r="AL38" t="str">
            <v>.</v>
          </cell>
          <cell r="AM38">
            <v>0</v>
          </cell>
          <cell r="AN38">
            <v>0</v>
          </cell>
          <cell r="AO38">
            <v>0</v>
          </cell>
          <cell r="AP38">
            <v>12</v>
          </cell>
          <cell r="AQ38">
            <v>19</v>
          </cell>
          <cell r="AR38">
            <v>0</v>
          </cell>
          <cell r="AS38">
            <v>0</v>
          </cell>
          <cell r="AT38">
            <v>0</v>
          </cell>
          <cell r="AU38">
            <v>14</v>
          </cell>
          <cell r="AW38" t="str">
            <v/>
          </cell>
          <cell r="AX38" t="str">
            <v/>
          </cell>
        </row>
        <row r="39">
          <cell r="B39" t="str">
            <v>Warsono</v>
          </cell>
          <cell r="D39" t="str">
            <v>IPG</v>
          </cell>
          <cell r="E39" t="str">
            <v>IPG</v>
          </cell>
          <cell r="F39" t="str">
            <v>IPG</v>
          </cell>
          <cell r="K39" t="str">
            <v>IPG</v>
          </cell>
          <cell r="L39" t="str">
            <v>.</v>
          </cell>
          <cell r="M39" t="str">
            <v>.</v>
          </cell>
          <cell r="P39" t="str">
            <v>.</v>
          </cell>
          <cell r="Q39" t="str">
            <v>.</v>
          </cell>
          <cell r="R39" t="str">
            <v>.</v>
          </cell>
          <cell r="S39" t="str">
            <v>.</v>
          </cell>
          <cell r="T39" t="str">
            <v>.</v>
          </cell>
          <cell r="X39" t="str">
            <v>.</v>
          </cell>
          <cell r="Y39" t="str">
            <v>.</v>
          </cell>
          <cell r="Z39" t="str">
            <v>.</v>
          </cell>
          <cell r="AA39" t="str">
            <v>.</v>
          </cell>
          <cell r="AD39" t="str">
            <v>IPG</v>
          </cell>
          <cell r="AE39" t="str">
            <v>.</v>
          </cell>
          <cell r="AF39" t="str">
            <v>.</v>
          </cell>
          <cell r="AH39" t="str">
            <v>.</v>
          </cell>
          <cell r="AK39" t="str">
            <v>.</v>
          </cell>
          <cell r="AL39" t="str">
            <v>.</v>
          </cell>
          <cell r="AM39">
            <v>0</v>
          </cell>
          <cell r="AN39">
            <v>0</v>
          </cell>
          <cell r="AO39">
            <v>0</v>
          </cell>
          <cell r="AP39">
            <v>5</v>
          </cell>
          <cell r="AQ39">
            <v>13</v>
          </cell>
          <cell r="AR39">
            <v>0</v>
          </cell>
          <cell r="AS39">
            <v>0</v>
          </cell>
          <cell r="AT39">
            <v>0</v>
          </cell>
          <cell r="AU39">
            <v>10</v>
          </cell>
          <cell r="AW39" t="str">
            <v/>
          </cell>
          <cell r="AX39" t="str">
            <v/>
          </cell>
        </row>
        <row r="40">
          <cell r="B40" t="str">
            <v>Rudiyanto Simatupang</v>
          </cell>
          <cell r="K40" t="str">
            <v>.</v>
          </cell>
          <cell r="L40" t="str">
            <v>.</v>
          </cell>
          <cell r="M40" t="str">
            <v>.</v>
          </cell>
          <cell r="P40" t="str">
            <v>.</v>
          </cell>
          <cell r="Q40" t="str">
            <v>.</v>
          </cell>
          <cell r="R40" t="str">
            <v>IPG</v>
          </cell>
          <cell r="S40" t="str">
            <v>.</v>
          </cell>
          <cell r="T40" t="str">
            <v>.</v>
          </cell>
          <cell r="X40" t="str">
            <v>.</v>
          </cell>
          <cell r="Y40" t="str">
            <v>.</v>
          </cell>
          <cell r="Z40" t="str">
            <v>.</v>
          </cell>
          <cell r="AA40" t="str">
            <v>.</v>
          </cell>
          <cell r="AD40" t="str">
            <v>.</v>
          </cell>
          <cell r="AE40" t="str">
            <v>.</v>
          </cell>
          <cell r="AF40" t="str">
            <v>.</v>
          </cell>
          <cell r="AH40" t="str">
            <v>.</v>
          </cell>
          <cell r="AK40" t="str">
            <v>.</v>
          </cell>
          <cell r="AL40" t="str">
            <v>.</v>
          </cell>
          <cell r="AM40">
            <v>0</v>
          </cell>
          <cell r="AN40">
            <v>0</v>
          </cell>
          <cell r="AO40">
            <v>0</v>
          </cell>
          <cell r="AP40">
            <v>1</v>
          </cell>
          <cell r="AQ40">
            <v>17</v>
          </cell>
          <cell r="AR40">
            <v>0</v>
          </cell>
          <cell r="AS40">
            <v>0</v>
          </cell>
          <cell r="AT40">
            <v>0</v>
          </cell>
          <cell r="AU40">
            <v>17</v>
          </cell>
          <cell r="AW40" t="str">
            <v/>
          </cell>
          <cell r="AX40" t="str">
            <v/>
          </cell>
        </row>
        <row r="41">
          <cell r="B41" t="str">
            <v>M. Azis Sholikin</v>
          </cell>
          <cell r="K41" t="str">
            <v>IPG</v>
          </cell>
          <cell r="L41" t="str">
            <v>IPG</v>
          </cell>
          <cell r="M41" t="str">
            <v>IPG</v>
          </cell>
          <cell r="P41" t="str">
            <v>IPG</v>
          </cell>
          <cell r="Q41" t="str">
            <v>IPG</v>
          </cell>
          <cell r="R41" t="str">
            <v>IPG</v>
          </cell>
          <cell r="S41" t="str">
            <v>IPG</v>
          </cell>
          <cell r="T41" t="str">
            <v>IPG</v>
          </cell>
          <cell r="X41" t="str">
            <v>.</v>
          </cell>
          <cell r="Y41" t="str">
            <v>.</v>
          </cell>
          <cell r="Z41" t="str">
            <v>.</v>
          </cell>
          <cell r="AA41" t="str">
            <v>.</v>
          </cell>
          <cell r="AD41" t="str">
            <v>.</v>
          </cell>
          <cell r="AE41" t="str">
            <v>.</v>
          </cell>
          <cell r="AF41" t="str">
            <v>.</v>
          </cell>
          <cell r="AH41" t="str">
            <v>.</v>
          </cell>
          <cell r="AK41" t="str">
            <v>.</v>
          </cell>
          <cell r="AL41" t="str">
            <v>.</v>
          </cell>
          <cell r="AM41">
            <v>0</v>
          </cell>
          <cell r="AN41">
            <v>0</v>
          </cell>
          <cell r="AO41">
            <v>0</v>
          </cell>
          <cell r="AP41">
            <v>8</v>
          </cell>
          <cell r="AQ41">
            <v>10</v>
          </cell>
          <cell r="AR41">
            <v>0</v>
          </cell>
          <cell r="AS41">
            <v>0</v>
          </cell>
          <cell r="AT41">
            <v>0</v>
          </cell>
          <cell r="AU41">
            <v>8</v>
          </cell>
          <cell r="AW41" t="str">
            <v/>
          </cell>
          <cell r="AX41" t="str">
            <v/>
          </cell>
        </row>
        <row r="42">
          <cell r="B42" t="str">
            <v>Marsidi</v>
          </cell>
          <cell r="K42" t="str">
            <v>IPG</v>
          </cell>
          <cell r="L42" t="str">
            <v>IPG</v>
          </cell>
          <cell r="M42" t="str">
            <v>.</v>
          </cell>
          <cell r="P42" t="str">
            <v>.</v>
          </cell>
          <cell r="Q42" t="str">
            <v>.</v>
          </cell>
          <cell r="R42" t="str">
            <v>.</v>
          </cell>
          <cell r="S42" t="str">
            <v>.</v>
          </cell>
          <cell r="T42" t="str">
            <v>.</v>
          </cell>
          <cell r="X42" t="str">
            <v>.</v>
          </cell>
          <cell r="Y42" t="str">
            <v>.</v>
          </cell>
          <cell r="Z42" t="str">
            <v>.</v>
          </cell>
          <cell r="AA42" t="str">
            <v>.</v>
          </cell>
          <cell r="AD42" t="str">
            <v>.</v>
          </cell>
          <cell r="AE42" t="str">
            <v>.</v>
          </cell>
          <cell r="AF42" t="str">
            <v>.</v>
          </cell>
          <cell r="AH42" t="str">
            <v>.</v>
          </cell>
          <cell r="AK42" t="str">
            <v>.</v>
          </cell>
          <cell r="AL42" t="str">
            <v>.</v>
          </cell>
          <cell r="AM42">
            <v>0</v>
          </cell>
          <cell r="AN42">
            <v>0</v>
          </cell>
          <cell r="AO42">
            <v>0</v>
          </cell>
          <cell r="AP42">
            <v>2</v>
          </cell>
          <cell r="AQ42">
            <v>16</v>
          </cell>
          <cell r="AR42">
            <v>0</v>
          </cell>
          <cell r="AS42">
            <v>0</v>
          </cell>
          <cell r="AT42">
            <v>0</v>
          </cell>
          <cell r="AU42">
            <v>2</v>
          </cell>
          <cell r="AW42" t="str">
            <v/>
          </cell>
          <cell r="AX42" t="str">
            <v/>
          </cell>
        </row>
        <row r="43">
          <cell r="B43" t="str">
            <v>Asep Sumantri</v>
          </cell>
          <cell r="K43" t="str">
            <v>IPG</v>
          </cell>
          <cell r="L43" t="str">
            <v>IPG</v>
          </cell>
          <cell r="M43" t="str">
            <v>IPG</v>
          </cell>
          <cell r="P43" t="str">
            <v>.</v>
          </cell>
          <cell r="Q43" t="str">
            <v>.</v>
          </cell>
          <cell r="R43" t="str">
            <v>.</v>
          </cell>
          <cell r="S43" t="str">
            <v>.</v>
          </cell>
          <cell r="T43" t="str">
            <v>.</v>
          </cell>
          <cell r="X43" t="str">
            <v>.</v>
          </cell>
          <cell r="Y43" t="str">
            <v>.</v>
          </cell>
          <cell r="Z43" t="str">
            <v>.</v>
          </cell>
          <cell r="AA43" t="str">
            <v>.</v>
          </cell>
          <cell r="AD43" t="str">
            <v>.</v>
          </cell>
          <cell r="AE43" t="str">
            <v>.</v>
          </cell>
          <cell r="AF43" t="str">
            <v>.</v>
          </cell>
          <cell r="AH43" t="str">
            <v>.</v>
          </cell>
          <cell r="AK43" t="str">
            <v>.</v>
          </cell>
          <cell r="AL43" t="str">
            <v>.</v>
          </cell>
          <cell r="AM43">
            <v>0</v>
          </cell>
          <cell r="AN43">
            <v>0</v>
          </cell>
          <cell r="AO43">
            <v>0</v>
          </cell>
          <cell r="AP43">
            <v>3</v>
          </cell>
          <cell r="AQ43">
            <v>15</v>
          </cell>
          <cell r="AR43">
            <v>0</v>
          </cell>
          <cell r="AS43">
            <v>0</v>
          </cell>
          <cell r="AT43">
            <v>0</v>
          </cell>
          <cell r="AU43">
            <v>5</v>
          </cell>
          <cell r="AW43" t="str">
            <v/>
          </cell>
          <cell r="AX43" t="str">
            <v/>
          </cell>
        </row>
        <row r="44">
          <cell r="B44" t="str">
            <v>Reni Kusuma Dewi</v>
          </cell>
          <cell r="K44" t="str">
            <v>.</v>
          </cell>
          <cell r="L44" t="str">
            <v>.</v>
          </cell>
          <cell r="M44" t="str">
            <v>IPG</v>
          </cell>
          <cell r="P44" t="str">
            <v>IPG</v>
          </cell>
          <cell r="Q44" t="str">
            <v>.</v>
          </cell>
          <cell r="R44" t="str">
            <v>.</v>
          </cell>
          <cell r="S44" t="str">
            <v>.</v>
          </cell>
          <cell r="T44" t="str">
            <v>.</v>
          </cell>
          <cell r="X44" t="str">
            <v>.</v>
          </cell>
          <cell r="Y44" t="str">
            <v>.</v>
          </cell>
          <cell r="Z44" t="str">
            <v>.</v>
          </cell>
          <cell r="AA44" t="str">
            <v>.</v>
          </cell>
          <cell r="AD44" t="str">
            <v>.</v>
          </cell>
          <cell r="AE44" t="str">
            <v>.</v>
          </cell>
          <cell r="AF44" t="str">
            <v>.</v>
          </cell>
          <cell r="AH44" t="str">
            <v>.</v>
          </cell>
          <cell r="AK44" t="str">
            <v>.</v>
          </cell>
          <cell r="AL44" t="str">
            <v>.</v>
          </cell>
          <cell r="AM44">
            <v>0</v>
          </cell>
          <cell r="AN44">
            <v>0</v>
          </cell>
          <cell r="AO44">
            <v>0</v>
          </cell>
          <cell r="AP44">
            <v>2</v>
          </cell>
          <cell r="AQ44">
            <v>16</v>
          </cell>
          <cell r="AR44">
            <v>0</v>
          </cell>
          <cell r="AS44">
            <v>0</v>
          </cell>
          <cell r="AT44">
            <v>0</v>
          </cell>
          <cell r="AU44">
            <v>3</v>
          </cell>
          <cell r="AW44" t="str">
            <v/>
          </cell>
          <cell r="AX44" t="str">
            <v/>
          </cell>
        </row>
        <row r="45">
          <cell r="B45" t="str">
            <v>Galih Wicaksono</v>
          </cell>
          <cell r="K45" t="str">
            <v>IPG</v>
          </cell>
          <cell r="L45" t="str">
            <v>IPG</v>
          </cell>
          <cell r="M45" t="str">
            <v>IPG</v>
          </cell>
          <cell r="P45" t="str">
            <v>.</v>
          </cell>
          <cell r="Q45" t="str">
            <v>.</v>
          </cell>
          <cell r="R45" t="str">
            <v>.</v>
          </cell>
          <cell r="S45" t="str">
            <v>.</v>
          </cell>
          <cell r="T45" t="str">
            <v>.</v>
          </cell>
          <cell r="X45" t="str">
            <v>.</v>
          </cell>
          <cell r="Y45" t="str">
            <v>.</v>
          </cell>
          <cell r="Z45" t="str">
            <v>.</v>
          </cell>
          <cell r="AA45" t="str">
            <v>.</v>
          </cell>
          <cell r="AD45" t="str">
            <v>.</v>
          </cell>
          <cell r="AE45" t="str">
            <v>.</v>
          </cell>
          <cell r="AF45" t="str">
            <v>.</v>
          </cell>
          <cell r="AH45" t="str">
            <v>.</v>
          </cell>
          <cell r="AK45" t="str">
            <v>.</v>
          </cell>
          <cell r="AL45" t="str">
            <v>.</v>
          </cell>
          <cell r="AM45">
            <v>0</v>
          </cell>
          <cell r="AN45">
            <v>0</v>
          </cell>
          <cell r="AO45">
            <v>0</v>
          </cell>
          <cell r="AP45">
            <v>3</v>
          </cell>
          <cell r="AQ45">
            <v>15</v>
          </cell>
          <cell r="AR45">
            <v>0</v>
          </cell>
          <cell r="AS45">
            <v>0</v>
          </cell>
          <cell r="AT45">
            <v>0</v>
          </cell>
          <cell r="AU45">
            <v>3</v>
          </cell>
          <cell r="AW45" t="str">
            <v/>
          </cell>
          <cell r="AX45" t="str">
            <v/>
          </cell>
        </row>
        <row r="46">
          <cell r="B46" t="str">
            <v>Eko  Yanuar HW</v>
          </cell>
          <cell r="K46" t="str">
            <v>IPG</v>
          </cell>
          <cell r="L46" t="str">
            <v>.</v>
          </cell>
          <cell r="M46" t="str">
            <v>.</v>
          </cell>
          <cell r="P46" t="str">
            <v>.</v>
          </cell>
          <cell r="Q46" t="str">
            <v>.</v>
          </cell>
          <cell r="R46" t="str">
            <v>.</v>
          </cell>
          <cell r="S46" t="str">
            <v>IPG</v>
          </cell>
          <cell r="T46" t="str">
            <v>IPG</v>
          </cell>
          <cell r="X46" t="str">
            <v>.</v>
          </cell>
          <cell r="Y46" t="str">
            <v>.</v>
          </cell>
          <cell r="Z46" t="str">
            <v>.</v>
          </cell>
          <cell r="AA46" t="str">
            <v>.</v>
          </cell>
          <cell r="AD46" t="str">
            <v>.</v>
          </cell>
          <cell r="AE46" t="str">
            <v>IPG</v>
          </cell>
          <cell r="AF46" t="str">
            <v>.</v>
          </cell>
          <cell r="AH46" t="str">
            <v>.</v>
          </cell>
          <cell r="AK46" t="str">
            <v>.</v>
          </cell>
          <cell r="AL46" t="str">
            <v>.</v>
          </cell>
          <cell r="AM46">
            <v>0</v>
          </cell>
          <cell r="AN46">
            <v>0</v>
          </cell>
          <cell r="AO46">
            <v>0</v>
          </cell>
          <cell r="AP46">
            <v>4</v>
          </cell>
          <cell r="AQ46">
            <v>14</v>
          </cell>
          <cell r="AR46">
            <v>0</v>
          </cell>
          <cell r="AS46">
            <v>0</v>
          </cell>
          <cell r="AT46">
            <v>0</v>
          </cell>
          <cell r="AU46">
            <v>9</v>
          </cell>
          <cell r="AW46" t="str">
            <v/>
          </cell>
          <cell r="AX46" t="str">
            <v/>
          </cell>
        </row>
        <row r="47">
          <cell r="B47" t="str">
            <v>Martinus RW</v>
          </cell>
          <cell r="E47" t="str">
            <v>IPG</v>
          </cell>
          <cell r="F47" t="str">
            <v>IPG</v>
          </cell>
          <cell r="K47" t="str">
            <v>IPG</v>
          </cell>
          <cell r="L47" t="str">
            <v>IPG</v>
          </cell>
          <cell r="M47" t="str">
            <v>IPG</v>
          </cell>
          <cell r="P47" t="str">
            <v>IPG</v>
          </cell>
          <cell r="Q47" t="str">
            <v>.</v>
          </cell>
          <cell r="R47" t="str">
            <v>.</v>
          </cell>
          <cell r="S47" t="str">
            <v>.</v>
          </cell>
          <cell r="T47" t="str">
            <v>.</v>
          </cell>
          <cell r="X47" t="str">
            <v>.</v>
          </cell>
          <cell r="Y47" t="str">
            <v>.</v>
          </cell>
          <cell r="Z47" t="str">
            <v>.</v>
          </cell>
          <cell r="AA47" t="str">
            <v>.</v>
          </cell>
          <cell r="AD47" t="str">
            <v>.</v>
          </cell>
          <cell r="AE47" t="str">
            <v>.</v>
          </cell>
          <cell r="AF47" t="str">
            <v>.</v>
          </cell>
          <cell r="AH47" t="str">
            <v>.</v>
          </cell>
          <cell r="AK47" t="str">
            <v>.</v>
          </cell>
          <cell r="AL47" t="str">
            <v>.</v>
          </cell>
          <cell r="AM47">
            <v>0</v>
          </cell>
          <cell r="AN47">
            <v>0</v>
          </cell>
          <cell r="AO47">
            <v>0</v>
          </cell>
          <cell r="AP47">
            <v>6</v>
          </cell>
          <cell r="AQ47">
            <v>12</v>
          </cell>
          <cell r="AR47">
            <v>0</v>
          </cell>
          <cell r="AS47">
            <v>0</v>
          </cell>
          <cell r="AT47">
            <v>0</v>
          </cell>
          <cell r="AU47">
            <v>8</v>
          </cell>
          <cell r="AW47" t="str">
            <v/>
          </cell>
          <cell r="AX47" t="str">
            <v/>
          </cell>
        </row>
        <row r="48">
          <cell r="B48" t="str">
            <v>Eka Anggi Permadi</v>
          </cell>
          <cell r="K48" t="str">
            <v>IPG</v>
          </cell>
          <cell r="L48" t="str">
            <v>IPG</v>
          </cell>
          <cell r="M48" t="str">
            <v>IPG</v>
          </cell>
          <cell r="P48" t="str">
            <v>.</v>
          </cell>
          <cell r="Q48" t="str">
            <v>.</v>
          </cell>
          <cell r="R48" t="str">
            <v>.</v>
          </cell>
          <cell r="S48" t="str">
            <v>.</v>
          </cell>
          <cell r="T48" t="str">
            <v>.</v>
          </cell>
          <cell r="X48" t="str">
            <v>.</v>
          </cell>
          <cell r="Y48" t="str">
            <v>.</v>
          </cell>
          <cell r="Z48" t="str">
            <v>.</v>
          </cell>
          <cell r="AA48" t="str">
            <v>.</v>
          </cell>
          <cell r="AD48" t="str">
            <v>.</v>
          </cell>
          <cell r="AE48" t="str">
            <v>.</v>
          </cell>
          <cell r="AF48" t="str">
            <v>.</v>
          </cell>
          <cell r="AH48" t="str">
            <v>.</v>
          </cell>
          <cell r="AK48" t="str">
            <v>.</v>
          </cell>
          <cell r="AL48" t="str">
            <v>.</v>
          </cell>
          <cell r="AM48">
            <v>0</v>
          </cell>
          <cell r="AN48">
            <v>0</v>
          </cell>
          <cell r="AO48">
            <v>0</v>
          </cell>
          <cell r="AP48">
            <v>3</v>
          </cell>
          <cell r="AQ48">
            <v>15</v>
          </cell>
          <cell r="AR48">
            <v>0</v>
          </cell>
          <cell r="AS48">
            <v>0</v>
          </cell>
          <cell r="AT48">
            <v>0</v>
          </cell>
          <cell r="AU48">
            <v>8</v>
          </cell>
          <cell r="AW48" t="str">
            <v/>
          </cell>
          <cell r="AX48" t="str">
            <v/>
          </cell>
        </row>
        <row r="49">
          <cell r="B49" t="str">
            <v>Jesica Friskilla</v>
          </cell>
          <cell r="F49" t="str">
            <v>IPG</v>
          </cell>
          <cell r="K49" t="str">
            <v>IPG</v>
          </cell>
          <cell r="L49" t="str">
            <v>.</v>
          </cell>
          <cell r="M49" t="str">
            <v>.</v>
          </cell>
          <cell r="P49" t="str">
            <v>.</v>
          </cell>
          <cell r="Q49" t="str">
            <v>.</v>
          </cell>
          <cell r="R49" t="str">
            <v>.</v>
          </cell>
          <cell r="S49" t="str">
            <v>.</v>
          </cell>
          <cell r="T49" t="str">
            <v>.</v>
          </cell>
          <cell r="X49" t="str">
            <v>.</v>
          </cell>
          <cell r="Y49" t="str">
            <v>.</v>
          </cell>
          <cell r="Z49" t="str">
            <v>.</v>
          </cell>
          <cell r="AA49" t="str">
            <v>.</v>
          </cell>
          <cell r="AD49" t="str">
            <v>.</v>
          </cell>
          <cell r="AE49" t="str">
            <v>.</v>
          </cell>
          <cell r="AF49" t="str">
            <v>.</v>
          </cell>
          <cell r="AG49" t="str">
            <v>.</v>
          </cell>
          <cell r="AH49" t="str">
            <v>.</v>
          </cell>
          <cell r="AK49" t="str">
            <v>.</v>
          </cell>
          <cell r="AL49" t="str">
            <v>.</v>
          </cell>
          <cell r="AM49">
            <v>0</v>
          </cell>
          <cell r="AN49">
            <v>0</v>
          </cell>
          <cell r="AO49">
            <v>0</v>
          </cell>
          <cell r="AP49">
            <v>2</v>
          </cell>
          <cell r="AQ49">
            <v>17</v>
          </cell>
          <cell r="AR49">
            <v>0</v>
          </cell>
          <cell r="AS49">
            <v>0</v>
          </cell>
          <cell r="AT49">
            <v>0</v>
          </cell>
          <cell r="AU49">
            <v>2</v>
          </cell>
          <cell r="AW49" t="str">
            <v/>
          </cell>
          <cell r="AX49" t="str">
            <v/>
          </cell>
        </row>
        <row r="50">
          <cell r="B50" t="str">
            <v>Sri Meilani Simangunsong</v>
          </cell>
          <cell r="K50" t="str">
            <v>.</v>
          </cell>
          <cell r="L50" t="str">
            <v>.</v>
          </cell>
          <cell r="M50" t="str">
            <v>.</v>
          </cell>
          <cell r="P50" t="str">
            <v>.</v>
          </cell>
          <cell r="Q50" t="str">
            <v>.</v>
          </cell>
          <cell r="R50" t="str">
            <v>.</v>
          </cell>
          <cell r="S50" t="str">
            <v>.</v>
          </cell>
          <cell r="T50" t="str">
            <v>.</v>
          </cell>
          <cell r="X50" t="str">
            <v>.</v>
          </cell>
          <cell r="Y50" t="str">
            <v>.</v>
          </cell>
          <cell r="Z50" t="str">
            <v>.</v>
          </cell>
          <cell r="AA50" t="str">
            <v>IPG</v>
          </cell>
          <cell r="AD50" t="str">
            <v>.</v>
          </cell>
          <cell r="AE50" t="str">
            <v>.</v>
          </cell>
          <cell r="AF50" t="str">
            <v>.</v>
          </cell>
          <cell r="AH50" t="str">
            <v>.</v>
          </cell>
          <cell r="AK50" t="str">
            <v>.</v>
          </cell>
          <cell r="AL50" t="str">
            <v>.</v>
          </cell>
          <cell r="AM50">
            <v>0</v>
          </cell>
          <cell r="AN50">
            <v>0</v>
          </cell>
          <cell r="AO50">
            <v>0</v>
          </cell>
          <cell r="AP50">
            <v>1</v>
          </cell>
          <cell r="AQ50">
            <v>17</v>
          </cell>
          <cell r="AR50">
            <v>0</v>
          </cell>
          <cell r="AS50">
            <v>0</v>
          </cell>
          <cell r="AT50">
            <v>0</v>
          </cell>
          <cell r="AU50">
            <v>3</v>
          </cell>
          <cell r="AW50" t="str">
            <v/>
          </cell>
          <cell r="AX50" t="str">
            <v/>
          </cell>
        </row>
        <row r="51">
          <cell r="B51" t="str">
            <v>Sigit Nugroho</v>
          </cell>
          <cell r="K51" t="str">
            <v>.</v>
          </cell>
          <cell r="L51" t="str">
            <v>.</v>
          </cell>
          <cell r="M51" t="str">
            <v>.</v>
          </cell>
          <cell r="P51" t="str">
            <v>.</v>
          </cell>
          <cell r="Q51" t="str">
            <v>.</v>
          </cell>
          <cell r="R51" t="str">
            <v>.</v>
          </cell>
          <cell r="S51" t="str">
            <v>.</v>
          </cell>
          <cell r="T51" t="str">
            <v>.</v>
          </cell>
          <cell r="X51" t="str">
            <v>.</v>
          </cell>
          <cell r="Y51" t="str">
            <v>.</v>
          </cell>
          <cell r="Z51" t="str">
            <v>.</v>
          </cell>
          <cell r="AA51" t="str">
            <v>.</v>
          </cell>
          <cell r="AD51" t="str">
            <v>.</v>
          </cell>
          <cell r="AE51" t="str">
            <v>.</v>
          </cell>
          <cell r="AF51" t="str">
            <v>.</v>
          </cell>
          <cell r="AH51" t="str">
            <v>.</v>
          </cell>
          <cell r="AK51" t="str">
            <v>.</v>
          </cell>
          <cell r="AL51" t="str">
            <v>.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0</v>
          </cell>
          <cell r="AS51">
            <v>0</v>
          </cell>
          <cell r="AT51">
            <v>0</v>
          </cell>
          <cell r="AU51">
            <v>7</v>
          </cell>
          <cell r="AW51" t="str">
            <v/>
          </cell>
          <cell r="AX51" t="str">
            <v/>
          </cell>
        </row>
        <row r="52">
          <cell r="B52" t="str">
            <v>Taman</v>
          </cell>
          <cell r="K52" t="str">
            <v>IPG</v>
          </cell>
          <cell r="L52" t="str">
            <v>IPG</v>
          </cell>
          <cell r="M52" t="str">
            <v>IPG</v>
          </cell>
          <cell r="P52" t="str">
            <v>.</v>
          </cell>
          <cell r="Q52" t="str">
            <v>.</v>
          </cell>
          <cell r="R52" t="str">
            <v>.</v>
          </cell>
          <cell r="S52" t="str">
            <v>.</v>
          </cell>
          <cell r="T52" t="str">
            <v>.</v>
          </cell>
          <cell r="X52" t="str">
            <v>.</v>
          </cell>
          <cell r="Y52" t="str">
            <v>.</v>
          </cell>
          <cell r="Z52" t="str">
            <v>.</v>
          </cell>
          <cell r="AA52" t="str">
            <v>.</v>
          </cell>
          <cell r="AD52" t="str">
            <v>.</v>
          </cell>
          <cell r="AE52" t="str">
            <v>.</v>
          </cell>
          <cell r="AF52" t="str">
            <v>.</v>
          </cell>
          <cell r="AH52" t="str">
            <v>.</v>
          </cell>
          <cell r="AK52" t="str">
            <v>.</v>
          </cell>
          <cell r="AL52" t="str">
            <v>.</v>
          </cell>
          <cell r="AM52">
            <v>0</v>
          </cell>
          <cell r="AN52">
            <v>0</v>
          </cell>
          <cell r="AO52">
            <v>0</v>
          </cell>
          <cell r="AP52">
            <v>3</v>
          </cell>
          <cell r="AQ52">
            <v>15</v>
          </cell>
          <cell r="AR52">
            <v>0</v>
          </cell>
          <cell r="AS52">
            <v>0</v>
          </cell>
          <cell r="AT52">
            <v>0</v>
          </cell>
          <cell r="AU52">
            <v>9</v>
          </cell>
          <cell r="AW52" t="str">
            <v/>
          </cell>
          <cell r="AX52" t="str">
            <v/>
          </cell>
        </row>
        <row r="53">
          <cell r="B53" t="str">
            <v>Rokhani</v>
          </cell>
          <cell r="K53" t="str">
            <v>.</v>
          </cell>
          <cell r="L53" t="str">
            <v>.</v>
          </cell>
          <cell r="M53" t="str">
            <v>.</v>
          </cell>
          <cell r="P53" t="str">
            <v>.</v>
          </cell>
          <cell r="Q53" t="str">
            <v>.</v>
          </cell>
          <cell r="R53" t="str">
            <v>.</v>
          </cell>
          <cell r="S53" t="str">
            <v>.</v>
          </cell>
          <cell r="T53" t="str">
            <v>.</v>
          </cell>
          <cell r="U53" t="str">
            <v>.</v>
          </cell>
          <cell r="V53" t="str">
            <v>.</v>
          </cell>
          <cell r="X53" t="str">
            <v>.</v>
          </cell>
          <cell r="Y53" t="str">
            <v>.</v>
          </cell>
          <cell r="Z53" t="str">
            <v>.</v>
          </cell>
          <cell r="AA53" t="str">
            <v>.</v>
          </cell>
          <cell r="AB53" t="str">
            <v>.</v>
          </cell>
          <cell r="AD53" t="str">
            <v>.</v>
          </cell>
          <cell r="AE53" t="str">
            <v>.</v>
          </cell>
          <cell r="AF53" t="str">
            <v>.</v>
          </cell>
          <cell r="AH53" t="str">
            <v>.</v>
          </cell>
          <cell r="AK53" t="str">
            <v>.</v>
          </cell>
          <cell r="AL53" t="str">
            <v>.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21</v>
          </cell>
          <cell r="AR53">
            <v>0</v>
          </cell>
          <cell r="AS53">
            <v>0</v>
          </cell>
          <cell r="AT53">
            <v>0</v>
          </cell>
          <cell r="AU53">
            <v>5</v>
          </cell>
          <cell r="AW53" t="str">
            <v/>
          </cell>
          <cell r="AX53" t="str">
            <v/>
          </cell>
        </row>
        <row r="54">
          <cell r="B54" t="str">
            <v>Dede Suryadi</v>
          </cell>
          <cell r="K54" t="str">
            <v>.</v>
          </cell>
          <cell r="L54" t="str">
            <v>.</v>
          </cell>
          <cell r="M54" t="str">
            <v>.</v>
          </cell>
          <cell r="P54" t="str">
            <v>.</v>
          </cell>
          <cell r="Q54" t="str">
            <v>.</v>
          </cell>
          <cell r="R54" t="str">
            <v>IPG</v>
          </cell>
          <cell r="S54" t="str">
            <v>.</v>
          </cell>
          <cell r="T54" t="str">
            <v>IPG</v>
          </cell>
          <cell r="X54" t="str">
            <v>.</v>
          </cell>
          <cell r="Y54" t="str">
            <v>.</v>
          </cell>
          <cell r="Z54" t="str">
            <v>.</v>
          </cell>
          <cell r="AA54" t="str">
            <v>.</v>
          </cell>
          <cell r="AD54" t="str">
            <v>.</v>
          </cell>
          <cell r="AE54" t="str">
            <v>.</v>
          </cell>
          <cell r="AF54" t="str">
            <v>.</v>
          </cell>
          <cell r="AH54" t="str">
            <v>.</v>
          </cell>
          <cell r="AK54" t="str">
            <v>.</v>
          </cell>
          <cell r="AL54" t="str">
            <v>.</v>
          </cell>
          <cell r="AM54">
            <v>0</v>
          </cell>
          <cell r="AN54">
            <v>0</v>
          </cell>
          <cell r="AO54">
            <v>0</v>
          </cell>
          <cell r="AP54">
            <v>2</v>
          </cell>
          <cell r="AQ54">
            <v>16</v>
          </cell>
          <cell r="AR54">
            <v>0</v>
          </cell>
          <cell r="AS54">
            <v>0</v>
          </cell>
          <cell r="AT54">
            <v>0</v>
          </cell>
          <cell r="AU54">
            <v>25</v>
          </cell>
          <cell r="AW54" t="str">
            <v/>
          </cell>
          <cell r="AX54" t="str">
            <v/>
          </cell>
        </row>
        <row r="55">
          <cell r="B55" t="str">
            <v>Totok Haryadi</v>
          </cell>
          <cell r="C55" t="str">
            <v>IPG</v>
          </cell>
          <cell r="K55" t="str">
            <v>IPG</v>
          </cell>
          <cell r="L55" t="str">
            <v>.</v>
          </cell>
          <cell r="M55" t="str">
            <v>.</v>
          </cell>
          <cell r="P55" t="str">
            <v>.</v>
          </cell>
          <cell r="Q55" t="str">
            <v>.</v>
          </cell>
          <cell r="R55" t="str">
            <v>.</v>
          </cell>
          <cell r="S55" t="str">
            <v>.</v>
          </cell>
          <cell r="T55" t="str">
            <v>IPG</v>
          </cell>
          <cell r="X55" t="str">
            <v>.</v>
          </cell>
          <cell r="Y55" t="str">
            <v>.</v>
          </cell>
          <cell r="Z55" t="str">
            <v>.</v>
          </cell>
          <cell r="AA55" t="str">
            <v>.</v>
          </cell>
          <cell r="AD55" t="str">
            <v>.</v>
          </cell>
          <cell r="AE55" t="str">
            <v>.</v>
          </cell>
          <cell r="AF55" t="str">
            <v>.</v>
          </cell>
          <cell r="AH55" t="str">
            <v>.</v>
          </cell>
          <cell r="AK55" t="str">
            <v>.</v>
          </cell>
          <cell r="AL55" t="str">
            <v>.</v>
          </cell>
          <cell r="AM55">
            <v>0</v>
          </cell>
          <cell r="AN55">
            <v>0</v>
          </cell>
          <cell r="AO55">
            <v>0</v>
          </cell>
          <cell r="AP55">
            <v>3</v>
          </cell>
          <cell r="AQ55">
            <v>15</v>
          </cell>
          <cell r="AR55">
            <v>0</v>
          </cell>
          <cell r="AS55">
            <v>0</v>
          </cell>
          <cell r="AT55">
            <v>0</v>
          </cell>
          <cell r="AU55">
            <v>9</v>
          </cell>
          <cell r="AW55" t="str">
            <v/>
          </cell>
          <cell r="AX55" t="str">
            <v/>
          </cell>
        </row>
        <row r="56">
          <cell r="B56" t="str">
            <v>Erlin Retno Margowati</v>
          </cell>
          <cell r="K56" t="str">
            <v>.</v>
          </cell>
          <cell r="L56" t="str">
            <v>.</v>
          </cell>
          <cell r="M56" t="str">
            <v>.</v>
          </cell>
          <cell r="P56" t="str">
            <v>.</v>
          </cell>
          <cell r="Q56" t="str">
            <v>.</v>
          </cell>
          <cell r="R56" t="str">
            <v>.</v>
          </cell>
          <cell r="S56" t="str">
            <v>.</v>
          </cell>
          <cell r="T56" t="str">
            <v>.</v>
          </cell>
          <cell r="X56" t="str">
            <v>.</v>
          </cell>
          <cell r="Y56" t="str">
            <v>.</v>
          </cell>
          <cell r="Z56" t="str">
            <v>.</v>
          </cell>
          <cell r="AA56" t="str">
            <v>.</v>
          </cell>
          <cell r="AD56" t="str">
            <v>.</v>
          </cell>
          <cell r="AE56" t="str">
            <v>.</v>
          </cell>
          <cell r="AF56" t="str">
            <v>.</v>
          </cell>
          <cell r="AH56" t="str">
            <v>.</v>
          </cell>
          <cell r="AK56" t="str">
            <v>.</v>
          </cell>
          <cell r="AL56" t="str">
            <v>.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W56" t="str">
            <v/>
          </cell>
          <cell r="AX56" t="str">
            <v/>
          </cell>
        </row>
        <row r="57">
          <cell r="B57" t="str">
            <v>Sarwo Susilo Pramono</v>
          </cell>
          <cell r="E57" t="str">
            <v>IPG</v>
          </cell>
          <cell r="F57" t="str">
            <v>IPG</v>
          </cell>
          <cell r="K57" t="str">
            <v>IPG</v>
          </cell>
          <cell r="L57" t="str">
            <v>IPG</v>
          </cell>
          <cell r="M57" t="str">
            <v>IPG</v>
          </cell>
          <cell r="P57" t="str">
            <v>.</v>
          </cell>
          <cell r="Q57" t="str">
            <v>.</v>
          </cell>
          <cell r="R57" t="str">
            <v>.</v>
          </cell>
          <cell r="S57" t="str">
            <v>.</v>
          </cell>
          <cell r="T57" t="str">
            <v>.</v>
          </cell>
          <cell r="X57" t="str">
            <v>IPG</v>
          </cell>
          <cell r="Y57" t="str">
            <v>.</v>
          </cell>
          <cell r="Z57" t="str">
            <v>.</v>
          </cell>
          <cell r="AA57" t="str">
            <v>.</v>
          </cell>
          <cell r="AD57" t="str">
            <v>.</v>
          </cell>
          <cell r="AE57" t="str">
            <v>.</v>
          </cell>
          <cell r="AF57" t="str">
            <v>.</v>
          </cell>
          <cell r="AH57" t="str">
            <v>.</v>
          </cell>
          <cell r="AK57" t="str">
            <v>.</v>
          </cell>
          <cell r="AL57" t="str">
            <v>.</v>
          </cell>
          <cell r="AM57">
            <v>0</v>
          </cell>
          <cell r="AN57">
            <v>0</v>
          </cell>
          <cell r="AO57">
            <v>0</v>
          </cell>
          <cell r="AP57">
            <v>6</v>
          </cell>
          <cell r="AQ57">
            <v>12</v>
          </cell>
          <cell r="AR57">
            <v>0</v>
          </cell>
          <cell r="AS57">
            <v>0</v>
          </cell>
          <cell r="AT57">
            <v>0</v>
          </cell>
          <cell r="AU57">
            <v>15</v>
          </cell>
          <cell r="AW57" t="str">
            <v/>
          </cell>
          <cell r="AX57" t="str">
            <v/>
          </cell>
        </row>
        <row r="58">
          <cell r="B58" t="str">
            <v>Larastiya Wati</v>
          </cell>
          <cell r="K58" t="str">
            <v>IK</v>
          </cell>
          <cell r="L58" t="str">
            <v>IK</v>
          </cell>
          <cell r="M58" t="str">
            <v>IK</v>
          </cell>
          <cell r="P58" t="str">
            <v>IK</v>
          </cell>
          <cell r="Q58" t="str">
            <v>IK</v>
          </cell>
          <cell r="R58" t="str">
            <v>IK</v>
          </cell>
          <cell r="S58" t="str">
            <v>IK</v>
          </cell>
          <cell r="T58" t="str">
            <v>IK</v>
          </cell>
          <cell r="X58" t="str">
            <v>IK</v>
          </cell>
          <cell r="Y58" t="str">
            <v>IK</v>
          </cell>
          <cell r="Z58" t="str">
            <v>IK</v>
          </cell>
          <cell r="AA58" t="str">
            <v>IK</v>
          </cell>
          <cell r="AD58" t="str">
            <v>IK</v>
          </cell>
          <cell r="AE58" t="str">
            <v>IK</v>
          </cell>
          <cell r="AF58" t="str">
            <v>IK</v>
          </cell>
          <cell r="AH58" t="str">
            <v>IK</v>
          </cell>
          <cell r="AK58" t="str">
            <v>IK</v>
          </cell>
          <cell r="AL58" t="str">
            <v>IK</v>
          </cell>
          <cell r="AM58">
            <v>0</v>
          </cell>
          <cell r="AN58">
            <v>0</v>
          </cell>
          <cell r="AO58">
            <v>22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66</v>
          </cell>
          <cell r="AU58">
            <v>3</v>
          </cell>
          <cell r="AW58" t="str">
            <v/>
          </cell>
          <cell r="AX58" t="str">
            <v/>
          </cell>
        </row>
        <row r="59">
          <cell r="B59" t="str">
            <v>Ribut Yullianto</v>
          </cell>
          <cell r="C59" t="str">
            <v>IPG</v>
          </cell>
          <cell r="D59" t="str">
            <v>IPG</v>
          </cell>
          <cell r="E59" t="str">
            <v>IPG</v>
          </cell>
          <cell r="F59" t="str">
            <v>IPG</v>
          </cell>
          <cell r="K59" t="str">
            <v>IPG</v>
          </cell>
          <cell r="L59" t="str">
            <v>IPG</v>
          </cell>
          <cell r="M59" t="str">
            <v>IPG</v>
          </cell>
          <cell r="P59" t="str">
            <v>IPG</v>
          </cell>
          <cell r="Q59" t="str">
            <v>IPG</v>
          </cell>
          <cell r="R59" t="str">
            <v>IPG</v>
          </cell>
          <cell r="S59" t="str">
            <v>.</v>
          </cell>
          <cell r="T59" t="str">
            <v>.</v>
          </cell>
          <cell r="X59" t="str">
            <v>.</v>
          </cell>
          <cell r="Y59" t="str">
            <v>.</v>
          </cell>
          <cell r="Z59" t="str">
            <v>.</v>
          </cell>
          <cell r="AA59" t="str">
            <v>.</v>
          </cell>
          <cell r="AD59" t="str">
            <v>.</v>
          </cell>
          <cell r="AE59" t="str">
            <v>.</v>
          </cell>
          <cell r="AF59" t="str">
            <v>.</v>
          </cell>
          <cell r="AH59" t="str">
            <v>.</v>
          </cell>
          <cell r="AK59" t="str">
            <v>.</v>
          </cell>
          <cell r="AL59" t="str">
            <v>.</v>
          </cell>
          <cell r="AP59">
            <v>10</v>
          </cell>
          <cell r="AQ59">
            <v>8</v>
          </cell>
          <cell r="AR59">
            <v>0</v>
          </cell>
          <cell r="AS59">
            <v>0</v>
          </cell>
          <cell r="AT59">
            <v>0</v>
          </cell>
          <cell r="AU59">
            <v>45</v>
          </cell>
          <cell r="AW59" t="str">
            <v/>
          </cell>
          <cell r="AX59" t="str">
            <v/>
          </cell>
        </row>
        <row r="60">
          <cell r="B60" t="str">
            <v>Annisa Zahra</v>
          </cell>
          <cell r="K60" t="str">
            <v>.</v>
          </cell>
          <cell r="L60" t="str">
            <v>.</v>
          </cell>
          <cell r="M60" t="str">
            <v>.</v>
          </cell>
          <cell r="P60" t="str">
            <v>.</v>
          </cell>
          <cell r="Q60" t="str">
            <v>.</v>
          </cell>
          <cell r="R60" t="str">
            <v>.</v>
          </cell>
          <cell r="S60" t="str">
            <v>.</v>
          </cell>
          <cell r="T60" t="str">
            <v>.</v>
          </cell>
          <cell r="X60" t="str">
            <v>.</v>
          </cell>
          <cell r="Y60" t="str">
            <v>.</v>
          </cell>
          <cell r="Z60" t="str">
            <v>.</v>
          </cell>
          <cell r="AA60" t="str">
            <v>.</v>
          </cell>
          <cell r="AD60" t="str">
            <v>.</v>
          </cell>
          <cell r="AE60" t="str">
            <v>.</v>
          </cell>
          <cell r="AF60" t="str">
            <v>.</v>
          </cell>
          <cell r="AH60" t="str">
            <v>.</v>
          </cell>
          <cell r="AK60" t="str">
            <v>.</v>
          </cell>
          <cell r="AL60" t="str">
            <v>.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18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W60" t="str">
            <v/>
          </cell>
          <cell r="AX60" t="str">
            <v/>
          </cell>
        </row>
        <row r="61">
          <cell r="B61" t="str">
            <v>Wiki Wijaya</v>
          </cell>
          <cell r="K61" t="str">
            <v>IPG</v>
          </cell>
          <cell r="L61" t="str">
            <v>IPG</v>
          </cell>
          <cell r="M61" t="str">
            <v>IPG</v>
          </cell>
          <cell r="P61" t="str">
            <v>.</v>
          </cell>
          <cell r="Q61" t="str">
            <v>.</v>
          </cell>
          <cell r="R61" t="str">
            <v>.</v>
          </cell>
          <cell r="S61" t="str">
            <v>.</v>
          </cell>
          <cell r="T61" t="str">
            <v>.</v>
          </cell>
          <cell r="X61" t="str">
            <v>.</v>
          </cell>
          <cell r="Y61" t="str">
            <v>.</v>
          </cell>
          <cell r="Z61" t="str">
            <v>.</v>
          </cell>
          <cell r="AA61" t="str">
            <v>.</v>
          </cell>
          <cell r="AD61" t="str">
            <v>.</v>
          </cell>
          <cell r="AE61" t="str">
            <v>.</v>
          </cell>
          <cell r="AF61" t="str">
            <v>.</v>
          </cell>
          <cell r="AH61" t="str">
            <v>.</v>
          </cell>
          <cell r="AK61" t="str">
            <v>.</v>
          </cell>
          <cell r="AL61" t="str">
            <v>.</v>
          </cell>
          <cell r="AM61">
            <v>0</v>
          </cell>
          <cell r="AN61">
            <v>0</v>
          </cell>
          <cell r="AO61">
            <v>0</v>
          </cell>
          <cell r="AP61">
            <v>3</v>
          </cell>
          <cell r="AQ61">
            <v>15</v>
          </cell>
          <cell r="AR61">
            <v>0</v>
          </cell>
          <cell r="AS61">
            <v>0</v>
          </cell>
          <cell r="AT61">
            <v>0</v>
          </cell>
          <cell r="AU61">
            <v>7</v>
          </cell>
          <cell r="AW61" t="str">
            <v/>
          </cell>
          <cell r="AX61" t="str">
            <v/>
          </cell>
        </row>
        <row r="62">
          <cell r="B62" t="str">
            <v>Ridwan Hadiana</v>
          </cell>
          <cell r="C62" t="str">
            <v>.</v>
          </cell>
          <cell r="D62" t="str">
            <v>.</v>
          </cell>
          <cell r="E62" t="str">
            <v>.</v>
          </cell>
          <cell r="F62" t="str">
            <v>IPG</v>
          </cell>
          <cell r="K62" t="str">
            <v>IPG</v>
          </cell>
          <cell r="L62" t="str">
            <v>IPG</v>
          </cell>
          <cell r="M62" t="str">
            <v>IPG</v>
          </cell>
          <cell r="P62" t="str">
            <v>IPG</v>
          </cell>
          <cell r="Q62" t="str">
            <v>.</v>
          </cell>
          <cell r="R62" t="str">
            <v>.</v>
          </cell>
          <cell r="S62" t="str">
            <v>.</v>
          </cell>
          <cell r="T62" t="str">
            <v>.</v>
          </cell>
          <cell r="X62" t="str">
            <v>.</v>
          </cell>
          <cell r="Y62" t="str">
            <v>.</v>
          </cell>
          <cell r="Z62" t="str">
            <v>.</v>
          </cell>
          <cell r="AA62" t="str">
            <v>.</v>
          </cell>
          <cell r="AD62" t="str">
            <v>.</v>
          </cell>
          <cell r="AE62" t="str">
            <v>.</v>
          </cell>
          <cell r="AF62" t="str">
            <v>.</v>
          </cell>
          <cell r="AM62">
            <v>0</v>
          </cell>
          <cell r="AN62">
            <v>0</v>
          </cell>
          <cell r="AO62">
            <v>0</v>
          </cell>
          <cell r="AP62">
            <v>5</v>
          </cell>
          <cell r="AQ62">
            <v>14</v>
          </cell>
          <cell r="AR62">
            <v>0</v>
          </cell>
          <cell r="AS62">
            <v>0</v>
          </cell>
          <cell r="AT62">
            <v>0</v>
          </cell>
          <cell r="AU62">
            <v>8</v>
          </cell>
          <cell r="AW62" t="str">
            <v/>
          </cell>
          <cell r="AX62" t="str">
            <v/>
          </cell>
        </row>
        <row r="63">
          <cell r="B63" t="str">
            <v>Sugiyarno</v>
          </cell>
          <cell r="C63" t="str">
            <v>.</v>
          </cell>
          <cell r="D63" t="str">
            <v>.</v>
          </cell>
          <cell r="E63" t="str">
            <v>.</v>
          </cell>
          <cell r="F63" t="str">
            <v>IPG</v>
          </cell>
          <cell r="K63" t="str">
            <v>IPG</v>
          </cell>
          <cell r="L63" t="str">
            <v>IPG</v>
          </cell>
          <cell r="M63" t="str">
            <v>IPG</v>
          </cell>
          <cell r="P63" t="str">
            <v>.</v>
          </cell>
          <cell r="Q63" t="str">
            <v>.</v>
          </cell>
          <cell r="R63" t="str">
            <v>.</v>
          </cell>
          <cell r="S63" t="str">
            <v>.</v>
          </cell>
          <cell r="T63" t="str">
            <v>.</v>
          </cell>
          <cell r="X63" t="str">
            <v>IPG</v>
          </cell>
          <cell r="Y63" t="str">
            <v>IPG</v>
          </cell>
          <cell r="Z63" t="str">
            <v>IPG</v>
          </cell>
          <cell r="AA63" t="str">
            <v>IPG</v>
          </cell>
          <cell r="AD63" t="str">
            <v>.</v>
          </cell>
          <cell r="AE63" t="str">
            <v>.</v>
          </cell>
          <cell r="AF63" t="str">
            <v>.</v>
          </cell>
          <cell r="AM63">
            <v>0</v>
          </cell>
          <cell r="AN63">
            <v>0</v>
          </cell>
          <cell r="AO63">
            <v>0</v>
          </cell>
          <cell r="AP63">
            <v>8</v>
          </cell>
          <cell r="AQ63">
            <v>11</v>
          </cell>
          <cell r="AR63">
            <v>0</v>
          </cell>
          <cell r="AS63">
            <v>0</v>
          </cell>
          <cell r="AT63">
            <v>0</v>
          </cell>
          <cell r="AU63">
            <v>15</v>
          </cell>
          <cell r="AW63" t="str">
            <v/>
          </cell>
          <cell r="AX63" t="str">
            <v/>
          </cell>
        </row>
        <row r="64">
          <cell r="B64" t="str">
            <v>Agus Joko Widagdo</v>
          </cell>
          <cell r="C64" t="str">
            <v>.</v>
          </cell>
          <cell r="D64" t="str">
            <v>.</v>
          </cell>
          <cell r="E64" t="str">
            <v>.</v>
          </cell>
          <cell r="F64" t="str">
            <v>IPG</v>
          </cell>
          <cell r="K64" t="str">
            <v>IPG</v>
          </cell>
          <cell r="L64" t="str">
            <v>IPG</v>
          </cell>
          <cell r="M64" t="str">
            <v>IPG</v>
          </cell>
          <cell r="P64" t="str">
            <v>IPG</v>
          </cell>
          <cell r="Q64" t="str">
            <v>IPG</v>
          </cell>
          <cell r="R64" t="str">
            <v>.</v>
          </cell>
          <cell r="S64" t="str">
            <v>.</v>
          </cell>
          <cell r="T64" t="str">
            <v>.</v>
          </cell>
          <cell r="X64" t="str">
            <v>IPG</v>
          </cell>
          <cell r="Y64" t="str">
            <v>.</v>
          </cell>
          <cell r="Z64" t="str">
            <v>.</v>
          </cell>
          <cell r="AA64" t="str">
            <v>.</v>
          </cell>
          <cell r="AD64" t="str">
            <v>IPG</v>
          </cell>
          <cell r="AE64" t="str">
            <v>.</v>
          </cell>
          <cell r="AF64" t="str">
            <v>.</v>
          </cell>
          <cell r="AM64">
            <v>0</v>
          </cell>
          <cell r="AN64">
            <v>0</v>
          </cell>
          <cell r="AO64">
            <v>0</v>
          </cell>
          <cell r="AP64">
            <v>8</v>
          </cell>
          <cell r="AQ64">
            <v>11</v>
          </cell>
          <cell r="AR64">
            <v>0</v>
          </cell>
          <cell r="AS64">
            <v>0</v>
          </cell>
          <cell r="AT64">
            <v>0</v>
          </cell>
          <cell r="AU64">
            <v>15</v>
          </cell>
          <cell r="AW64" t="str">
            <v/>
          </cell>
          <cell r="AX64" t="str">
            <v/>
          </cell>
        </row>
        <row r="66">
          <cell r="B66" t="str">
            <v>Larastiya Wati = Cuti Melahirkan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:XFD8"/>
    </sheetView>
  </sheetViews>
  <sheetFormatPr defaultRowHeight="12.75" x14ac:dyDescent="0.2"/>
  <cols>
    <col min="1" max="1" width="6" customWidth="1"/>
    <col min="2" max="2" width="18.85546875" customWidth="1"/>
    <col min="3" max="3" width="12.85546875" customWidth="1"/>
    <col min="4" max="4" width="14.140625" customWidth="1"/>
    <col min="5" max="5" width="16.28515625" customWidth="1"/>
    <col min="6" max="6" width="14.85546875" customWidth="1"/>
    <col min="7" max="7" width="15" customWidth="1"/>
    <col min="8" max="37" width="5.28515625" customWidth="1"/>
    <col min="38" max="38" width="17" customWidth="1"/>
    <col min="39" max="39" width="16.28515625" customWidth="1"/>
    <col min="40" max="40" width="18.85546875" customWidth="1"/>
    <col min="41" max="41" width="19.85546875" customWidth="1"/>
    <col min="42" max="42" width="22.28515625" customWidth="1"/>
    <col min="43" max="43" width="21" customWidth="1"/>
    <col min="44" max="44" width="17.140625" customWidth="1"/>
    <col min="45" max="62" width="5.28515625" customWidth="1"/>
    <col min="64" max="67" width="4.7109375" customWidth="1"/>
  </cols>
  <sheetData>
    <row r="1" spans="1:67" ht="15.95" customHeight="1" thickTop="1" x14ac:dyDescent="0.2">
      <c r="A1" s="128" t="s">
        <v>58</v>
      </c>
      <c r="B1" s="128" t="s">
        <v>59</v>
      </c>
      <c r="C1" s="126">
        <v>44738</v>
      </c>
      <c r="D1" s="127"/>
      <c r="E1" s="124">
        <f>C1+1</f>
        <v>44739</v>
      </c>
      <c r="F1" s="125"/>
      <c r="G1" s="124">
        <f>E1+1</f>
        <v>44740</v>
      </c>
      <c r="H1" s="125"/>
      <c r="I1" s="124">
        <f>G1+1</f>
        <v>44741</v>
      </c>
      <c r="J1" s="125"/>
      <c r="K1" s="124">
        <f>I1+1</f>
        <v>44742</v>
      </c>
      <c r="L1" s="125"/>
      <c r="M1" s="124">
        <f>K1+1</f>
        <v>44743</v>
      </c>
      <c r="N1" s="125"/>
      <c r="O1" s="126">
        <f>M1+1</f>
        <v>44744</v>
      </c>
      <c r="P1" s="127"/>
      <c r="Q1" s="124">
        <f>O1+1</f>
        <v>44745</v>
      </c>
      <c r="R1" s="125"/>
      <c r="S1" s="124">
        <f>Q1+1</f>
        <v>44746</v>
      </c>
      <c r="T1" s="125"/>
      <c r="U1" s="124">
        <f>S1+1</f>
        <v>44747</v>
      </c>
      <c r="V1" s="125"/>
      <c r="W1" s="124">
        <f>U1+1</f>
        <v>44748</v>
      </c>
      <c r="X1" s="125"/>
      <c r="Y1" s="124">
        <f>W1+1</f>
        <v>44749</v>
      </c>
      <c r="Z1" s="125"/>
      <c r="AA1" s="124">
        <f>Y1+1</f>
        <v>44750</v>
      </c>
      <c r="AB1" s="125"/>
      <c r="AC1" s="124">
        <f>AA1+1</f>
        <v>44751</v>
      </c>
      <c r="AD1" s="125"/>
      <c r="AE1" s="124">
        <f>AC1+1</f>
        <v>44752</v>
      </c>
      <c r="AF1" s="125"/>
      <c r="AG1" s="124">
        <f>AE1+1</f>
        <v>44753</v>
      </c>
      <c r="AH1" s="125"/>
      <c r="AI1" s="124">
        <f>AG1+1</f>
        <v>44754</v>
      </c>
      <c r="AJ1" s="125"/>
      <c r="AK1" s="124">
        <f>AI1+1</f>
        <v>44755</v>
      </c>
      <c r="AL1" s="125"/>
      <c r="AM1" s="124">
        <f>AK1+1</f>
        <v>44756</v>
      </c>
      <c r="AN1" s="125"/>
      <c r="AO1" s="124">
        <f>AM1+1</f>
        <v>44757</v>
      </c>
      <c r="AP1" s="125"/>
      <c r="AQ1" s="124">
        <f>AO1+1</f>
        <v>44758</v>
      </c>
      <c r="AR1" s="125"/>
      <c r="AS1" s="124">
        <f>AQ1+1</f>
        <v>44759</v>
      </c>
      <c r="AT1" s="125"/>
      <c r="AU1" s="124">
        <f>AS1+1</f>
        <v>44760</v>
      </c>
      <c r="AV1" s="125"/>
      <c r="AW1" s="124">
        <f>AU1+1</f>
        <v>44761</v>
      </c>
      <c r="AX1" s="125"/>
      <c r="AY1" s="124">
        <f>AW1+1</f>
        <v>44762</v>
      </c>
      <c r="AZ1" s="125"/>
      <c r="BA1" s="124">
        <f>AY1+1</f>
        <v>44763</v>
      </c>
      <c r="BB1" s="125"/>
      <c r="BC1" s="124">
        <f>BA1+1</f>
        <v>44764</v>
      </c>
      <c r="BD1" s="125"/>
      <c r="BE1" s="124">
        <f>BC1+1</f>
        <v>44765</v>
      </c>
      <c r="BF1" s="125"/>
      <c r="BG1" s="124">
        <f>BE1+1</f>
        <v>44766</v>
      </c>
      <c r="BH1" s="125"/>
      <c r="BI1" s="124">
        <f>BG1+1</f>
        <v>44767</v>
      </c>
      <c r="BJ1" s="125"/>
      <c r="BL1" s="129" t="s">
        <v>40</v>
      </c>
      <c r="BM1" s="130"/>
      <c r="BN1" s="131"/>
      <c r="BO1" s="132"/>
    </row>
    <row r="2" spans="1:67" ht="15.95" customHeight="1" thickBot="1" x14ac:dyDescent="0.25">
      <c r="A2" s="128"/>
      <c r="B2" s="128"/>
      <c r="C2" s="71" t="s">
        <v>60</v>
      </c>
      <c r="D2" s="71" t="s">
        <v>61</v>
      </c>
      <c r="E2" s="92" t="s">
        <v>60</v>
      </c>
      <c r="F2" s="92" t="s">
        <v>61</v>
      </c>
      <c r="G2" s="92" t="s">
        <v>60</v>
      </c>
      <c r="H2" s="92" t="s">
        <v>61</v>
      </c>
      <c r="I2" s="92" t="s">
        <v>60</v>
      </c>
      <c r="J2" s="92" t="s">
        <v>61</v>
      </c>
      <c r="K2" s="92" t="s">
        <v>60</v>
      </c>
      <c r="L2" s="92" t="s">
        <v>61</v>
      </c>
      <c r="M2" s="92" t="s">
        <v>60</v>
      </c>
      <c r="N2" s="92" t="s">
        <v>61</v>
      </c>
      <c r="O2" s="71" t="s">
        <v>60</v>
      </c>
      <c r="P2" s="71" t="s">
        <v>61</v>
      </c>
      <c r="Q2" s="71" t="s">
        <v>60</v>
      </c>
      <c r="R2" s="71" t="s">
        <v>61</v>
      </c>
      <c r="S2" s="92" t="s">
        <v>60</v>
      </c>
      <c r="T2" s="92" t="s">
        <v>61</v>
      </c>
      <c r="U2" s="92" t="s">
        <v>60</v>
      </c>
      <c r="V2" s="92" t="s">
        <v>61</v>
      </c>
      <c r="W2" s="92" t="s">
        <v>60</v>
      </c>
      <c r="X2" s="92" t="s">
        <v>61</v>
      </c>
      <c r="Y2" s="92" t="s">
        <v>60</v>
      </c>
      <c r="Z2" s="92" t="s">
        <v>61</v>
      </c>
      <c r="AA2" s="92" t="s">
        <v>60</v>
      </c>
      <c r="AB2" s="92" t="s">
        <v>61</v>
      </c>
      <c r="AC2" s="71" t="s">
        <v>60</v>
      </c>
      <c r="AD2" s="71" t="s">
        <v>61</v>
      </c>
      <c r="AE2" s="71" t="s">
        <v>60</v>
      </c>
      <c r="AF2" s="71" t="s">
        <v>61</v>
      </c>
      <c r="AG2" s="92" t="s">
        <v>60</v>
      </c>
      <c r="AH2" s="92" t="s">
        <v>61</v>
      </c>
      <c r="AI2" s="92" t="s">
        <v>60</v>
      </c>
      <c r="AJ2" s="92" t="s">
        <v>61</v>
      </c>
      <c r="AK2" s="92" t="s">
        <v>60</v>
      </c>
      <c r="AL2" s="92" t="s">
        <v>61</v>
      </c>
      <c r="AM2" s="92" t="s">
        <v>60</v>
      </c>
      <c r="AN2" s="92" t="s">
        <v>61</v>
      </c>
      <c r="AO2" s="92" t="s">
        <v>60</v>
      </c>
      <c r="AP2" s="92" t="s">
        <v>61</v>
      </c>
      <c r="AQ2" s="71" t="s">
        <v>60</v>
      </c>
      <c r="AR2" s="71" t="s">
        <v>61</v>
      </c>
      <c r="AS2" s="71" t="s">
        <v>60</v>
      </c>
      <c r="AT2" s="71" t="s">
        <v>61</v>
      </c>
      <c r="AU2" s="92" t="s">
        <v>60</v>
      </c>
      <c r="AV2" s="92" t="s">
        <v>61</v>
      </c>
      <c r="AW2" s="92" t="s">
        <v>60</v>
      </c>
      <c r="AX2" s="92" t="s">
        <v>61</v>
      </c>
      <c r="AY2" s="92" t="s">
        <v>60</v>
      </c>
      <c r="AZ2" s="92" t="s">
        <v>61</v>
      </c>
      <c r="BA2" s="92" t="s">
        <v>60</v>
      </c>
      <c r="BB2" s="92" t="s">
        <v>61</v>
      </c>
      <c r="BC2" s="92" t="s">
        <v>60</v>
      </c>
      <c r="BD2" s="92" t="s">
        <v>61</v>
      </c>
      <c r="BE2" s="71" t="s">
        <v>60</v>
      </c>
      <c r="BF2" s="71" t="s">
        <v>61</v>
      </c>
      <c r="BG2" s="71" t="s">
        <v>60</v>
      </c>
      <c r="BH2" s="71" t="s">
        <v>61</v>
      </c>
      <c r="BI2" s="92" t="s">
        <v>60</v>
      </c>
      <c r="BJ2" s="92" t="s">
        <v>61</v>
      </c>
      <c r="BL2" s="12" t="s">
        <v>3</v>
      </c>
      <c r="BM2" s="48" t="s">
        <v>68</v>
      </c>
      <c r="BN2" s="10" t="s">
        <v>73</v>
      </c>
      <c r="BO2" s="11" t="s">
        <v>22</v>
      </c>
    </row>
    <row r="3" spans="1:67" ht="15.95" customHeight="1" thickTop="1" x14ac:dyDescent="0.2">
      <c r="A3" s="35" t="s">
        <v>62</v>
      </c>
      <c r="B3" s="35" t="s">
        <v>41</v>
      </c>
      <c r="C3" s="72" t="s">
        <v>57</v>
      </c>
      <c r="D3" s="72" t="s">
        <v>57</v>
      </c>
      <c r="E3" s="60" t="s">
        <v>213</v>
      </c>
      <c r="F3" s="60" t="s">
        <v>114</v>
      </c>
      <c r="G3" s="60" t="s">
        <v>145</v>
      </c>
      <c r="H3" s="60" t="s">
        <v>85</v>
      </c>
      <c r="I3" s="60" t="s">
        <v>160</v>
      </c>
      <c r="J3" s="60" t="s">
        <v>190</v>
      </c>
      <c r="K3" s="60" t="s">
        <v>119</v>
      </c>
      <c r="L3" s="60" t="s">
        <v>107</v>
      </c>
      <c r="M3" s="60" t="s">
        <v>160</v>
      </c>
      <c r="N3" s="60" t="s">
        <v>165</v>
      </c>
      <c r="O3" s="95" t="s">
        <v>57</v>
      </c>
      <c r="P3" s="72" t="s">
        <v>57</v>
      </c>
      <c r="Q3" s="72" t="s">
        <v>57</v>
      </c>
      <c r="R3" s="78" t="s">
        <v>57</v>
      </c>
      <c r="S3" s="60" t="s">
        <v>213</v>
      </c>
      <c r="T3" s="60" t="s">
        <v>114</v>
      </c>
      <c r="U3" s="60" t="s">
        <v>211</v>
      </c>
      <c r="V3" s="60" t="s">
        <v>114</v>
      </c>
      <c r="W3" s="60" t="s">
        <v>136</v>
      </c>
      <c r="X3" s="60" t="s">
        <v>84</v>
      </c>
      <c r="Y3" s="60" t="s">
        <v>134</v>
      </c>
      <c r="Z3" s="60" t="s">
        <v>84</v>
      </c>
      <c r="AA3" s="61" t="s">
        <v>108</v>
      </c>
      <c r="AB3" s="61" t="s">
        <v>113</v>
      </c>
      <c r="AC3" s="77" t="s">
        <v>57</v>
      </c>
      <c r="AD3" s="72" t="s">
        <v>57</v>
      </c>
      <c r="AE3" s="72" t="s">
        <v>57</v>
      </c>
      <c r="AF3" s="78" t="s">
        <v>57</v>
      </c>
      <c r="AG3" s="60" t="s">
        <v>177</v>
      </c>
      <c r="AH3" s="60" t="s">
        <v>85</v>
      </c>
      <c r="AI3" s="60" t="s">
        <v>134</v>
      </c>
      <c r="AJ3" s="60" t="s">
        <v>85</v>
      </c>
      <c r="AK3" s="60" t="s">
        <v>158</v>
      </c>
      <c r="AL3" s="60" t="s">
        <v>84</v>
      </c>
      <c r="AM3" s="60" t="s">
        <v>180</v>
      </c>
      <c r="AN3" s="60" t="s">
        <v>84</v>
      </c>
      <c r="AO3" s="60" t="s">
        <v>211</v>
      </c>
      <c r="AP3" s="60" t="s">
        <v>103</v>
      </c>
      <c r="AQ3" s="72" t="s">
        <v>57</v>
      </c>
      <c r="AR3" s="72" t="s">
        <v>57</v>
      </c>
      <c r="AS3" s="72" t="s">
        <v>57</v>
      </c>
      <c r="AT3" s="72" t="s">
        <v>57</v>
      </c>
      <c r="AU3" s="60" t="s">
        <v>126</v>
      </c>
      <c r="AV3" s="60" t="s">
        <v>114</v>
      </c>
      <c r="AW3" s="60" t="s">
        <v>90</v>
      </c>
      <c r="AX3" s="60" t="s">
        <v>107</v>
      </c>
      <c r="AY3" s="60" t="s">
        <v>119</v>
      </c>
      <c r="AZ3" s="60" t="s">
        <v>84</v>
      </c>
      <c r="BA3" s="60" t="s">
        <v>90</v>
      </c>
      <c r="BB3" s="60" t="s">
        <v>84</v>
      </c>
      <c r="BC3" s="60" t="s">
        <v>139</v>
      </c>
      <c r="BD3" s="60" t="s">
        <v>100</v>
      </c>
      <c r="BE3" s="72" t="s">
        <v>57</v>
      </c>
      <c r="BF3" s="72" t="s">
        <v>57</v>
      </c>
      <c r="BG3" s="72" t="s">
        <v>57</v>
      </c>
      <c r="BH3" s="72" t="s">
        <v>57</v>
      </c>
      <c r="BI3" s="60" t="s">
        <v>124</v>
      </c>
      <c r="BJ3" s="60" t="s">
        <v>84</v>
      </c>
      <c r="BL3" s="57">
        <f t="shared" ref="BL3:BO22" si="0">COUNTIF($C3:$BJ3,BL$2)</f>
        <v>0</v>
      </c>
      <c r="BM3" s="58">
        <f t="shared" si="0"/>
        <v>0</v>
      </c>
      <c r="BN3" s="58">
        <f t="shared" si="0"/>
        <v>0</v>
      </c>
      <c r="BO3" s="59">
        <f t="shared" si="0"/>
        <v>0</v>
      </c>
    </row>
    <row r="4" spans="1:67" ht="15.95" customHeight="1" x14ac:dyDescent="0.2">
      <c r="A4" s="35">
        <f t="shared" ref="A4:A47" si="1">A3+1</f>
        <v>2</v>
      </c>
      <c r="B4" s="35" t="s">
        <v>4</v>
      </c>
      <c r="C4" s="72" t="s">
        <v>57</v>
      </c>
      <c r="D4" s="72" t="s">
        <v>57</v>
      </c>
      <c r="E4" s="60" t="s">
        <v>91</v>
      </c>
      <c r="F4" s="60" t="s">
        <v>138</v>
      </c>
      <c r="G4" s="60" t="s">
        <v>91</v>
      </c>
      <c r="H4" s="60" t="s">
        <v>162</v>
      </c>
      <c r="I4" s="60" t="s">
        <v>139</v>
      </c>
      <c r="J4" s="60" t="s">
        <v>127</v>
      </c>
      <c r="K4" s="60" t="s">
        <v>99</v>
      </c>
      <c r="L4" s="60" t="s">
        <v>137</v>
      </c>
      <c r="M4" s="60" t="s">
        <v>86</v>
      </c>
      <c r="N4" s="60" t="s">
        <v>122</v>
      </c>
      <c r="O4" s="72" t="s">
        <v>57</v>
      </c>
      <c r="P4" s="72" t="s">
        <v>57</v>
      </c>
      <c r="Q4" s="72" t="s">
        <v>57</v>
      </c>
      <c r="R4" s="72" t="s">
        <v>57</v>
      </c>
      <c r="S4" s="60" t="s">
        <v>106</v>
      </c>
      <c r="T4" s="60" t="s">
        <v>127</v>
      </c>
      <c r="U4" s="60" t="s">
        <v>143</v>
      </c>
      <c r="V4" s="60" t="s">
        <v>131</v>
      </c>
      <c r="W4" s="60" t="s">
        <v>106</v>
      </c>
      <c r="X4" s="60" t="s">
        <v>159</v>
      </c>
      <c r="Y4" s="60" t="s">
        <v>91</v>
      </c>
      <c r="Z4" s="60" t="s">
        <v>107</v>
      </c>
      <c r="AA4" s="61" t="s">
        <v>98</v>
      </c>
      <c r="AB4" s="61" t="s">
        <v>181</v>
      </c>
      <c r="AC4" s="77" t="s">
        <v>57</v>
      </c>
      <c r="AD4" s="72" t="s">
        <v>57</v>
      </c>
      <c r="AE4" s="72" t="s">
        <v>57</v>
      </c>
      <c r="AF4" s="72" t="s">
        <v>57</v>
      </c>
      <c r="AG4" s="60" t="s">
        <v>97</v>
      </c>
      <c r="AH4" s="60" t="s">
        <v>159</v>
      </c>
      <c r="AI4" s="60" t="s">
        <v>87</v>
      </c>
      <c r="AJ4" s="60" t="s">
        <v>127</v>
      </c>
      <c r="AK4" s="60" t="s">
        <v>91</v>
      </c>
      <c r="AL4" s="60" t="s">
        <v>105</v>
      </c>
      <c r="AM4" s="60" t="s">
        <v>91</v>
      </c>
      <c r="AN4" s="60" t="s">
        <v>138</v>
      </c>
      <c r="AO4" s="60" t="s">
        <v>112</v>
      </c>
      <c r="AP4" s="60" t="s">
        <v>122</v>
      </c>
      <c r="AQ4" s="72" t="s">
        <v>57</v>
      </c>
      <c r="AR4" s="72" t="s">
        <v>57</v>
      </c>
      <c r="AS4" s="77" t="s">
        <v>57</v>
      </c>
      <c r="AT4" s="72" t="s">
        <v>57</v>
      </c>
      <c r="AU4" s="60" t="s">
        <v>87</v>
      </c>
      <c r="AV4" s="60" t="s">
        <v>110</v>
      </c>
      <c r="AW4" s="60" t="s">
        <v>101</v>
      </c>
      <c r="AX4" s="60" t="s">
        <v>164</v>
      </c>
      <c r="AY4" s="60" t="s">
        <v>106</v>
      </c>
      <c r="AZ4" s="60" t="s">
        <v>164</v>
      </c>
      <c r="BA4" s="60" t="s">
        <v>95</v>
      </c>
      <c r="BB4" s="60" t="s">
        <v>110</v>
      </c>
      <c r="BC4" s="60" t="s">
        <v>139</v>
      </c>
      <c r="BD4" s="60" t="s">
        <v>178</v>
      </c>
      <c r="BE4" s="72" t="s">
        <v>57</v>
      </c>
      <c r="BF4" s="72" t="s">
        <v>57</v>
      </c>
      <c r="BG4" s="72" t="s">
        <v>57</v>
      </c>
      <c r="BH4" s="72" t="s">
        <v>57</v>
      </c>
      <c r="BI4" s="60" t="s">
        <v>188</v>
      </c>
      <c r="BJ4" s="60" t="s">
        <v>110</v>
      </c>
      <c r="BL4" s="27">
        <f t="shared" si="0"/>
        <v>0</v>
      </c>
      <c r="BM4" s="51">
        <f t="shared" si="0"/>
        <v>0</v>
      </c>
      <c r="BN4" s="28">
        <f t="shared" si="0"/>
        <v>0</v>
      </c>
      <c r="BO4" s="29">
        <f t="shared" si="0"/>
        <v>0</v>
      </c>
    </row>
    <row r="5" spans="1:67" ht="15.95" customHeight="1" x14ac:dyDescent="0.2">
      <c r="A5" s="35">
        <f t="shared" si="1"/>
        <v>3</v>
      </c>
      <c r="B5" s="35" t="s">
        <v>43</v>
      </c>
      <c r="C5" s="72" t="s">
        <v>57</v>
      </c>
      <c r="D5" s="72" t="s">
        <v>57</v>
      </c>
      <c r="E5" s="60" t="s">
        <v>109</v>
      </c>
      <c r="F5" s="60" t="s">
        <v>164</v>
      </c>
      <c r="G5" s="60" t="s">
        <v>124</v>
      </c>
      <c r="H5" s="60" t="s">
        <v>125</v>
      </c>
      <c r="I5" s="60" t="s">
        <v>94</v>
      </c>
      <c r="J5" s="60" t="s">
        <v>114</v>
      </c>
      <c r="K5" s="60" t="s">
        <v>124</v>
      </c>
      <c r="L5" s="60" t="s">
        <v>125</v>
      </c>
      <c r="M5" s="60" t="s">
        <v>116</v>
      </c>
      <c r="N5" s="60" t="s">
        <v>234</v>
      </c>
      <c r="O5" s="72" t="s">
        <v>57</v>
      </c>
      <c r="P5" s="72" t="s">
        <v>57</v>
      </c>
      <c r="Q5" s="72" t="s">
        <v>57</v>
      </c>
      <c r="R5" s="72" t="s">
        <v>57</v>
      </c>
      <c r="S5" s="60" t="s">
        <v>135</v>
      </c>
      <c r="T5" s="60" t="s">
        <v>221</v>
      </c>
      <c r="U5" s="60" t="s">
        <v>126</v>
      </c>
      <c r="V5" s="60" t="s">
        <v>114</v>
      </c>
      <c r="W5" s="60" t="s">
        <v>99</v>
      </c>
      <c r="X5" s="60" t="s">
        <v>107</v>
      </c>
      <c r="Y5" s="60" t="s">
        <v>134</v>
      </c>
      <c r="Z5" s="60" t="s">
        <v>159</v>
      </c>
      <c r="AA5" s="61" t="s">
        <v>97</v>
      </c>
      <c r="AB5" s="61" t="s">
        <v>167</v>
      </c>
      <c r="AC5" s="77" t="s">
        <v>57</v>
      </c>
      <c r="AD5" s="72" t="s">
        <v>57</v>
      </c>
      <c r="AE5" s="72" t="s">
        <v>57</v>
      </c>
      <c r="AF5" s="72" t="s">
        <v>57</v>
      </c>
      <c r="AG5" s="60" t="s">
        <v>135</v>
      </c>
      <c r="AH5" s="60" t="s">
        <v>220</v>
      </c>
      <c r="AI5" s="60" t="s">
        <v>88</v>
      </c>
      <c r="AJ5" s="60" t="s">
        <v>123</v>
      </c>
      <c r="AK5" s="60" t="s">
        <v>89</v>
      </c>
      <c r="AL5" s="60" t="s">
        <v>114</v>
      </c>
      <c r="AM5" s="60" t="s">
        <v>118</v>
      </c>
      <c r="AN5" s="60" t="s">
        <v>96</v>
      </c>
      <c r="AO5" s="60" t="s">
        <v>104</v>
      </c>
      <c r="AP5" s="60" t="s">
        <v>179</v>
      </c>
      <c r="AQ5" s="72" t="s">
        <v>57</v>
      </c>
      <c r="AR5" s="72" t="s">
        <v>57</v>
      </c>
      <c r="AS5" s="72" t="s">
        <v>57</v>
      </c>
      <c r="AT5" s="72" t="s">
        <v>57</v>
      </c>
      <c r="AU5" s="60" t="s">
        <v>116</v>
      </c>
      <c r="AV5" s="60" t="s">
        <v>105</v>
      </c>
      <c r="AW5" s="60" t="s">
        <v>130</v>
      </c>
      <c r="AX5" s="60" t="s">
        <v>131</v>
      </c>
      <c r="AY5" s="60" t="s">
        <v>94</v>
      </c>
      <c r="AZ5" s="60" t="s">
        <v>127</v>
      </c>
      <c r="BA5" s="60" t="s">
        <v>115</v>
      </c>
      <c r="BB5" s="60" t="s">
        <v>114</v>
      </c>
      <c r="BC5" s="60" t="s">
        <v>95</v>
      </c>
      <c r="BD5" s="60" t="s">
        <v>113</v>
      </c>
      <c r="BE5" s="72" t="s">
        <v>57</v>
      </c>
      <c r="BF5" s="72" t="s">
        <v>57</v>
      </c>
      <c r="BG5" s="72" t="s">
        <v>57</v>
      </c>
      <c r="BH5" s="72" t="s">
        <v>57</v>
      </c>
      <c r="BI5" s="60" t="s">
        <v>116</v>
      </c>
      <c r="BJ5" s="60" t="s">
        <v>114</v>
      </c>
      <c r="BL5" s="27">
        <f t="shared" si="0"/>
        <v>0</v>
      </c>
      <c r="BM5" s="51">
        <f t="shared" si="0"/>
        <v>0</v>
      </c>
      <c r="BN5" s="28">
        <f t="shared" si="0"/>
        <v>0</v>
      </c>
      <c r="BO5" s="29">
        <f t="shared" si="0"/>
        <v>0</v>
      </c>
    </row>
    <row r="6" spans="1:67" ht="15.95" customHeight="1" x14ac:dyDescent="0.2">
      <c r="A6" s="35">
        <f t="shared" si="1"/>
        <v>4</v>
      </c>
      <c r="B6" s="35" t="s">
        <v>44</v>
      </c>
      <c r="C6" s="72" t="s">
        <v>57</v>
      </c>
      <c r="D6" s="72" t="s">
        <v>57</v>
      </c>
      <c r="E6" s="60" t="s">
        <v>133</v>
      </c>
      <c r="F6" s="60" t="s">
        <v>123</v>
      </c>
      <c r="G6" s="60" t="s">
        <v>93</v>
      </c>
      <c r="H6" s="60" t="s">
        <v>137</v>
      </c>
      <c r="I6" s="60" t="s">
        <v>133</v>
      </c>
      <c r="J6" s="60" t="s">
        <v>174</v>
      </c>
      <c r="K6" s="60" t="s">
        <v>109</v>
      </c>
      <c r="L6" s="60" t="s">
        <v>138</v>
      </c>
      <c r="M6" s="60" t="s">
        <v>92</v>
      </c>
      <c r="N6" s="60" t="s">
        <v>122</v>
      </c>
      <c r="O6" s="72" t="s">
        <v>57</v>
      </c>
      <c r="P6" s="72" t="s">
        <v>57</v>
      </c>
      <c r="Q6" s="72" t="s">
        <v>57</v>
      </c>
      <c r="R6" s="72" t="s">
        <v>57</v>
      </c>
      <c r="S6" s="60" t="s">
        <v>108</v>
      </c>
      <c r="T6" s="60" t="s">
        <v>132</v>
      </c>
      <c r="U6" s="122" t="s">
        <v>3</v>
      </c>
      <c r="V6" s="123"/>
      <c r="W6" s="60" t="s">
        <v>130</v>
      </c>
      <c r="X6" s="60" t="s">
        <v>96</v>
      </c>
      <c r="Y6" s="60" t="s">
        <v>235</v>
      </c>
      <c r="Z6" s="60" t="s">
        <v>123</v>
      </c>
      <c r="AA6" s="61" t="s">
        <v>118</v>
      </c>
      <c r="AB6" s="61" t="s">
        <v>103</v>
      </c>
      <c r="AC6" s="77" t="s">
        <v>57</v>
      </c>
      <c r="AD6" s="72" t="s">
        <v>57</v>
      </c>
      <c r="AE6" s="72" t="s">
        <v>57</v>
      </c>
      <c r="AF6" s="72" t="s">
        <v>57</v>
      </c>
      <c r="AG6" s="60" t="s">
        <v>108</v>
      </c>
      <c r="AH6" s="60" t="s">
        <v>96</v>
      </c>
      <c r="AI6" s="60" t="s">
        <v>136</v>
      </c>
      <c r="AJ6" s="60" t="s">
        <v>137</v>
      </c>
      <c r="AK6" s="60" t="s">
        <v>109</v>
      </c>
      <c r="AL6" s="60" t="s">
        <v>96</v>
      </c>
      <c r="AM6" s="60" t="s">
        <v>252</v>
      </c>
      <c r="AN6" s="60" t="s">
        <v>110</v>
      </c>
      <c r="AO6" s="60" t="s">
        <v>134</v>
      </c>
      <c r="AP6" s="60" t="s">
        <v>117</v>
      </c>
      <c r="AQ6" s="72" t="s">
        <v>57</v>
      </c>
      <c r="AR6" s="78" t="s">
        <v>57</v>
      </c>
      <c r="AS6" s="72" t="s">
        <v>57</v>
      </c>
      <c r="AT6" s="72" t="s">
        <v>57</v>
      </c>
      <c r="AU6" s="60" t="s">
        <v>118</v>
      </c>
      <c r="AV6" s="60" t="s">
        <v>110</v>
      </c>
      <c r="AW6" s="60" t="s">
        <v>130</v>
      </c>
      <c r="AX6" s="60" t="s">
        <v>123</v>
      </c>
      <c r="AY6" s="60" t="s">
        <v>211</v>
      </c>
      <c r="AZ6" s="60" t="s">
        <v>125</v>
      </c>
      <c r="BA6" s="60" t="s">
        <v>154</v>
      </c>
      <c r="BB6" s="60" t="s">
        <v>162</v>
      </c>
      <c r="BC6" s="60" t="s">
        <v>155</v>
      </c>
      <c r="BD6" s="60" t="s">
        <v>122</v>
      </c>
      <c r="BE6" s="72" t="s">
        <v>57</v>
      </c>
      <c r="BF6" s="72" t="s">
        <v>57</v>
      </c>
      <c r="BG6" s="72" t="s">
        <v>57</v>
      </c>
      <c r="BH6" s="72" t="s">
        <v>57</v>
      </c>
      <c r="BI6" s="122" t="s">
        <v>3</v>
      </c>
      <c r="BJ6" s="123"/>
      <c r="BL6" s="27">
        <f t="shared" si="0"/>
        <v>2</v>
      </c>
      <c r="BM6" s="51">
        <f t="shared" si="0"/>
        <v>0</v>
      </c>
      <c r="BN6" s="28">
        <f t="shared" si="0"/>
        <v>0</v>
      </c>
      <c r="BO6" s="29">
        <f t="shared" si="0"/>
        <v>0</v>
      </c>
    </row>
    <row r="7" spans="1:67" ht="15.95" customHeight="1" x14ac:dyDescent="0.2">
      <c r="A7" s="35">
        <f t="shared" si="1"/>
        <v>5</v>
      </c>
      <c r="B7" s="35" t="s">
        <v>6</v>
      </c>
      <c r="C7" s="72" t="s">
        <v>57</v>
      </c>
      <c r="D7" s="72" t="s">
        <v>57</v>
      </c>
      <c r="E7" s="60" t="s">
        <v>86</v>
      </c>
      <c r="F7" s="60" t="s">
        <v>96</v>
      </c>
      <c r="G7" s="60" t="s">
        <v>106</v>
      </c>
      <c r="H7" s="60" t="s">
        <v>125</v>
      </c>
      <c r="I7" s="60" t="s">
        <v>98</v>
      </c>
      <c r="J7" s="60" t="s">
        <v>193</v>
      </c>
      <c r="K7" s="60" t="s">
        <v>163</v>
      </c>
      <c r="L7" s="60" t="s">
        <v>205</v>
      </c>
      <c r="M7" s="60" t="s">
        <v>88</v>
      </c>
      <c r="N7" s="60" t="s">
        <v>179</v>
      </c>
      <c r="O7" s="72" t="s">
        <v>57</v>
      </c>
      <c r="P7" s="72" t="s">
        <v>57</v>
      </c>
      <c r="Q7" s="72" t="s">
        <v>57</v>
      </c>
      <c r="R7" s="72" t="s">
        <v>57</v>
      </c>
      <c r="S7" s="60" t="s">
        <v>91</v>
      </c>
      <c r="T7" s="60" t="s">
        <v>138</v>
      </c>
      <c r="U7" s="60" t="s">
        <v>94</v>
      </c>
      <c r="V7" s="60" t="s">
        <v>137</v>
      </c>
      <c r="W7" s="60" t="s">
        <v>106</v>
      </c>
      <c r="X7" s="60" t="s">
        <v>144</v>
      </c>
      <c r="Y7" s="60" t="s">
        <v>88</v>
      </c>
      <c r="Z7" s="60" t="s">
        <v>131</v>
      </c>
      <c r="AA7" s="61" t="s">
        <v>115</v>
      </c>
      <c r="AB7" s="61" t="s">
        <v>103</v>
      </c>
      <c r="AC7" s="72" t="s">
        <v>57</v>
      </c>
      <c r="AD7" s="72" t="s">
        <v>57</v>
      </c>
      <c r="AE7" s="72" t="s">
        <v>57</v>
      </c>
      <c r="AF7" s="72" t="s">
        <v>57</v>
      </c>
      <c r="AG7" s="60" t="s">
        <v>106</v>
      </c>
      <c r="AH7" s="60" t="s">
        <v>159</v>
      </c>
      <c r="AI7" s="60" t="s">
        <v>88</v>
      </c>
      <c r="AJ7" s="60" t="s">
        <v>121</v>
      </c>
      <c r="AK7" s="60" t="s">
        <v>106</v>
      </c>
      <c r="AL7" s="60" t="s">
        <v>132</v>
      </c>
      <c r="AM7" s="60" t="s">
        <v>98</v>
      </c>
      <c r="AN7" s="60" t="s">
        <v>123</v>
      </c>
      <c r="AO7" s="60" t="s">
        <v>86</v>
      </c>
      <c r="AP7" s="60" t="s">
        <v>100</v>
      </c>
      <c r="AQ7" s="72" t="s">
        <v>57</v>
      </c>
      <c r="AR7" s="72" t="s">
        <v>57</v>
      </c>
      <c r="AS7" s="72" t="s">
        <v>57</v>
      </c>
      <c r="AT7" s="72" t="s">
        <v>57</v>
      </c>
      <c r="AU7" s="60" t="s">
        <v>106</v>
      </c>
      <c r="AV7" s="60" t="s">
        <v>114</v>
      </c>
      <c r="AW7" s="60" t="s">
        <v>95</v>
      </c>
      <c r="AX7" s="60" t="s">
        <v>138</v>
      </c>
      <c r="AY7" s="60" t="s">
        <v>95</v>
      </c>
      <c r="AZ7" s="60" t="s">
        <v>105</v>
      </c>
      <c r="BA7" s="60" t="s">
        <v>106</v>
      </c>
      <c r="BB7" s="60" t="s">
        <v>114</v>
      </c>
      <c r="BC7" s="60" t="s">
        <v>94</v>
      </c>
      <c r="BD7" s="60" t="s">
        <v>122</v>
      </c>
      <c r="BE7" s="72" t="s">
        <v>57</v>
      </c>
      <c r="BF7" s="72" t="s">
        <v>57</v>
      </c>
      <c r="BG7" s="72" t="s">
        <v>57</v>
      </c>
      <c r="BH7" s="72" t="s">
        <v>57</v>
      </c>
      <c r="BI7" s="60" t="s">
        <v>104</v>
      </c>
      <c r="BJ7" s="60" t="s">
        <v>131</v>
      </c>
      <c r="BL7" s="27">
        <f t="shared" si="0"/>
        <v>0</v>
      </c>
      <c r="BM7" s="51">
        <f t="shared" si="0"/>
        <v>0</v>
      </c>
      <c r="BN7" s="28">
        <f t="shared" si="0"/>
        <v>0</v>
      </c>
      <c r="BO7" s="29">
        <f t="shared" si="0"/>
        <v>0</v>
      </c>
    </row>
    <row r="8" spans="1:67" ht="15.95" customHeight="1" x14ac:dyDescent="0.2">
      <c r="A8" s="35">
        <f t="shared" si="1"/>
        <v>6</v>
      </c>
      <c r="B8" s="35" t="s">
        <v>45</v>
      </c>
      <c r="C8" s="72" t="s">
        <v>57</v>
      </c>
      <c r="D8" s="72" t="s">
        <v>57</v>
      </c>
      <c r="E8" s="122" t="s">
        <v>68</v>
      </c>
      <c r="F8" s="123"/>
      <c r="G8" s="122" t="s">
        <v>68</v>
      </c>
      <c r="H8" s="123"/>
      <c r="I8" s="60" t="s">
        <v>98</v>
      </c>
      <c r="J8" s="60" t="s">
        <v>192</v>
      </c>
      <c r="K8" s="60" t="s">
        <v>95</v>
      </c>
      <c r="L8" s="60" t="s">
        <v>85</v>
      </c>
      <c r="M8" s="60" t="s">
        <v>98</v>
      </c>
      <c r="N8" s="61" t="s">
        <v>103</v>
      </c>
      <c r="O8" s="72" t="s">
        <v>57</v>
      </c>
      <c r="P8" s="72" t="s">
        <v>57</v>
      </c>
      <c r="Q8" s="72" t="s">
        <v>57</v>
      </c>
      <c r="R8" s="72" t="s">
        <v>57</v>
      </c>
      <c r="S8" s="60" t="s">
        <v>98</v>
      </c>
      <c r="T8" s="60" t="s">
        <v>84</v>
      </c>
      <c r="U8" s="60" t="s">
        <v>95</v>
      </c>
      <c r="V8" s="60" t="s">
        <v>85</v>
      </c>
      <c r="W8" s="60" t="s">
        <v>98</v>
      </c>
      <c r="X8" s="60" t="s">
        <v>84</v>
      </c>
      <c r="Y8" s="60" t="s">
        <v>95</v>
      </c>
      <c r="Z8" s="60" t="s">
        <v>233</v>
      </c>
      <c r="AA8" s="60" t="s">
        <v>86</v>
      </c>
      <c r="AB8" s="60" t="s">
        <v>100</v>
      </c>
      <c r="AC8" s="72" t="s">
        <v>57</v>
      </c>
      <c r="AD8" s="72" t="s">
        <v>57</v>
      </c>
      <c r="AE8" s="72" t="s">
        <v>57</v>
      </c>
      <c r="AF8" s="72" t="s">
        <v>57</v>
      </c>
      <c r="AG8" s="60" t="s">
        <v>95</v>
      </c>
      <c r="AH8" s="60" t="s">
        <v>84</v>
      </c>
      <c r="AI8" s="60" t="s">
        <v>94</v>
      </c>
      <c r="AJ8" s="62" t="s">
        <v>85</v>
      </c>
      <c r="AK8" s="60" t="s">
        <v>95</v>
      </c>
      <c r="AL8" s="60" t="s">
        <v>192</v>
      </c>
      <c r="AM8" s="60" t="s">
        <v>86</v>
      </c>
      <c r="AN8" s="60" t="s">
        <v>84</v>
      </c>
      <c r="AO8" s="60" t="s">
        <v>95</v>
      </c>
      <c r="AP8" s="60" t="s">
        <v>100</v>
      </c>
      <c r="AQ8" s="72" t="s">
        <v>57</v>
      </c>
      <c r="AR8" s="72" t="s">
        <v>57</v>
      </c>
      <c r="AS8" s="72" t="s">
        <v>57</v>
      </c>
      <c r="AT8" s="72" t="s">
        <v>57</v>
      </c>
      <c r="AU8" s="122" t="s">
        <v>68</v>
      </c>
      <c r="AV8" s="123"/>
      <c r="AW8" s="122" t="s">
        <v>68</v>
      </c>
      <c r="AX8" s="123"/>
      <c r="AY8" s="122" t="s">
        <v>68</v>
      </c>
      <c r="AZ8" s="123"/>
      <c r="BA8" s="122" t="s">
        <v>68</v>
      </c>
      <c r="BB8" s="123"/>
      <c r="BC8" s="122" t="s">
        <v>68</v>
      </c>
      <c r="BD8" s="123"/>
      <c r="BE8" s="72" t="s">
        <v>57</v>
      </c>
      <c r="BF8" s="72" t="s">
        <v>57</v>
      </c>
      <c r="BG8" s="72" t="s">
        <v>57</v>
      </c>
      <c r="BH8" s="72" t="s">
        <v>57</v>
      </c>
      <c r="BI8" s="122" t="s">
        <v>68</v>
      </c>
      <c r="BJ8" s="123"/>
      <c r="BL8" s="27">
        <f t="shared" si="0"/>
        <v>0</v>
      </c>
      <c r="BM8" s="51">
        <f t="shared" si="0"/>
        <v>8</v>
      </c>
      <c r="BN8" s="28">
        <f t="shared" si="0"/>
        <v>0</v>
      </c>
      <c r="BO8" s="29">
        <f t="shared" si="0"/>
        <v>0</v>
      </c>
    </row>
    <row r="9" spans="1:67" ht="15.95" customHeight="1" x14ac:dyDescent="0.2">
      <c r="A9" s="35">
        <f t="shared" si="1"/>
        <v>7</v>
      </c>
      <c r="B9" s="35" t="s">
        <v>46</v>
      </c>
      <c r="C9" s="72" t="s">
        <v>57</v>
      </c>
      <c r="D9" s="72" t="s">
        <v>57</v>
      </c>
      <c r="E9" s="60" t="s">
        <v>86</v>
      </c>
      <c r="F9" s="60" t="s">
        <v>84</v>
      </c>
      <c r="G9" s="60" t="s">
        <v>87</v>
      </c>
      <c r="H9" s="60" t="s">
        <v>84</v>
      </c>
      <c r="I9" s="60" t="s">
        <v>97</v>
      </c>
      <c r="J9" s="60" t="s">
        <v>85</v>
      </c>
      <c r="K9" s="60" t="s">
        <v>88</v>
      </c>
      <c r="L9" s="60" t="s">
        <v>114</v>
      </c>
      <c r="M9" s="60" t="s">
        <v>94</v>
      </c>
      <c r="N9" s="60" t="s">
        <v>103</v>
      </c>
      <c r="O9" s="72" t="s">
        <v>57</v>
      </c>
      <c r="P9" s="72" t="s">
        <v>57</v>
      </c>
      <c r="Q9" s="72" t="s">
        <v>57</v>
      </c>
      <c r="R9" s="72" t="s">
        <v>57</v>
      </c>
      <c r="S9" s="60" t="s">
        <v>86</v>
      </c>
      <c r="T9" s="60" t="s">
        <v>84</v>
      </c>
      <c r="U9" s="60" t="s">
        <v>99</v>
      </c>
      <c r="V9" s="60" t="s">
        <v>84</v>
      </c>
      <c r="W9" s="60" t="s">
        <v>98</v>
      </c>
      <c r="X9" s="60" t="s">
        <v>84</v>
      </c>
      <c r="Y9" s="60" t="s">
        <v>86</v>
      </c>
      <c r="Z9" s="60" t="s">
        <v>84</v>
      </c>
      <c r="AA9" s="61" t="s">
        <v>87</v>
      </c>
      <c r="AB9" s="61" t="s">
        <v>167</v>
      </c>
      <c r="AC9" s="77" t="s">
        <v>57</v>
      </c>
      <c r="AD9" s="72" t="s">
        <v>57</v>
      </c>
      <c r="AE9" s="72" t="s">
        <v>57</v>
      </c>
      <c r="AF9" s="72" t="s">
        <v>57</v>
      </c>
      <c r="AG9" s="122" t="s">
        <v>3</v>
      </c>
      <c r="AH9" s="123"/>
      <c r="AI9" s="60" t="s">
        <v>94</v>
      </c>
      <c r="AJ9" s="62" t="s">
        <v>84</v>
      </c>
      <c r="AK9" s="60" t="s">
        <v>98</v>
      </c>
      <c r="AL9" s="60" t="s">
        <v>84</v>
      </c>
      <c r="AM9" s="60" t="s">
        <v>86</v>
      </c>
      <c r="AN9" s="60" t="s">
        <v>84</v>
      </c>
      <c r="AO9" s="60" t="s">
        <v>94</v>
      </c>
      <c r="AP9" s="60" t="s">
        <v>253</v>
      </c>
      <c r="AQ9" s="72" t="s">
        <v>57</v>
      </c>
      <c r="AR9" s="72" t="s">
        <v>57</v>
      </c>
      <c r="AS9" s="72" t="s">
        <v>57</v>
      </c>
      <c r="AT9" s="72" t="s">
        <v>57</v>
      </c>
      <c r="AU9" s="60" t="s">
        <v>94</v>
      </c>
      <c r="AV9" s="60" t="s">
        <v>100</v>
      </c>
      <c r="AW9" s="60" t="s">
        <v>88</v>
      </c>
      <c r="AX9" s="60" t="s">
        <v>107</v>
      </c>
      <c r="AY9" s="60" t="s">
        <v>98</v>
      </c>
      <c r="AZ9" s="60" t="s">
        <v>84</v>
      </c>
      <c r="BA9" s="60" t="s">
        <v>87</v>
      </c>
      <c r="BB9" s="60" t="s">
        <v>84</v>
      </c>
      <c r="BC9" s="60" t="s">
        <v>86</v>
      </c>
      <c r="BD9" s="60" t="s">
        <v>100</v>
      </c>
      <c r="BE9" s="72" t="s">
        <v>57</v>
      </c>
      <c r="BF9" s="72" t="s">
        <v>57</v>
      </c>
      <c r="BG9" s="72" t="s">
        <v>57</v>
      </c>
      <c r="BH9" s="72" t="s">
        <v>57</v>
      </c>
      <c r="BI9" s="60" t="s">
        <v>95</v>
      </c>
      <c r="BJ9" s="60" t="s">
        <v>84</v>
      </c>
      <c r="BL9" s="27">
        <f t="shared" si="0"/>
        <v>1</v>
      </c>
      <c r="BM9" s="51">
        <f t="shared" si="0"/>
        <v>0</v>
      </c>
      <c r="BN9" s="28">
        <f t="shared" si="0"/>
        <v>0</v>
      </c>
      <c r="BO9" s="29">
        <f t="shared" si="0"/>
        <v>0</v>
      </c>
    </row>
    <row r="10" spans="1:67" ht="15.95" customHeight="1" x14ac:dyDescent="0.2">
      <c r="A10" s="35">
        <f t="shared" si="1"/>
        <v>8</v>
      </c>
      <c r="B10" s="35" t="s">
        <v>47</v>
      </c>
      <c r="C10" s="72" t="s">
        <v>57</v>
      </c>
      <c r="D10" s="72" t="s">
        <v>57</v>
      </c>
      <c r="E10" s="60" t="s">
        <v>91</v>
      </c>
      <c r="F10" s="60" t="s">
        <v>110</v>
      </c>
      <c r="G10" s="60" t="s">
        <v>111</v>
      </c>
      <c r="H10" s="60" t="s">
        <v>159</v>
      </c>
      <c r="I10" s="60" t="s">
        <v>101</v>
      </c>
      <c r="J10" s="60" t="s">
        <v>125</v>
      </c>
      <c r="K10" s="60" t="s">
        <v>86</v>
      </c>
      <c r="L10" s="60" t="s">
        <v>138</v>
      </c>
      <c r="M10" s="60" t="s">
        <v>182</v>
      </c>
      <c r="N10" s="61" t="s">
        <v>113</v>
      </c>
      <c r="O10" s="72" t="s">
        <v>57</v>
      </c>
      <c r="P10" s="72" t="s">
        <v>57</v>
      </c>
      <c r="Q10" s="72" t="s">
        <v>57</v>
      </c>
      <c r="R10" s="72" t="s">
        <v>57</v>
      </c>
      <c r="S10" s="60" t="s">
        <v>94</v>
      </c>
      <c r="T10" s="60" t="s">
        <v>131</v>
      </c>
      <c r="U10" s="60" t="s">
        <v>143</v>
      </c>
      <c r="V10" s="60" t="s">
        <v>131</v>
      </c>
      <c r="W10" s="60" t="s">
        <v>163</v>
      </c>
      <c r="X10" s="60" t="s">
        <v>159</v>
      </c>
      <c r="Y10" s="122" t="s">
        <v>22</v>
      </c>
      <c r="Z10" s="123"/>
      <c r="AA10" s="61" t="s">
        <v>94</v>
      </c>
      <c r="AB10" s="61" t="s">
        <v>187</v>
      </c>
      <c r="AC10" s="77" t="s">
        <v>57</v>
      </c>
      <c r="AD10" s="72" t="s">
        <v>57</v>
      </c>
      <c r="AE10" s="72" t="s">
        <v>57</v>
      </c>
      <c r="AF10" s="72" t="s">
        <v>57</v>
      </c>
      <c r="AG10" s="60" t="s">
        <v>189</v>
      </c>
      <c r="AH10" s="60" t="s">
        <v>164</v>
      </c>
      <c r="AI10" s="60" t="s">
        <v>91</v>
      </c>
      <c r="AJ10" s="60" t="s">
        <v>85</v>
      </c>
      <c r="AK10" s="60" t="s">
        <v>101</v>
      </c>
      <c r="AL10" s="60" t="s">
        <v>123</v>
      </c>
      <c r="AM10" s="60" t="s">
        <v>91</v>
      </c>
      <c r="AN10" s="60" t="s">
        <v>162</v>
      </c>
      <c r="AO10" s="60" t="s">
        <v>112</v>
      </c>
      <c r="AP10" s="60" t="s">
        <v>165</v>
      </c>
      <c r="AQ10" s="72" t="s">
        <v>57</v>
      </c>
      <c r="AR10" s="72" t="s">
        <v>57</v>
      </c>
      <c r="AS10" s="72" t="s">
        <v>57</v>
      </c>
      <c r="AT10" s="72" t="s">
        <v>57</v>
      </c>
      <c r="AU10" s="60" t="s">
        <v>101</v>
      </c>
      <c r="AV10" s="60" t="s">
        <v>123</v>
      </c>
      <c r="AW10" s="60" t="s">
        <v>91</v>
      </c>
      <c r="AX10" s="60" t="s">
        <v>110</v>
      </c>
      <c r="AY10" s="60" t="s">
        <v>106</v>
      </c>
      <c r="AZ10" s="60" t="s">
        <v>164</v>
      </c>
      <c r="BA10" s="60" t="s">
        <v>106</v>
      </c>
      <c r="BB10" s="60" t="s">
        <v>123</v>
      </c>
      <c r="BC10" s="60" t="s">
        <v>101</v>
      </c>
      <c r="BD10" s="60" t="s">
        <v>100</v>
      </c>
      <c r="BE10" s="72" t="s">
        <v>57</v>
      </c>
      <c r="BF10" s="72" t="s">
        <v>57</v>
      </c>
      <c r="BG10" s="72" t="s">
        <v>57</v>
      </c>
      <c r="BH10" s="72" t="s">
        <v>57</v>
      </c>
      <c r="BI10" s="60" t="s">
        <v>163</v>
      </c>
      <c r="BJ10" s="60" t="s">
        <v>190</v>
      </c>
      <c r="BL10" s="27">
        <f t="shared" si="0"/>
        <v>0</v>
      </c>
      <c r="BM10" s="51">
        <f t="shared" si="0"/>
        <v>0</v>
      </c>
      <c r="BN10" s="28">
        <f t="shared" si="0"/>
        <v>0</v>
      </c>
      <c r="BO10" s="29">
        <f t="shared" si="0"/>
        <v>1</v>
      </c>
    </row>
    <row r="11" spans="1:67" ht="15.95" customHeight="1" x14ac:dyDescent="0.2">
      <c r="A11" s="35">
        <f t="shared" si="1"/>
        <v>9</v>
      </c>
      <c r="B11" s="35" t="s">
        <v>48</v>
      </c>
      <c r="C11" s="72" t="s">
        <v>57</v>
      </c>
      <c r="D11" s="72" t="s">
        <v>57</v>
      </c>
      <c r="E11" s="60" t="s">
        <v>126</v>
      </c>
      <c r="F11" s="60" t="s">
        <v>127</v>
      </c>
      <c r="G11" s="60" t="s">
        <v>89</v>
      </c>
      <c r="H11" s="60" t="s">
        <v>127</v>
      </c>
      <c r="I11" s="60" t="s">
        <v>87</v>
      </c>
      <c r="J11" s="60" t="s">
        <v>110</v>
      </c>
      <c r="K11" s="60" t="s">
        <v>118</v>
      </c>
      <c r="L11" s="60" t="s">
        <v>84</v>
      </c>
      <c r="M11" s="60" t="s">
        <v>104</v>
      </c>
      <c r="N11" s="60" t="s">
        <v>113</v>
      </c>
      <c r="O11" s="72" t="s">
        <v>57</v>
      </c>
      <c r="P11" s="72" t="s">
        <v>57</v>
      </c>
      <c r="Q11" s="72" t="s">
        <v>57</v>
      </c>
      <c r="R11" s="72" t="s">
        <v>57</v>
      </c>
      <c r="S11" s="60" t="s">
        <v>104</v>
      </c>
      <c r="T11" s="60" t="s">
        <v>138</v>
      </c>
      <c r="U11" s="60" t="s">
        <v>116</v>
      </c>
      <c r="V11" s="60" t="s">
        <v>105</v>
      </c>
      <c r="W11" s="60" t="s">
        <v>86</v>
      </c>
      <c r="X11" s="60" t="s">
        <v>125</v>
      </c>
      <c r="Y11" s="60" t="s">
        <v>88</v>
      </c>
      <c r="Z11" s="60" t="s">
        <v>127</v>
      </c>
      <c r="AA11" s="60" t="s">
        <v>118</v>
      </c>
      <c r="AB11" s="60" t="s">
        <v>179</v>
      </c>
      <c r="AC11" s="72" t="s">
        <v>57</v>
      </c>
      <c r="AD11" s="72" t="s">
        <v>57</v>
      </c>
      <c r="AE11" s="72" t="s">
        <v>57</v>
      </c>
      <c r="AF11" s="72" t="s">
        <v>57</v>
      </c>
      <c r="AG11" s="60" t="s">
        <v>118</v>
      </c>
      <c r="AH11" s="60" t="s">
        <v>110</v>
      </c>
      <c r="AI11" s="60" t="s">
        <v>87</v>
      </c>
      <c r="AJ11" s="60" t="s">
        <v>159</v>
      </c>
      <c r="AK11" s="60" t="s">
        <v>104</v>
      </c>
      <c r="AL11" s="60" t="s">
        <v>110</v>
      </c>
      <c r="AM11" s="60" t="s">
        <v>94</v>
      </c>
      <c r="AN11" s="60" t="s">
        <v>121</v>
      </c>
      <c r="AO11" s="60" t="s">
        <v>89</v>
      </c>
      <c r="AP11" s="60" t="s">
        <v>178</v>
      </c>
      <c r="AQ11" s="72" t="s">
        <v>57</v>
      </c>
      <c r="AR11" s="72" t="s">
        <v>57</v>
      </c>
      <c r="AS11" s="72" t="s">
        <v>57</v>
      </c>
      <c r="AT11" s="72" t="s">
        <v>57</v>
      </c>
      <c r="AU11" s="60" t="s">
        <v>91</v>
      </c>
      <c r="AV11" s="60" t="s">
        <v>137</v>
      </c>
      <c r="AW11" s="122" t="s">
        <v>22</v>
      </c>
      <c r="AX11" s="123"/>
      <c r="AY11" s="60" t="s">
        <v>126</v>
      </c>
      <c r="AZ11" s="60" t="s">
        <v>162</v>
      </c>
      <c r="BA11" s="60" t="s">
        <v>94</v>
      </c>
      <c r="BB11" s="60" t="s">
        <v>127</v>
      </c>
      <c r="BC11" s="60" t="s">
        <v>86</v>
      </c>
      <c r="BD11" s="60" t="s">
        <v>100</v>
      </c>
      <c r="BE11" s="72" t="s">
        <v>57</v>
      </c>
      <c r="BF11" s="72" t="s">
        <v>57</v>
      </c>
      <c r="BG11" s="72" t="s">
        <v>57</v>
      </c>
      <c r="BH11" s="72" t="s">
        <v>57</v>
      </c>
      <c r="BI11" s="60" t="s">
        <v>163</v>
      </c>
      <c r="BJ11" s="60" t="s">
        <v>144</v>
      </c>
      <c r="BL11" s="27">
        <f t="shared" si="0"/>
        <v>0</v>
      </c>
      <c r="BM11" s="51">
        <f t="shared" si="0"/>
        <v>0</v>
      </c>
      <c r="BN11" s="28">
        <f t="shared" si="0"/>
        <v>0</v>
      </c>
      <c r="BO11" s="29">
        <f t="shared" si="0"/>
        <v>1</v>
      </c>
    </row>
    <row r="12" spans="1:67" ht="15.95" customHeight="1" x14ac:dyDescent="0.2">
      <c r="A12" s="35">
        <f t="shared" si="1"/>
        <v>10</v>
      </c>
      <c r="B12" s="35" t="s">
        <v>16</v>
      </c>
      <c r="C12" s="72" t="s">
        <v>57</v>
      </c>
      <c r="D12" s="72" t="s">
        <v>57</v>
      </c>
      <c r="E12" s="60" t="s">
        <v>106</v>
      </c>
      <c r="F12" s="60" t="s">
        <v>84</v>
      </c>
      <c r="G12" s="60" t="s">
        <v>94</v>
      </c>
      <c r="H12" s="60" t="s">
        <v>102</v>
      </c>
      <c r="I12" s="60" t="s">
        <v>104</v>
      </c>
      <c r="J12" s="60" t="s">
        <v>85</v>
      </c>
      <c r="K12" s="60" t="s">
        <v>86</v>
      </c>
      <c r="L12" s="60" t="s">
        <v>84</v>
      </c>
      <c r="M12" s="60" t="s">
        <v>97</v>
      </c>
      <c r="N12" s="60" t="s">
        <v>151</v>
      </c>
      <c r="O12" s="72" t="s">
        <v>126</v>
      </c>
      <c r="P12" s="72" t="s">
        <v>84</v>
      </c>
      <c r="Q12" s="72" t="s">
        <v>88</v>
      </c>
      <c r="R12" s="72" t="s">
        <v>84</v>
      </c>
      <c r="S12" s="60" t="s">
        <v>88</v>
      </c>
      <c r="T12" s="60" t="s">
        <v>84</v>
      </c>
      <c r="U12" s="60" t="s">
        <v>97</v>
      </c>
      <c r="V12" s="60" t="s">
        <v>102</v>
      </c>
      <c r="W12" s="60" t="s">
        <v>95</v>
      </c>
      <c r="X12" s="60" t="s">
        <v>236</v>
      </c>
      <c r="Y12" s="60" t="s">
        <v>97</v>
      </c>
      <c r="Z12" s="60" t="s">
        <v>114</v>
      </c>
      <c r="AA12" s="60" t="s">
        <v>88</v>
      </c>
      <c r="AB12" s="60" t="s">
        <v>237</v>
      </c>
      <c r="AC12" s="72" t="s">
        <v>57</v>
      </c>
      <c r="AD12" s="72" t="s">
        <v>57</v>
      </c>
      <c r="AE12" s="72" t="s">
        <v>57</v>
      </c>
      <c r="AF12" s="72" t="s">
        <v>57</v>
      </c>
      <c r="AG12" s="60" t="s">
        <v>95</v>
      </c>
      <c r="AH12" s="60" t="s">
        <v>84</v>
      </c>
      <c r="AI12" s="60" t="s">
        <v>106</v>
      </c>
      <c r="AJ12" s="60" t="s">
        <v>84</v>
      </c>
      <c r="AK12" s="60" t="s">
        <v>97</v>
      </c>
      <c r="AL12" s="60" t="s">
        <v>84</v>
      </c>
      <c r="AM12" s="60" t="s">
        <v>98</v>
      </c>
      <c r="AN12" s="60" t="s">
        <v>102</v>
      </c>
      <c r="AO12" s="60" t="s">
        <v>104</v>
      </c>
      <c r="AP12" s="60" t="s">
        <v>100</v>
      </c>
      <c r="AQ12" s="72" t="s">
        <v>57</v>
      </c>
      <c r="AR12" s="72" t="s">
        <v>57</v>
      </c>
      <c r="AS12" s="72" t="s">
        <v>57</v>
      </c>
      <c r="AT12" s="72" t="s">
        <v>57</v>
      </c>
      <c r="AU12" s="122" t="s">
        <v>68</v>
      </c>
      <c r="AV12" s="123"/>
      <c r="AW12" s="122" t="s">
        <v>68</v>
      </c>
      <c r="AX12" s="123"/>
      <c r="AY12" s="60" t="s">
        <v>86</v>
      </c>
      <c r="AZ12" s="60" t="s">
        <v>84</v>
      </c>
      <c r="BA12" s="60" t="s">
        <v>254</v>
      </c>
      <c r="BB12" s="60" t="s">
        <v>84</v>
      </c>
      <c r="BC12" s="60" t="s">
        <v>87</v>
      </c>
      <c r="BD12" s="60" t="s">
        <v>274</v>
      </c>
      <c r="BE12" s="72" t="s">
        <v>57</v>
      </c>
      <c r="BF12" s="72" t="s">
        <v>57</v>
      </c>
      <c r="BG12" s="78" t="s">
        <v>57</v>
      </c>
      <c r="BH12" s="72" t="s">
        <v>57</v>
      </c>
      <c r="BI12" s="60" t="s">
        <v>91</v>
      </c>
      <c r="BJ12" s="60" t="s">
        <v>84</v>
      </c>
      <c r="BL12" s="27">
        <f t="shared" si="0"/>
        <v>0</v>
      </c>
      <c r="BM12" s="51">
        <f t="shared" si="0"/>
        <v>2</v>
      </c>
      <c r="BN12" s="28">
        <f t="shared" si="0"/>
        <v>0</v>
      </c>
      <c r="BO12" s="29">
        <f t="shared" si="0"/>
        <v>0</v>
      </c>
    </row>
    <row r="13" spans="1:67" ht="15.95" customHeight="1" x14ac:dyDescent="0.2">
      <c r="A13" s="35">
        <f t="shared" si="1"/>
        <v>11</v>
      </c>
      <c r="B13" s="35" t="s">
        <v>49</v>
      </c>
      <c r="C13" s="72" t="s">
        <v>57</v>
      </c>
      <c r="D13" s="72" t="s">
        <v>57</v>
      </c>
      <c r="E13" s="60" t="s">
        <v>133</v>
      </c>
      <c r="F13" s="60" t="s">
        <v>84</v>
      </c>
      <c r="G13" s="60" t="s">
        <v>118</v>
      </c>
      <c r="H13" s="60" t="s">
        <v>85</v>
      </c>
      <c r="I13" s="60" t="s">
        <v>86</v>
      </c>
      <c r="J13" s="60" t="s">
        <v>102</v>
      </c>
      <c r="K13" s="60" t="s">
        <v>86</v>
      </c>
      <c r="L13" s="60" t="s">
        <v>102</v>
      </c>
      <c r="M13" s="60" t="s">
        <v>94</v>
      </c>
      <c r="N13" s="60" t="s">
        <v>100</v>
      </c>
      <c r="O13" s="72" t="s">
        <v>120</v>
      </c>
      <c r="P13" s="72" t="s">
        <v>84</v>
      </c>
      <c r="Q13" s="72" t="s">
        <v>57</v>
      </c>
      <c r="R13" s="72" t="s">
        <v>57</v>
      </c>
      <c r="S13" s="60" t="s">
        <v>89</v>
      </c>
      <c r="T13" s="60" t="s">
        <v>85</v>
      </c>
      <c r="U13" s="61" t="s">
        <v>94</v>
      </c>
      <c r="V13" s="60" t="s">
        <v>84</v>
      </c>
      <c r="W13" s="60" t="s">
        <v>135</v>
      </c>
      <c r="X13" s="60" t="s">
        <v>123</v>
      </c>
      <c r="Y13" s="60" t="s">
        <v>104</v>
      </c>
      <c r="Z13" s="60" t="s">
        <v>84</v>
      </c>
      <c r="AA13" s="60" t="s">
        <v>89</v>
      </c>
      <c r="AB13" s="60" t="s">
        <v>152</v>
      </c>
      <c r="AC13" s="77" t="s">
        <v>57</v>
      </c>
      <c r="AD13" s="72" t="s">
        <v>57</v>
      </c>
      <c r="AE13" s="72" t="s">
        <v>57</v>
      </c>
      <c r="AF13" s="72" t="s">
        <v>57</v>
      </c>
      <c r="AG13" s="60" t="s">
        <v>126</v>
      </c>
      <c r="AH13" s="60" t="s">
        <v>114</v>
      </c>
      <c r="AI13" s="60" t="s">
        <v>97</v>
      </c>
      <c r="AJ13" s="60" t="s">
        <v>85</v>
      </c>
      <c r="AK13" s="60" t="s">
        <v>118</v>
      </c>
      <c r="AL13" s="60" t="s">
        <v>85</v>
      </c>
      <c r="AM13" s="60" t="s">
        <v>97</v>
      </c>
      <c r="AN13" s="60" t="s">
        <v>84</v>
      </c>
      <c r="AO13" s="60" t="s">
        <v>87</v>
      </c>
      <c r="AP13" s="60" t="s">
        <v>100</v>
      </c>
      <c r="AQ13" s="72" t="s">
        <v>89</v>
      </c>
      <c r="AR13" s="72" t="s">
        <v>114</v>
      </c>
      <c r="AS13" s="72" t="s">
        <v>90</v>
      </c>
      <c r="AT13" s="72" t="s">
        <v>84</v>
      </c>
      <c r="AU13" s="60" t="s">
        <v>118</v>
      </c>
      <c r="AV13" s="60" t="s">
        <v>114</v>
      </c>
      <c r="AW13" s="60" t="s">
        <v>88</v>
      </c>
      <c r="AX13" s="60" t="s">
        <v>102</v>
      </c>
      <c r="AY13" s="60" t="s">
        <v>145</v>
      </c>
      <c r="AZ13" s="60" t="s">
        <v>102</v>
      </c>
      <c r="BA13" s="60" t="s">
        <v>93</v>
      </c>
      <c r="BB13" s="60" t="s">
        <v>255</v>
      </c>
      <c r="BC13" s="60" t="s">
        <v>180</v>
      </c>
      <c r="BD13" s="60" t="s">
        <v>226</v>
      </c>
      <c r="BE13" s="72" t="s">
        <v>57</v>
      </c>
      <c r="BF13" s="72" t="s">
        <v>57</v>
      </c>
      <c r="BG13" s="72" t="s">
        <v>57</v>
      </c>
      <c r="BH13" s="72" t="s">
        <v>57</v>
      </c>
      <c r="BI13" s="60" t="s">
        <v>115</v>
      </c>
      <c r="BJ13" s="60" t="s">
        <v>84</v>
      </c>
      <c r="BL13" s="27">
        <f t="shared" si="0"/>
        <v>0</v>
      </c>
      <c r="BM13" s="51">
        <f t="shared" si="0"/>
        <v>0</v>
      </c>
      <c r="BN13" s="28">
        <f t="shared" si="0"/>
        <v>0</v>
      </c>
      <c r="BO13" s="29">
        <f t="shared" si="0"/>
        <v>0</v>
      </c>
    </row>
    <row r="14" spans="1:67" ht="15.95" customHeight="1" x14ac:dyDescent="0.2">
      <c r="A14" s="35">
        <f t="shared" si="1"/>
        <v>12</v>
      </c>
      <c r="B14" s="35" t="s">
        <v>50</v>
      </c>
      <c r="C14" s="72" t="s">
        <v>224</v>
      </c>
      <c r="D14" s="72" t="s">
        <v>114</v>
      </c>
      <c r="E14" s="60" t="s">
        <v>168</v>
      </c>
      <c r="F14" s="60" t="s">
        <v>225</v>
      </c>
      <c r="G14" s="60" t="s">
        <v>183</v>
      </c>
      <c r="H14" s="60" t="s">
        <v>187</v>
      </c>
      <c r="I14" s="60" t="s">
        <v>196</v>
      </c>
      <c r="J14" s="60" t="s">
        <v>223</v>
      </c>
      <c r="K14" s="60" t="s">
        <v>209</v>
      </c>
      <c r="L14" s="60" t="s">
        <v>226</v>
      </c>
      <c r="M14" s="60" t="s">
        <v>238</v>
      </c>
      <c r="N14" s="60" t="s">
        <v>197</v>
      </c>
      <c r="O14" s="72" t="s">
        <v>239</v>
      </c>
      <c r="P14" s="72" t="s">
        <v>84</v>
      </c>
      <c r="Q14" s="72" t="s">
        <v>210</v>
      </c>
      <c r="R14" s="72" t="s">
        <v>138</v>
      </c>
      <c r="S14" s="60" t="s">
        <v>183</v>
      </c>
      <c r="T14" s="60" t="s">
        <v>148</v>
      </c>
      <c r="U14" s="60" t="s">
        <v>212</v>
      </c>
      <c r="V14" s="60" t="s">
        <v>84</v>
      </c>
      <c r="W14" s="60" t="s">
        <v>185</v>
      </c>
      <c r="X14" s="60" t="s">
        <v>153</v>
      </c>
      <c r="Y14" s="60" t="s">
        <v>208</v>
      </c>
      <c r="Z14" s="60" t="s">
        <v>100</v>
      </c>
      <c r="AA14" s="60" t="s">
        <v>156</v>
      </c>
      <c r="AB14" s="60" t="s">
        <v>201</v>
      </c>
      <c r="AC14" s="77" t="s">
        <v>216</v>
      </c>
      <c r="AD14" s="72" t="s">
        <v>221</v>
      </c>
      <c r="AE14" s="78" t="s">
        <v>238</v>
      </c>
      <c r="AF14" s="78" t="s">
        <v>127</v>
      </c>
      <c r="AG14" s="60" t="s">
        <v>141</v>
      </c>
      <c r="AH14" s="60" t="s">
        <v>240</v>
      </c>
      <c r="AI14" s="60" t="s">
        <v>184</v>
      </c>
      <c r="AJ14" s="60" t="s">
        <v>187</v>
      </c>
      <c r="AK14" s="60" t="s">
        <v>207</v>
      </c>
      <c r="AL14" s="60" t="s">
        <v>241</v>
      </c>
      <c r="AM14" s="60" t="s">
        <v>256</v>
      </c>
      <c r="AN14" s="60" t="s">
        <v>257</v>
      </c>
      <c r="AO14" s="60" t="s">
        <v>258</v>
      </c>
      <c r="AP14" s="60" t="s">
        <v>259</v>
      </c>
      <c r="AQ14" s="78" t="s">
        <v>260</v>
      </c>
      <c r="AR14" s="78" t="s">
        <v>114</v>
      </c>
      <c r="AS14" s="78" t="s">
        <v>261</v>
      </c>
      <c r="AT14" s="78" t="s">
        <v>137</v>
      </c>
      <c r="AU14" s="60" t="s">
        <v>184</v>
      </c>
      <c r="AV14" s="60" t="s">
        <v>187</v>
      </c>
      <c r="AW14" s="60" t="s">
        <v>262</v>
      </c>
      <c r="AX14" s="60" t="s">
        <v>202</v>
      </c>
      <c r="AY14" s="60" t="s">
        <v>263</v>
      </c>
      <c r="AZ14" s="60" t="s">
        <v>264</v>
      </c>
      <c r="BA14" s="60" t="s">
        <v>258</v>
      </c>
      <c r="BB14" s="60" t="s">
        <v>265</v>
      </c>
      <c r="BC14" s="60" t="s">
        <v>275</v>
      </c>
      <c r="BD14" s="60" t="s">
        <v>276</v>
      </c>
      <c r="BE14" s="72" t="s">
        <v>277</v>
      </c>
      <c r="BF14" s="72" t="s">
        <v>85</v>
      </c>
      <c r="BG14" s="72" t="s">
        <v>278</v>
      </c>
      <c r="BH14" s="72" t="s">
        <v>110</v>
      </c>
      <c r="BI14" s="60" t="s">
        <v>279</v>
      </c>
      <c r="BJ14" s="60" t="s">
        <v>276</v>
      </c>
      <c r="BL14" s="27">
        <f t="shared" si="0"/>
        <v>0</v>
      </c>
      <c r="BM14" s="51">
        <f t="shared" si="0"/>
        <v>0</v>
      </c>
      <c r="BN14" s="28">
        <f t="shared" si="0"/>
        <v>0</v>
      </c>
      <c r="BO14" s="29">
        <f t="shared" si="0"/>
        <v>0</v>
      </c>
    </row>
    <row r="15" spans="1:67" ht="15.95" customHeight="1" x14ac:dyDescent="0.2">
      <c r="A15" s="35">
        <f t="shared" si="1"/>
        <v>13</v>
      </c>
      <c r="B15" s="35" t="s">
        <v>10</v>
      </c>
      <c r="C15" s="72" t="s">
        <v>57</v>
      </c>
      <c r="D15" s="72" t="s">
        <v>57</v>
      </c>
      <c r="E15" s="60" t="s">
        <v>176</v>
      </c>
      <c r="F15" s="60" t="s">
        <v>84</v>
      </c>
      <c r="G15" s="60" t="s">
        <v>227</v>
      </c>
      <c r="H15" s="60" t="s">
        <v>84</v>
      </c>
      <c r="I15" s="60" t="s">
        <v>199</v>
      </c>
      <c r="J15" s="60" t="s">
        <v>85</v>
      </c>
      <c r="K15" s="60" t="s">
        <v>173</v>
      </c>
      <c r="L15" s="60" t="s">
        <v>114</v>
      </c>
      <c r="M15" s="60" t="s">
        <v>171</v>
      </c>
      <c r="N15" s="60" t="s">
        <v>103</v>
      </c>
      <c r="O15" s="72" t="s">
        <v>57</v>
      </c>
      <c r="P15" s="72" t="s">
        <v>57</v>
      </c>
      <c r="Q15" s="72" t="s">
        <v>57</v>
      </c>
      <c r="R15" s="72" t="s">
        <v>57</v>
      </c>
      <c r="S15" s="60" t="s">
        <v>170</v>
      </c>
      <c r="T15" s="60" t="s">
        <v>84</v>
      </c>
      <c r="U15" s="60" t="s">
        <v>242</v>
      </c>
      <c r="V15" s="60" t="s">
        <v>84</v>
      </c>
      <c r="W15" s="60" t="s">
        <v>129</v>
      </c>
      <c r="X15" s="60" t="s">
        <v>84</v>
      </c>
      <c r="Y15" s="60" t="s">
        <v>173</v>
      </c>
      <c r="Z15" s="60" t="s">
        <v>84</v>
      </c>
      <c r="AA15" s="60" t="s">
        <v>157</v>
      </c>
      <c r="AB15" s="60" t="s">
        <v>100</v>
      </c>
      <c r="AC15" s="72" t="s">
        <v>57</v>
      </c>
      <c r="AD15" s="72" t="s">
        <v>57</v>
      </c>
      <c r="AE15" s="72" t="s">
        <v>57</v>
      </c>
      <c r="AF15" s="72" t="s">
        <v>57</v>
      </c>
      <c r="AG15" s="60" t="s">
        <v>170</v>
      </c>
      <c r="AH15" s="60" t="s">
        <v>84</v>
      </c>
      <c r="AI15" s="60" t="s">
        <v>239</v>
      </c>
      <c r="AJ15" s="62" t="s">
        <v>84</v>
      </c>
      <c r="AK15" s="60" t="s">
        <v>169</v>
      </c>
      <c r="AL15" s="60" t="s">
        <v>84</v>
      </c>
      <c r="AM15" s="60" t="s">
        <v>172</v>
      </c>
      <c r="AN15" s="60" t="s">
        <v>84</v>
      </c>
      <c r="AO15" s="60" t="s">
        <v>176</v>
      </c>
      <c r="AP15" s="60" t="s">
        <v>100</v>
      </c>
      <c r="AQ15" s="72" t="s">
        <v>57</v>
      </c>
      <c r="AR15" s="72" t="s">
        <v>57</v>
      </c>
      <c r="AS15" s="72" t="s">
        <v>57</v>
      </c>
      <c r="AT15" s="72" t="s">
        <v>57</v>
      </c>
      <c r="AU15" s="60" t="s">
        <v>88</v>
      </c>
      <c r="AV15" s="60" t="s">
        <v>84</v>
      </c>
      <c r="AW15" s="60" t="s">
        <v>173</v>
      </c>
      <c r="AX15" s="60" t="s">
        <v>285</v>
      </c>
      <c r="AY15" s="122" t="s">
        <v>68</v>
      </c>
      <c r="AZ15" s="123"/>
      <c r="BA15" s="60" t="s">
        <v>158</v>
      </c>
      <c r="BB15" s="60" t="s">
        <v>84</v>
      </c>
      <c r="BC15" s="60" t="s">
        <v>176</v>
      </c>
      <c r="BD15" s="60" t="s">
        <v>100</v>
      </c>
      <c r="BE15" s="72" t="s">
        <v>57</v>
      </c>
      <c r="BF15" s="72" t="s">
        <v>57</v>
      </c>
      <c r="BG15" s="72" t="s">
        <v>57</v>
      </c>
      <c r="BH15" s="72" t="s">
        <v>57</v>
      </c>
      <c r="BI15" s="60" t="s">
        <v>129</v>
      </c>
      <c r="BJ15" s="60" t="s">
        <v>84</v>
      </c>
      <c r="BL15" s="27">
        <f t="shared" si="0"/>
        <v>0</v>
      </c>
      <c r="BM15" s="51">
        <f t="shared" si="0"/>
        <v>1</v>
      </c>
      <c r="BN15" s="28">
        <f t="shared" si="0"/>
        <v>0</v>
      </c>
      <c r="BO15" s="29">
        <f t="shared" si="0"/>
        <v>0</v>
      </c>
    </row>
    <row r="16" spans="1:67" ht="15" customHeight="1" x14ac:dyDescent="0.2">
      <c r="A16" s="35">
        <f t="shared" si="1"/>
        <v>14</v>
      </c>
      <c r="B16" s="35" t="s">
        <v>11</v>
      </c>
      <c r="C16" s="72" t="s">
        <v>57</v>
      </c>
      <c r="D16" s="72" t="s">
        <v>57</v>
      </c>
      <c r="E16" s="60" t="s">
        <v>95</v>
      </c>
      <c r="F16" s="60" t="s">
        <v>121</v>
      </c>
      <c r="G16" s="60" t="s">
        <v>95</v>
      </c>
      <c r="H16" s="60" t="s">
        <v>85</v>
      </c>
      <c r="I16" s="60" t="s">
        <v>86</v>
      </c>
      <c r="J16" s="60" t="s">
        <v>127</v>
      </c>
      <c r="K16" s="60" t="s">
        <v>86</v>
      </c>
      <c r="L16" s="60" t="s">
        <v>102</v>
      </c>
      <c r="M16" s="60" t="s">
        <v>94</v>
      </c>
      <c r="N16" s="60" t="s">
        <v>117</v>
      </c>
      <c r="O16" s="72" t="s">
        <v>57</v>
      </c>
      <c r="P16" s="72" t="s">
        <v>57</v>
      </c>
      <c r="Q16" s="72" t="s">
        <v>57</v>
      </c>
      <c r="R16" s="72" t="s">
        <v>57</v>
      </c>
      <c r="S16" s="60" t="s">
        <v>89</v>
      </c>
      <c r="T16" s="60" t="s">
        <v>85</v>
      </c>
      <c r="U16" s="60" t="s">
        <v>94</v>
      </c>
      <c r="V16" s="60" t="s">
        <v>84</v>
      </c>
      <c r="W16" s="60" t="s">
        <v>135</v>
      </c>
      <c r="X16" s="60" t="s">
        <v>123</v>
      </c>
      <c r="Y16" s="60" t="s">
        <v>104</v>
      </c>
      <c r="Z16" s="60" t="s">
        <v>114</v>
      </c>
      <c r="AA16" s="60" t="s">
        <v>89</v>
      </c>
      <c r="AB16" s="60" t="s">
        <v>198</v>
      </c>
      <c r="AC16" s="72" t="s">
        <v>57</v>
      </c>
      <c r="AD16" s="72" t="s">
        <v>57</v>
      </c>
      <c r="AE16" s="72" t="s">
        <v>57</v>
      </c>
      <c r="AF16" s="72" t="s">
        <v>57</v>
      </c>
      <c r="AG16" s="60" t="s">
        <v>87</v>
      </c>
      <c r="AH16" s="60" t="s">
        <v>138</v>
      </c>
      <c r="AI16" s="60" t="s">
        <v>97</v>
      </c>
      <c r="AJ16" s="60" t="s">
        <v>105</v>
      </c>
      <c r="AK16" s="60" t="s">
        <v>118</v>
      </c>
      <c r="AL16" s="60" t="s">
        <v>202</v>
      </c>
      <c r="AM16" s="60" t="s">
        <v>97</v>
      </c>
      <c r="AN16" s="60" t="s">
        <v>203</v>
      </c>
      <c r="AO16" s="60" t="s">
        <v>87</v>
      </c>
      <c r="AP16" s="60" t="s">
        <v>167</v>
      </c>
      <c r="AQ16" s="72" t="s">
        <v>57</v>
      </c>
      <c r="AR16" s="72" t="s">
        <v>57</v>
      </c>
      <c r="AS16" s="72" t="s">
        <v>57</v>
      </c>
      <c r="AT16" s="72" t="s">
        <v>57</v>
      </c>
      <c r="AU16" s="60" t="s">
        <v>118</v>
      </c>
      <c r="AV16" s="60" t="s">
        <v>84</v>
      </c>
      <c r="AW16" s="60" t="s">
        <v>88</v>
      </c>
      <c r="AX16" s="60" t="s">
        <v>113</v>
      </c>
      <c r="AY16" s="122" t="s">
        <v>68</v>
      </c>
      <c r="AZ16" s="123"/>
      <c r="BA16" s="122" t="s">
        <v>22</v>
      </c>
      <c r="BB16" s="123"/>
      <c r="BC16" s="60" t="s">
        <v>94</v>
      </c>
      <c r="BD16" s="60" t="s">
        <v>113</v>
      </c>
      <c r="BE16" s="72" t="s">
        <v>57</v>
      </c>
      <c r="BF16" s="72" t="s">
        <v>57</v>
      </c>
      <c r="BG16" s="72" t="s">
        <v>57</v>
      </c>
      <c r="BH16" s="72" t="s">
        <v>57</v>
      </c>
      <c r="BI16" s="60" t="s">
        <v>115</v>
      </c>
      <c r="BJ16" s="60" t="s">
        <v>84</v>
      </c>
      <c r="BL16" s="27">
        <f t="shared" si="0"/>
        <v>0</v>
      </c>
      <c r="BM16" s="51">
        <f t="shared" si="0"/>
        <v>1</v>
      </c>
      <c r="BN16" s="28">
        <f t="shared" si="0"/>
        <v>0</v>
      </c>
      <c r="BO16" s="29">
        <f t="shared" si="0"/>
        <v>1</v>
      </c>
    </row>
    <row r="17" spans="1:67" ht="15.95" customHeight="1" x14ac:dyDescent="0.2">
      <c r="A17" s="35">
        <f t="shared" si="1"/>
        <v>15</v>
      </c>
      <c r="B17" s="35" t="s">
        <v>51</v>
      </c>
      <c r="C17" s="72" t="s">
        <v>57</v>
      </c>
      <c r="D17" s="72" t="s">
        <v>57</v>
      </c>
      <c r="E17" s="60" t="s">
        <v>116</v>
      </c>
      <c r="F17" s="60" t="s">
        <v>228</v>
      </c>
      <c r="G17" s="60" t="s">
        <v>130</v>
      </c>
      <c r="H17" s="60" t="s">
        <v>105</v>
      </c>
      <c r="I17" s="60" t="s">
        <v>92</v>
      </c>
      <c r="J17" s="60" t="s">
        <v>84</v>
      </c>
      <c r="K17" s="60" t="s">
        <v>89</v>
      </c>
      <c r="L17" s="60" t="s">
        <v>164</v>
      </c>
      <c r="M17" s="60" t="s">
        <v>211</v>
      </c>
      <c r="N17" s="60" t="s">
        <v>100</v>
      </c>
      <c r="O17" s="72" t="s">
        <v>57</v>
      </c>
      <c r="P17" s="72" t="s">
        <v>57</v>
      </c>
      <c r="Q17" s="72" t="s">
        <v>57</v>
      </c>
      <c r="R17" s="72" t="s">
        <v>57</v>
      </c>
      <c r="S17" s="60" t="s">
        <v>130</v>
      </c>
      <c r="T17" s="60" t="s">
        <v>107</v>
      </c>
      <c r="U17" s="60" t="s">
        <v>109</v>
      </c>
      <c r="V17" s="60" t="s">
        <v>105</v>
      </c>
      <c r="W17" s="60" t="s">
        <v>136</v>
      </c>
      <c r="X17" s="60" t="s">
        <v>105</v>
      </c>
      <c r="Y17" s="60" t="s">
        <v>109</v>
      </c>
      <c r="Z17" s="60" t="s">
        <v>110</v>
      </c>
      <c r="AA17" s="122" t="s">
        <v>3</v>
      </c>
      <c r="AB17" s="123"/>
      <c r="AC17" s="72" t="s">
        <v>57</v>
      </c>
      <c r="AD17" s="72" t="s">
        <v>57</v>
      </c>
      <c r="AE17" s="72" t="s">
        <v>57</v>
      </c>
      <c r="AF17" s="72" t="s">
        <v>57</v>
      </c>
      <c r="AG17" s="122" t="s">
        <v>3</v>
      </c>
      <c r="AH17" s="123"/>
      <c r="AI17" s="60" t="s">
        <v>104</v>
      </c>
      <c r="AJ17" s="60" t="s">
        <v>84</v>
      </c>
      <c r="AK17" s="60" t="s">
        <v>139</v>
      </c>
      <c r="AL17" s="60" t="s">
        <v>107</v>
      </c>
      <c r="AM17" s="60" t="s">
        <v>124</v>
      </c>
      <c r="AN17" s="60" t="s">
        <v>110</v>
      </c>
      <c r="AO17" s="60" t="s">
        <v>118</v>
      </c>
      <c r="AP17" s="60" t="s">
        <v>167</v>
      </c>
      <c r="AQ17" s="72" t="s">
        <v>57</v>
      </c>
      <c r="AR17" s="72" t="s">
        <v>57</v>
      </c>
      <c r="AS17" s="72" t="s">
        <v>57</v>
      </c>
      <c r="AT17" s="72" t="s">
        <v>57</v>
      </c>
      <c r="AU17" s="60" t="s">
        <v>98</v>
      </c>
      <c r="AV17" s="60" t="s">
        <v>85</v>
      </c>
      <c r="AW17" s="60" t="s">
        <v>135</v>
      </c>
      <c r="AX17" s="60" t="s">
        <v>85</v>
      </c>
      <c r="AY17" s="60" t="s">
        <v>99</v>
      </c>
      <c r="AZ17" s="60" t="s">
        <v>105</v>
      </c>
      <c r="BA17" s="60" t="s">
        <v>116</v>
      </c>
      <c r="BB17" s="60" t="s">
        <v>84</v>
      </c>
      <c r="BC17" s="60" t="s">
        <v>92</v>
      </c>
      <c r="BD17" s="60" t="s">
        <v>103</v>
      </c>
      <c r="BE17" s="72" t="s">
        <v>57</v>
      </c>
      <c r="BF17" s="72" t="s">
        <v>57</v>
      </c>
      <c r="BG17" s="72" t="s">
        <v>57</v>
      </c>
      <c r="BH17" s="72" t="s">
        <v>57</v>
      </c>
      <c r="BI17" s="122" t="s">
        <v>68</v>
      </c>
      <c r="BJ17" s="123"/>
      <c r="BL17" s="27">
        <f t="shared" si="0"/>
        <v>2</v>
      </c>
      <c r="BM17" s="51">
        <f t="shared" si="0"/>
        <v>1</v>
      </c>
      <c r="BN17" s="28">
        <f t="shared" si="0"/>
        <v>0</v>
      </c>
      <c r="BO17" s="29">
        <f t="shared" si="0"/>
        <v>0</v>
      </c>
    </row>
    <row r="18" spans="1:67" ht="15.95" customHeight="1" x14ac:dyDescent="0.2">
      <c r="A18" s="35">
        <f t="shared" si="1"/>
        <v>16</v>
      </c>
      <c r="B18" s="35" t="s">
        <v>52</v>
      </c>
      <c r="C18" s="72" t="s">
        <v>57</v>
      </c>
      <c r="D18" s="72" t="s">
        <v>57</v>
      </c>
      <c r="E18" s="60" t="s">
        <v>86</v>
      </c>
      <c r="F18" s="60" t="s">
        <v>84</v>
      </c>
      <c r="G18" s="60" t="s">
        <v>111</v>
      </c>
      <c r="H18" s="60" t="s">
        <v>85</v>
      </c>
      <c r="I18" s="60" t="s">
        <v>106</v>
      </c>
      <c r="J18" s="60" t="s">
        <v>84</v>
      </c>
      <c r="K18" s="60" t="s">
        <v>95</v>
      </c>
      <c r="L18" s="61" t="s">
        <v>229</v>
      </c>
      <c r="M18" s="60" t="s">
        <v>143</v>
      </c>
      <c r="N18" s="60" t="s">
        <v>100</v>
      </c>
      <c r="O18" s="95" t="s">
        <v>57</v>
      </c>
      <c r="P18" s="72" t="s">
        <v>57</v>
      </c>
      <c r="Q18" s="72" t="s">
        <v>57</v>
      </c>
      <c r="R18" s="72" t="s">
        <v>57</v>
      </c>
      <c r="S18" s="122" t="s">
        <v>22</v>
      </c>
      <c r="T18" s="123"/>
      <c r="U18" s="60" t="s">
        <v>104</v>
      </c>
      <c r="V18" s="62" t="s">
        <v>84</v>
      </c>
      <c r="W18" s="60" t="s">
        <v>88</v>
      </c>
      <c r="X18" s="60" t="s">
        <v>84</v>
      </c>
      <c r="Y18" s="60" t="s">
        <v>98</v>
      </c>
      <c r="Z18" s="60" t="s">
        <v>85</v>
      </c>
      <c r="AA18" s="61" t="s">
        <v>116</v>
      </c>
      <c r="AB18" s="61" t="s">
        <v>100</v>
      </c>
      <c r="AC18" s="78" t="s">
        <v>57</v>
      </c>
      <c r="AD18" s="78" t="s">
        <v>57</v>
      </c>
      <c r="AE18" s="72" t="s">
        <v>57</v>
      </c>
      <c r="AF18" s="72" t="s">
        <v>57</v>
      </c>
      <c r="AG18" s="60" t="s">
        <v>98</v>
      </c>
      <c r="AH18" s="60" t="s">
        <v>107</v>
      </c>
      <c r="AI18" s="60" t="s">
        <v>98</v>
      </c>
      <c r="AJ18" s="60" t="s">
        <v>84</v>
      </c>
      <c r="AK18" s="60" t="s">
        <v>115</v>
      </c>
      <c r="AL18" s="60" t="s">
        <v>85</v>
      </c>
      <c r="AM18" s="122" t="s">
        <v>22</v>
      </c>
      <c r="AN18" s="123"/>
      <c r="AO18" s="60" t="s">
        <v>104</v>
      </c>
      <c r="AP18" s="60" t="s">
        <v>103</v>
      </c>
      <c r="AQ18" s="72" t="s">
        <v>112</v>
      </c>
      <c r="AR18" s="72" t="s">
        <v>114</v>
      </c>
      <c r="AS18" s="72" t="s">
        <v>57</v>
      </c>
      <c r="AT18" s="78" t="s">
        <v>57</v>
      </c>
      <c r="AU18" s="60" t="s">
        <v>112</v>
      </c>
      <c r="AV18" s="60" t="s">
        <v>85</v>
      </c>
      <c r="AW18" s="60" t="s">
        <v>95</v>
      </c>
      <c r="AX18" s="60" t="s">
        <v>110</v>
      </c>
      <c r="AY18" s="60" t="s">
        <v>112</v>
      </c>
      <c r="AZ18" s="60" t="s">
        <v>85</v>
      </c>
      <c r="BA18" s="60" t="s">
        <v>163</v>
      </c>
      <c r="BB18" s="60" t="s">
        <v>84</v>
      </c>
      <c r="BC18" s="60" t="s">
        <v>139</v>
      </c>
      <c r="BD18" s="60" t="s">
        <v>100</v>
      </c>
      <c r="BE18" s="72" t="s">
        <v>189</v>
      </c>
      <c r="BF18" s="72" t="s">
        <v>84</v>
      </c>
      <c r="BG18" s="72" t="s">
        <v>57</v>
      </c>
      <c r="BH18" s="72" t="s">
        <v>57</v>
      </c>
      <c r="BI18" s="122" t="s">
        <v>22</v>
      </c>
      <c r="BJ18" s="123"/>
      <c r="BL18" s="27">
        <f t="shared" si="0"/>
        <v>0</v>
      </c>
      <c r="BM18" s="51">
        <f t="shared" si="0"/>
        <v>0</v>
      </c>
      <c r="BN18" s="28">
        <f t="shared" si="0"/>
        <v>0</v>
      </c>
      <c r="BO18" s="29">
        <f t="shared" si="0"/>
        <v>3</v>
      </c>
    </row>
    <row r="19" spans="1:67" ht="15.95" customHeight="1" x14ac:dyDescent="0.2">
      <c r="A19" s="35">
        <f t="shared" si="1"/>
        <v>17</v>
      </c>
      <c r="B19" s="35" t="s">
        <v>53</v>
      </c>
      <c r="C19" s="72" t="s">
        <v>57</v>
      </c>
      <c r="D19" s="72" t="s">
        <v>57</v>
      </c>
      <c r="E19" s="60" t="s">
        <v>87</v>
      </c>
      <c r="F19" s="60" t="s">
        <v>105</v>
      </c>
      <c r="G19" s="60" t="s">
        <v>87</v>
      </c>
      <c r="H19" s="60" t="s">
        <v>107</v>
      </c>
      <c r="I19" s="60" t="s">
        <v>86</v>
      </c>
      <c r="J19" s="60" t="s">
        <v>164</v>
      </c>
      <c r="K19" s="60" t="s">
        <v>91</v>
      </c>
      <c r="L19" s="60" t="s">
        <v>230</v>
      </c>
      <c r="M19" s="60" t="s">
        <v>94</v>
      </c>
      <c r="N19" s="60" t="s">
        <v>103</v>
      </c>
      <c r="O19" s="72" t="s">
        <v>57</v>
      </c>
      <c r="P19" s="72" t="s">
        <v>57</v>
      </c>
      <c r="Q19" s="72" t="s">
        <v>57</v>
      </c>
      <c r="R19" s="77" t="s">
        <v>57</v>
      </c>
      <c r="S19" s="60" t="s">
        <v>118</v>
      </c>
      <c r="T19" s="60" t="s">
        <v>138</v>
      </c>
      <c r="U19" s="60" t="s">
        <v>89</v>
      </c>
      <c r="V19" s="60" t="s">
        <v>178</v>
      </c>
      <c r="W19" s="60" t="s">
        <v>94</v>
      </c>
      <c r="X19" s="60" t="s">
        <v>110</v>
      </c>
      <c r="Y19" s="122" t="s">
        <v>22</v>
      </c>
      <c r="Z19" s="123"/>
      <c r="AA19" s="60" t="s">
        <v>97</v>
      </c>
      <c r="AB19" s="60" t="s">
        <v>100</v>
      </c>
      <c r="AC19" s="72" t="s">
        <v>57</v>
      </c>
      <c r="AD19" s="72" t="s">
        <v>57</v>
      </c>
      <c r="AE19" s="72" t="s">
        <v>57</v>
      </c>
      <c r="AF19" s="72" t="s">
        <v>57</v>
      </c>
      <c r="AG19" s="60" t="s">
        <v>97</v>
      </c>
      <c r="AH19" s="60">
        <v>0.54166666666666663</v>
      </c>
      <c r="AI19" s="60" t="s">
        <v>94</v>
      </c>
      <c r="AJ19" s="60" t="s">
        <v>105</v>
      </c>
      <c r="AK19" s="60" t="s">
        <v>106</v>
      </c>
      <c r="AL19" s="60" t="s">
        <v>110</v>
      </c>
      <c r="AM19" s="60" t="s">
        <v>86</v>
      </c>
      <c r="AN19" s="60" t="s">
        <v>138</v>
      </c>
      <c r="AO19" s="60" t="s">
        <v>87</v>
      </c>
      <c r="AP19" s="60" t="s">
        <v>121</v>
      </c>
      <c r="AQ19" s="72" t="s">
        <v>116</v>
      </c>
      <c r="AR19" s="72" t="s">
        <v>105</v>
      </c>
      <c r="AS19" s="72" t="s">
        <v>57</v>
      </c>
      <c r="AT19" s="72" t="s">
        <v>57</v>
      </c>
      <c r="AU19" s="60" t="s">
        <v>98</v>
      </c>
      <c r="AV19" s="60" t="s">
        <v>138</v>
      </c>
      <c r="AW19" s="60" t="s">
        <v>118</v>
      </c>
      <c r="AX19" s="62" t="s">
        <v>107</v>
      </c>
      <c r="AY19" s="122" t="s">
        <v>22</v>
      </c>
      <c r="AZ19" s="123"/>
      <c r="BA19" s="60" t="s">
        <v>97</v>
      </c>
      <c r="BB19" s="60" t="s">
        <v>107</v>
      </c>
      <c r="BC19" s="60" t="s">
        <v>118</v>
      </c>
      <c r="BD19" s="60" t="s">
        <v>121</v>
      </c>
      <c r="BE19" s="72" t="s">
        <v>104</v>
      </c>
      <c r="BF19" s="72" t="s">
        <v>85</v>
      </c>
      <c r="BG19" s="72" t="s">
        <v>57</v>
      </c>
      <c r="BH19" s="72" t="s">
        <v>57</v>
      </c>
      <c r="BI19" s="60" t="s">
        <v>97</v>
      </c>
      <c r="BJ19" s="60" t="s">
        <v>114</v>
      </c>
      <c r="BL19" s="27">
        <f t="shared" si="0"/>
        <v>0</v>
      </c>
      <c r="BM19" s="51">
        <f t="shared" si="0"/>
        <v>0</v>
      </c>
      <c r="BN19" s="28">
        <f t="shared" si="0"/>
        <v>0</v>
      </c>
      <c r="BO19" s="29">
        <f t="shared" si="0"/>
        <v>2</v>
      </c>
    </row>
    <row r="20" spans="1:67" ht="15.95" customHeight="1" x14ac:dyDescent="0.2">
      <c r="A20" s="35">
        <f t="shared" si="1"/>
        <v>18</v>
      </c>
      <c r="B20" s="35" t="s">
        <v>54</v>
      </c>
      <c r="C20" s="72" t="s">
        <v>57</v>
      </c>
      <c r="D20" s="72" t="s">
        <v>57</v>
      </c>
      <c r="E20" s="60" t="s">
        <v>86</v>
      </c>
      <c r="F20" s="60" t="s">
        <v>84</v>
      </c>
      <c r="G20" s="60" t="s">
        <v>98</v>
      </c>
      <c r="H20" s="60" t="s">
        <v>102</v>
      </c>
      <c r="I20" s="60" t="s">
        <v>98</v>
      </c>
      <c r="J20" s="60" t="s">
        <v>85</v>
      </c>
      <c r="K20" s="60" t="s">
        <v>86</v>
      </c>
      <c r="L20" s="60" t="s">
        <v>127</v>
      </c>
      <c r="M20" s="60" t="s">
        <v>95</v>
      </c>
      <c r="N20" s="60" t="s">
        <v>151</v>
      </c>
      <c r="O20" s="72" t="s">
        <v>95</v>
      </c>
      <c r="P20" s="72" t="s">
        <v>110</v>
      </c>
      <c r="Q20" s="72" t="s">
        <v>98</v>
      </c>
      <c r="R20" s="72" t="s">
        <v>84</v>
      </c>
      <c r="S20" s="60" t="s">
        <v>115</v>
      </c>
      <c r="T20" s="60" t="s">
        <v>84</v>
      </c>
      <c r="U20" s="122" t="s">
        <v>68</v>
      </c>
      <c r="V20" s="123"/>
      <c r="W20" s="60" t="s">
        <v>88</v>
      </c>
      <c r="X20" s="60" t="s">
        <v>102</v>
      </c>
      <c r="Y20" s="60" t="s">
        <v>98</v>
      </c>
      <c r="Z20" s="60" t="s">
        <v>85</v>
      </c>
      <c r="AA20" s="61" t="s">
        <v>95</v>
      </c>
      <c r="AB20" s="61" t="s">
        <v>100</v>
      </c>
      <c r="AC20" s="77" t="s">
        <v>57</v>
      </c>
      <c r="AD20" s="72" t="s">
        <v>57</v>
      </c>
      <c r="AE20" s="72" t="s">
        <v>57</v>
      </c>
      <c r="AF20" s="72" t="s">
        <v>57</v>
      </c>
      <c r="AG20" s="60" t="s">
        <v>87</v>
      </c>
      <c r="AH20" s="60" t="s">
        <v>84</v>
      </c>
      <c r="AI20" s="60" t="s">
        <v>86</v>
      </c>
      <c r="AJ20" s="60" t="s">
        <v>162</v>
      </c>
      <c r="AK20" s="60" t="s">
        <v>94</v>
      </c>
      <c r="AL20" s="60" t="s">
        <v>102</v>
      </c>
      <c r="AM20" s="60" t="s">
        <v>86</v>
      </c>
      <c r="AN20" s="60" t="s">
        <v>102</v>
      </c>
      <c r="AO20" s="60" t="s">
        <v>88</v>
      </c>
      <c r="AP20" s="60" t="s">
        <v>100</v>
      </c>
      <c r="AQ20" s="72" t="s">
        <v>57</v>
      </c>
      <c r="AR20" s="72" t="s">
        <v>57</v>
      </c>
      <c r="AS20" s="72" t="s">
        <v>57</v>
      </c>
      <c r="AT20" s="72" t="s">
        <v>57</v>
      </c>
      <c r="AU20" s="60" t="s">
        <v>99</v>
      </c>
      <c r="AV20" s="60" t="s">
        <v>84</v>
      </c>
      <c r="AW20" s="60" t="s">
        <v>87</v>
      </c>
      <c r="AX20" s="60" t="s">
        <v>84</v>
      </c>
      <c r="AY20" s="122" t="s">
        <v>3</v>
      </c>
      <c r="AZ20" s="123"/>
      <c r="BA20" s="60" t="s">
        <v>86</v>
      </c>
      <c r="BB20" s="60" t="s">
        <v>84</v>
      </c>
      <c r="BC20" s="60" t="s">
        <v>87</v>
      </c>
      <c r="BD20" s="60" t="s">
        <v>100</v>
      </c>
      <c r="BE20" s="72" t="s">
        <v>57</v>
      </c>
      <c r="BF20" s="72" t="s">
        <v>57</v>
      </c>
      <c r="BG20" s="72" t="s">
        <v>57</v>
      </c>
      <c r="BH20" s="72" t="s">
        <v>57</v>
      </c>
      <c r="BI20" s="60" t="s">
        <v>163</v>
      </c>
      <c r="BJ20" s="60" t="s">
        <v>192</v>
      </c>
      <c r="BL20" s="27">
        <f t="shared" si="0"/>
        <v>1</v>
      </c>
      <c r="BM20" s="51">
        <f t="shared" si="0"/>
        <v>1</v>
      </c>
      <c r="BN20" s="28">
        <f t="shared" si="0"/>
        <v>0</v>
      </c>
      <c r="BO20" s="29">
        <f t="shared" si="0"/>
        <v>0</v>
      </c>
    </row>
    <row r="21" spans="1:67" ht="15.95" customHeight="1" x14ac:dyDescent="0.2">
      <c r="A21" s="35">
        <f t="shared" si="1"/>
        <v>19</v>
      </c>
      <c r="B21" s="35" t="s">
        <v>55</v>
      </c>
      <c r="C21" s="72" t="s">
        <v>57</v>
      </c>
      <c r="D21" s="72" t="s">
        <v>57</v>
      </c>
      <c r="E21" s="60" t="s">
        <v>88</v>
      </c>
      <c r="F21" s="60" t="s">
        <v>84</v>
      </c>
      <c r="G21" s="60" t="s">
        <v>88</v>
      </c>
      <c r="H21" s="94">
        <v>0.5</v>
      </c>
      <c r="I21" s="122" t="s">
        <v>3</v>
      </c>
      <c r="J21" s="123"/>
      <c r="K21" s="122" t="s">
        <v>3</v>
      </c>
      <c r="L21" s="123"/>
      <c r="M21" s="60" t="s">
        <v>87</v>
      </c>
      <c r="N21" s="60" t="s">
        <v>151</v>
      </c>
      <c r="O21" s="72" t="s">
        <v>98</v>
      </c>
      <c r="P21" s="72" t="s">
        <v>84</v>
      </c>
      <c r="Q21" s="72" t="s">
        <v>87</v>
      </c>
      <c r="R21" s="72" t="s">
        <v>84</v>
      </c>
      <c r="S21" s="60" t="s">
        <v>88</v>
      </c>
      <c r="T21" s="60" t="s">
        <v>84</v>
      </c>
      <c r="U21" s="60" t="s">
        <v>94</v>
      </c>
      <c r="V21" s="60" t="s">
        <v>84</v>
      </c>
      <c r="W21" s="60" t="s">
        <v>88</v>
      </c>
      <c r="X21" s="60" t="s">
        <v>102</v>
      </c>
      <c r="Y21" s="60" t="s">
        <v>88</v>
      </c>
      <c r="Z21" s="60" t="s">
        <v>84</v>
      </c>
      <c r="AA21" s="60" t="s">
        <v>87</v>
      </c>
      <c r="AB21" s="60" t="s">
        <v>100</v>
      </c>
      <c r="AC21" s="72" t="s">
        <v>57</v>
      </c>
      <c r="AD21" s="72" t="s">
        <v>57</v>
      </c>
      <c r="AE21" s="72" t="s">
        <v>57</v>
      </c>
      <c r="AF21" s="72" t="s">
        <v>57</v>
      </c>
      <c r="AG21" s="60" t="s">
        <v>87</v>
      </c>
      <c r="AH21" s="60" t="s">
        <v>84</v>
      </c>
      <c r="AI21" s="60" t="s">
        <v>87</v>
      </c>
      <c r="AJ21" s="60" t="s">
        <v>84</v>
      </c>
      <c r="AK21" s="60" t="s">
        <v>88</v>
      </c>
      <c r="AL21" s="60" t="s">
        <v>84</v>
      </c>
      <c r="AM21" s="60" t="s">
        <v>88</v>
      </c>
      <c r="AN21" s="60" t="s">
        <v>102</v>
      </c>
      <c r="AO21" s="60" t="s">
        <v>97</v>
      </c>
      <c r="AP21" s="60" t="s">
        <v>100</v>
      </c>
      <c r="AQ21" s="72" t="s">
        <v>57</v>
      </c>
      <c r="AR21" s="72" t="s">
        <v>57</v>
      </c>
      <c r="AS21" s="72" t="s">
        <v>57</v>
      </c>
      <c r="AT21" s="72" t="s">
        <v>57</v>
      </c>
      <c r="AU21" s="60" t="s">
        <v>94</v>
      </c>
      <c r="AV21" s="60" t="s">
        <v>84</v>
      </c>
      <c r="AW21" s="60" t="s">
        <v>95</v>
      </c>
      <c r="AX21" s="60" t="s">
        <v>84</v>
      </c>
      <c r="AY21" s="60" t="s">
        <v>94</v>
      </c>
      <c r="AZ21" s="60" t="s">
        <v>102</v>
      </c>
      <c r="BA21" s="60" t="s">
        <v>97</v>
      </c>
      <c r="BB21" s="60" t="s">
        <v>84</v>
      </c>
      <c r="BC21" s="60" t="s">
        <v>97</v>
      </c>
      <c r="BD21" s="60" t="s">
        <v>100</v>
      </c>
      <c r="BE21" s="72" t="s">
        <v>57</v>
      </c>
      <c r="BF21" s="72" t="s">
        <v>57</v>
      </c>
      <c r="BG21" s="72" t="s">
        <v>57</v>
      </c>
      <c r="BH21" s="72" t="s">
        <v>57</v>
      </c>
      <c r="BI21" s="60" t="s">
        <v>97</v>
      </c>
      <c r="BJ21" s="60" t="s">
        <v>84</v>
      </c>
      <c r="BL21" s="27">
        <f t="shared" si="0"/>
        <v>2</v>
      </c>
      <c r="BM21" s="51">
        <f t="shared" si="0"/>
        <v>0</v>
      </c>
      <c r="BN21" s="28">
        <f t="shared" si="0"/>
        <v>0</v>
      </c>
      <c r="BO21" s="29">
        <f t="shared" si="0"/>
        <v>0</v>
      </c>
    </row>
    <row r="22" spans="1:67" ht="15.95" customHeight="1" x14ac:dyDescent="0.2">
      <c r="A22" s="35">
        <f t="shared" si="1"/>
        <v>20</v>
      </c>
      <c r="B22" s="35" t="s">
        <v>56</v>
      </c>
      <c r="C22" s="72" t="s">
        <v>57</v>
      </c>
      <c r="D22" s="72" t="s">
        <v>57</v>
      </c>
      <c r="E22" s="60" t="s">
        <v>115</v>
      </c>
      <c r="F22" s="60" t="s">
        <v>123</v>
      </c>
      <c r="G22" s="60" t="s">
        <v>97</v>
      </c>
      <c r="H22" s="60" t="s">
        <v>114</v>
      </c>
      <c r="I22" s="60" t="s">
        <v>115</v>
      </c>
      <c r="J22" s="60" t="s">
        <v>84</v>
      </c>
      <c r="K22" s="60" t="s">
        <v>89</v>
      </c>
      <c r="L22" s="60" t="s">
        <v>114</v>
      </c>
      <c r="M22" s="60" t="s">
        <v>118</v>
      </c>
      <c r="N22" s="60" t="s">
        <v>117</v>
      </c>
      <c r="O22" s="72" t="s">
        <v>57</v>
      </c>
      <c r="P22" s="72" t="s">
        <v>57</v>
      </c>
      <c r="Q22" s="72" t="s">
        <v>57</v>
      </c>
      <c r="R22" s="77" t="s">
        <v>57</v>
      </c>
      <c r="S22" s="60" t="s">
        <v>135</v>
      </c>
      <c r="T22" s="60" t="s">
        <v>110</v>
      </c>
      <c r="U22" s="60" t="s">
        <v>118</v>
      </c>
      <c r="V22" s="60" t="s">
        <v>107</v>
      </c>
      <c r="W22" s="60" t="s">
        <v>116</v>
      </c>
      <c r="X22" s="60" t="s">
        <v>107</v>
      </c>
      <c r="Y22" s="60" t="s">
        <v>118</v>
      </c>
      <c r="Z22" s="60" t="s">
        <v>114</v>
      </c>
      <c r="AA22" s="60" t="s">
        <v>118</v>
      </c>
      <c r="AB22" s="60" t="s">
        <v>117</v>
      </c>
      <c r="AC22" s="77" t="s">
        <v>57</v>
      </c>
      <c r="AD22" s="72" t="s">
        <v>57</v>
      </c>
      <c r="AE22" s="72" t="s">
        <v>57</v>
      </c>
      <c r="AF22" s="72" t="s">
        <v>57</v>
      </c>
      <c r="AG22" s="60" t="s">
        <v>118</v>
      </c>
      <c r="AH22" s="60" t="s">
        <v>127</v>
      </c>
      <c r="AI22" s="60" t="s">
        <v>118</v>
      </c>
      <c r="AJ22" s="62" t="s">
        <v>114</v>
      </c>
      <c r="AK22" s="60" t="s">
        <v>104</v>
      </c>
      <c r="AL22" s="60" t="s">
        <v>114</v>
      </c>
      <c r="AM22" s="60" t="s">
        <v>115</v>
      </c>
      <c r="AN22" s="60" t="s">
        <v>114</v>
      </c>
      <c r="AO22" s="60" t="s">
        <v>104</v>
      </c>
      <c r="AP22" s="60" t="s">
        <v>103</v>
      </c>
      <c r="AQ22" s="72" t="s">
        <v>57</v>
      </c>
      <c r="AR22" s="72" t="s">
        <v>57</v>
      </c>
      <c r="AS22" s="72" t="s">
        <v>57</v>
      </c>
      <c r="AT22" s="72" t="s">
        <v>57</v>
      </c>
      <c r="AU22" s="60" t="s">
        <v>133</v>
      </c>
      <c r="AV22" s="60" t="s">
        <v>107</v>
      </c>
      <c r="AW22" s="60" t="s">
        <v>116</v>
      </c>
      <c r="AX22" s="60" t="s">
        <v>105</v>
      </c>
      <c r="AY22" s="60" t="s">
        <v>89</v>
      </c>
      <c r="AZ22" s="60" t="s">
        <v>114</v>
      </c>
      <c r="BA22" s="60" t="s">
        <v>118</v>
      </c>
      <c r="BB22" s="60" t="s">
        <v>107</v>
      </c>
      <c r="BC22" s="60" t="s">
        <v>126</v>
      </c>
      <c r="BD22" s="60" t="s">
        <v>103</v>
      </c>
      <c r="BE22" s="72" t="s">
        <v>57</v>
      </c>
      <c r="BF22" s="72" t="s">
        <v>57</v>
      </c>
      <c r="BG22" s="72" t="s">
        <v>57</v>
      </c>
      <c r="BH22" s="72" t="s">
        <v>57</v>
      </c>
      <c r="BI22" s="60" t="s">
        <v>118</v>
      </c>
      <c r="BJ22" s="60" t="s">
        <v>105</v>
      </c>
      <c r="BL22" s="27">
        <f t="shared" si="0"/>
        <v>0</v>
      </c>
      <c r="BM22" s="51">
        <f t="shared" si="0"/>
        <v>0</v>
      </c>
      <c r="BN22" s="28">
        <f t="shared" si="0"/>
        <v>0</v>
      </c>
      <c r="BO22" s="29">
        <f t="shared" si="0"/>
        <v>0</v>
      </c>
    </row>
    <row r="23" spans="1:67" ht="15.95" customHeight="1" x14ac:dyDescent="0.2">
      <c r="A23" s="35">
        <f t="shared" si="1"/>
        <v>21</v>
      </c>
      <c r="B23" s="35" t="s">
        <v>26</v>
      </c>
      <c r="C23" s="72" t="s">
        <v>87</v>
      </c>
      <c r="D23" s="72" t="s">
        <v>84</v>
      </c>
      <c r="E23" s="60" t="s">
        <v>97</v>
      </c>
      <c r="F23" s="60" t="s">
        <v>84</v>
      </c>
      <c r="G23" s="60" t="s">
        <v>124</v>
      </c>
      <c r="H23" s="60" t="s">
        <v>102</v>
      </c>
      <c r="I23" s="60" t="s">
        <v>118</v>
      </c>
      <c r="J23" s="60" t="s">
        <v>102</v>
      </c>
      <c r="K23" s="60" t="s">
        <v>116</v>
      </c>
      <c r="L23" s="60" t="s">
        <v>125</v>
      </c>
      <c r="M23" s="60" t="s">
        <v>99</v>
      </c>
      <c r="N23" s="60" t="s">
        <v>181</v>
      </c>
      <c r="O23" s="72" t="s">
        <v>57</v>
      </c>
      <c r="P23" s="72" t="s">
        <v>57</v>
      </c>
      <c r="Q23" s="72" t="s">
        <v>126</v>
      </c>
      <c r="R23" s="72" t="s">
        <v>84</v>
      </c>
      <c r="S23" s="60" t="s">
        <v>116</v>
      </c>
      <c r="T23" s="60" t="s">
        <v>102</v>
      </c>
      <c r="U23" s="60" t="s">
        <v>87</v>
      </c>
      <c r="V23" s="60" t="s">
        <v>102</v>
      </c>
      <c r="W23" s="60" t="s">
        <v>116</v>
      </c>
      <c r="X23" s="60" t="s">
        <v>127</v>
      </c>
      <c r="Y23" s="60" t="s">
        <v>115</v>
      </c>
      <c r="Z23" s="60" t="s">
        <v>219</v>
      </c>
      <c r="AA23" s="61" t="s">
        <v>124</v>
      </c>
      <c r="AB23" s="61" t="s">
        <v>117</v>
      </c>
      <c r="AC23" s="72" t="s">
        <v>133</v>
      </c>
      <c r="AD23" s="72" t="s">
        <v>84</v>
      </c>
      <c r="AE23" s="72" t="s">
        <v>57</v>
      </c>
      <c r="AF23" s="72" t="s">
        <v>57</v>
      </c>
      <c r="AG23" s="60" t="s">
        <v>130</v>
      </c>
      <c r="AH23" s="60" t="s">
        <v>102</v>
      </c>
      <c r="AI23" s="60" t="s">
        <v>133</v>
      </c>
      <c r="AJ23" s="60" t="s">
        <v>85</v>
      </c>
      <c r="AK23" s="60" t="s">
        <v>120</v>
      </c>
      <c r="AL23" s="60" t="s">
        <v>114</v>
      </c>
      <c r="AM23" s="60" t="s">
        <v>136</v>
      </c>
      <c r="AN23" s="60" t="s">
        <v>114</v>
      </c>
      <c r="AO23" s="60" t="s">
        <v>92</v>
      </c>
      <c r="AP23" s="60" t="s">
        <v>100</v>
      </c>
      <c r="AQ23" s="72" t="s">
        <v>57</v>
      </c>
      <c r="AR23" s="72" t="s">
        <v>57</v>
      </c>
      <c r="AS23" s="72" t="s">
        <v>134</v>
      </c>
      <c r="AT23" s="72" t="s">
        <v>84</v>
      </c>
      <c r="AU23" s="60" t="s">
        <v>115</v>
      </c>
      <c r="AV23" s="60" t="s">
        <v>102</v>
      </c>
      <c r="AW23" s="60" t="s">
        <v>89</v>
      </c>
      <c r="AX23" s="60" t="s">
        <v>102</v>
      </c>
      <c r="AY23" s="60" t="s">
        <v>87</v>
      </c>
      <c r="AZ23" s="60" t="s">
        <v>107</v>
      </c>
      <c r="BA23" s="60" t="s">
        <v>88</v>
      </c>
      <c r="BB23" s="60" t="s">
        <v>131</v>
      </c>
      <c r="BC23" s="60" t="s">
        <v>130</v>
      </c>
      <c r="BD23" s="60" t="s">
        <v>100</v>
      </c>
      <c r="BE23" s="72" t="s">
        <v>135</v>
      </c>
      <c r="BF23" s="72" t="s">
        <v>84</v>
      </c>
      <c r="BG23" s="72" t="s">
        <v>57</v>
      </c>
      <c r="BH23" s="72" t="s">
        <v>57</v>
      </c>
      <c r="BI23" s="60" t="s">
        <v>130</v>
      </c>
      <c r="BJ23" s="60" t="s">
        <v>85</v>
      </c>
      <c r="BL23" s="27">
        <f t="shared" ref="BL23:BO47" si="2">COUNTIF($C23:$BJ23,BL$2)</f>
        <v>0</v>
      </c>
      <c r="BM23" s="51">
        <f t="shared" si="2"/>
        <v>0</v>
      </c>
      <c r="BN23" s="28">
        <f t="shared" si="2"/>
        <v>0</v>
      </c>
      <c r="BO23" s="29">
        <f t="shared" si="2"/>
        <v>0</v>
      </c>
    </row>
    <row r="24" spans="1:67" ht="15.95" customHeight="1" x14ac:dyDescent="0.2">
      <c r="A24" s="35">
        <f t="shared" si="1"/>
        <v>22</v>
      </c>
      <c r="B24" s="35" t="s">
        <v>27</v>
      </c>
      <c r="C24" s="72" t="s">
        <v>57</v>
      </c>
      <c r="D24" s="72" t="s">
        <v>57</v>
      </c>
      <c r="E24" s="60" t="s">
        <v>118</v>
      </c>
      <c r="F24" s="60" t="s">
        <v>123</v>
      </c>
      <c r="G24" s="60" t="s">
        <v>109</v>
      </c>
      <c r="H24" s="60" t="s">
        <v>105</v>
      </c>
      <c r="I24" s="60" t="s">
        <v>136</v>
      </c>
      <c r="J24" s="60" t="s">
        <v>105</v>
      </c>
      <c r="K24" s="60" t="s">
        <v>130</v>
      </c>
      <c r="L24" s="60" t="s">
        <v>85</v>
      </c>
      <c r="M24" s="60" t="s">
        <v>128</v>
      </c>
      <c r="N24" s="60" t="s">
        <v>103</v>
      </c>
      <c r="O24" s="72" t="s">
        <v>57</v>
      </c>
      <c r="P24" s="72" t="s">
        <v>57</v>
      </c>
      <c r="Q24" s="72" t="s">
        <v>57</v>
      </c>
      <c r="R24" s="72" t="s">
        <v>57</v>
      </c>
      <c r="S24" s="60" t="s">
        <v>160</v>
      </c>
      <c r="T24" s="60" t="s">
        <v>110</v>
      </c>
      <c r="U24" s="60" t="s">
        <v>155</v>
      </c>
      <c r="V24" s="60" t="s">
        <v>127</v>
      </c>
      <c r="W24" s="60" t="s">
        <v>86</v>
      </c>
      <c r="X24" s="60" t="s">
        <v>114</v>
      </c>
      <c r="Y24" s="60" t="s">
        <v>154</v>
      </c>
      <c r="Z24" s="60" t="s">
        <v>123</v>
      </c>
      <c r="AA24" s="60" t="s">
        <v>89</v>
      </c>
      <c r="AB24" s="60">
        <v>0.54166666666666663</v>
      </c>
      <c r="AC24" s="72" t="s">
        <v>57</v>
      </c>
      <c r="AD24" s="72" t="s">
        <v>57</v>
      </c>
      <c r="AE24" s="72" t="s">
        <v>57</v>
      </c>
      <c r="AF24" s="72" t="s">
        <v>57</v>
      </c>
      <c r="AG24" s="60" t="s">
        <v>124</v>
      </c>
      <c r="AH24" s="60" t="s">
        <v>110</v>
      </c>
      <c r="AI24" s="60" t="s">
        <v>98</v>
      </c>
      <c r="AJ24" s="62" t="s">
        <v>138</v>
      </c>
      <c r="AK24" s="60" t="s">
        <v>104</v>
      </c>
      <c r="AL24" s="60" t="s">
        <v>84</v>
      </c>
      <c r="AM24" s="60" t="s">
        <v>115</v>
      </c>
      <c r="AN24" s="60" t="s">
        <v>84</v>
      </c>
      <c r="AO24" s="60" t="s">
        <v>118</v>
      </c>
      <c r="AP24" s="60" t="s">
        <v>205</v>
      </c>
      <c r="AQ24" s="72" t="s">
        <v>57</v>
      </c>
      <c r="AR24" s="72" t="s">
        <v>57</v>
      </c>
      <c r="AS24" s="72" t="s">
        <v>57</v>
      </c>
      <c r="AT24" s="72" t="s">
        <v>57</v>
      </c>
      <c r="AU24" s="60" t="s">
        <v>177</v>
      </c>
      <c r="AV24" s="60" t="s">
        <v>266</v>
      </c>
      <c r="AW24" s="60" t="s">
        <v>199</v>
      </c>
      <c r="AX24" s="60" t="s">
        <v>114</v>
      </c>
      <c r="AY24" s="60" t="s">
        <v>267</v>
      </c>
      <c r="AZ24" s="60" t="s">
        <v>127</v>
      </c>
      <c r="BA24" s="60" t="s">
        <v>173</v>
      </c>
      <c r="BB24" s="60" t="s">
        <v>85</v>
      </c>
      <c r="BC24" s="60" t="s">
        <v>158</v>
      </c>
      <c r="BD24" s="60" t="s">
        <v>167</v>
      </c>
      <c r="BE24" s="72" t="s">
        <v>57</v>
      </c>
      <c r="BF24" s="72" t="s">
        <v>57</v>
      </c>
      <c r="BG24" s="72" t="s">
        <v>57</v>
      </c>
      <c r="BH24" s="72" t="s">
        <v>57</v>
      </c>
      <c r="BI24" s="60" t="s">
        <v>280</v>
      </c>
      <c r="BJ24" s="60" t="s">
        <v>138</v>
      </c>
      <c r="BL24" s="27">
        <f t="shared" si="2"/>
        <v>0</v>
      </c>
      <c r="BM24" s="51">
        <f t="shared" si="2"/>
        <v>0</v>
      </c>
      <c r="BN24" s="28">
        <f t="shared" si="2"/>
        <v>0</v>
      </c>
      <c r="BO24" s="29">
        <f t="shared" si="2"/>
        <v>0</v>
      </c>
    </row>
    <row r="25" spans="1:67" ht="15.95" customHeight="1" x14ac:dyDescent="0.2">
      <c r="A25" s="35">
        <f t="shared" si="1"/>
        <v>23</v>
      </c>
      <c r="B25" s="35" t="s">
        <v>63</v>
      </c>
      <c r="C25" s="72" t="s">
        <v>57</v>
      </c>
      <c r="D25" s="72" t="s">
        <v>57</v>
      </c>
      <c r="E25" s="60" t="s">
        <v>104</v>
      </c>
      <c r="F25" s="60" t="s">
        <v>85</v>
      </c>
      <c r="G25" s="60" t="s">
        <v>118</v>
      </c>
      <c r="H25" s="60" t="s">
        <v>105</v>
      </c>
      <c r="I25" s="60" t="s">
        <v>126</v>
      </c>
      <c r="J25" s="60" t="s">
        <v>105</v>
      </c>
      <c r="K25" s="60" t="s">
        <v>88</v>
      </c>
      <c r="L25" s="60" t="s">
        <v>105</v>
      </c>
      <c r="M25" s="60" t="s">
        <v>115</v>
      </c>
      <c r="N25" s="60" t="s">
        <v>167</v>
      </c>
      <c r="O25" s="72" t="s">
        <v>57</v>
      </c>
      <c r="P25" s="72" t="s">
        <v>57</v>
      </c>
      <c r="Q25" s="72" t="s">
        <v>57</v>
      </c>
      <c r="R25" s="72" t="s">
        <v>57</v>
      </c>
      <c r="S25" s="60" t="s">
        <v>104</v>
      </c>
      <c r="T25" s="60" t="s">
        <v>105</v>
      </c>
      <c r="U25" s="60" t="s">
        <v>97</v>
      </c>
      <c r="V25" s="60" t="s">
        <v>107</v>
      </c>
      <c r="W25" s="60" t="s">
        <v>89</v>
      </c>
      <c r="X25" s="60" t="s">
        <v>105</v>
      </c>
      <c r="Y25" s="60" t="s">
        <v>115</v>
      </c>
      <c r="Z25" s="60" t="s">
        <v>164</v>
      </c>
      <c r="AA25" s="61" t="s">
        <v>104</v>
      </c>
      <c r="AB25" s="61" t="s">
        <v>122</v>
      </c>
      <c r="AC25" s="77" t="s">
        <v>57</v>
      </c>
      <c r="AD25" s="72" t="s">
        <v>57</v>
      </c>
      <c r="AE25" s="72" t="s">
        <v>57</v>
      </c>
      <c r="AF25" s="72" t="s">
        <v>57</v>
      </c>
      <c r="AG25" s="60" t="s">
        <v>104</v>
      </c>
      <c r="AH25" s="60" t="s">
        <v>105</v>
      </c>
      <c r="AI25" s="60" t="s">
        <v>115</v>
      </c>
      <c r="AJ25" s="60" t="s">
        <v>114</v>
      </c>
      <c r="AK25" s="60" t="s">
        <v>116</v>
      </c>
      <c r="AL25" s="60" t="s">
        <v>127</v>
      </c>
      <c r="AM25" s="60" t="s">
        <v>104</v>
      </c>
      <c r="AN25" s="60" t="s">
        <v>164</v>
      </c>
      <c r="AO25" s="60" t="s">
        <v>89</v>
      </c>
      <c r="AP25" s="60" t="s">
        <v>100</v>
      </c>
      <c r="AQ25" s="72" t="s">
        <v>57</v>
      </c>
      <c r="AR25" s="72" t="s">
        <v>57</v>
      </c>
      <c r="AS25" s="72" t="s">
        <v>57</v>
      </c>
      <c r="AT25" s="72" t="s">
        <v>57</v>
      </c>
      <c r="AU25" s="60" t="s">
        <v>95</v>
      </c>
      <c r="AV25" s="60" t="s">
        <v>107</v>
      </c>
      <c r="AW25" s="60" t="s">
        <v>89</v>
      </c>
      <c r="AX25" s="60" t="s">
        <v>105</v>
      </c>
      <c r="AY25" s="60" t="s">
        <v>104</v>
      </c>
      <c r="AZ25" s="60" t="s">
        <v>114</v>
      </c>
      <c r="BA25" s="60" t="s">
        <v>94</v>
      </c>
      <c r="BB25" s="60" t="s">
        <v>110</v>
      </c>
      <c r="BC25" s="60" t="s">
        <v>115</v>
      </c>
      <c r="BD25" s="60" t="s">
        <v>103</v>
      </c>
      <c r="BE25" s="72" t="s">
        <v>57</v>
      </c>
      <c r="BF25" s="72" t="s">
        <v>57</v>
      </c>
      <c r="BG25" s="72" t="s">
        <v>57</v>
      </c>
      <c r="BH25" s="72" t="s">
        <v>57</v>
      </c>
      <c r="BI25" s="60" t="s">
        <v>115</v>
      </c>
      <c r="BJ25" s="60" t="s">
        <v>107</v>
      </c>
      <c r="BL25" s="27">
        <f t="shared" si="2"/>
        <v>0</v>
      </c>
      <c r="BM25" s="51">
        <f t="shared" si="2"/>
        <v>0</v>
      </c>
      <c r="BN25" s="28">
        <f t="shared" si="2"/>
        <v>0</v>
      </c>
      <c r="BO25" s="29">
        <f t="shared" si="2"/>
        <v>0</v>
      </c>
    </row>
    <row r="26" spans="1:67" ht="15.95" customHeight="1" x14ac:dyDescent="0.2">
      <c r="A26" s="35">
        <f t="shared" si="1"/>
        <v>24</v>
      </c>
      <c r="B26" s="35" t="s">
        <v>31</v>
      </c>
      <c r="C26" s="72" t="s">
        <v>104</v>
      </c>
      <c r="D26" s="72" t="s">
        <v>84</v>
      </c>
      <c r="E26" s="60" t="s">
        <v>135</v>
      </c>
      <c r="F26" s="60" t="s">
        <v>84</v>
      </c>
      <c r="G26" s="60" t="s">
        <v>135</v>
      </c>
      <c r="H26" s="60" t="s">
        <v>84</v>
      </c>
      <c r="I26" s="60" t="s">
        <v>118</v>
      </c>
      <c r="J26" s="60" t="s">
        <v>85</v>
      </c>
      <c r="K26" s="60" t="s">
        <v>177</v>
      </c>
      <c r="L26" s="60" t="s">
        <v>85</v>
      </c>
      <c r="M26" s="60" t="s">
        <v>90</v>
      </c>
      <c r="N26" s="60" t="s">
        <v>100</v>
      </c>
      <c r="O26" s="72" t="s">
        <v>57</v>
      </c>
      <c r="P26" s="72" t="s">
        <v>57</v>
      </c>
      <c r="Q26" s="72" t="s">
        <v>57</v>
      </c>
      <c r="R26" s="72" t="s">
        <v>57</v>
      </c>
      <c r="S26" s="60" t="s">
        <v>133</v>
      </c>
      <c r="T26" s="60" t="s">
        <v>84</v>
      </c>
      <c r="U26" s="60" t="s">
        <v>118</v>
      </c>
      <c r="V26" s="60" t="s">
        <v>84</v>
      </c>
      <c r="W26" s="60" t="s">
        <v>116</v>
      </c>
      <c r="X26" s="60" t="s">
        <v>84</v>
      </c>
      <c r="Y26" s="60" t="s">
        <v>92</v>
      </c>
      <c r="Z26" s="60" t="s">
        <v>84</v>
      </c>
      <c r="AA26" s="61" t="s">
        <v>135</v>
      </c>
      <c r="AB26" s="61" t="s">
        <v>100</v>
      </c>
      <c r="AC26" s="77" t="s">
        <v>57</v>
      </c>
      <c r="AD26" s="72" t="s">
        <v>57</v>
      </c>
      <c r="AE26" s="72" t="s">
        <v>57</v>
      </c>
      <c r="AF26" s="72" t="s">
        <v>57</v>
      </c>
      <c r="AG26" s="60" t="s">
        <v>97</v>
      </c>
      <c r="AH26" s="60" t="s">
        <v>84</v>
      </c>
      <c r="AI26" s="60" t="s">
        <v>101</v>
      </c>
      <c r="AJ26" s="60" t="s">
        <v>84</v>
      </c>
      <c r="AK26" s="60" t="s">
        <v>124</v>
      </c>
      <c r="AL26" s="60" t="s">
        <v>84</v>
      </c>
      <c r="AM26" s="60" t="s">
        <v>126</v>
      </c>
      <c r="AN26" s="60" t="s">
        <v>85</v>
      </c>
      <c r="AO26" s="60" t="s">
        <v>116</v>
      </c>
      <c r="AP26" s="60" t="s">
        <v>100</v>
      </c>
      <c r="AQ26" s="72" t="s">
        <v>57</v>
      </c>
      <c r="AR26" s="72" t="s">
        <v>57</v>
      </c>
      <c r="AS26" s="72" t="s">
        <v>57</v>
      </c>
      <c r="AT26" s="72" t="s">
        <v>57</v>
      </c>
      <c r="AU26" s="60" t="s">
        <v>92</v>
      </c>
      <c r="AV26" s="60" t="s">
        <v>84</v>
      </c>
      <c r="AW26" s="60" t="s">
        <v>252</v>
      </c>
      <c r="AX26" s="60" t="s">
        <v>84</v>
      </c>
      <c r="AY26" s="60" t="s">
        <v>160</v>
      </c>
      <c r="AZ26" s="60" t="s">
        <v>84</v>
      </c>
      <c r="BA26" s="60" t="s">
        <v>252</v>
      </c>
      <c r="BB26" s="60" t="s">
        <v>84</v>
      </c>
      <c r="BC26" s="60" t="s">
        <v>119</v>
      </c>
      <c r="BD26" s="60" t="s">
        <v>100</v>
      </c>
      <c r="BE26" s="72" t="s">
        <v>57</v>
      </c>
      <c r="BF26" s="72" t="s">
        <v>57</v>
      </c>
      <c r="BG26" s="72" t="s">
        <v>57</v>
      </c>
      <c r="BH26" s="72" t="s">
        <v>57</v>
      </c>
      <c r="BI26" s="60" t="s">
        <v>93</v>
      </c>
      <c r="BJ26" s="60" t="s">
        <v>84</v>
      </c>
      <c r="BL26" s="27">
        <f t="shared" si="2"/>
        <v>0</v>
      </c>
      <c r="BM26" s="51">
        <f t="shared" si="2"/>
        <v>0</v>
      </c>
      <c r="BN26" s="28">
        <f t="shared" si="2"/>
        <v>0</v>
      </c>
      <c r="BO26" s="29">
        <f t="shared" si="2"/>
        <v>0</v>
      </c>
    </row>
    <row r="27" spans="1:67" ht="15.95" customHeight="1" x14ac:dyDescent="0.2">
      <c r="A27" s="35">
        <f t="shared" si="1"/>
        <v>25</v>
      </c>
      <c r="B27" s="35" t="s">
        <v>30</v>
      </c>
      <c r="C27" s="72" t="s">
        <v>57</v>
      </c>
      <c r="D27" s="72" t="s">
        <v>57</v>
      </c>
      <c r="E27" s="60" t="s">
        <v>112</v>
      </c>
      <c r="F27" s="60" t="s">
        <v>162</v>
      </c>
      <c r="G27" s="60" t="s">
        <v>175</v>
      </c>
      <c r="H27" s="60" t="s">
        <v>132</v>
      </c>
      <c r="I27" s="60" t="s">
        <v>182</v>
      </c>
      <c r="J27" s="94">
        <v>0.5</v>
      </c>
      <c r="K27" s="122" t="s">
        <v>68</v>
      </c>
      <c r="L27" s="123"/>
      <c r="M27" s="122" t="s">
        <v>68</v>
      </c>
      <c r="N27" s="123"/>
      <c r="O27" s="72" t="s">
        <v>57</v>
      </c>
      <c r="P27" s="72" t="s">
        <v>57</v>
      </c>
      <c r="Q27" s="72" t="s">
        <v>57</v>
      </c>
      <c r="R27" s="72" t="s">
        <v>57</v>
      </c>
      <c r="S27" s="122" t="s">
        <v>3</v>
      </c>
      <c r="T27" s="123"/>
      <c r="U27" s="60" t="s">
        <v>111</v>
      </c>
      <c r="V27" s="60" t="s">
        <v>193</v>
      </c>
      <c r="W27" s="60" t="s">
        <v>163</v>
      </c>
      <c r="X27" s="60" t="s">
        <v>162</v>
      </c>
      <c r="Y27" s="60" t="s">
        <v>111</v>
      </c>
      <c r="Z27" s="60" t="s">
        <v>200</v>
      </c>
      <c r="AA27" s="61" t="s">
        <v>139</v>
      </c>
      <c r="AB27" s="61" t="s">
        <v>223</v>
      </c>
      <c r="AC27" s="72" t="s">
        <v>57</v>
      </c>
      <c r="AD27" s="72" t="s">
        <v>57</v>
      </c>
      <c r="AE27" s="72" t="s">
        <v>57</v>
      </c>
      <c r="AF27" s="72" t="s">
        <v>57</v>
      </c>
      <c r="AG27" s="60" t="s">
        <v>97</v>
      </c>
      <c r="AH27" s="60" t="s">
        <v>110</v>
      </c>
      <c r="AI27" s="60" t="s">
        <v>120</v>
      </c>
      <c r="AJ27" s="62" t="s">
        <v>221</v>
      </c>
      <c r="AK27" s="122" t="s">
        <v>3</v>
      </c>
      <c r="AL27" s="123"/>
      <c r="AM27" s="60" t="s">
        <v>180</v>
      </c>
      <c r="AN27" s="60" t="s">
        <v>162</v>
      </c>
      <c r="AO27" s="60" t="s">
        <v>88</v>
      </c>
      <c r="AP27" s="60" t="s">
        <v>268</v>
      </c>
      <c r="AQ27" s="72" t="s">
        <v>57</v>
      </c>
      <c r="AR27" s="72" t="s">
        <v>57</v>
      </c>
      <c r="AS27" s="72" t="s">
        <v>57</v>
      </c>
      <c r="AT27" s="77" t="s">
        <v>57</v>
      </c>
      <c r="AU27" s="60" t="s">
        <v>163</v>
      </c>
      <c r="AV27" s="60" t="s">
        <v>205</v>
      </c>
      <c r="AW27" s="60" t="s">
        <v>189</v>
      </c>
      <c r="AX27" s="60" t="s">
        <v>84</v>
      </c>
      <c r="AY27" s="60" t="s">
        <v>116</v>
      </c>
      <c r="AZ27" s="60" t="s">
        <v>110</v>
      </c>
      <c r="BA27" s="122" t="s">
        <v>3</v>
      </c>
      <c r="BB27" s="123"/>
      <c r="BC27" s="60" t="s">
        <v>166</v>
      </c>
      <c r="BD27" s="60" t="s">
        <v>281</v>
      </c>
      <c r="BE27" s="72" t="s">
        <v>57</v>
      </c>
      <c r="BF27" s="72" t="s">
        <v>57</v>
      </c>
      <c r="BG27" s="78" t="s">
        <v>57</v>
      </c>
      <c r="BH27" s="72" t="s">
        <v>57</v>
      </c>
      <c r="BI27" s="60" t="s">
        <v>111</v>
      </c>
      <c r="BJ27" s="60" t="s">
        <v>162</v>
      </c>
      <c r="BL27" s="27">
        <f t="shared" si="2"/>
        <v>3</v>
      </c>
      <c r="BM27" s="51">
        <f t="shared" si="2"/>
        <v>2</v>
      </c>
      <c r="BN27" s="28">
        <f t="shared" si="2"/>
        <v>0</v>
      </c>
      <c r="BO27" s="29">
        <f t="shared" si="2"/>
        <v>0</v>
      </c>
    </row>
    <row r="28" spans="1:67" ht="15.95" customHeight="1" x14ac:dyDescent="0.2">
      <c r="A28" s="35">
        <f t="shared" si="1"/>
        <v>26</v>
      </c>
      <c r="B28" s="35" t="s">
        <v>32</v>
      </c>
      <c r="C28" s="72" t="s">
        <v>57</v>
      </c>
      <c r="D28" s="72" t="s">
        <v>57</v>
      </c>
      <c r="E28" s="60" t="s">
        <v>115</v>
      </c>
      <c r="F28" s="60" t="s">
        <v>105</v>
      </c>
      <c r="G28" s="60" t="s">
        <v>89</v>
      </c>
      <c r="H28" s="60" t="s">
        <v>138</v>
      </c>
      <c r="I28" s="60" t="s">
        <v>87</v>
      </c>
      <c r="J28" s="60" t="s">
        <v>110</v>
      </c>
      <c r="K28" s="60" t="s">
        <v>118</v>
      </c>
      <c r="L28" s="60" t="s">
        <v>159</v>
      </c>
      <c r="M28" s="60" t="s">
        <v>104</v>
      </c>
      <c r="N28" s="60" t="s">
        <v>122</v>
      </c>
      <c r="O28" s="72" t="s">
        <v>57</v>
      </c>
      <c r="P28" s="72" t="s">
        <v>57</v>
      </c>
      <c r="Q28" s="72" t="s">
        <v>57</v>
      </c>
      <c r="R28" s="72" t="s">
        <v>57</v>
      </c>
      <c r="S28" s="60" t="s">
        <v>104</v>
      </c>
      <c r="T28" s="60" t="s">
        <v>138</v>
      </c>
      <c r="U28" s="60" t="s">
        <v>116</v>
      </c>
      <c r="V28" s="60" t="s">
        <v>105</v>
      </c>
      <c r="W28" s="60" t="s">
        <v>86</v>
      </c>
      <c r="X28" s="60" t="s">
        <v>125</v>
      </c>
      <c r="Y28" s="60" t="s">
        <v>88</v>
      </c>
      <c r="Z28" s="60" t="s">
        <v>105</v>
      </c>
      <c r="AA28" s="60" t="s">
        <v>118</v>
      </c>
      <c r="AB28" s="60" t="s">
        <v>178</v>
      </c>
      <c r="AC28" s="72" t="s">
        <v>57</v>
      </c>
      <c r="AD28" s="72" t="s">
        <v>57</v>
      </c>
      <c r="AE28" s="72" t="s">
        <v>57</v>
      </c>
      <c r="AF28" s="72" t="s">
        <v>57</v>
      </c>
      <c r="AG28" s="60" t="s">
        <v>118</v>
      </c>
      <c r="AH28" s="60" t="s">
        <v>164</v>
      </c>
      <c r="AI28" s="60" t="s">
        <v>87</v>
      </c>
      <c r="AJ28" s="62" t="s">
        <v>190</v>
      </c>
      <c r="AK28" s="60" t="s">
        <v>104</v>
      </c>
      <c r="AL28" s="60">
        <v>0.54166666666666663</v>
      </c>
      <c r="AM28" s="122" t="s">
        <v>22</v>
      </c>
      <c r="AN28" s="123"/>
      <c r="AO28" s="60" t="s">
        <v>89</v>
      </c>
      <c r="AP28" s="60" t="s">
        <v>178</v>
      </c>
      <c r="AQ28" s="72" t="s">
        <v>57</v>
      </c>
      <c r="AR28" s="72" t="s">
        <v>57</v>
      </c>
      <c r="AS28" s="72" t="s">
        <v>57</v>
      </c>
      <c r="AT28" s="72" t="s">
        <v>57</v>
      </c>
      <c r="AU28" s="60" t="s">
        <v>91</v>
      </c>
      <c r="AV28" s="60" t="s">
        <v>131</v>
      </c>
      <c r="AW28" s="60" t="s">
        <v>88</v>
      </c>
      <c r="AX28" s="60" t="s">
        <v>105</v>
      </c>
      <c r="AY28" s="60" t="s">
        <v>115</v>
      </c>
      <c r="AZ28" s="60" t="s">
        <v>162</v>
      </c>
      <c r="BA28" s="60" t="s">
        <v>94</v>
      </c>
      <c r="BB28" s="60" t="s">
        <v>105</v>
      </c>
      <c r="BC28" s="60" t="s">
        <v>86</v>
      </c>
      <c r="BD28" s="60" t="s">
        <v>165</v>
      </c>
      <c r="BE28" s="72" t="s">
        <v>57</v>
      </c>
      <c r="BF28" s="72" t="s">
        <v>57</v>
      </c>
      <c r="BG28" s="72" t="s">
        <v>57</v>
      </c>
      <c r="BH28" s="72" t="s">
        <v>57</v>
      </c>
      <c r="BI28" s="60" t="s">
        <v>163</v>
      </c>
      <c r="BJ28" s="60" t="s">
        <v>127</v>
      </c>
      <c r="BL28" s="27">
        <f t="shared" si="2"/>
        <v>0</v>
      </c>
      <c r="BM28" s="51">
        <f t="shared" si="2"/>
        <v>0</v>
      </c>
      <c r="BN28" s="28">
        <f t="shared" si="2"/>
        <v>0</v>
      </c>
      <c r="BO28" s="29">
        <f t="shared" si="2"/>
        <v>1</v>
      </c>
    </row>
    <row r="29" spans="1:67" ht="15.95" customHeight="1" x14ac:dyDescent="0.2">
      <c r="A29" s="35">
        <f t="shared" si="1"/>
        <v>27</v>
      </c>
      <c r="B29" s="35" t="s">
        <v>65</v>
      </c>
      <c r="C29" s="72" t="s">
        <v>57</v>
      </c>
      <c r="D29" s="72" t="s">
        <v>57</v>
      </c>
      <c r="E29" s="60" t="s">
        <v>104</v>
      </c>
      <c r="F29" s="60" t="s">
        <v>114</v>
      </c>
      <c r="G29" s="60" t="s">
        <v>89</v>
      </c>
      <c r="H29" s="60" t="s">
        <v>85</v>
      </c>
      <c r="I29" s="60" t="s">
        <v>126</v>
      </c>
      <c r="J29" s="60" t="s">
        <v>114</v>
      </c>
      <c r="K29" s="60" t="s">
        <v>87</v>
      </c>
      <c r="L29" s="60" t="s">
        <v>127</v>
      </c>
      <c r="M29" s="60" t="s">
        <v>115</v>
      </c>
      <c r="N29" s="60" t="s">
        <v>122</v>
      </c>
      <c r="O29" s="72" t="s">
        <v>57</v>
      </c>
      <c r="P29" s="72" t="s">
        <v>57</v>
      </c>
      <c r="Q29" s="72" t="s">
        <v>57</v>
      </c>
      <c r="R29" s="72" t="s">
        <v>57</v>
      </c>
      <c r="S29" s="60" t="s">
        <v>104</v>
      </c>
      <c r="T29" s="60" t="s">
        <v>107</v>
      </c>
      <c r="U29" s="60" t="s">
        <v>97</v>
      </c>
      <c r="V29" s="60" t="s">
        <v>114</v>
      </c>
      <c r="W29" s="60" t="s">
        <v>89</v>
      </c>
      <c r="X29" s="60" t="s">
        <v>114</v>
      </c>
      <c r="Y29" s="60" t="s">
        <v>115</v>
      </c>
      <c r="Z29" s="60" t="s">
        <v>114</v>
      </c>
      <c r="AA29" s="61" t="s">
        <v>104</v>
      </c>
      <c r="AB29" s="61" t="s">
        <v>103</v>
      </c>
      <c r="AC29" s="77" t="s">
        <v>57</v>
      </c>
      <c r="AD29" s="72" t="s">
        <v>57</v>
      </c>
      <c r="AE29" s="72" t="s">
        <v>57</v>
      </c>
      <c r="AF29" s="72" t="s">
        <v>57</v>
      </c>
      <c r="AG29" s="60" t="s">
        <v>104</v>
      </c>
      <c r="AH29" s="60" t="s">
        <v>85</v>
      </c>
      <c r="AI29" s="60" t="s">
        <v>115</v>
      </c>
      <c r="AJ29" s="60" t="s">
        <v>114</v>
      </c>
      <c r="AK29" s="60" t="s">
        <v>116</v>
      </c>
      <c r="AL29" s="60" t="s">
        <v>105</v>
      </c>
      <c r="AM29" s="60" t="s">
        <v>104</v>
      </c>
      <c r="AN29" s="60" t="s">
        <v>114</v>
      </c>
      <c r="AO29" s="60" t="s">
        <v>89</v>
      </c>
      <c r="AP29" s="60" t="s">
        <v>103</v>
      </c>
      <c r="AQ29" s="72" t="s">
        <v>57</v>
      </c>
      <c r="AR29" s="72" t="s">
        <v>57</v>
      </c>
      <c r="AS29" s="72" t="s">
        <v>57</v>
      </c>
      <c r="AT29" s="72" t="s">
        <v>57</v>
      </c>
      <c r="AU29" s="60" t="s">
        <v>95</v>
      </c>
      <c r="AV29" s="60" t="s">
        <v>114</v>
      </c>
      <c r="AW29" s="60" t="s">
        <v>89</v>
      </c>
      <c r="AX29" s="60" t="s">
        <v>105</v>
      </c>
      <c r="AY29" s="60" t="s">
        <v>104</v>
      </c>
      <c r="AZ29" s="60" t="s">
        <v>114</v>
      </c>
      <c r="BA29" s="60" t="s">
        <v>94</v>
      </c>
      <c r="BB29" s="60" t="s">
        <v>114</v>
      </c>
      <c r="BC29" s="60" t="s">
        <v>115</v>
      </c>
      <c r="BD29" s="60" t="s">
        <v>113</v>
      </c>
      <c r="BE29" s="72" t="s">
        <v>57</v>
      </c>
      <c r="BF29" s="72" t="s">
        <v>57</v>
      </c>
      <c r="BG29" s="72" t="s">
        <v>57</v>
      </c>
      <c r="BH29" s="72" t="s">
        <v>57</v>
      </c>
      <c r="BI29" s="60" t="s">
        <v>126</v>
      </c>
      <c r="BJ29" s="60" t="s">
        <v>85</v>
      </c>
      <c r="BL29" s="27">
        <f t="shared" si="2"/>
        <v>0</v>
      </c>
      <c r="BM29" s="51">
        <f t="shared" si="2"/>
        <v>0</v>
      </c>
      <c r="BN29" s="28">
        <f t="shared" si="2"/>
        <v>0</v>
      </c>
      <c r="BO29" s="29">
        <f t="shared" si="2"/>
        <v>0</v>
      </c>
    </row>
    <row r="30" spans="1:67" ht="15.95" customHeight="1" x14ac:dyDescent="0.2">
      <c r="A30" s="35">
        <f t="shared" si="1"/>
        <v>28</v>
      </c>
      <c r="B30" s="35" t="s">
        <v>64</v>
      </c>
      <c r="C30" s="72" t="s">
        <v>57</v>
      </c>
      <c r="D30" s="72" t="s">
        <v>57</v>
      </c>
      <c r="E30" s="60" t="s">
        <v>166</v>
      </c>
      <c r="F30" s="60" t="s">
        <v>121</v>
      </c>
      <c r="G30" s="60" t="s">
        <v>175</v>
      </c>
      <c r="H30" s="60" t="s">
        <v>107</v>
      </c>
      <c r="I30" s="60" t="s">
        <v>217</v>
      </c>
      <c r="J30" s="60" t="s">
        <v>200</v>
      </c>
      <c r="K30" s="60" t="s">
        <v>147</v>
      </c>
      <c r="L30" s="60" t="s">
        <v>102</v>
      </c>
      <c r="M30" s="60" t="s">
        <v>99</v>
      </c>
      <c r="N30" s="60" t="s">
        <v>117</v>
      </c>
      <c r="O30" s="72" t="s">
        <v>57</v>
      </c>
      <c r="P30" s="72" t="s">
        <v>57</v>
      </c>
      <c r="Q30" s="72" t="s">
        <v>57</v>
      </c>
      <c r="R30" s="72" t="s">
        <v>57</v>
      </c>
      <c r="S30" s="60" t="s">
        <v>243</v>
      </c>
      <c r="T30" s="60" t="s">
        <v>84</v>
      </c>
      <c r="U30" s="60" t="s">
        <v>88</v>
      </c>
      <c r="V30" s="60" t="s">
        <v>84</v>
      </c>
      <c r="W30" s="122" t="s">
        <v>22</v>
      </c>
      <c r="X30" s="123"/>
      <c r="Y30" s="60" t="s">
        <v>111</v>
      </c>
      <c r="Z30" s="60" t="s">
        <v>85</v>
      </c>
      <c r="AA30" s="60" t="s">
        <v>244</v>
      </c>
      <c r="AB30" s="60" t="s">
        <v>103</v>
      </c>
      <c r="AC30" s="78" t="s">
        <v>57</v>
      </c>
      <c r="AD30" s="78" t="s">
        <v>57</v>
      </c>
      <c r="AE30" s="72" t="s">
        <v>57</v>
      </c>
      <c r="AF30" s="72" t="s">
        <v>57</v>
      </c>
      <c r="AG30" s="60" t="s">
        <v>112</v>
      </c>
      <c r="AH30" s="60" t="s">
        <v>84</v>
      </c>
      <c r="AI30" s="60" t="s">
        <v>188</v>
      </c>
      <c r="AJ30" s="60" t="s">
        <v>137</v>
      </c>
      <c r="AK30" s="60" t="s">
        <v>245</v>
      </c>
      <c r="AL30" s="60" t="s">
        <v>195</v>
      </c>
      <c r="AM30" s="122" t="s">
        <v>22</v>
      </c>
      <c r="AN30" s="123"/>
      <c r="AO30" s="60" t="s">
        <v>98</v>
      </c>
      <c r="AP30" s="61" t="s">
        <v>122</v>
      </c>
      <c r="AQ30" s="72" t="s">
        <v>57</v>
      </c>
      <c r="AR30" s="72" t="s">
        <v>57</v>
      </c>
      <c r="AS30" s="72" t="s">
        <v>57</v>
      </c>
      <c r="AT30" s="72" t="s">
        <v>57</v>
      </c>
      <c r="AU30" s="60" t="s">
        <v>91</v>
      </c>
      <c r="AV30" s="60" t="s">
        <v>84</v>
      </c>
      <c r="AW30" s="60" t="s">
        <v>139</v>
      </c>
      <c r="AX30" s="60" t="s">
        <v>84</v>
      </c>
      <c r="AY30" s="60" t="s">
        <v>101</v>
      </c>
      <c r="AZ30" s="60" t="s">
        <v>269</v>
      </c>
      <c r="BA30" s="60" t="s">
        <v>270</v>
      </c>
      <c r="BB30" s="60" t="s">
        <v>85</v>
      </c>
      <c r="BC30" s="60" t="s">
        <v>166</v>
      </c>
      <c r="BD30" s="60" t="s">
        <v>117</v>
      </c>
      <c r="BE30" s="72" t="s">
        <v>57</v>
      </c>
      <c r="BF30" s="72" t="s">
        <v>57</v>
      </c>
      <c r="BG30" s="72" t="s">
        <v>57</v>
      </c>
      <c r="BH30" s="72" t="s">
        <v>57</v>
      </c>
      <c r="BI30" s="60" t="s">
        <v>91</v>
      </c>
      <c r="BJ30" s="60" t="s">
        <v>164</v>
      </c>
      <c r="BL30" s="27">
        <f t="shared" si="2"/>
        <v>0</v>
      </c>
      <c r="BM30" s="51">
        <f t="shared" si="2"/>
        <v>0</v>
      </c>
      <c r="BN30" s="28">
        <f t="shared" si="2"/>
        <v>0</v>
      </c>
      <c r="BO30" s="29">
        <f t="shared" si="2"/>
        <v>2</v>
      </c>
    </row>
    <row r="31" spans="1:67" ht="15.95" customHeight="1" x14ac:dyDescent="0.2">
      <c r="A31" s="35">
        <f t="shared" si="1"/>
        <v>29</v>
      </c>
      <c r="B31" s="35" t="s">
        <v>67</v>
      </c>
      <c r="C31" s="72" t="s">
        <v>57</v>
      </c>
      <c r="D31" s="72" t="s">
        <v>57</v>
      </c>
      <c r="E31" s="122" t="s">
        <v>22</v>
      </c>
      <c r="F31" s="123"/>
      <c r="G31" s="60" t="s">
        <v>99</v>
      </c>
      <c r="H31" s="60" t="s">
        <v>107</v>
      </c>
      <c r="I31" s="60" t="s">
        <v>86</v>
      </c>
      <c r="J31" s="60" t="s">
        <v>159</v>
      </c>
      <c r="K31" s="60" t="s">
        <v>98</v>
      </c>
      <c r="L31" s="60" t="s">
        <v>102</v>
      </c>
      <c r="M31" s="60" t="s">
        <v>94</v>
      </c>
      <c r="N31" s="60" t="s">
        <v>151</v>
      </c>
      <c r="O31" s="72" t="s">
        <v>126</v>
      </c>
      <c r="P31" s="72" t="s">
        <v>114</v>
      </c>
      <c r="Q31" s="72" t="s">
        <v>57</v>
      </c>
      <c r="R31" s="72" t="s">
        <v>57</v>
      </c>
      <c r="S31" s="60" t="s">
        <v>86</v>
      </c>
      <c r="T31" s="60" t="s">
        <v>85</v>
      </c>
      <c r="U31" s="60" t="s">
        <v>98</v>
      </c>
      <c r="V31" s="60" t="s">
        <v>84</v>
      </c>
      <c r="W31" s="60" t="s">
        <v>88</v>
      </c>
      <c r="X31" s="60" t="s">
        <v>102</v>
      </c>
      <c r="Y31" s="60" t="s">
        <v>115</v>
      </c>
      <c r="Z31" s="60" t="s">
        <v>102</v>
      </c>
      <c r="AA31" s="61" t="s">
        <v>86</v>
      </c>
      <c r="AB31" s="61">
        <v>0.54166666666666663</v>
      </c>
      <c r="AC31" s="72" t="s">
        <v>57</v>
      </c>
      <c r="AD31" s="77" t="s">
        <v>57</v>
      </c>
      <c r="AE31" s="72" t="s">
        <v>57</v>
      </c>
      <c r="AF31" s="77" t="s">
        <v>57</v>
      </c>
      <c r="AG31" s="122" t="s">
        <v>22</v>
      </c>
      <c r="AH31" s="123"/>
      <c r="AI31" s="60" t="s">
        <v>97</v>
      </c>
      <c r="AJ31" s="62" t="s">
        <v>85</v>
      </c>
      <c r="AK31" s="60" t="s">
        <v>97</v>
      </c>
      <c r="AL31" s="60" t="s">
        <v>102</v>
      </c>
      <c r="AM31" s="60" t="s">
        <v>98</v>
      </c>
      <c r="AN31" s="60" t="s">
        <v>233</v>
      </c>
      <c r="AO31" s="60" t="s">
        <v>86</v>
      </c>
      <c r="AP31" s="60" t="s">
        <v>103</v>
      </c>
      <c r="AQ31" s="72" t="s">
        <v>57</v>
      </c>
      <c r="AR31" s="72" t="s">
        <v>57</v>
      </c>
      <c r="AS31" s="77" t="s">
        <v>57</v>
      </c>
      <c r="AT31" s="77" t="s">
        <v>57</v>
      </c>
      <c r="AU31" s="60" t="s">
        <v>118</v>
      </c>
      <c r="AV31" s="61" t="s">
        <v>107</v>
      </c>
      <c r="AW31" s="60" t="s">
        <v>106</v>
      </c>
      <c r="AX31" s="60" t="s">
        <v>206</v>
      </c>
      <c r="AY31" s="60" t="s">
        <v>118</v>
      </c>
      <c r="AZ31" s="60" t="s">
        <v>102</v>
      </c>
      <c r="BA31" s="60" t="s">
        <v>98</v>
      </c>
      <c r="BB31" s="60" t="s">
        <v>102</v>
      </c>
      <c r="BC31" s="60" t="s">
        <v>87</v>
      </c>
      <c r="BD31" s="60" t="s">
        <v>122</v>
      </c>
      <c r="BE31" s="78" t="s">
        <v>57</v>
      </c>
      <c r="BF31" s="78" t="s">
        <v>57</v>
      </c>
      <c r="BG31" s="72" t="s">
        <v>57</v>
      </c>
      <c r="BH31" s="72" t="s">
        <v>57</v>
      </c>
      <c r="BI31" s="60" t="s">
        <v>95</v>
      </c>
      <c r="BJ31" s="62">
        <v>0.79166666666666663</v>
      </c>
      <c r="BL31" s="27">
        <f t="shared" si="2"/>
        <v>0</v>
      </c>
      <c r="BM31" s="51">
        <f t="shared" si="2"/>
        <v>0</v>
      </c>
      <c r="BN31" s="28">
        <f t="shared" si="2"/>
        <v>0</v>
      </c>
      <c r="BO31" s="29">
        <f t="shared" si="2"/>
        <v>2</v>
      </c>
    </row>
    <row r="32" spans="1:67" ht="15.95" customHeight="1" x14ac:dyDescent="0.2">
      <c r="A32" s="35">
        <f t="shared" si="1"/>
        <v>30</v>
      </c>
      <c r="B32" s="35" t="s">
        <v>66</v>
      </c>
      <c r="C32" s="72" t="s">
        <v>57</v>
      </c>
      <c r="D32" s="72" t="s">
        <v>57</v>
      </c>
      <c r="E32" s="60" t="s">
        <v>126</v>
      </c>
      <c r="F32" s="60" t="s">
        <v>107</v>
      </c>
      <c r="G32" s="60" t="s">
        <v>231</v>
      </c>
      <c r="H32" s="60" t="s">
        <v>96</v>
      </c>
      <c r="I32" s="60" t="s">
        <v>139</v>
      </c>
      <c r="J32" s="60" t="s">
        <v>107</v>
      </c>
      <c r="K32" s="60" t="s">
        <v>91</v>
      </c>
      <c r="L32" s="60" t="s">
        <v>138</v>
      </c>
      <c r="M32" s="122" t="s">
        <v>22</v>
      </c>
      <c r="N32" s="123"/>
      <c r="O32" s="72" t="s">
        <v>57</v>
      </c>
      <c r="P32" s="72" t="s">
        <v>57</v>
      </c>
      <c r="Q32" s="72" t="s">
        <v>57</v>
      </c>
      <c r="R32" s="72" t="s">
        <v>57</v>
      </c>
      <c r="S32" s="60" t="s">
        <v>118</v>
      </c>
      <c r="T32" s="60" t="s">
        <v>159</v>
      </c>
      <c r="U32" s="60" t="s">
        <v>87</v>
      </c>
      <c r="V32" s="60" t="s">
        <v>107</v>
      </c>
      <c r="W32" s="60" t="s">
        <v>87</v>
      </c>
      <c r="X32" s="60" t="s">
        <v>162</v>
      </c>
      <c r="Y32" s="60" t="s">
        <v>111</v>
      </c>
      <c r="Z32" s="60" t="s">
        <v>138</v>
      </c>
      <c r="AA32" s="61" t="s">
        <v>86</v>
      </c>
      <c r="AB32" s="61" t="s">
        <v>246</v>
      </c>
      <c r="AC32" s="77" t="s">
        <v>57</v>
      </c>
      <c r="AD32" s="72" t="s">
        <v>57</v>
      </c>
      <c r="AE32" s="72" t="s">
        <v>57</v>
      </c>
      <c r="AF32" s="72" t="s">
        <v>57</v>
      </c>
      <c r="AG32" s="60" t="s">
        <v>95</v>
      </c>
      <c r="AH32" s="60" t="s">
        <v>138</v>
      </c>
      <c r="AI32" s="60" t="s">
        <v>98</v>
      </c>
      <c r="AJ32" s="62" t="s">
        <v>164</v>
      </c>
      <c r="AK32" s="60" t="s">
        <v>106</v>
      </c>
      <c r="AL32" s="60" t="s">
        <v>123</v>
      </c>
      <c r="AM32" s="60" t="s">
        <v>99</v>
      </c>
      <c r="AN32" s="60" t="s">
        <v>85</v>
      </c>
      <c r="AO32" s="60" t="s">
        <v>126</v>
      </c>
      <c r="AP32" s="60" t="s">
        <v>121</v>
      </c>
      <c r="AQ32" s="78" t="s">
        <v>57</v>
      </c>
      <c r="AR32" s="78" t="s">
        <v>57</v>
      </c>
      <c r="AS32" s="72" t="s">
        <v>57</v>
      </c>
      <c r="AT32" s="72" t="s">
        <v>57</v>
      </c>
      <c r="AU32" s="60" t="s">
        <v>88</v>
      </c>
      <c r="AV32" s="60" t="s">
        <v>219</v>
      </c>
      <c r="AW32" s="60" t="s">
        <v>99</v>
      </c>
      <c r="AX32" s="60" t="s">
        <v>123</v>
      </c>
      <c r="AY32" s="60" t="s">
        <v>109</v>
      </c>
      <c r="AZ32" s="60" t="s">
        <v>105</v>
      </c>
      <c r="BA32" s="60" t="s">
        <v>116</v>
      </c>
      <c r="BB32" s="60" t="s">
        <v>123</v>
      </c>
      <c r="BC32" s="60" t="s">
        <v>115</v>
      </c>
      <c r="BD32" s="60" t="s">
        <v>113</v>
      </c>
      <c r="BE32" s="72" t="s">
        <v>57</v>
      </c>
      <c r="BF32" s="72" t="s">
        <v>57</v>
      </c>
      <c r="BG32" s="72" t="s">
        <v>57</v>
      </c>
      <c r="BH32" s="72" t="s">
        <v>57</v>
      </c>
      <c r="BI32" s="60" t="s">
        <v>98</v>
      </c>
      <c r="BJ32" s="60" t="s">
        <v>105</v>
      </c>
      <c r="BL32" s="27">
        <f t="shared" si="2"/>
        <v>0</v>
      </c>
      <c r="BM32" s="51">
        <f t="shared" si="2"/>
        <v>0</v>
      </c>
      <c r="BN32" s="28">
        <f t="shared" si="2"/>
        <v>0</v>
      </c>
      <c r="BO32" s="29">
        <f t="shared" si="2"/>
        <v>1</v>
      </c>
    </row>
    <row r="33" spans="1:67" ht="15.95" customHeight="1" x14ac:dyDescent="0.2">
      <c r="A33" s="35">
        <f t="shared" si="1"/>
        <v>31</v>
      </c>
      <c r="B33" s="35" t="s">
        <v>70</v>
      </c>
      <c r="C33" s="72" t="s">
        <v>57</v>
      </c>
      <c r="D33" s="72" t="s">
        <v>57</v>
      </c>
      <c r="E33" s="60" t="s">
        <v>88</v>
      </c>
      <c r="F33" s="60" t="s">
        <v>138</v>
      </c>
      <c r="G33" s="60" t="s">
        <v>126</v>
      </c>
      <c r="H33" s="60" t="s">
        <v>84</v>
      </c>
      <c r="I33" s="60" t="s">
        <v>86</v>
      </c>
      <c r="J33" s="60" t="s">
        <v>164</v>
      </c>
      <c r="K33" s="60" t="s">
        <v>86</v>
      </c>
      <c r="L33" s="60" t="s">
        <v>148</v>
      </c>
      <c r="M33" s="60" t="s">
        <v>126</v>
      </c>
      <c r="N33" s="60">
        <v>0.58333333333333337</v>
      </c>
      <c r="O33" s="72" t="s">
        <v>57</v>
      </c>
      <c r="P33" s="72" t="s">
        <v>57</v>
      </c>
      <c r="Q33" s="72" t="s">
        <v>57</v>
      </c>
      <c r="R33" s="72" t="s">
        <v>57</v>
      </c>
      <c r="S33" s="60" t="s">
        <v>88</v>
      </c>
      <c r="T33" s="60" t="s">
        <v>132</v>
      </c>
      <c r="U33" s="60" t="s">
        <v>97</v>
      </c>
      <c r="V33" s="60" t="s">
        <v>84</v>
      </c>
      <c r="W33" s="60" t="s">
        <v>94</v>
      </c>
      <c r="X33" s="60" t="s">
        <v>96</v>
      </c>
      <c r="Y33" s="60" t="s">
        <v>88</v>
      </c>
      <c r="Z33" s="60" t="s">
        <v>219</v>
      </c>
      <c r="AA33" s="60" t="s">
        <v>94</v>
      </c>
      <c r="AB33" s="60" t="s">
        <v>149</v>
      </c>
      <c r="AC33" s="72" t="s">
        <v>57</v>
      </c>
      <c r="AD33" s="72" t="s">
        <v>57</v>
      </c>
      <c r="AE33" s="77" t="s">
        <v>57</v>
      </c>
      <c r="AF33" s="72" t="s">
        <v>57</v>
      </c>
      <c r="AG33" s="60" t="s">
        <v>124</v>
      </c>
      <c r="AH33" s="60" t="s">
        <v>137</v>
      </c>
      <c r="AI33" s="60" t="s">
        <v>86</v>
      </c>
      <c r="AJ33" s="60" t="s">
        <v>127</v>
      </c>
      <c r="AK33" s="60" t="s">
        <v>86</v>
      </c>
      <c r="AL33" s="60" t="s">
        <v>190</v>
      </c>
      <c r="AM33" s="60" t="s">
        <v>99</v>
      </c>
      <c r="AN33" s="60" t="s">
        <v>144</v>
      </c>
      <c r="AO33" s="60" t="s">
        <v>86</v>
      </c>
      <c r="AP33" s="60" t="s">
        <v>268</v>
      </c>
      <c r="AQ33" s="72" t="s">
        <v>57</v>
      </c>
      <c r="AR33" s="72" t="s">
        <v>57</v>
      </c>
      <c r="AS33" s="72" t="s">
        <v>57</v>
      </c>
      <c r="AT33" s="72" t="s">
        <v>57</v>
      </c>
      <c r="AU33" s="60" t="s">
        <v>98</v>
      </c>
      <c r="AV33" s="60" t="s">
        <v>84</v>
      </c>
      <c r="AW33" s="60" t="s">
        <v>98</v>
      </c>
      <c r="AX33" s="60" t="s">
        <v>164</v>
      </c>
      <c r="AY33" s="60" t="s">
        <v>86</v>
      </c>
      <c r="AZ33" s="60" t="s">
        <v>96</v>
      </c>
      <c r="BA33" s="60" t="s">
        <v>86</v>
      </c>
      <c r="BB33" s="60" t="s">
        <v>110</v>
      </c>
      <c r="BC33" s="60" t="s">
        <v>98</v>
      </c>
      <c r="BD33" s="60" t="s">
        <v>181</v>
      </c>
      <c r="BE33" s="72" t="s">
        <v>57</v>
      </c>
      <c r="BF33" s="72" t="s">
        <v>57</v>
      </c>
      <c r="BG33" s="72" t="s">
        <v>57</v>
      </c>
      <c r="BH33" s="72" t="s">
        <v>57</v>
      </c>
      <c r="BI33" s="60" t="s">
        <v>87</v>
      </c>
      <c r="BJ33" s="60" t="s">
        <v>159</v>
      </c>
      <c r="BL33" s="27">
        <f t="shared" si="2"/>
        <v>0</v>
      </c>
      <c r="BM33" s="51">
        <f t="shared" si="2"/>
        <v>0</v>
      </c>
      <c r="BN33" s="28">
        <f t="shared" si="2"/>
        <v>0</v>
      </c>
      <c r="BO33" s="29">
        <f t="shared" si="2"/>
        <v>0</v>
      </c>
    </row>
    <row r="34" spans="1:67" ht="15.95" customHeight="1" x14ac:dyDescent="0.2">
      <c r="A34" s="35">
        <f t="shared" si="1"/>
        <v>32</v>
      </c>
      <c r="B34" s="35" t="s">
        <v>71</v>
      </c>
      <c r="C34" s="72" t="s">
        <v>57</v>
      </c>
      <c r="D34" s="72" t="s">
        <v>57</v>
      </c>
      <c r="E34" s="60" t="s">
        <v>89</v>
      </c>
      <c r="F34" s="60" t="s">
        <v>127</v>
      </c>
      <c r="G34" s="60" t="s">
        <v>120</v>
      </c>
      <c r="H34" s="60" t="s">
        <v>96</v>
      </c>
      <c r="I34" s="60" t="s">
        <v>89</v>
      </c>
      <c r="J34" s="60" t="s">
        <v>127</v>
      </c>
      <c r="K34" s="60" t="s">
        <v>126</v>
      </c>
      <c r="L34" s="60" t="s">
        <v>125</v>
      </c>
      <c r="M34" s="60" t="s">
        <v>108</v>
      </c>
      <c r="N34" s="60" t="s">
        <v>167</v>
      </c>
      <c r="O34" s="72" t="s">
        <v>57</v>
      </c>
      <c r="P34" s="72" t="s">
        <v>57</v>
      </c>
      <c r="Q34" s="72" t="s">
        <v>57</v>
      </c>
      <c r="R34" s="72" t="s">
        <v>57</v>
      </c>
      <c r="S34" s="60" t="s">
        <v>88</v>
      </c>
      <c r="T34" s="60" t="s">
        <v>107</v>
      </c>
      <c r="U34" s="60" t="s">
        <v>88</v>
      </c>
      <c r="V34" s="60" t="s">
        <v>85</v>
      </c>
      <c r="W34" s="60" t="s">
        <v>86</v>
      </c>
      <c r="X34" s="60" t="s">
        <v>162</v>
      </c>
      <c r="Y34" s="60" t="s">
        <v>135</v>
      </c>
      <c r="Z34" s="60" t="s">
        <v>125</v>
      </c>
      <c r="AA34" s="60" t="s">
        <v>95</v>
      </c>
      <c r="AB34" s="60" t="s">
        <v>198</v>
      </c>
      <c r="AC34" s="77" t="s">
        <v>57</v>
      </c>
      <c r="AD34" s="72" t="s">
        <v>57</v>
      </c>
      <c r="AE34" s="72" t="s">
        <v>57</v>
      </c>
      <c r="AF34" s="72" t="s">
        <v>57</v>
      </c>
      <c r="AG34" s="60" t="s">
        <v>188</v>
      </c>
      <c r="AH34" s="60" t="s">
        <v>138</v>
      </c>
      <c r="AI34" s="60" t="s">
        <v>94</v>
      </c>
      <c r="AJ34" s="62" t="s">
        <v>125</v>
      </c>
      <c r="AK34" s="60" t="s">
        <v>112</v>
      </c>
      <c r="AL34" s="60" t="s">
        <v>123</v>
      </c>
      <c r="AM34" s="60" t="s">
        <v>89</v>
      </c>
      <c r="AN34" s="60" t="s">
        <v>85</v>
      </c>
      <c r="AO34" s="60" t="s">
        <v>106</v>
      </c>
      <c r="AP34" s="60" t="s">
        <v>121</v>
      </c>
      <c r="AQ34" s="72" t="s">
        <v>57</v>
      </c>
      <c r="AR34" s="72" t="s">
        <v>57</v>
      </c>
      <c r="AS34" s="72" t="s">
        <v>57</v>
      </c>
      <c r="AT34" s="72" t="s">
        <v>57</v>
      </c>
      <c r="AU34" s="60" t="s">
        <v>143</v>
      </c>
      <c r="AV34" s="60" t="s">
        <v>144</v>
      </c>
      <c r="AW34" s="60" t="s">
        <v>115</v>
      </c>
      <c r="AX34" s="60" t="s">
        <v>110</v>
      </c>
      <c r="AY34" s="60" t="s">
        <v>97</v>
      </c>
      <c r="AZ34" s="60" t="s">
        <v>105</v>
      </c>
      <c r="BA34" s="60" t="s">
        <v>139</v>
      </c>
      <c r="BB34" s="60" t="s">
        <v>138</v>
      </c>
      <c r="BC34" s="60" t="s">
        <v>97</v>
      </c>
      <c r="BD34" s="60" t="s">
        <v>282</v>
      </c>
      <c r="BE34" s="72" t="s">
        <v>57</v>
      </c>
      <c r="BF34" s="72" t="s">
        <v>57</v>
      </c>
      <c r="BG34" s="72" t="s">
        <v>57</v>
      </c>
      <c r="BH34" s="72" t="s">
        <v>57</v>
      </c>
      <c r="BI34" s="60" t="s">
        <v>188</v>
      </c>
      <c r="BJ34" s="60" t="s">
        <v>105</v>
      </c>
      <c r="BL34" s="27">
        <f t="shared" si="2"/>
        <v>0</v>
      </c>
      <c r="BM34" s="51">
        <f t="shared" si="2"/>
        <v>0</v>
      </c>
      <c r="BN34" s="28">
        <f t="shared" si="2"/>
        <v>0</v>
      </c>
      <c r="BO34" s="29">
        <f t="shared" si="2"/>
        <v>0</v>
      </c>
    </row>
    <row r="35" spans="1:67" ht="15.95" customHeight="1" x14ac:dyDescent="0.2">
      <c r="A35" s="35">
        <f>A34+1</f>
        <v>33</v>
      </c>
      <c r="B35" s="35" t="s">
        <v>42</v>
      </c>
      <c r="C35" s="72" t="s">
        <v>57</v>
      </c>
      <c r="D35" s="72" t="s">
        <v>57</v>
      </c>
      <c r="E35" s="60" t="s">
        <v>211</v>
      </c>
      <c r="F35" s="60" t="s">
        <v>114</v>
      </c>
      <c r="G35" s="60" t="s">
        <v>93</v>
      </c>
      <c r="H35" s="60" t="s">
        <v>85</v>
      </c>
      <c r="I35" s="60" t="s">
        <v>128</v>
      </c>
      <c r="J35" s="60" t="s">
        <v>107</v>
      </c>
      <c r="K35" s="60" t="s">
        <v>116</v>
      </c>
      <c r="L35" s="60" t="s">
        <v>127</v>
      </c>
      <c r="M35" s="60" t="s">
        <v>90</v>
      </c>
      <c r="N35" s="60" t="s">
        <v>113</v>
      </c>
      <c r="O35" s="78" t="s">
        <v>57</v>
      </c>
      <c r="P35" s="78" t="s">
        <v>57</v>
      </c>
      <c r="Q35" s="72" t="s">
        <v>57</v>
      </c>
      <c r="R35" s="72" t="s">
        <v>57</v>
      </c>
      <c r="S35" s="60" t="s">
        <v>108</v>
      </c>
      <c r="T35" s="60" t="s">
        <v>164</v>
      </c>
      <c r="U35" s="60" t="s">
        <v>133</v>
      </c>
      <c r="V35" s="60" t="s">
        <v>107</v>
      </c>
      <c r="W35" s="122" t="s">
        <v>22</v>
      </c>
      <c r="X35" s="123"/>
      <c r="Y35" s="122" t="s">
        <v>22</v>
      </c>
      <c r="Z35" s="123"/>
      <c r="AA35" s="122" t="s">
        <v>22</v>
      </c>
      <c r="AB35" s="123"/>
      <c r="AC35" s="78" t="s">
        <v>57</v>
      </c>
      <c r="AD35" s="78" t="s">
        <v>57</v>
      </c>
      <c r="AE35" s="78" t="s">
        <v>57</v>
      </c>
      <c r="AF35" s="78" t="s">
        <v>57</v>
      </c>
      <c r="AG35" s="62" t="s">
        <v>134</v>
      </c>
      <c r="AH35" s="62" t="s">
        <v>127</v>
      </c>
      <c r="AI35" s="62" t="s">
        <v>90</v>
      </c>
      <c r="AJ35" s="62" t="s">
        <v>107</v>
      </c>
      <c r="AK35" s="60" t="s">
        <v>118</v>
      </c>
      <c r="AL35" s="60" t="s">
        <v>105</v>
      </c>
      <c r="AM35" s="60" t="s">
        <v>118</v>
      </c>
      <c r="AN35" s="60" t="s">
        <v>105</v>
      </c>
      <c r="AO35" s="60" t="s">
        <v>94</v>
      </c>
      <c r="AP35" s="60" t="s">
        <v>122</v>
      </c>
      <c r="AQ35" s="72" t="s">
        <v>57</v>
      </c>
      <c r="AR35" s="72" t="s">
        <v>57</v>
      </c>
      <c r="AS35" s="72" t="s">
        <v>57</v>
      </c>
      <c r="AT35" s="77" t="s">
        <v>57</v>
      </c>
      <c r="AU35" s="60" t="s">
        <v>143</v>
      </c>
      <c r="AV35" s="60" t="s">
        <v>105</v>
      </c>
      <c r="AW35" s="122" t="s">
        <v>22</v>
      </c>
      <c r="AX35" s="123"/>
      <c r="AY35" s="122" t="s">
        <v>22</v>
      </c>
      <c r="AZ35" s="123"/>
      <c r="BA35" s="122" t="s">
        <v>22</v>
      </c>
      <c r="BB35" s="123"/>
      <c r="BC35" s="122" t="s">
        <v>22</v>
      </c>
      <c r="BD35" s="123"/>
      <c r="BE35" s="72" t="s">
        <v>57</v>
      </c>
      <c r="BF35" s="72" t="s">
        <v>57</v>
      </c>
      <c r="BG35" s="72" t="s">
        <v>57</v>
      </c>
      <c r="BH35" s="72" t="s">
        <v>57</v>
      </c>
      <c r="BI35" s="60" t="s">
        <v>88</v>
      </c>
      <c r="BJ35" s="60" t="s">
        <v>107</v>
      </c>
      <c r="BL35" s="27">
        <f t="shared" si="2"/>
        <v>0</v>
      </c>
      <c r="BM35" s="51">
        <f t="shared" si="2"/>
        <v>0</v>
      </c>
      <c r="BN35" s="28">
        <f t="shared" si="2"/>
        <v>0</v>
      </c>
      <c r="BO35" s="29">
        <f t="shared" si="2"/>
        <v>7</v>
      </c>
    </row>
    <row r="36" spans="1:67" ht="15.95" customHeight="1" x14ac:dyDescent="0.2">
      <c r="A36" s="35">
        <f>A35+1</f>
        <v>34</v>
      </c>
      <c r="B36" s="35" t="s">
        <v>72</v>
      </c>
      <c r="C36" s="72" t="s">
        <v>57</v>
      </c>
      <c r="D36" s="72" t="s">
        <v>57</v>
      </c>
      <c r="E36" s="60" t="s">
        <v>155</v>
      </c>
      <c r="F36" s="60" t="s">
        <v>206</v>
      </c>
      <c r="G36" s="60" t="s">
        <v>161</v>
      </c>
      <c r="H36" s="60" t="s">
        <v>85</v>
      </c>
      <c r="I36" s="60" t="s">
        <v>155</v>
      </c>
      <c r="J36" s="60" t="s">
        <v>144</v>
      </c>
      <c r="K36" s="60" t="s">
        <v>119</v>
      </c>
      <c r="L36" s="60" t="s">
        <v>214</v>
      </c>
      <c r="M36" s="60" t="s">
        <v>176</v>
      </c>
      <c r="N36" s="60" t="s">
        <v>167</v>
      </c>
      <c r="O36" s="78" t="s">
        <v>57</v>
      </c>
      <c r="P36" s="78" t="s">
        <v>57</v>
      </c>
      <c r="Q36" s="78" t="s">
        <v>57</v>
      </c>
      <c r="R36" s="78" t="s">
        <v>57</v>
      </c>
      <c r="S36" s="60" t="s">
        <v>145</v>
      </c>
      <c r="T36" s="60" t="s">
        <v>203</v>
      </c>
      <c r="U36" s="60" t="s">
        <v>158</v>
      </c>
      <c r="V36" s="60" t="s">
        <v>114</v>
      </c>
      <c r="W36" s="60" t="s">
        <v>92</v>
      </c>
      <c r="X36" s="60" t="s">
        <v>84</v>
      </c>
      <c r="Y36" s="60" t="s">
        <v>160</v>
      </c>
      <c r="Z36" s="60" t="s">
        <v>84</v>
      </c>
      <c r="AA36" s="60" t="s">
        <v>145</v>
      </c>
      <c r="AB36" s="60" t="s">
        <v>100</v>
      </c>
      <c r="AC36" s="77" t="s">
        <v>57</v>
      </c>
      <c r="AD36" s="72" t="s">
        <v>57</v>
      </c>
      <c r="AE36" s="72" t="s">
        <v>57</v>
      </c>
      <c r="AF36" s="72" t="s">
        <v>57</v>
      </c>
      <c r="AG36" s="60" t="s">
        <v>108</v>
      </c>
      <c r="AH36" s="60" t="s">
        <v>247</v>
      </c>
      <c r="AI36" s="60" t="s">
        <v>118</v>
      </c>
      <c r="AJ36" s="60" t="s">
        <v>114</v>
      </c>
      <c r="AK36" s="60" t="s">
        <v>170</v>
      </c>
      <c r="AL36" s="60" t="s">
        <v>107</v>
      </c>
      <c r="AM36" s="60" t="s">
        <v>180</v>
      </c>
      <c r="AN36" s="60" t="s">
        <v>84</v>
      </c>
      <c r="AO36" s="60" t="s">
        <v>160</v>
      </c>
      <c r="AP36" s="60" t="s">
        <v>167</v>
      </c>
      <c r="AQ36" s="72" t="s">
        <v>57</v>
      </c>
      <c r="AR36" s="72" t="s">
        <v>57</v>
      </c>
      <c r="AS36" s="72" t="s">
        <v>57</v>
      </c>
      <c r="AT36" s="72" t="s">
        <v>57</v>
      </c>
      <c r="AU36" s="60" t="s">
        <v>154</v>
      </c>
      <c r="AV36" s="60" t="s">
        <v>271</v>
      </c>
      <c r="AW36" s="60" t="s">
        <v>128</v>
      </c>
      <c r="AX36" s="60" t="s">
        <v>174</v>
      </c>
      <c r="AY36" s="60" t="s">
        <v>145</v>
      </c>
      <c r="AZ36" s="60" t="s">
        <v>221</v>
      </c>
      <c r="BA36" s="60" t="s">
        <v>94</v>
      </c>
      <c r="BB36" s="60" t="s">
        <v>84</v>
      </c>
      <c r="BC36" s="60" t="s">
        <v>176</v>
      </c>
      <c r="BD36" s="60" t="s">
        <v>100</v>
      </c>
      <c r="BE36" s="72" t="s">
        <v>57</v>
      </c>
      <c r="BF36" s="72" t="s">
        <v>57</v>
      </c>
      <c r="BG36" s="72" t="s">
        <v>57</v>
      </c>
      <c r="BH36" s="72" t="s">
        <v>57</v>
      </c>
      <c r="BI36" s="60" t="s">
        <v>180</v>
      </c>
      <c r="BJ36" s="60" t="s">
        <v>286</v>
      </c>
      <c r="BL36" s="27">
        <f t="shared" si="2"/>
        <v>0</v>
      </c>
      <c r="BM36" s="51">
        <f t="shared" si="2"/>
        <v>0</v>
      </c>
      <c r="BN36" s="28">
        <f t="shared" si="2"/>
        <v>0</v>
      </c>
      <c r="BO36" s="29">
        <f t="shared" si="2"/>
        <v>0</v>
      </c>
    </row>
    <row r="37" spans="1:67" ht="15.95" customHeight="1" x14ac:dyDescent="0.2">
      <c r="A37" s="35">
        <f>A36+1</f>
        <v>35</v>
      </c>
      <c r="B37" s="35" t="s">
        <v>75</v>
      </c>
      <c r="C37" s="72" t="s">
        <v>57</v>
      </c>
      <c r="D37" s="72" t="s">
        <v>57</v>
      </c>
      <c r="E37" s="122" t="s">
        <v>22</v>
      </c>
      <c r="F37" s="123"/>
      <c r="G37" s="60" t="s">
        <v>94</v>
      </c>
      <c r="H37" s="60" t="s">
        <v>107</v>
      </c>
      <c r="I37" s="60" t="s">
        <v>98</v>
      </c>
      <c r="J37" s="60" t="s">
        <v>84</v>
      </c>
      <c r="K37" s="60" t="s">
        <v>101</v>
      </c>
      <c r="L37" s="60" t="s">
        <v>102</v>
      </c>
      <c r="M37" s="60" t="s">
        <v>163</v>
      </c>
      <c r="N37" s="60" t="s">
        <v>151</v>
      </c>
      <c r="O37" s="78" t="s">
        <v>101</v>
      </c>
      <c r="P37" s="78" t="s">
        <v>84</v>
      </c>
      <c r="Q37" s="72" t="s">
        <v>57</v>
      </c>
      <c r="R37" s="72" t="s">
        <v>57</v>
      </c>
      <c r="S37" s="60" t="s">
        <v>87</v>
      </c>
      <c r="T37" s="60" t="s">
        <v>102</v>
      </c>
      <c r="U37" s="60" t="s">
        <v>98</v>
      </c>
      <c r="V37" s="60" t="s">
        <v>84</v>
      </c>
      <c r="W37" s="60" t="s">
        <v>98</v>
      </c>
      <c r="X37" s="60" t="s">
        <v>84</v>
      </c>
      <c r="Y37" s="60" t="s">
        <v>86</v>
      </c>
      <c r="Z37" s="60" t="s">
        <v>102</v>
      </c>
      <c r="AA37" s="60" t="s">
        <v>126</v>
      </c>
      <c r="AB37" s="60" t="s">
        <v>100</v>
      </c>
      <c r="AC37" s="72" t="s">
        <v>57</v>
      </c>
      <c r="AD37" s="72" t="s">
        <v>57</v>
      </c>
      <c r="AE37" s="72" t="s">
        <v>57</v>
      </c>
      <c r="AF37" s="72" t="s">
        <v>57</v>
      </c>
      <c r="AG37" s="60" t="s">
        <v>87</v>
      </c>
      <c r="AH37" s="60" t="s">
        <v>84</v>
      </c>
      <c r="AI37" s="60" t="s">
        <v>104</v>
      </c>
      <c r="AJ37" s="60" t="s">
        <v>84</v>
      </c>
      <c r="AK37" s="60" t="s">
        <v>98</v>
      </c>
      <c r="AL37" s="60" t="s">
        <v>102</v>
      </c>
      <c r="AM37" s="60" t="s">
        <v>86</v>
      </c>
      <c r="AN37" s="60" t="s">
        <v>102</v>
      </c>
      <c r="AO37" s="60" t="s">
        <v>87</v>
      </c>
      <c r="AP37" s="60" t="s">
        <v>100</v>
      </c>
      <c r="AQ37" s="72" t="s">
        <v>57</v>
      </c>
      <c r="AR37" s="72" t="s">
        <v>57</v>
      </c>
      <c r="AS37" s="72" t="s">
        <v>57</v>
      </c>
      <c r="AT37" s="72" t="s">
        <v>57</v>
      </c>
      <c r="AU37" s="60" t="s">
        <v>86</v>
      </c>
      <c r="AV37" s="60" t="s">
        <v>85</v>
      </c>
      <c r="AW37" s="60" t="s">
        <v>98</v>
      </c>
      <c r="AX37" s="60" t="s">
        <v>84</v>
      </c>
      <c r="AY37" s="60" t="s">
        <v>91</v>
      </c>
      <c r="AZ37" s="60" t="s">
        <v>84</v>
      </c>
      <c r="BA37" s="60" t="s">
        <v>95</v>
      </c>
      <c r="BB37" s="60" t="s">
        <v>84</v>
      </c>
      <c r="BC37" s="62" t="s">
        <v>101</v>
      </c>
      <c r="BD37" s="60" t="s">
        <v>100</v>
      </c>
      <c r="BE37" s="72" t="s">
        <v>57</v>
      </c>
      <c r="BF37" s="72" t="s">
        <v>57</v>
      </c>
      <c r="BG37" s="72" t="s">
        <v>57</v>
      </c>
      <c r="BH37" s="72" t="s">
        <v>57</v>
      </c>
      <c r="BI37" s="60" t="s">
        <v>143</v>
      </c>
      <c r="BJ37" s="60" t="s">
        <v>84</v>
      </c>
      <c r="BL37" s="27">
        <f t="shared" si="2"/>
        <v>0</v>
      </c>
      <c r="BM37" s="51">
        <f t="shared" si="2"/>
        <v>0</v>
      </c>
      <c r="BN37" s="28">
        <f t="shared" si="2"/>
        <v>0</v>
      </c>
      <c r="BO37" s="29">
        <f t="shared" si="2"/>
        <v>1</v>
      </c>
    </row>
    <row r="38" spans="1:67" ht="15.95" customHeight="1" x14ac:dyDescent="0.2">
      <c r="A38" s="35">
        <f t="shared" si="1"/>
        <v>36</v>
      </c>
      <c r="B38" s="35" t="s">
        <v>76</v>
      </c>
      <c r="C38" s="72" t="s">
        <v>57</v>
      </c>
      <c r="D38" s="72" t="s">
        <v>57</v>
      </c>
      <c r="E38" s="60" t="s">
        <v>109</v>
      </c>
      <c r="F38" s="60" t="s">
        <v>114</v>
      </c>
      <c r="G38" s="60" t="s">
        <v>119</v>
      </c>
      <c r="H38" s="60" t="s">
        <v>114</v>
      </c>
      <c r="I38" s="60" t="s">
        <v>136</v>
      </c>
      <c r="J38" s="60" t="s">
        <v>107</v>
      </c>
      <c r="K38" s="60" t="s">
        <v>180</v>
      </c>
      <c r="L38" s="60" t="s">
        <v>114</v>
      </c>
      <c r="M38" s="60" t="s">
        <v>93</v>
      </c>
      <c r="N38" s="60" t="s">
        <v>103</v>
      </c>
      <c r="O38" s="72" t="s">
        <v>57</v>
      </c>
      <c r="P38" s="72" t="s">
        <v>57</v>
      </c>
      <c r="Q38" s="72" t="s">
        <v>57</v>
      </c>
      <c r="R38" s="72" t="s">
        <v>57</v>
      </c>
      <c r="S38" s="60" t="s">
        <v>93</v>
      </c>
      <c r="T38" s="60" t="s">
        <v>107</v>
      </c>
      <c r="U38" s="60" t="s">
        <v>109</v>
      </c>
      <c r="V38" s="60" t="s">
        <v>85</v>
      </c>
      <c r="W38" s="60" t="s">
        <v>108</v>
      </c>
      <c r="X38" s="60" t="s">
        <v>114</v>
      </c>
      <c r="Y38" s="60" t="s">
        <v>128</v>
      </c>
      <c r="Z38" s="60" t="s">
        <v>85</v>
      </c>
      <c r="AA38" s="61" t="s">
        <v>136</v>
      </c>
      <c r="AB38" s="61" t="s">
        <v>103</v>
      </c>
      <c r="AC38" s="77" t="s">
        <v>57</v>
      </c>
      <c r="AD38" s="72" t="s">
        <v>57</v>
      </c>
      <c r="AE38" s="72" t="s">
        <v>57</v>
      </c>
      <c r="AF38" s="72" t="s">
        <v>57</v>
      </c>
      <c r="AG38" s="60" t="s">
        <v>128</v>
      </c>
      <c r="AH38" s="60" t="s">
        <v>85</v>
      </c>
      <c r="AI38" s="60" t="s">
        <v>161</v>
      </c>
      <c r="AJ38" s="62" t="s">
        <v>85</v>
      </c>
      <c r="AK38" s="60" t="s">
        <v>134</v>
      </c>
      <c r="AL38" s="60" t="s">
        <v>107</v>
      </c>
      <c r="AM38" s="60" t="s">
        <v>92</v>
      </c>
      <c r="AN38" s="60" t="s">
        <v>107</v>
      </c>
      <c r="AO38" s="60" t="s">
        <v>252</v>
      </c>
      <c r="AP38" s="60" t="s">
        <v>103</v>
      </c>
      <c r="AQ38" s="72" t="s">
        <v>57</v>
      </c>
      <c r="AR38" s="72" t="s">
        <v>57</v>
      </c>
      <c r="AS38" s="72" t="s">
        <v>57</v>
      </c>
      <c r="AT38" s="72" t="s">
        <v>57</v>
      </c>
      <c r="AU38" s="60" t="s">
        <v>177</v>
      </c>
      <c r="AV38" s="60" t="s">
        <v>85</v>
      </c>
      <c r="AW38" s="60" t="s">
        <v>145</v>
      </c>
      <c r="AX38" s="60" t="s">
        <v>85</v>
      </c>
      <c r="AY38" s="60" t="s">
        <v>252</v>
      </c>
      <c r="AZ38" s="60" t="s">
        <v>114</v>
      </c>
      <c r="BA38" s="60" t="s">
        <v>92</v>
      </c>
      <c r="BB38" s="60" t="s">
        <v>84</v>
      </c>
      <c r="BC38" s="60" t="s">
        <v>177</v>
      </c>
      <c r="BD38" s="60" t="s">
        <v>117</v>
      </c>
      <c r="BE38" s="72" t="s">
        <v>57</v>
      </c>
      <c r="BF38" s="72" t="s">
        <v>57</v>
      </c>
      <c r="BG38" s="72" t="s">
        <v>57</v>
      </c>
      <c r="BH38" s="72" t="s">
        <v>57</v>
      </c>
      <c r="BI38" s="60" t="s">
        <v>252</v>
      </c>
      <c r="BJ38" s="60" t="s">
        <v>114</v>
      </c>
      <c r="BL38" s="27">
        <f t="shared" si="2"/>
        <v>0</v>
      </c>
      <c r="BM38" s="51">
        <f t="shared" si="2"/>
        <v>0</v>
      </c>
      <c r="BN38" s="28">
        <f t="shared" si="2"/>
        <v>0</v>
      </c>
      <c r="BO38" s="29">
        <f t="shared" si="2"/>
        <v>0</v>
      </c>
    </row>
    <row r="39" spans="1:67" ht="15.95" customHeight="1" x14ac:dyDescent="0.2">
      <c r="A39" s="35">
        <f t="shared" si="1"/>
        <v>37</v>
      </c>
      <c r="B39" s="35" t="s">
        <v>77</v>
      </c>
      <c r="C39" s="72" t="s">
        <v>57</v>
      </c>
      <c r="D39" s="72" t="s">
        <v>57</v>
      </c>
      <c r="E39" s="60" t="s">
        <v>92</v>
      </c>
      <c r="F39" s="60" t="s">
        <v>84</v>
      </c>
      <c r="G39" s="60" t="s">
        <v>128</v>
      </c>
      <c r="H39" s="60" t="s">
        <v>84</v>
      </c>
      <c r="I39" s="60" t="s">
        <v>128</v>
      </c>
      <c r="J39" s="60" t="s">
        <v>85</v>
      </c>
      <c r="K39" s="60" t="s">
        <v>170</v>
      </c>
      <c r="L39" s="60" t="s">
        <v>105</v>
      </c>
      <c r="M39" s="60" t="s">
        <v>158</v>
      </c>
      <c r="N39" s="60" t="s">
        <v>100</v>
      </c>
      <c r="O39" s="72" t="s">
        <v>57</v>
      </c>
      <c r="P39" s="72" t="s">
        <v>57</v>
      </c>
      <c r="Q39" s="72" t="s">
        <v>57</v>
      </c>
      <c r="R39" s="72" t="s">
        <v>57</v>
      </c>
      <c r="S39" s="60" t="s">
        <v>180</v>
      </c>
      <c r="T39" s="60" t="s">
        <v>221</v>
      </c>
      <c r="U39" s="60" t="s">
        <v>211</v>
      </c>
      <c r="V39" s="60" t="s">
        <v>85</v>
      </c>
      <c r="W39" s="60" t="s">
        <v>90</v>
      </c>
      <c r="X39" s="60" t="s">
        <v>127</v>
      </c>
      <c r="Y39" s="60" t="s">
        <v>134</v>
      </c>
      <c r="Z39" s="60" t="s">
        <v>85</v>
      </c>
      <c r="AA39" s="122" t="s">
        <v>22</v>
      </c>
      <c r="AB39" s="123"/>
      <c r="AC39" s="72" t="s">
        <v>57</v>
      </c>
      <c r="AD39" s="72" t="s">
        <v>57</v>
      </c>
      <c r="AE39" s="72" t="s">
        <v>57</v>
      </c>
      <c r="AF39" s="72" t="s">
        <v>57</v>
      </c>
      <c r="AG39" s="60" t="s">
        <v>93</v>
      </c>
      <c r="AH39" s="60" t="s">
        <v>85</v>
      </c>
      <c r="AI39" s="60" t="s">
        <v>177</v>
      </c>
      <c r="AJ39" s="60" t="s">
        <v>85</v>
      </c>
      <c r="AK39" s="60" t="s">
        <v>133</v>
      </c>
      <c r="AL39" s="60" t="s">
        <v>114</v>
      </c>
      <c r="AM39" s="60" t="s">
        <v>180</v>
      </c>
      <c r="AN39" s="60" t="s">
        <v>85</v>
      </c>
      <c r="AO39" s="60" t="s">
        <v>116</v>
      </c>
      <c r="AP39" s="60" t="s">
        <v>100</v>
      </c>
      <c r="AQ39" s="72" t="s">
        <v>57</v>
      </c>
      <c r="AR39" s="72" t="s">
        <v>57</v>
      </c>
      <c r="AS39" s="72" t="s">
        <v>57</v>
      </c>
      <c r="AT39" s="72" t="s">
        <v>57</v>
      </c>
      <c r="AU39" s="60" t="s">
        <v>118</v>
      </c>
      <c r="AV39" s="60" t="s">
        <v>85</v>
      </c>
      <c r="AW39" s="60" t="s">
        <v>128</v>
      </c>
      <c r="AX39" s="60" t="s">
        <v>105</v>
      </c>
      <c r="AY39" s="60" t="s">
        <v>177</v>
      </c>
      <c r="AZ39" s="60" t="s">
        <v>85</v>
      </c>
      <c r="BA39" s="60" t="s">
        <v>109</v>
      </c>
      <c r="BB39" s="60" t="s">
        <v>102</v>
      </c>
      <c r="BC39" s="60" t="s">
        <v>136</v>
      </c>
      <c r="BD39" s="60" t="s">
        <v>100</v>
      </c>
      <c r="BE39" s="72" t="s">
        <v>57</v>
      </c>
      <c r="BF39" s="72" t="s">
        <v>57</v>
      </c>
      <c r="BG39" s="72" t="s">
        <v>57</v>
      </c>
      <c r="BH39" s="72" t="s">
        <v>57</v>
      </c>
      <c r="BI39" s="60" t="s">
        <v>89</v>
      </c>
      <c r="BJ39" s="60" t="s">
        <v>114</v>
      </c>
      <c r="BL39" s="27">
        <f t="shared" si="2"/>
        <v>0</v>
      </c>
      <c r="BM39" s="51">
        <f t="shared" si="2"/>
        <v>0</v>
      </c>
      <c r="BN39" s="28">
        <f t="shared" si="2"/>
        <v>0</v>
      </c>
      <c r="BO39" s="29">
        <f t="shared" si="2"/>
        <v>1</v>
      </c>
    </row>
    <row r="40" spans="1:67" ht="15.95" customHeight="1" x14ac:dyDescent="0.2">
      <c r="A40" s="35">
        <f t="shared" si="1"/>
        <v>38</v>
      </c>
      <c r="B40" s="35" t="s">
        <v>80</v>
      </c>
      <c r="C40" s="72" t="s">
        <v>106</v>
      </c>
      <c r="D40" s="72" t="s">
        <v>232</v>
      </c>
      <c r="E40" s="60" t="s">
        <v>106</v>
      </c>
      <c r="F40" s="60" t="s">
        <v>84</v>
      </c>
      <c r="G40" s="122" t="s">
        <v>22</v>
      </c>
      <c r="H40" s="123"/>
      <c r="I40" s="60" t="s">
        <v>89</v>
      </c>
      <c r="J40" s="60" t="s">
        <v>233</v>
      </c>
      <c r="K40" s="60" t="s">
        <v>99</v>
      </c>
      <c r="L40" s="60" t="s">
        <v>102</v>
      </c>
      <c r="M40" s="60" t="s">
        <v>115</v>
      </c>
      <c r="N40" s="60" t="s">
        <v>151</v>
      </c>
      <c r="O40" s="72" t="s">
        <v>186</v>
      </c>
      <c r="P40" s="72" t="s">
        <v>84</v>
      </c>
      <c r="Q40" s="72" t="s">
        <v>106</v>
      </c>
      <c r="R40" s="72" t="s">
        <v>84</v>
      </c>
      <c r="S40" s="60" t="s">
        <v>91</v>
      </c>
      <c r="T40" s="60" t="s">
        <v>102</v>
      </c>
      <c r="U40" s="60" t="s">
        <v>88</v>
      </c>
      <c r="V40" s="60" t="s">
        <v>84</v>
      </c>
      <c r="W40" s="60" t="s">
        <v>189</v>
      </c>
      <c r="X40" s="60" t="s">
        <v>102</v>
      </c>
      <c r="Y40" s="60" t="s">
        <v>95</v>
      </c>
      <c r="Z40" s="60" t="s">
        <v>102</v>
      </c>
      <c r="AA40" s="60" t="s">
        <v>188</v>
      </c>
      <c r="AB40" s="60" t="s">
        <v>100</v>
      </c>
      <c r="AC40" s="72" t="s">
        <v>99</v>
      </c>
      <c r="AD40" s="72" t="s">
        <v>84</v>
      </c>
      <c r="AE40" s="72" t="s">
        <v>57</v>
      </c>
      <c r="AF40" s="72" t="s">
        <v>57</v>
      </c>
      <c r="AG40" s="60" t="s">
        <v>106</v>
      </c>
      <c r="AH40" s="60" t="s">
        <v>102</v>
      </c>
      <c r="AI40" s="60" t="s">
        <v>188</v>
      </c>
      <c r="AJ40" s="60" t="s">
        <v>84</v>
      </c>
      <c r="AK40" s="60" t="s">
        <v>222</v>
      </c>
      <c r="AL40" s="60" t="s">
        <v>248</v>
      </c>
      <c r="AM40" s="122" t="s">
        <v>22</v>
      </c>
      <c r="AN40" s="123"/>
      <c r="AO40" s="60" t="s">
        <v>98</v>
      </c>
      <c r="AP40" s="60" t="s">
        <v>113</v>
      </c>
      <c r="AQ40" s="72" t="s">
        <v>57</v>
      </c>
      <c r="AR40" s="72" t="s">
        <v>57</v>
      </c>
      <c r="AS40" s="72" t="s">
        <v>104</v>
      </c>
      <c r="AT40" s="72" t="s">
        <v>84</v>
      </c>
      <c r="AU40" s="60" t="s">
        <v>222</v>
      </c>
      <c r="AV40" s="60" t="s">
        <v>102</v>
      </c>
      <c r="AW40" s="60" t="s">
        <v>139</v>
      </c>
      <c r="AX40" s="60" t="s">
        <v>102</v>
      </c>
      <c r="AY40" s="60" t="s">
        <v>97</v>
      </c>
      <c r="AZ40" s="60" t="s">
        <v>102</v>
      </c>
      <c r="BA40" s="60" t="s">
        <v>106</v>
      </c>
      <c r="BB40" s="60" t="s">
        <v>102</v>
      </c>
      <c r="BC40" s="60" t="s">
        <v>95</v>
      </c>
      <c r="BD40" s="60" t="s">
        <v>103</v>
      </c>
      <c r="BE40" s="72" t="s">
        <v>97</v>
      </c>
      <c r="BF40" s="72" t="s">
        <v>84</v>
      </c>
      <c r="BG40" s="72" t="s">
        <v>57</v>
      </c>
      <c r="BH40" s="72" t="s">
        <v>57</v>
      </c>
      <c r="BI40" s="60" t="s">
        <v>87</v>
      </c>
      <c r="BJ40" s="60" t="s">
        <v>192</v>
      </c>
      <c r="BL40" s="27">
        <f t="shared" si="2"/>
        <v>0</v>
      </c>
      <c r="BM40" s="51">
        <f t="shared" si="2"/>
        <v>0</v>
      </c>
      <c r="BN40" s="28">
        <f t="shared" si="2"/>
        <v>0</v>
      </c>
      <c r="BO40" s="29">
        <f t="shared" si="2"/>
        <v>2</v>
      </c>
    </row>
    <row r="41" spans="1:67" ht="15.95" customHeight="1" x14ac:dyDescent="0.2">
      <c r="A41" s="35">
        <f t="shared" si="1"/>
        <v>39</v>
      </c>
      <c r="B41" s="35" t="s">
        <v>79</v>
      </c>
      <c r="C41" s="72" t="s">
        <v>57</v>
      </c>
      <c r="D41" s="72" t="s">
        <v>57</v>
      </c>
      <c r="E41" s="60" t="s">
        <v>136</v>
      </c>
      <c r="F41" s="60" t="s">
        <v>138</v>
      </c>
      <c r="G41" s="60" t="s">
        <v>108</v>
      </c>
      <c r="H41" s="60" t="s">
        <v>220</v>
      </c>
      <c r="I41" s="60" t="s">
        <v>135</v>
      </c>
      <c r="J41" s="60" t="s">
        <v>164</v>
      </c>
      <c r="K41" s="60" t="s">
        <v>134</v>
      </c>
      <c r="L41" s="60" t="s">
        <v>159</v>
      </c>
      <c r="M41" s="60" t="s">
        <v>94</v>
      </c>
      <c r="N41" s="60" t="s">
        <v>178</v>
      </c>
      <c r="O41" s="72" t="s">
        <v>57</v>
      </c>
      <c r="P41" s="72" t="s">
        <v>57</v>
      </c>
      <c r="Q41" s="72" t="s">
        <v>57</v>
      </c>
      <c r="R41" s="72" t="s">
        <v>57</v>
      </c>
      <c r="S41" s="60" t="s">
        <v>191</v>
      </c>
      <c r="T41" s="60" t="s">
        <v>84</v>
      </c>
      <c r="U41" s="60" t="s">
        <v>109</v>
      </c>
      <c r="V41" s="60" t="s">
        <v>162</v>
      </c>
      <c r="W41" s="60" t="s">
        <v>95</v>
      </c>
      <c r="X41" s="60" t="s">
        <v>125</v>
      </c>
      <c r="Y41" s="60" t="s">
        <v>135</v>
      </c>
      <c r="Z41" s="60" t="s">
        <v>219</v>
      </c>
      <c r="AA41" s="60" t="s">
        <v>109</v>
      </c>
      <c r="AB41" s="60" t="s">
        <v>121</v>
      </c>
      <c r="AC41" s="72" t="s">
        <v>57</v>
      </c>
      <c r="AD41" s="72" t="s">
        <v>57</v>
      </c>
      <c r="AE41" s="72" t="s">
        <v>57</v>
      </c>
      <c r="AF41" s="72" t="s">
        <v>57</v>
      </c>
      <c r="AG41" s="60" t="s">
        <v>133</v>
      </c>
      <c r="AH41" s="60" t="s">
        <v>96</v>
      </c>
      <c r="AI41" s="60" t="s">
        <v>112</v>
      </c>
      <c r="AJ41" s="62" t="s">
        <v>190</v>
      </c>
      <c r="AK41" s="60" t="s">
        <v>86</v>
      </c>
      <c r="AL41" s="60" t="s">
        <v>190</v>
      </c>
      <c r="AM41" s="60" t="s">
        <v>139</v>
      </c>
      <c r="AN41" s="60" t="s">
        <v>174</v>
      </c>
      <c r="AO41" s="60" t="s">
        <v>95</v>
      </c>
      <c r="AP41" s="60" t="s">
        <v>268</v>
      </c>
      <c r="AQ41" s="72" t="s">
        <v>57</v>
      </c>
      <c r="AR41" s="72" t="s">
        <v>57</v>
      </c>
      <c r="AS41" s="72" t="s">
        <v>57</v>
      </c>
      <c r="AT41" s="72" t="s">
        <v>57</v>
      </c>
      <c r="AU41" s="60" t="s">
        <v>86</v>
      </c>
      <c r="AV41" s="60" t="s">
        <v>137</v>
      </c>
      <c r="AW41" s="60" t="s">
        <v>112</v>
      </c>
      <c r="AX41" s="60" t="s">
        <v>164</v>
      </c>
      <c r="AY41" s="60" t="s">
        <v>104</v>
      </c>
      <c r="AZ41" s="60" t="s">
        <v>96</v>
      </c>
      <c r="BA41" s="60" t="s">
        <v>120</v>
      </c>
      <c r="BB41" s="60" t="s">
        <v>110</v>
      </c>
      <c r="BC41" s="60" t="s">
        <v>130</v>
      </c>
      <c r="BD41" s="60" t="s">
        <v>225</v>
      </c>
      <c r="BE41" s="72" t="s">
        <v>57</v>
      </c>
      <c r="BF41" s="72" t="s">
        <v>57</v>
      </c>
      <c r="BG41" s="72" t="s">
        <v>57</v>
      </c>
      <c r="BH41" s="72" t="s">
        <v>57</v>
      </c>
      <c r="BI41" s="60" t="s">
        <v>87</v>
      </c>
      <c r="BJ41" s="60" t="s">
        <v>159</v>
      </c>
      <c r="BL41" s="27">
        <f t="shared" si="2"/>
        <v>0</v>
      </c>
      <c r="BM41" s="51">
        <f t="shared" si="2"/>
        <v>0</v>
      </c>
      <c r="BN41" s="28">
        <f t="shared" si="2"/>
        <v>0</v>
      </c>
      <c r="BO41" s="29">
        <f t="shared" si="2"/>
        <v>0</v>
      </c>
    </row>
    <row r="42" spans="1:67" ht="15.95" customHeight="1" x14ac:dyDescent="0.2">
      <c r="A42" s="35">
        <f t="shared" si="1"/>
        <v>40</v>
      </c>
      <c r="B42" s="35" t="s">
        <v>81</v>
      </c>
      <c r="C42" s="72" t="s">
        <v>57</v>
      </c>
      <c r="D42" s="72" t="s">
        <v>57</v>
      </c>
      <c r="E42" s="60" t="s">
        <v>124</v>
      </c>
      <c r="F42" s="60" t="s">
        <v>84</v>
      </c>
      <c r="G42" s="60" t="s">
        <v>86</v>
      </c>
      <c r="H42" s="60" t="s">
        <v>84</v>
      </c>
      <c r="I42" s="60" t="s">
        <v>99</v>
      </c>
      <c r="J42" s="60" t="s">
        <v>85</v>
      </c>
      <c r="K42" s="60" t="s">
        <v>88</v>
      </c>
      <c r="L42" s="60" t="s">
        <v>84</v>
      </c>
      <c r="M42" s="60" t="s">
        <v>106</v>
      </c>
      <c r="N42" s="60">
        <v>0.47916666666666669</v>
      </c>
      <c r="O42" s="72" t="s">
        <v>57</v>
      </c>
      <c r="P42" s="72" t="s">
        <v>57</v>
      </c>
      <c r="Q42" s="72" t="s">
        <v>57</v>
      </c>
      <c r="R42" s="72" t="s">
        <v>57</v>
      </c>
      <c r="S42" s="60" t="s">
        <v>172</v>
      </c>
      <c r="T42" s="60" t="s">
        <v>107</v>
      </c>
      <c r="U42" s="60" t="s">
        <v>94</v>
      </c>
      <c r="V42" s="60" t="s">
        <v>84</v>
      </c>
      <c r="W42" s="60" t="s">
        <v>115</v>
      </c>
      <c r="X42" s="60" t="s">
        <v>84</v>
      </c>
      <c r="Y42" s="60" t="s">
        <v>97</v>
      </c>
      <c r="Z42" s="60" t="s">
        <v>85</v>
      </c>
      <c r="AA42" s="60" t="s">
        <v>133</v>
      </c>
      <c r="AB42" s="60" t="s">
        <v>100</v>
      </c>
      <c r="AC42" s="72" t="s">
        <v>57</v>
      </c>
      <c r="AD42" s="72" t="s">
        <v>57</v>
      </c>
      <c r="AE42" s="72" t="s">
        <v>57</v>
      </c>
      <c r="AF42" s="72" t="s">
        <v>57</v>
      </c>
      <c r="AG42" s="60" t="s">
        <v>133</v>
      </c>
      <c r="AH42" s="60" t="s">
        <v>84</v>
      </c>
      <c r="AI42" s="60" t="s">
        <v>87</v>
      </c>
      <c r="AJ42" s="62" t="s">
        <v>85</v>
      </c>
      <c r="AK42" s="60" t="s">
        <v>89</v>
      </c>
      <c r="AL42" s="60" t="s">
        <v>85</v>
      </c>
      <c r="AM42" s="60" t="s">
        <v>94</v>
      </c>
      <c r="AN42" s="60" t="s">
        <v>127</v>
      </c>
      <c r="AO42" s="60" t="s">
        <v>94</v>
      </c>
      <c r="AP42" s="60" t="s">
        <v>100</v>
      </c>
      <c r="AQ42" s="78" t="s">
        <v>57</v>
      </c>
      <c r="AR42" s="78" t="s">
        <v>57</v>
      </c>
      <c r="AS42" s="72" t="s">
        <v>57</v>
      </c>
      <c r="AT42" s="72" t="s">
        <v>57</v>
      </c>
      <c r="AU42" s="122" t="s">
        <v>22</v>
      </c>
      <c r="AV42" s="123"/>
      <c r="AW42" s="60" t="s">
        <v>272</v>
      </c>
      <c r="AX42" s="60" t="s">
        <v>114</v>
      </c>
      <c r="AY42" s="60" t="s">
        <v>126</v>
      </c>
      <c r="AZ42" s="60" t="s">
        <v>84</v>
      </c>
      <c r="BA42" s="60" t="s">
        <v>87</v>
      </c>
      <c r="BB42" s="60" t="s">
        <v>84</v>
      </c>
      <c r="BC42" s="60" t="s">
        <v>133</v>
      </c>
      <c r="BD42" s="60" t="s">
        <v>100</v>
      </c>
      <c r="BE42" s="72" t="s">
        <v>57</v>
      </c>
      <c r="BF42" s="72" t="s">
        <v>57</v>
      </c>
      <c r="BG42" s="72" t="s">
        <v>57</v>
      </c>
      <c r="BH42" s="72" t="s">
        <v>57</v>
      </c>
      <c r="BI42" s="60" t="s">
        <v>283</v>
      </c>
      <c r="BJ42" s="60" t="s">
        <v>85</v>
      </c>
      <c r="BL42" s="27">
        <f t="shared" si="2"/>
        <v>0</v>
      </c>
      <c r="BM42" s="51">
        <f t="shared" si="2"/>
        <v>0</v>
      </c>
      <c r="BN42" s="28">
        <f t="shared" si="2"/>
        <v>0</v>
      </c>
      <c r="BO42" s="29">
        <f t="shared" si="2"/>
        <v>1</v>
      </c>
    </row>
    <row r="43" spans="1:67" ht="15.95" customHeight="1" x14ac:dyDescent="0.2">
      <c r="A43" s="35">
        <f t="shared" si="1"/>
        <v>41</v>
      </c>
      <c r="B43" s="35" t="s">
        <v>83</v>
      </c>
      <c r="C43" s="72" t="s">
        <v>57</v>
      </c>
      <c r="D43" s="72" t="s">
        <v>57</v>
      </c>
      <c r="E43" s="60" t="s">
        <v>87</v>
      </c>
      <c r="F43" s="60" t="s">
        <v>84</v>
      </c>
      <c r="G43" s="60" t="s">
        <v>87</v>
      </c>
      <c r="H43" s="60" t="s">
        <v>84</v>
      </c>
      <c r="I43" s="60" t="s">
        <v>94</v>
      </c>
      <c r="J43" s="60" t="s">
        <v>84</v>
      </c>
      <c r="K43" s="60" t="s">
        <v>126</v>
      </c>
      <c r="L43" s="60" t="s">
        <v>84</v>
      </c>
      <c r="M43" s="60" t="s">
        <v>88</v>
      </c>
      <c r="N43" s="60">
        <v>0.47916666666666669</v>
      </c>
      <c r="O43" s="72" t="s">
        <v>57</v>
      </c>
      <c r="P43" s="72" t="s">
        <v>57</v>
      </c>
      <c r="Q43" s="72" t="s">
        <v>57</v>
      </c>
      <c r="R43" s="72" t="s">
        <v>57</v>
      </c>
      <c r="S43" s="60" t="s">
        <v>87</v>
      </c>
      <c r="T43" s="60" t="s">
        <v>84</v>
      </c>
      <c r="U43" s="60" t="s">
        <v>87</v>
      </c>
      <c r="V43" s="60" t="s">
        <v>84</v>
      </c>
      <c r="W43" s="60" t="s">
        <v>88</v>
      </c>
      <c r="X43" s="60" t="s">
        <v>84</v>
      </c>
      <c r="Y43" s="60" t="s">
        <v>97</v>
      </c>
      <c r="Z43" s="60" t="s">
        <v>84</v>
      </c>
      <c r="AA43" s="60" t="s">
        <v>97</v>
      </c>
      <c r="AB43" s="60" t="s">
        <v>100</v>
      </c>
      <c r="AC43" s="72" t="s">
        <v>57</v>
      </c>
      <c r="AD43" s="72" t="s">
        <v>57</v>
      </c>
      <c r="AE43" s="72" t="s">
        <v>57</v>
      </c>
      <c r="AF43" s="72" t="s">
        <v>57</v>
      </c>
      <c r="AG43" s="60" t="s">
        <v>249</v>
      </c>
      <c r="AH43" s="60" t="s">
        <v>84</v>
      </c>
      <c r="AI43" s="60" t="s">
        <v>94</v>
      </c>
      <c r="AJ43" s="62" t="s">
        <v>84</v>
      </c>
      <c r="AK43" s="60" t="s">
        <v>94</v>
      </c>
      <c r="AL43" s="60" t="s">
        <v>84</v>
      </c>
      <c r="AM43" s="60" t="s">
        <v>87</v>
      </c>
      <c r="AN43" s="60" t="s">
        <v>84</v>
      </c>
      <c r="AO43" s="60" t="s">
        <v>87</v>
      </c>
      <c r="AP43" s="60" t="s">
        <v>100</v>
      </c>
      <c r="AQ43" s="78" t="s">
        <v>57</v>
      </c>
      <c r="AR43" s="78" t="s">
        <v>57</v>
      </c>
      <c r="AS43" s="72" t="s">
        <v>57</v>
      </c>
      <c r="AT43" s="72" t="s">
        <v>57</v>
      </c>
      <c r="AU43" s="60" t="s">
        <v>88</v>
      </c>
      <c r="AV43" s="60" t="s">
        <v>84</v>
      </c>
      <c r="AW43" s="60" t="s">
        <v>88</v>
      </c>
      <c r="AX43" s="60" t="s">
        <v>84</v>
      </c>
      <c r="AY43" s="60" t="s">
        <v>88</v>
      </c>
      <c r="AZ43" s="60" t="s">
        <v>84</v>
      </c>
      <c r="BA43" s="60" t="s">
        <v>94</v>
      </c>
      <c r="BB43" s="60" t="s">
        <v>102</v>
      </c>
      <c r="BC43" s="60" t="s">
        <v>97</v>
      </c>
      <c r="BD43" s="60" t="s">
        <v>284</v>
      </c>
      <c r="BE43" s="72" t="s">
        <v>57</v>
      </c>
      <c r="BF43" s="72" t="s">
        <v>57</v>
      </c>
      <c r="BG43" s="72" t="s">
        <v>57</v>
      </c>
      <c r="BH43" s="72" t="s">
        <v>57</v>
      </c>
      <c r="BI43" s="60" t="s">
        <v>94</v>
      </c>
      <c r="BJ43" s="60" t="s">
        <v>84</v>
      </c>
      <c r="BL43" s="27">
        <f t="shared" si="2"/>
        <v>0</v>
      </c>
      <c r="BM43" s="51">
        <f t="shared" si="2"/>
        <v>0</v>
      </c>
      <c r="BN43" s="28">
        <f t="shared" si="2"/>
        <v>0</v>
      </c>
      <c r="BO43" s="29">
        <f t="shared" si="2"/>
        <v>0</v>
      </c>
    </row>
    <row r="44" spans="1:67" ht="15.95" customHeight="1" x14ac:dyDescent="0.2">
      <c r="A44" s="35">
        <f t="shared" si="1"/>
        <v>42</v>
      </c>
      <c r="B44" s="35" t="s">
        <v>140</v>
      </c>
      <c r="C44" s="72" t="s">
        <v>57</v>
      </c>
      <c r="D44" s="72" t="s">
        <v>57</v>
      </c>
      <c r="E44" s="60" t="s">
        <v>118</v>
      </c>
      <c r="F44" s="60" t="s">
        <v>85</v>
      </c>
      <c r="G44" s="60" t="s">
        <v>97</v>
      </c>
      <c r="H44" s="60" t="s">
        <v>85</v>
      </c>
      <c r="I44" s="60" t="s">
        <v>97</v>
      </c>
      <c r="J44" s="60" t="s">
        <v>85</v>
      </c>
      <c r="K44" s="60" t="s">
        <v>88</v>
      </c>
      <c r="L44" s="60" t="s">
        <v>85</v>
      </c>
      <c r="M44" s="60" t="s">
        <v>126</v>
      </c>
      <c r="N44" s="60" t="s">
        <v>151</v>
      </c>
      <c r="O44" s="72" t="s">
        <v>57</v>
      </c>
      <c r="P44" s="72" t="s">
        <v>57</v>
      </c>
      <c r="Q44" s="72" t="s">
        <v>57</v>
      </c>
      <c r="R44" s="72" t="s">
        <v>57</v>
      </c>
      <c r="S44" s="60" t="s">
        <v>126</v>
      </c>
      <c r="T44" s="60" t="s">
        <v>84</v>
      </c>
      <c r="U44" s="60" t="s">
        <v>126</v>
      </c>
      <c r="V44" s="60" t="s">
        <v>84</v>
      </c>
      <c r="W44" s="60" t="s">
        <v>104</v>
      </c>
      <c r="X44" s="60" t="s">
        <v>102</v>
      </c>
      <c r="Y44" s="60" t="s">
        <v>104</v>
      </c>
      <c r="Z44" s="60" t="s">
        <v>85</v>
      </c>
      <c r="AA44" s="60" t="s">
        <v>115</v>
      </c>
      <c r="AB44" s="60" t="s">
        <v>100</v>
      </c>
      <c r="AC44" s="72" t="s">
        <v>57</v>
      </c>
      <c r="AD44" s="72" t="s">
        <v>57</v>
      </c>
      <c r="AE44" s="72" t="s">
        <v>57</v>
      </c>
      <c r="AF44" s="72" t="s">
        <v>57</v>
      </c>
      <c r="AG44" s="60" t="s">
        <v>97</v>
      </c>
      <c r="AH44" s="60" t="s">
        <v>84</v>
      </c>
      <c r="AI44" s="60" t="s">
        <v>88</v>
      </c>
      <c r="AJ44" s="60" t="s">
        <v>84</v>
      </c>
      <c r="AK44" s="60" t="s">
        <v>97</v>
      </c>
      <c r="AL44" s="60" t="s">
        <v>84</v>
      </c>
      <c r="AM44" s="60" t="s">
        <v>115</v>
      </c>
      <c r="AN44" s="60" t="s">
        <v>84</v>
      </c>
      <c r="AO44" s="60" t="s">
        <v>115</v>
      </c>
      <c r="AP44" s="60" t="s">
        <v>100</v>
      </c>
      <c r="AQ44" s="78" t="s">
        <v>112</v>
      </c>
      <c r="AR44" s="78" t="s">
        <v>114</v>
      </c>
      <c r="AS44" s="72" t="s">
        <v>57</v>
      </c>
      <c r="AT44" s="72" t="s">
        <v>57</v>
      </c>
      <c r="AU44" s="60" t="s">
        <v>88</v>
      </c>
      <c r="AV44" s="60" t="s">
        <v>84</v>
      </c>
      <c r="AW44" s="60" t="s">
        <v>126</v>
      </c>
      <c r="AX44" s="60" t="s">
        <v>114</v>
      </c>
      <c r="AY44" s="60" t="s">
        <v>126</v>
      </c>
      <c r="AZ44" s="60" t="s">
        <v>84</v>
      </c>
      <c r="BA44" s="60" t="s">
        <v>97</v>
      </c>
      <c r="BB44" s="60" t="s">
        <v>84</v>
      </c>
      <c r="BC44" s="60" t="s">
        <v>115</v>
      </c>
      <c r="BD44" s="60" t="s">
        <v>100</v>
      </c>
      <c r="BE44" s="72" t="s">
        <v>57</v>
      </c>
      <c r="BF44" s="72" t="s">
        <v>57</v>
      </c>
      <c r="BG44" s="72" t="s">
        <v>57</v>
      </c>
      <c r="BH44" s="72" t="s">
        <v>57</v>
      </c>
      <c r="BI44" s="60" t="s">
        <v>115</v>
      </c>
      <c r="BJ44" s="60" t="s">
        <v>84</v>
      </c>
      <c r="BL44" s="27">
        <f t="shared" si="2"/>
        <v>0</v>
      </c>
      <c r="BM44" s="51">
        <f t="shared" si="2"/>
        <v>0</v>
      </c>
      <c r="BN44" s="28">
        <f t="shared" si="2"/>
        <v>0</v>
      </c>
      <c r="BO44" s="29">
        <f t="shared" si="2"/>
        <v>0</v>
      </c>
    </row>
    <row r="45" spans="1:67" ht="15.95" customHeight="1" x14ac:dyDescent="0.2">
      <c r="A45" s="35">
        <f t="shared" si="1"/>
        <v>43</v>
      </c>
      <c r="B45" s="35" t="s">
        <v>146</v>
      </c>
      <c r="C45" s="72" t="s">
        <v>57</v>
      </c>
      <c r="D45" s="72" t="s">
        <v>57</v>
      </c>
      <c r="E45" s="60" t="s">
        <v>86</v>
      </c>
      <c r="F45" s="60" t="s">
        <v>114</v>
      </c>
      <c r="G45" s="60" t="s">
        <v>126</v>
      </c>
      <c r="H45" s="60" t="s">
        <v>85</v>
      </c>
      <c r="I45" s="60" t="s">
        <v>87</v>
      </c>
      <c r="J45" s="60" t="s">
        <v>192</v>
      </c>
      <c r="K45" s="60" t="s">
        <v>101</v>
      </c>
      <c r="L45" s="60" t="s">
        <v>102</v>
      </c>
      <c r="M45" s="60" t="s">
        <v>86</v>
      </c>
      <c r="N45" s="60" t="s">
        <v>151</v>
      </c>
      <c r="O45" s="72" t="s">
        <v>218</v>
      </c>
      <c r="P45" s="72" t="s">
        <v>114</v>
      </c>
      <c r="Q45" s="72" t="s">
        <v>57</v>
      </c>
      <c r="R45" s="72" t="s">
        <v>57</v>
      </c>
      <c r="S45" s="60" t="s">
        <v>104</v>
      </c>
      <c r="T45" s="60" t="s">
        <v>164</v>
      </c>
      <c r="U45" s="60" t="s">
        <v>89</v>
      </c>
      <c r="V45" s="60" t="s">
        <v>102</v>
      </c>
      <c r="W45" s="60" t="s">
        <v>94</v>
      </c>
      <c r="X45" s="60" t="s">
        <v>114</v>
      </c>
      <c r="Y45" s="60" t="s">
        <v>98</v>
      </c>
      <c r="Z45" s="60" t="s">
        <v>102</v>
      </c>
      <c r="AA45" s="122" t="s">
        <v>22</v>
      </c>
      <c r="AB45" s="123"/>
      <c r="AC45" s="72" t="s">
        <v>57</v>
      </c>
      <c r="AD45" s="72" t="s">
        <v>57</v>
      </c>
      <c r="AE45" s="72" t="s">
        <v>57</v>
      </c>
      <c r="AF45" s="72" t="s">
        <v>57</v>
      </c>
      <c r="AG45" s="122" t="s">
        <v>22</v>
      </c>
      <c r="AH45" s="123"/>
      <c r="AI45" s="60" t="s">
        <v>118</v>
      </c>
      <c r="AJ45" s="60" t="s">
        <v>84</v>
      </c>
      <c r="AK45" s="60" t="s">
        <v>115</v>
      </c>
      <c r="AL45" s="60" t="s">
        <v>114</v>
      </c>
      <c r="AM45" s="60" t="s">
        <v>94</v>
      </c>
      <c r="AN45" s="60" t="s">
        <v>107</v>
      </c>
      <c r="AO45" s="60" t="s">
        <v>94</v>
      </c>
      <c r="AP45" s="60" t="s">
        <v>122</v>
      </c>
      <c r="AQ45" s="78" t="s">
        <v>57</v>
      </c>
      <c r="AR45" s="78" t="s">
        <v>57</v>
      </c>
      <c r="AS45" s="72" t="s">
        <v>57</v>
      </c>
      <c r="AT45" s="72" t="s">
        <v>57</v>
      </c>
      <c r="AU45" s="60" t="s">
        <v>222</v>
      </c>
      <c r="AV45" s="60" t="s">
        <v>123</v>
      </c>
      <c r="AW45" s="122" t="s">
        <v>22</v>
      </c>
      <c r="AX45" s="123"/>
      <c r="AY45" s="60" t="s">
        <v>89</v>
      </c>
      <c r="AZ45" s="60" t="s">
        <v>114</v>
      </c>
      <c r="BA45" s="60" t="s">
        <v>87</v>
      </c>
      <c r="BB45" s="60" t="s">
        <v>114</v>
      </c>
      <c r="BC45" s="60" t="s">
        <v>86</v>
      </c>
      <c r="BD45" s="60" t="s">
        <v>113</v>
      </c>
      <c r="BE45" s="72" t="s">
        <v>57</v>
      </c>
      <c r="BF45" s="72" t="s">
        <v>57</v>
      </c>
      <c r="BG45" s="72" t="s">
        <v>57</v>
      </c>
      <c r="BH45" s="72" t="s">
        <v>57</v>
      </c>
      <c r="BI45" s="122" t="s">
        <v>22</v>
      </c>
      <c r="BJ45" s="123"/>
      <c r="BL45" s="27">
        <f t="shared" si="2"/>
        <v>0</v>
      </c>
      <c r="BM45" s="51">
        <f t="shared" si="2"/>
        <v>0</v>
      </c>
      <c r="BN45" s="28">
        <f t="shared" si="2"/>
        <v>0</v>
      </c>
      <c r="BO45" s="29">
        <f t="shared" si="2"/>
        <v>4</v>
      </c>
    </row>
    <row r="46" spans="1:67" ht="15.95" customHeight="1" x14ac:dyDescent="0.2">
      <c r="A46" s="35">
        <f t="shared" si="1"/>
        <v>44</v>
      </c>
      <c r="B46" s="35" t="s">
        <v>194</v>
      </c>
      <c r="C46" s="72" t="s">
        <v>57</v>
      </c>
      <c r="D46" s="72" t="s">
        <v>57</v>
      </c>
      <c r="E46" s="60" t="s">
        <v>147</v>
      </c>
      <c r="F46" s="60" t="s">
        <v>84</v>
      </c>
      <c r="G46" s="60" t="s">
        <v>143</v>
      </c>
      <c r="H46" s="60" t="s">
        <v>102</v>
      </c>
      <c r="I46" s="60" t="s">
        <v>112</v>
      </c>
      <c r="J46" s="60" t="s">
        <v>102</v>
      </c>
      <c r="K46" s="60" t="s">
        <v>175</v>
      </c>
      <c r="L46" s="60" t="s">
        <v>102</v>
      </c>
      <c r="M46" s="122" t="s">
        <v>22</v>
      </c>
      <c r="N46" s="123"/>
      <c r="O46" s="72" t="s">
        <v>57</v>
      </c>
      <c r="P46" s="72" t="s">
        <v>57</v>
      </c>
      <c r="Q46" s="72" t="s">
        <v>57</v>
      </c>
      <c r="R46" s="72" t="s">
        <v>57</v>
      </c>
      <c r="S46" s="60" t="s">
        <v>143</v>
      </c>
      <c r="T46" s="60" t="s">
        <v>102</v>
      </c>
      <c r="U46" s="60" t="s">
        <v>250</v>
      </c>
      <c r="V46" s="60" t="s">
        <v>84</v>
      </c>
      <c r="W46" s="60" t="s">
        <v>215</v>
      </c>
      <c r="X46" s="60" t="s">
        <v>102</v>
      </c>
      <c r="Y46" s="60" t="s">
        <v>112</v>
      </c>
      <c r="Z46" s="60" t="s">
        <v>102</v>
      </c>
      <c r="AA46" s="60" t="s">
        <v>189</v>
      </c>
      <c r="AB46" s="61" t="s">
        <v>103</v>
      </c>
      <c r="AC46" s="72" t="s">
        <v>251</v>
      </c>
      <c r="AD46" s="77" t="s">
        <v>84</v>
      </c>
      <c r="AE46" s="72" t="s">
        <v>57</v>
      </c>
      <c r="AF46" s="77" t="s">
        <v>57</v>
      </c>
      <c r="AG46" s="60" t="s">
        <v>94</v>
      </c>
      <c r="AH46" s="61" t="s">
        <v>102</v>
      </c>
      <c r="AI46" s="60" t="s">
        <v>112</v>
      </c>
      <c r="AJ46" s="60" t="s">
        <v>84</v>
      </c>
      <c r="AK46" s="122" t="s">
        <v>22</v>
      </c>
      <c r="AL46" s="123"/>
      <c r="AM46" s="60" t="s">
        <v>143</v>
      </c>
      <c r="AN46" s="60" t="s">
        <v>85</v>
      </c>
      <c r="AO46" s="60" t="s">
        <v>273</v>
      </c>
      <c r="AP46" s="60" t="s">
        <v>113</v>
      </c>
      <c r="AQ46" s="78" t="s">
        <v>57</v>
      </c>
      <c r="AR46" s="78" t="s">
        <v>57</v>
      </c>
      <c r="AS46" s="72" t="s">
        <v>112</v>
      </c>
      <c r="AT46" s="72" t="s">
        <v>84</v>
      </c>
      <c r="AU46" s="60" t="s">
        <v>217</v>
      </c>
      <c r="AV46" s="60" t="s">
        <v>102</v>
      </c>
      <c r="AW46" s="60" t="s">
        <v>91</v>
      </c>
      <c r="AX46" s="60" t="s">
        <v>102</v>
      </c>
      <c r="AY46" s="60" t="s">
        <v>101</v>
      </c>
      <c r="AZ46" s="60" t="s">
        <v>102</v>
      </c>
      <c r="BA46" s="60" t="s">
        <v>98</v>
      </c>
      <c r="BB46" s="60" t="s">
        <v>102</v>
      </c>
      <c r="BC46" s="122" t="s">
        <v>22</v>
      </c>
      <c r="BD46" s="123"/>
      <c r="BE46" s="72" t="s">
        <v>57</v>
      </c>
      <c r="BF46" s="72" t="s">
        <v>57</v>
      </c>
      <c r="BG46" s="72" t="s">
        <v>57</v>
      </c>
      <c r="BH46" s="72" t="s">
        <v>57</v>
      </c>
      <c r="BI46" s="60" t="s">
        <v>218</v>
      </c>
      <c r="BJ46" s="60" t="s">
        <v>102</v>
      </c>
      <c r="BL46" s="27">
        <f t="shared" si="2"/>
        <v>0</v>
      </c>
      <c r="BM46" s="51">
        <f t="shared" si="2"/>
        <v>0</v>
      </c>
      <c r="BN46" s="28">
        <f t="shared" si="2"/>
        <v>0</v>
      </c>
      <c r="BO46" s="29">
        <f t="shared" si="2"/>
        <v>3</v>
      </c>
    </row>
    <row r="47" spans="1:67" ht="15.95" customHeight="1" x14ac:dyDescent="0.2">
      <c r="A47" s="35">
        <f t="shared" si="1"/>
        <v>45</v>
      </c>
      <c r="B47" s="35" t="s">
        <v>204</v>
      </c>
      <c r="C47" s="72" t="s">
        <v>57</v>
      </c>
      <c r="D47" s="72" t="s">
        <v>57</v>
      </c>
      <c r="E47" s="60" t="s">
        <v>90</v>
      </c>
      <c r="F47" s="60" t="s">
        <v>114</v>
      </c>
      <c r="G47" s="60" t="s">
        <v>130</v>
      </c>
      <c r="H47" s="60" t="s">
        <v>85</v>
      </c>
      <c r="I47" s="60" t="s">
        <v>116</v>
      </c>
      <c r="J47" s="60" t="s">
        <v>85</v>
      </c>
      <c r="K47" s="60" t="s">
        <v>109</v>
      </c>
      <c r="L47" s="60" t="s">
        <v>84</v>
      </c>
      <c r="M47" s="60" t="s">
        <v>109</v>
      </c>
      <c r="N47" s="60" t="s">
        <v>122</v>
      </c>
      <c r="O47" s="72" t="s">
        <v>57</v>
      </c>
      <c r="P47" s="72" t="s">
        <v>57</v>
      </c>
      <c r="Q47" s="72" t="s">
        <v>98</v>
      </c>
      <c r="R47" s="72" t="s">
        <v>84</v>
      </c>
      <c r="S47" s="60" t="s">
        <v>93</v>
      </c>
      <c r="T47" s="60" t="s">
        <v>114</v>
      </c>
      <c r="U47" s="60" t="s">
        <v>109</v>
      </c>
      <c r="V47" s="60" t="s">
        <v>84</v>
      </c>
      <c r="W47" s="60" t="s">
        <v>120</v>
      </c>
      <c r="X47" s="60" t="s">
        <v>84</v>
      </c>
      <c r="Y47" s="60" t="s">
        <v>104</v>
      </c>
      <c r="Z47" s="60" t="s">
        <v>85</v>
      </c>
      <c r="AA47" s="60" t="s">
        <v>97</v>
      </c>
      <c r="AB47" s="61" t="s">
        <v>103</v>
      </c>
      <c r="AC47" s="72" t="s">
        <v>57</v>
      </c>
      <c r="AD47" s="77" t="s">
        <v>57</v>
      </c>
      <c r="AE47" s="72" t="s">
        <v>57</v>
      </c>
      <c r="AF47" s="77" t="s">
        <v>57</v>
      </c>
      <c r="AG47" s="60" t="s">
        <v>124</v>
      </c>
      <c r="AH47" s="61" t="s">
        <v>85</v>
      </c>
      <c r="AI47" s="60" t="s">
        <v>116</v>
      </c>
      <c r="AJ47" s="60" t="s">
        <v>159</v>
      </c>
      <c r="AK47" s="60" t="s">
        <v>118</v>
      </c>
      <c r="AL47" s="60" t="s">
        <v>107</v>
      </c>
      <c r="AM47" s="60" t="s">
        <v>90</v>
      </c>
      <c r="AN47" s="60" t="s">
        <v>84</v>
      </c>
      <c r="AO47" s="60" t="s">
        <v>124</v>
      </c>
      <c r="AP47" s="60" t="s">
        <v>103</v>
      </c>
      <c r="AQ47" s="78" t="s">
        <v>57</v>
      </c>
      <c r="AR47" s="78" t="s">
        <v>57</v>
      </c>
      <c r="AS47" s="72" t="s">
        <v>57</v>
      </c>
      <c r="AT47" s="72" t="s">
        <v>57</v>
      </c>
      <c r="AU47" s="60" t="s">
        <v>130</v>
      </c>
      <c r="AV47" s="60" t="s">
        <v>105</v>
      </c>
      <c r="AW47" s="60" t="s">
        <v>92</v>
      </c>
      <c r="AX47" s="60" t="s">
        <v>127</v>
      </c>
      <c r="AY47" s="60" t="s">
        <v>88</v>
      </c>
      <c r="AZ47" s="60" t="s">
        <v>107</v>
      </c>
      <c r="BA47" s="60" t="s">
        <v>120</v>
      </c>
      <c r="BB47" s="60" t="s">
        <v>85</v>
      </c>
      <c r="BC47" s="60" t="s">
        <v>90</v>
      </c>
      <c r="BD47" s="60" t="s">
        <v>100</v>
      </c>
      <c r="BE47" s="72" t="s">
        <v>57</v>
      </c>
      <c r="BF47" s="72" t="s">
        <v>57</v>
      </c>
      <c r="BG47" s="72" t="s">
        <v>57</v>
      </c>
      <c r="BH47" s="72" t="s">
        <v>57</v>
      </c>
      <c r="BI47" s="60" t="s">
        <v>90</v>
      </c>
      <c r="BJ47" s="60" t="s">
        <v>85</v>
      </c>
      <c r="BL47" s="27">
        <f t="shared" si="2"/>
        <v>0</v>
      </c>
      <c r="BM47" s="51">
        <f t="shared" si="2"/>
        <v>0</v>
      </c>
      <c r="BN47" s="28">
        <f t="shared" si="2"/>
        <v>0</v>
      </c>
      <c r="BO47" s="29">
        <f t="shared" si="2"/>
        <v>0</v>
      </c>
    </row>
    <row r="49" spans="2:67" x14ac:dyDescent="0.2">
      <c r="B49">
        <v>1</v>
      </c>
      <c r="C49">
        <f>B49+1</f>
        <v>2</v>
      </c>
      <c r="D49">
        <f t="shared" ref="D49:BM49" si="3">C49+1</f>
        <v>3</v>
      </c>
      <c r="E49">
        <f t="shared" si="3"/>
        <v>4</v>
      </c>
      <c r="F49">
        <f t="shared" si="3"/>
        <v>5</v>
      </c>
      <c r="G49">
        <f t="shared" si="3"/>
        <v>6</v>
      </c>
      <c r="H49">
        <f t="shared" si="3"/>
        <v>7</v>
      </c>
      <c r="I49">
        <f t="shared" si="3"/>
        <v>8</v>
      </c>
      <c r="J49">
        <f t="shared" si="3"/>
        <v>9</v>
      </c>
      <c r="K49">
        <f t="shared" si="3"/>
        <v>10</v>
      </c>
      <c r="L49">
        <f t="shared" si="3"/>
        <v>11</v>
      </c>
      <c r="M49">
        <f t="shared" si="3"/>
        <v>12</v>
      </c>
      <c r="N49">
        <f t="shared" si="3"/>
        <v>13</v>
      </c>
      <c r="O49">
        <f t="shared" si="3"/>
        <v>14</v>
      </c>
      <c r="P49">
        <f t="shared" si="3"/>
        <v>15</v>
      </c>
      <c r="Q49">
        <f t="shared" si="3"/>
        <v>16</v>
      </c>
      <c r="R49">
        <f t="shared" si="3"/>
        <v>17</v>
      </c>
      <c r="S49">
        <f t="shared" si="3"/>
        <v>18</v>
      </c>
      <c r="T49">
        <f t="shared" si="3"/>
        <v>19</v>
      </c>
      <c r="U49">
        <f t="shared" si="3"/>
        <v>20</v>
      </c>
      <c r="V49">
        <f t="shared" si="3"/>
        <v>21</v>
      </c>
      <c r="W49">
        <f t="shared" si="3"/>
        <v>22</v>
      </c>
      <c r="X49">
        <f t="shared" si="3"/>
        <v>23</v>
      </c>
      <c r="Y49">
        <f t="shared" si="3"/>
        <v>24</v>
      </c>
      <c r="Z49">
        <f t="shared" si="3"/>
        <v>25</v>
      </c>
      <c r="AA49">
        <f t="shared" si="3"/>
        <v>26</v>
      </c>
      <c r="AB49">
        <f t="shared" si="3"/>
        <v>27</v>
      </c>
      <c r="AC49">
        <f t="shared" si="3"/>
        <v>28</v>
      </c>
      <c r="AD49">
        <f t="shared" si="3"/>
        <v>29</v>
      </c>
      <c r="AE49">
        <f t="shared" si="3"/>
        <v>30</v>
      </c>
      <c r="AF49">
        <f t="shared" si="3"/>
        <v>31</v>
      </c>
      <c r="AG49">
        <f t="shared" si="3"/>
        <v>32</v>
      </c>
      <c r="AH49">
        <f t="shared" si="3"/>
        <v>33</v>
      </c>
      <c r="AI49">
        <f t="shared" si="3"/>
        <v>34</v>
      </c>
      <c r="AJ49">
        <f t="shared" si="3"/>
        <v>35</v>
      </c>
      <c r="AK49">
        <f t="shared" si="3"/>
        <v>36</v>
      </c>
      <c r="AL49">
        <f t="shared" si="3"/>
        <v>37</v>
      </c>
      <c r="AM49">
        <f t="shared" si="3"/>
        <v>38</v>
      </c>
      <c r="AN49">
        <f t="shared" si="3"/>
        <v>39</v>
      </c>
      <c r="AO49">
        <f t="shared" si="3"/>
        <v>40</v>
      </c>
      <c r="AP49">
        <f t="shared" si="3"/>
        <v>41</v>
      </c>
      <c r="AQ49">
        <f t="shared" si="3"/>
        <v>42</v>
      </c>
      <c r="AR49">
        <f t="shared" si="3"/>
        <v>43</v>
      </c>
      <c r="AS49">
        <f t="shared" si="3"/>
        <v>44</v>
      </c>
      <c r="AT49">
        <f t="shared" si="3"/>
        <v>45</v>
      </c>
      <c r="AU49">
        <f t="shared" si="3"/>
        <v>46</v>
      </c>
      <c r="AV49">
        <f t="shared" si="3"/>
        <v>47</v>
      </c>
      <c r="AW49">
        <f t="shared" si="3"/>
        <v>48</v>
      </c>
      <c r="AX49">
        <f t="shared" si="3"/>
        <v>49</v>
      </c>
      <c r="AY49">
        <f t="shared" si="3"/>
        <v>50</v>
      </c>
      <c r="AZ49">
        <f t="shared" si="3"/>
        <v>51</v>
      </c>
      <c r="BA49">
        <f t="shared" si="3"/>
        <v>52</v>
      </c>
      <c r="BB49">
        <f t="shared" si="3"/>
        <v>53</v>
      </c>
      <c r="BC49">
        <f t="shared" si="3"/>
        <v>54</v>
      </c>
      <c r="BD49">
        <f t="shared" si="3"/>
        <v>55</v>
      </c>
      <c r="BE49">
        <f t="shared" si="3"/>
        <v>56</v>
      </c>
      <c r="BF49">
        <f t="shared" si="3"/>
        <v>57</v>
      </c>
      <c r="BG49">
        <f t="shared" ref="BG49:BK49" si="4">BF49+1</f>
        <v>58</v>
      </c>
      <c r="BH49">
        <f t="shared" si="4"/>
        <v>59</v>
      </c>
      <c r="BI49">
        <f>BH49+1</f>
        <v>60</v>
      </c>
      <c r="BJ49">
        <f t="shared" si="4"/>
        <v>61</v>
      </c>
      <c r="BK49">
        <f t="shared" si="4"/>
        <v>62</v>
      </c>
      <c r="BL49">
        <f t="shared" si="3"/>
        <v>63</v>
      </c>
      <c r="BM49">
        <f t="shared" si="3"/>
        <v>64</v>
      </c>
      <c r="BN49">
        <f>BM49+1</f>
        <v>65</v>
      </c>
      <c r="BO49">
        <f>BN49+1</f>
        <v>66</v>
      </c>
    </row>
    <row r="51" spans="2:67" x14ac:dyDescent="0.2">
      <c r="C51" t="b">
        <f>OR(WEEKDAY(C1,2)=6,WEEKDAY(C1,2)=7)</f>
        <v>1</v>
      </c>
    </row>
  </sheetData>
  <autoFilter ref="C2:BJ47" xr:uid="{00000000-0009-0000-0000-000000000000}"/>
  <mergeCells count="93">
    <mergeCell ref="BI6:BJ6"/>
    <mergeCell ref="BI8:BJ8"/>
    <mergeCell ref="BI17:BJ17"/>
    <mergeCell ref="BI18:BJ18"/>
    <mergeCell ref="BI45:BJ45"/>
    <mergeCell ref="BL1:BO1"/>
    <mergeCell ref="BI1:BJ1"/>
    <mergeCell ref="BC1:BD1"/>
    <mergeCell ref="BE1:BF1"/>
    <mergeCell ref="AM1:AN1"/>
    <mergeCell ref="AO1:AP1"/>
    <mergeCell ref="AQ1:AR1"/>
    <mergeCell ref="AY1:AZ1"/>
    <mergeCell ref="BA1:BB1"/>
    <mergeCell ref="AW1:AX1"/>
    <mergeCell ref="AS1:AT1"/>
    <mergeCell ref="AU1:AV1"/>
    <mergeCell ref="BG1:BH1"/>
    <mergeCell ref="Y1:Z1"/>
    <mergeCell ref="AA1:AB1"/>
    <mergeCell ref="A1:A2"/>
    <mergeCell ref="B1:B2"/>
    <mergeCell ref="C1:D1"/>
    <mergeCell ref="E1:F1"/>
    <mergeCell ref="I1:J1"/>
    <mergeCell ref="G1:H1"/>
    <mergeCell ref="E8:F8"/>
    <mergeCell ref="G8:H8"/>
    <mergeCell ref="AU8:AV8"/>
    <mergeCell ref="AW8:AX8"/>
    <mergeCell ref="AI1:AJ1"/>
    <mergeCell ref="AK1:AL1"/>
    <mergeCell ref="AG1:AH1"/>
    <mergeCell ref="K1:L1"/>
    <mergeCell ref="M1:N1"/>
    <mergeCell ref="O1:P1"/>
    <mergeCell ref="AE1:AF1"/>
    <mergeCell ref="Q1:R1"/>
    <mergeCell ref="S1:T1"/>
    <mergeCell ref="U1:V1"/>
    <mergeCell ref="AC1:AD1"/>
    <mergeCell ref="W1:X1"/>
    <mergeCell ref="AY8:AZ8"/>
    <mergeCell ref="BA8:BB8"/>
    <mergeCell ref="BC8:BD8"/>
    <mergeCell ref="AG9:AH9"/>
    <mergeCell ref="U6:V6"/>
    <mergeCell ref="Y10:Z10"/>
    <mergeCell ref="AW11:AX11"/>
    <mergeCell ref="AU12:AV12"/>
    <mergeCell ref="AW12:AX12"/>
    <mergeCell ref="AY15:AZ15"/>
    <mergeCell ref="AY16:AZ16"/>
    <mergeCell ref="BA16:BB16"/>
    <mergeCell ref="AA17:AB17"/>
    <mergeCell ref="AG17:AH17"/>
    <mergeCell ref="AM18:AN18"/>
    <mergeCell ref="S18:T18"/>
    <mergeCell ref="Y19:Z19"/>
    <mergeCell ref="AY19:AZ19"/>
    <mergeCell ref="U20:V20"/>
    <mergeCell ref="AY20:AZ20"/>
    <mergeCell ref="I21:J21"/>
    <mergeCell ref="K21:L21"/>
    <mergeCell ref="K27:L27"/>
    <mergeCell ref="M27:N27"/>
    <mergeCell ref="S27:T27"/>
    <mergeCell ref="AK27:AL27"/>
    <mergeCell ref="BA27:BB27"/>
    <mergeCell ref="AM28:AN28"/>
    <mergeCell ref="AM30:AN30"/>
    <mergeCell ref="W30:X30"/>
    <mergeCell ref="E31:F31"/>
    <mergeCell ref="AG31:AH31"/>
    <mergeCell ref="M32:N32"/>
    <mergeCell ref="W35:X35"/>
    <mergeCell ref="Y35:Z35"/>
    <mergeCell ref="AA35:AB35"/>
    <mergeCell ref="AW35:AX35"/>
    <mergeCell ref="AY35:AZ35"/>
    <mergeCell ref="BA35:BB35"/>
    <mergeCell ref="BC35:BD35"/>
    <mergeCell ref="E37:F37"/>
    <mergeCell ref="G40:H40"/>
    <mergeCell ref="AM40:AN40"/>
    <mergeCell ref="AU42:AV42"/>
    <mergeCell ref="AA45:AB45"/>
    <mergeCell ref="AG45:AH45"/>
    <mergeCell ref="AW45:AX45"/>
    <mergeCell ref="M46:N46"/>
    <mergeCell ref="AK46:AL46"/>
    <mergeCell ref="BC46:BD46"/>
    <mergeCell ref="AA39:AB39"/>
  </mergeCells>
  <conditionalFormatting sqref="C2:Z2">
    <cfRule type="expression" dxfId="5" priority="63">
      <formula>OR(WEEKDAY(C2,2)=6,WEEKDAY(C2,2)=7)</formula>
    </cfRule>
  </conditionalFormatting>
  <conditionalFormatting sqref="C1:BJ2">
    <cfRule type="expression" dxfId="4" priority="1">
      <formula>OR(WEEKDAY(C1,2)=6,WEEKDAY(C1,2)=7)</formula>
    </cfRule>
  </conditionalFormatting>
  <conditionalFormatting sqref="AG2:AN2">
    <cfRule type="expression" dxfId="3" priority="52">
      <formula>OR(WEEKDAY(AG2,2)=6,WEEKDAY(AG2,2)=7)</formula>
    </cfRule>
  </conditionalFormatting>
  <conditionalFormatting sqref="AU2:BB2">
    <cfRule type="expression" dxfId="2" priority="41">
      <formula>OR(WEEKDAY(AU2,2)=6,WEEKDAY(AU2,2)=7)</formula>
    </cfRule>
  </conditionalFormatting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S8" sqref="AS8"/>
    </sheetView>
  </sheetViews>
  <sheetFormatPr defaultColWidth="9.140625" defaultRowHeight="12.75" x14ac:dyDescent="0.2"/>
  <cols>
    <col min="1" max="1" width="3.85546875" style="4" customWidth="1"/>
    <col min="2" max="2" width="21.28515625" style="4" customWidth="1"/>
    <col min="3" max="6" width="3.7109375" style="4" customWidth="1"/>
    <col min="7" max="7" width="4.5703125" style="4" customWidth="1"/>
    <col min="8" max="38" width="3.7109375" style="4" customWidth="1"/>
    <col min="39" max="42" width="4.7109375" style="4" customWidth="1"/>
    <col min="43" max="43" width="7.85546875" style="4" customWidth="1"/>
    <col min="44" max="47" width="4.7109375" style="4" customWidth="1"/>
    <col min="48" max="48" width="9.140625" style="4"/>
    <col min="49" max="57" width="4.7109375" style="4" customWidth="1"/>
    <col min="58" max="16384" width="9.140625" style="4"/>
  </cols>
  <sheetData>
    <row r="1" spans="1:57" ht="15.95" customHeight="1" x14ac:dyDescent="0.25">
      <c r="A1" s="1" t="s">
        <v>2</v>
      </c>
      <c r="S1" s="52"/>
      <c r="T1" s="53"/>
    </row>
    <row r="2" spans="1:57" s="1" customFormat="1" ht="15.95" customHeight="1" x14ac:dyDescent="0.25">
      <c r="A2" s="20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2"/>
      <c r="T2" s="5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57" s="1" customFormat="1" ht="15.95" customHeight="1" x14ac:dyDescent="0.25">
      <c r="A3" s="2" t="str">
        <f>"BULAN : "&amp;C5&amp;"  -  "&amp;H5&amp;" "&amp;YEAR(AL6)</f>
        <v>BULAN : JUNI  -  JULI 2022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2"/>
      <c r="T3" s="53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57" s="1" customFormat="1" ht="12.75" customHeight="1" thickBot="1" x14ac:dyDescent="0.25">
      <c r="A4" s="4"/>
      <c r="B4" s="43">
        <v>1</v>
      </c>
      <c r="C4" s="43">
        <f>B4+1</f>
        <v>2</v>
      </c>
      <c r="D4" s="43">
        <f t="shared" ref="D4:AU4" si="0">C4+1</f>
        <v>3</v>
      </c>
      <c r="E4" s="43">
        <f t="shared" si="0"/>
        <v>4</v>
      </c>
      <c r="F4" s="43">
        <f t="shared" si="0"/>
        <v>5</v>
      </c>
      <c r="G4" s="43">
        <f t="shared" si="0"/>
        <v>6</v>
      </c>
      <c r="H4" s="43">
        <f t="shared" si="0"/>
        <v>7</v>
      </c>
      <c r="I4" s="43">
        <f t="shared" si="0"/>
        <v>8</v>
      </c>
      <c r="J4" s="43">
        <f t="shared" si="0"/>
        <v>9</v>
      </c>
      <c r="K4" s="43">
        <f t="shared" si="0"/>
        <v>10</v>
      </c>
      <c r="L4" s="43">
        <f t="shared" si="0"/>
        <v>11</v>
      </c>
      <c r="M4" s="43">
        <f t="shared" si="0"/>
        <v>12</v>
      </c>
      <c r="N4" s="43">
        <f t="shared" si="0"/>
        <v>13</v>
      </c>
      <c r="O4" s="43">
        <f t="shared" si="0"/>
        <v>14</v>
      </c>
      <c r="P4" s="43">
        <f t="shared" si="0"/>
        <v>15</v>
      </c>
      <c r="Q4" s="43">
        <f t="shared" si="0"/>
        <v>16</v>
      </c>
      <c r="R4" s="43">
        <f t="shared" si="0"/>
        <v>17</v>
      </c>
      <c r="S4" s="43">
        <f t="shared" si="0"/>
        <v>18</v>
      </c>
      <c r="T4" s="43">
        <f t="shared" si="0"/>
        <v>19</v>
      </c>
      <c r="U4" s="43">
        <f t="shared" si="0"/>
        <v>20</v>
      </c>
      <c r="V4" s="43">
        <f t="shared" si="0"/>
        <v>21</v>
      </c>
      <c r="W4" s="43">
        <f t="shared" si="0"/>
        <v>22</v>
      </c>
      <c r="X4" s="43">
        <f t="shared" si="0"/>
        <v>23</v>
      </c>
      <c r="Y4" s="43">
        <f t="shared" si="0"/>
        <v>24</v>
      </c>
      <c r="Z4" s="43">
        <f t="shared" si="0"/>
        <v>25</v>
      </c>
      <c r="AA4" s="43">
        <f t="shared" si="0"/>
        <v>26</v>
      </c>
      <c r="AB4" s="43">
        <f t="shared" si="0"/>
        <v>27</v>
      </c>
      <c r="AC4" s="43">
        <f t="shared" si="0"/>
        <v>28</v>
      </c>
      <c r="AD4" s="43">
        <f t="shared" si="0"/>
        <v>29</v>
      </c>
      <c r="AE4" s="43">
        <f t="shared" si="0"/>
        <v>30</v>
      </c>
      <c r="AF4" s="43">
        <f t="shared" si="0"/>
        <v>31</v>
      </c>
      <c r="AG4" s="43">
        <f t="shared" si="0"/>
        <v>32</v>
      </c>
      <c r="AH4" s="43">
        <f t="shared" si="0"/>
        <v>33</v>
      </c>
      <c r="AI4" s="43">
        <f>AH4+1</f>
        <v>34</v>
      </c>
      <c r="AJ4" s="43"/>
      <c r="AK4" s="43"/>
      <c r="AL4" s="43">
        <f>AI4+1</f>
        <v>35</v>
      </c>
      <c r="AM4" s="43">
        <f>AL4+1</f>
        <v>36</v>
      </c>
      <c r="AN4" s="43">
        <f>AM4+1</f>
        <v>37</v>
      </c>
      <c r="AO4" s="43">
        <f t="shared" si="0"/>
        <v>38</v>
      </c>
      <c r="AP4" s="43">
        <f t="shared" si="0"/>
        <v>39</v>
      </c>
      <c r="AQ4" s="43">
        <f>AP4+1</f>
        <v>40</v>
      </c>
      <c r="AR4" s="44">
        <f t="shared" si="0"/>
        <v>41</v>
      </c>
      <c r="AS4" s="44">
        <f t="shared" si="0"/>
        <v>42</v>
      </c>
      <c r="AT4" s="44">
        <f t="shared" si="0"/>
        <v>43</v>
      </c>
      <c r="AU4" s="44">
        <f t="shared" si="0"/>
        <v>44</v>
      </c>
      <c r="AV4" s="49"/>
      <c r="AW4" s="49"/>
    </row>
    <row r="5" spans="1:57" s="1" customFormat="1" ht="21.95" customHeight="1" thickTop="1" x14ac:dyDescent="0.2">
      <c r="A5" s="129" t="s">
        <v>0</v>
      </c>
      <c r="B5" s="134" t="s">
        <v>1</v>
      </c>
      <c r="C5" s="141" t="str">
        <f>CHOOSE(MONTH(C6),"JANUARI","FEBRUARI","MARET","APRIL","MEI","JUNI","JULI","AGUSTUS","SEPTEMBER","OKTOBER","NOPEMBER","DESEMBER")</f>
        <v>JUNI</v>
      </c>
      <c r="D5" s="141"/>
      <c r="E5" s="141"/>
      <c r="F5" s="141"/>
      <c r="G5" s="141"/>
      <c r="H5" s="141" t="str">
        <f>CHOOSE(MONTH(AL6),"JANUARI","FEBRUARI","MARET","APRIL","MEI","JUNI","JULI","AGUSTUS","SEPTEMBER","OKTOBER","NOPEMBER","DESEMBER")</f>
        <v>JULI</v>
      </c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29" t="s">
        <v>40</v>
      </c>
      <c r="AN5" s="131"/>
      <c r="AO5" s="131"/>
      <c r="AP5" s="132"/>
      <c r="AQ5" s="139" t="s">
        <v>39</v>
      </c>
      <c r="AR5" s="129" t="s">
        <v>142</v>
      </c>
      <c r="AS5" s="131"/>
      <c r="AT5" s="131"/>
      <c r="AU5" s="132"/>
      <c r="AW5" s="129" t="str">
        <f>C5</f>
        <v>JUNI</v>
      </c>
      <c r="AX5" s="131"/>
      <c r="AY5" s="131"/>
      <c r="AZ5" s="132"/>
      <c r="BA5" s="129" t="str">
        <f>H5</f>
        <v>JULI</v>
      </c>
      <c r="BB5" s="131"/>
      <c r="BC5" s="131"/>
      <c r="BD5" s="132"/>
    </row>
    <row r="6" spans="1:57" s="1" customFormat="1" ht="21.95" customHeight="1" thickBot="1" x14ac:dyDescent="0.25">
      <c r="A6" s="133"/>
      <c r="B6" s="135"/>
      <c r="C6" s="83">
        <f>'Finger Print'!C1:D1</f>
        <v>44738</v>
      </c>
      <c r="D6" s="9">
        <f t="shared" ref="D6:AG6" si="1">C6+1</f>
        <v>44739</v>
      </c>
      <c r="E6" s="9">
        <f t="shared" si="1"/>
        <v>44740</v>
      </c>
      <c r="F6" s="9">
        <f t="shared" si="1"/>
        <v>44741</v>
      </c>
      <c r="G6" s="50">
        <f t="shared" si="1"/>
        <v>44742</v>
      </c>
      <c r="H6" s="100">
        <f t="shared" si="1"/>
        <v>44743</v>
      </c>
      <c r="I6" s="79">
        <f t="shared" si="1"/>
        <v>44744</v>
      </c>
      <c r="J6" s="9">
        <f t="shared" si="1"/>
        <v>44745</v>
      </c>
      <c r="K6" s="9">
        <f t="shared" si="1"/>
        <v>44746</v>
      </c>
      <c r="L6" s="9">
        <f t="shared" si="1"/>
        <v>44747</v>
      </c>
      <c r="M6" s="9">
        <f t="shared" si="1"/>
        <v>44748</v>
      </c>
      <c r="N6" s="9">
        <f t="shared" si="1"/>
        <v>44749</v>
      </c>
      <c r="O6" s="9">
        <f t="shared" si="1"/>
        <v>44750</v>
      </c>
      <c r="P6" s="9">
        <f t="shared" si="1"/>
        <v>44751</v>
      </c>
      <c r="Q6" s="9">
        <f t="shared" si="1"/>
        <v>44752</v>
      </c>
      <c r="R6" s="9">
        <f t="shared" si="1"/>
        <v>44753</v>
      </c>
      <c r="S6" s="9">
        <f t="shared" si="1"/>
        <v>44754</v>
      </c>
      <c r="T6" s="9">
        <f t="shared" si="1"/>
        <v>44755</v>
      </c>
      <c r="U6" s="9">
        <f t="shared" si="1"/>
        <v>44756</v>
      </c>
      <c r="V6" s="9">
        <f t="shared" si="1"/>
        <v>44757</v>
      </c>
      <c r="W6" s="9">
        <f t="shared" si="1"/>
        <v>44758</v>
      </c>
      <c r="X6" s="9">
        <f t="shared" si="1"/>
        <v>44759</v>
      </c>
      <c r="Y6" s="9">
        <f t="shared" si="1"/>
        <v>44760</v>
      </c>
      <c r="Z6" s="9">
        <f t="shared" si="1"/>
        <v>44761</v>
      </c>
      <c r="AA6" s="9">
        <f t="shared" si="1"/>
        <v>44762</v>
      </c>
      <c r="AB6" s="9">
        <f t="shared" si="1"/>
        <v>44763</v>
      </c>
      <c r="AC6" s="9">
        <f t="shared" si="1"/>
        <v>44764</v>
      </c>
      <c r="AD6" s="9">
        <f t="shared" si="1"/>
        <v>44765</v>
      </c>
      <c r="AE6" s="9">
        <f t="shared" si="1"/>
        <v>44766</v>
      </c>
      <c r="AF6" s="9">
        <f t="shared" si="1"/>
        <v>44767</v>
      </c>
      <c r="AG6" s="9">
        <f t="shared" si="1"/>
        <v>44768</v>
      </c>
      <c r="AH6" s="9">
        <f>AG6+1</f>
        <v>44769</v>
      </c>
      <c r="AI6" s="9">
        <f t="shared" ref="AI6:AL6" si="2">AH6+1</f>
        <v>44770</v>
      </c>
      <c r="AJ6" s="9">
        <f t="shared" si="2"/>
        <v>44771</v>
      </c>
      <c r="AK6" s="9">
        <f t="shared" si="2"/>
        <v>44772</v>
      </c>
      <c r="AL6" s="50">
        <f t="shared" si="2"/>
        <v>44773</v>
      </c>
      <c r="AM6" s="12" t="s">
        <v>3</v>
      </c>
      <c r="AN6" s="10" t="s">
        <v>36</v>
      </c>
      <c r="AO6" s="10" t="s">
        <v>37</v>
      </c>
      <c r="AP6" s="11" t="s">
        <v>38</v>
      </c>
      <c r="AQ6" s="140"/>
      <c r="AR6" s="12" t="s">
        <v>3</v>
      </c>
      <c r="AS6" s="10" t="s">
        <v>36</v>
      </c>
      <c r="AT6" s="10" t="s">
        <v>37</v>
      </c>
      <c r="AU6" s="11" t="s">
        <v>38</v>
      </c>
      <c r="AW6" s="12" t="s">
        <v>3</v>
      </c>
      <c r="AX6" s="10" t="s">
        <v>68</v>
      </c>
      <c r="AY6" s="10" t="s">
        <v>73</v>
      </c>
      <c r="AZ6" s="11" t="s">
        <v>22</v>
      </c>
      <c r="BA6" s="12" t="s">
        <v>3</v>
      </c>
      <c r="BB6" s="10" t="s">
        <v>68</v>
      </c>
      <c r="BC6" s="10" t="s">
        <v>73</v>
      </c>
      <c r="BD6" s="11" t="s">
        <v>22</v>
      </c>
    </row>
    <row r="7" spans="1:57" ht="21.95" customHeight="1" thickTop="1" x14ac:dyDescent="0.2">
      <c r="A7" s="16">
        <v>1</v>
      </c>
      <c r="B7" s="96" t="s">
        <v>18</v>
      </c>
      <c r="C7" s="103"/>
      <c r="D7" s="22"/>
      <c r="E7" s="22"/>
      <c r="F7" s="22"/>
      <c r="G7" s="23"/>
      <c r="H7" s="21" t="s">
        <v>74</v>
      </c>
      <c r="I7" s="37"/>
      <c r="J7" s="105"/>
      <c r="K7" s="22" t="s">
        <v>74</v>
      </c>
      <c r="L7" s="22" t="s">
        <v>74</v>
      </c>
      <c r="M7" s="22" t="s">
        <v>74</v>
      </c>
      <c r="N7" s="22" t="s">
        <v>74</v>
      </c>
      <c r="O7" s="84" t="s">
        <v>74</v>
      </c>
      <c r="P7" s="37"/>
      <c r="Q7" s="105"/>
      <c r="R7" s="81" t="s">
        <v>74</v>
      </c>
      <c r="S7" s="22" t="s">
        <v>74</v>
      </c>
      <c r="T7" s="22" t="s">
        <v>74</v>
      </c>
      <c r="U7" s="22" t="s">
        <v>74</v>
      </c>
      <c r="V7" s="84" t="s">
        <v>74</v>
      </c>
      <c r="W7" s="37"/>
      <c r="X7" s="105"/>
      <c r="Y7" s="81" t="s">
        <v>74</v>
      </c>
      <c r="Z7" s="22" t="s">
        <v>74</v>
      </c>
      <c r="AA7" s="22" t="s">
        <v>74</v>
      </c>
      <c r="AB7" s="22" t="s">
        <v>74</v>
      </c>
      <c r="AC7" s="84" t="s">
        <v>74</v>
      </c>
      <c r="AD7" s="37"/>
      <c r="AE7" s="105"/>
      <c r="AF7" s="22" t="s">
        <v>74</v>
      </c>
      <c r="AG7" s="22" t="s">
        <v>74</v>
      </c>
      <c r="AH7" s="22" t="s">
        <v>74</v>
      </c>
      <c r="AI7" s="22" t="s">
        <v>74</v>
      </c>
      <c r="AJ7" s="84" t="s">
        <v>74</v>
      </c>
      <c r="AK7" s="37"/>
      <c r="AL7" s="104"/>
      <c r="AM7" s="57">
        <f>SUM(AW7,BA7)</f>
        <v>0</v>
      </c>
      <c r="AN7" s="58">
        <f t="shared" ref="AN7:AN24" si="3">SUM(AX7,BB7)</f>
        <v>0</v>
      </c>
      <c r="AO7" s="58">
        <f t="shared" ref="AO7:AO24" si="4">SUM(AY7,BC7)</f>
        <v>0</v>
      </c>
      <c r="AP7" s="59">
        <f t="shared" ref="AP7:AP24" si="5">SUM(AZ7,BD7)</f>
        <v>0</v>
      </c>
      <c r="AQ7" s="36">
        <f>(22-0)-SUM(AM7:AP7)</f>
        <v>22</v>
      </c>
      <c r="AR7" s="27">
        <f>SUM(AM7,VLOOKUP($B7,[1]ABSEN!$B$7:$AX$66,AR$69,0))</f>
        <v>4</v>
      </c>
      <c r="AS7" s="28">
        <f>SUM(AN7,VLOOKUP($B7,[1]ABSEN!$B$7:$AX$66,AS$69,0))</f>
        <v>5</v>
      </c>
      <c r="AT7" s="28">
        <f>SUM(AO7,VLOOKUP($B7,[1]ABSEN!$B$7:$AX$66,AT$69,0))</f>
        <v>0</v>
      </c>
      <c r="AU7" s="29">
        <f>SUM(AP7,VLOOKUP($B7,[1]ABSEN!$B$7:$AX$66,AU$69,0))</f>
        <v>0</v>
      </c>
      <c r="AW7" s="21" t="str">
        <f>IF(COUNTIF($C7:$G7,AW$6)=0,"",COUNTIF($C7:$G7,AW$6))</f>
        <v/>
      </c>
      <c r="AX7" s="22" t="str">
        <f>IF(COUNTIF($C7:$G7,AX$6)=0,"",COUNTIF($C7:$G7,AX$6))</f>
        <v/>
      </c>
      <c r="AY7" s="22" t="str">
        <f>IF(COUNTIF($C7:$G7,AY$6)=0,"",COUNTIF($C7:$G7,AY$6))</f>
        <v/>
      </c>
      <c r="AZ7" s="23" t="str">
        <f>IF(COUNTIF($C7:$G7,AZ$6)=0,"",COUNTIF($C7:$G7,AZ$6))</f>
        <v/>
      </c>
      <c r="BA7" s="21" t="str">
        <f>IF(COUNTIF($H7:$AL7,BA$6)=0,"",COUNTIF($H7:$AL7,BA$6))</f>
        <v/>
      </c>
      <c r="BB7" s="22" t="str">
        <f t="shared" ref="BB7:BD21" si="6">IF(COUNTIF($H7:$AL7,BB$6)=0,"",COUNTIF($H7:$AL7,BB$6))</f>
        <v/>
      </c>
      <c r="BC7" s="22" t="str">
        <f t="shared" si="6"/>
        <v/>
      </c>
      <c r="BD7" s="23" t="str">
        <f t="shared" si="6"/>
        <v/>
      </c>
      <c r="BE7" s="47">
        <f>SUM(BA7:BD7)</f>
        <v>0</v>
      </c>
    </row>
    <row r="8" spans="1:57" ht="21.95" customHeight="1" x14ac:dyDescent="0.2">
      <c r="A8" s="17">
        <f t="shared" ref="A8:A24" si="7">+A7+1</f>
        <v>2</v>
      </c>
      <c r="B8" s="97" t="s">
        <v>4</v>
      </c>
      <c r="C8" s="106"/>
      <c r="D8" s="7"/>
      <c r="E8" s="7"/>
      <c r="F8" s="7"/>
      <c r="G8" s="14"/>
      <c r="H8" s="13" t="s">
        <v>74</v>
      </c>
      <c r="I8" s="38"/>
      <c r="J8" s="108"/>
      <c r="K8" s="7" t="s">
        <v>74</v>
      </c>
      <c r="L8" s="7" t="s">
        <v>74</v>
      </c>
      <c r="M8" s="7" t="s">
        <v>74</v>
      </c>
      <c r="N8" s="7" t="s">
        <v>74</v>
      </c>
      <c r="O8" s="7" t="s">
        <v>74</v>
      </c>
      <c r="P8" s="38"/>
      <c r="Q8" s="108"/>
      <c r="R8" s="8" t="s">
        <v>74</v>
      </c>
      <c r="S8" s="7" t="s">
        <v>74</v>
      </c>
      <c r="T8" s="7" t="s">
        <v>74</v>
      </c>
      <c r="U8" s="7" t="s">
        <v>74</v>
      </c>
      <c r="V8" s="7" t="s">
        <v>74</v>
      </c>
      <c r="W8" s="38"/>
      <c r="X8" s="108"/>
      <c r="Y8" s="8" t="s">
        <v>74</v>
      </c>
      <c r="Z8" s="7" t="s">
        <v>74</v>
      </c>
      <c r="AA8" s="7" t="s">
        <v>74</v>
      </c>
      <c r="AB8" s="7" t="s">
        <v>74</v>
      </c>
      <c r="AC8" s="7" t="s">
        <v>74</v>
      </c>
      <c r="AD8" s="38"/>
      <c r="AE8" s="108"/>
      <c r="AF8" s="7" t="s">
        <v>74</v>
      </c>
      <c r="AG8" s="7" t="s">
        <v>74</v>
      </c>
      <c r="AH8" s="7" t="s">
        <v>74</v>
      </c>
      <c r="AI8" s="7" t="s">
        <v>74</v>
      </c>
      <c r="AJ8" s="7" t="s">
        <v>74</v>
      </c>
      <c r="AK8" s="38"/>
      <c r="AL8" s="107"/>
      <c r="AM8" s="27">
        <f t="shared" ref="AM8:AM24" si="8">SUM(AW8,BA8)</f>
        <v>0</v>
      </c>
      <c r="AN8" s="28">
        <f t="shared" si="3"/>
        <v>0</v>
      </c>
      <c r="AO8" s="28">
        <f t="shared" si="4"/>
        <v>0</v>
      </c>
      <c r="AP8" s="29">
        <f t="shared" si="5"/>
        <v>0</v>
      </c>
      <c r="AQ8" s="54">
        <f t="shared" ref="AQ8:AQ24" si="9">(22-0)-SUM(AM8:AP8)</f>
        <v>22</v>
      </c>
      <c r="AR8" s="27">
        <f>SUM(AM8,VLOOKUP($B8,[1]ABSEN!$B$7:$AX$66,AR$69,0))</f>
        <v>4</v>
      </c>
      <c r="AS8" s="28">
        <f>SUM(AN8,VLOOKUP($B8,[1]ABSEN!$B$7:$AX$66,AS$69,0))</f>
        <v>0</v>
      </c>
      <c r="AT8" s="28">
        <f>SUM(AO8,VLOOKUP($B8,[1]ABSEN!$B$7:$AX$66,AT$69,0))</f>
        <v>0</v>
      </c>
      <c r="AU8" s="29">
        <f>SUM(AP8,VLOOKUP($B8,[1]ABSEN!$B$7:$AX$66,AU$69,0))</f>
        <v>0</v>
      </c>
      <c r="AW8" s="13" t="str">
        <f t="shared" ref="AW8:AZ24" si="10">IF(COUNTIF($C8:$G8,AW$6)=0,"",COUNTIF($C8:$G8,AW$6))</f>
        <v/>
      </c>
      <c r="AX8" s="7" t="str">
        <f t="shared" si="10"/>
        <v/>
      </c>
      <c r="AY8" s="7" t="str">
        <f t="shared" si="10"/>
        <v/>
      </c>
      <c r="AZ8" s="14" t="str">
        <f t="shared" si="10"/>
        <v/>
      </c>
      <c r="BA8" s="13" t="str">
        <f t="shared" ref="BA8:BD24" si="11">IF(COUNTIF($H8:$AL8,BA$6)=0,"",COUNTIF($H8:$AL8,BA$6))</f>
        <v/>
      </c>
      <c r="BB8" s="7" t="str">
        <f t="shared" si="6"/>
        <v/>
      </c>
      <c r="BC8" s="7" t="str">
        <f t="shared" si="6"/>
        <v/>
      </c>
      <c r="BD8" s="14" t="str">
        <f t="shared" si="6"/>
        <v/>
      </c>
      <c r="BE8" s="15">
        <f t="shared" ref="BE8:BE24" si="12">SUM(BA8:BD8)</f>
        <v>0</v>
      </c>
    </row>
    <row r="9" spans="1:57" ht="21.95" customHeight="1" x14ac:dyDescent="0.2">
      <c r="A9" s="17">
        <f t="shared" si="7"/>
        <v>3</v>
      </c>
      <c r="B9" s="97" t="s">
        <v>5</v>
      </c>
      <c r="C9" s="106"/>
      <c r="D9" s="7"/>
      <c r="E9" s="7"/>
      <c r="F9" s="7"/>
      <c r="G9" s="14"/>
      <c r="H9" s="13" t="s">
        <v>74</v>
      </c>
      <c r="I9" s="38"/>
      <c r="J9" s="108"/>
      <c r="K9" s="7" t="s">
        <v>74</v>
      </c>
      <c r="L9" s="7" t="s">
        <v>74</v>
      </c>
      <c r="M9" s="7" t="s">
        <v>74</v>
      </c>
      <c r="N9" s="7" t="s">
        <v>74</v>
      </c>
      <c r="O9" s="7" t="s">
        <v>74</v>
      </c>
      <c r="P9" s="38"/>
      <c r="Q9" s="108"/>
      <c r="R9" s="8" t="s">
        <v>74</v>
      </c>
      <c r="S9" s="7" t="s">
        <v>74</v>
      </c>
      <c r="T9" s="7" t="s">
        <v>74</v>
      </c>
      <c r="U9" s="7" t="s">
        <v>74</v>
      </c>
      <c r="V9" s="7" t="s">
        <v>74</v>
      </c>
      <c r="W9" s="38"/>
      <c r="X9" s="108"/>
      <c r="Y9" s="8" t="s">
        <v>74</v>
      </c>
      <c r="Z9" s="7" t="s">
        <v>74</v>
      </c>
      <c r="AA9" s="7" t="s">
        <v>74</v>
      </c>
      <c r="AB9" s="7" t="s">
        <v>74</v>
      </c>
      <c r="AC9" s="7" t="s">
        <v>74</v>
      </c>
      <c r="AD9" s="38"/>
      <c r="AE9" s="108"/>
      <c r="AF9" s="7" t="s">
        <v>74</v>
      </c>
      <c r="AG9" s="7" t="s">
        <v>74</v>
      </c>
      <c r="AH9" s="7" t="s">
        <v>74</v>
      </c>
      <c r="AI9" s="7" t="s">
        <v>74</v>
      </c>
      <c r="AJ9" s="7" t="s">
        <v>74</v>
      </c>
      <c r="AK9" s="38"/>
      <c r="AL9" s="107"/>
      <c r="AM9" s="27">
        <f t="shared" si="8"/>
        <v>0</v>
      </c>
      <c r="AN9" s="28">
        <f t="shared" si="3"/>
        <v>0</v>
      </c>
      <c r="AO9" s="28">
        <f t="shared" si="4"/>
        <v>0</v>
      </c>
      <c r="AP9" s="29">
        <f t="shared" si="5"/>
        <v>0</v>
      </c>
      <c r="AQ9" s="54">
        <f t="shared" si="9"/>
        <v>22</v>
      </c>
      <c r="AR9" s="27">
        <f>SUM(AM9,VLOOKUP($B9,[1]ABSEN!$B$7:$AX$66,AR$69,0))</f>
        <v>5</v>
      </c>
      <c r="AS9" s="28">
        <f>SUM(AN9,VLOOKUP($B9,[1]ABSEN!$B$7:$AX$66,AS$69,0))</f>
        <v>2</v>
      </c>
      <c r="AT9" s="28">
        <f>SUM(AO9,VLOOKUP($B9,[1]ABSEN!$B$7:$AX$66,AT$69,0))</f>
        <v>0</v>
      </c>
      <c r="AU9" s="29">
        <f>SUM(AP9,VLOOKUP($B9,[1]ABSEN!$B$7:$AX$66,AU$69,0))</f>
        <v>0</v>
      </c>
      <c r="AW9" s="13" t="str">
        <f t="shared" si="10"/>
        <v/>
      </c>
      <c r="AX9" s="7" t="str">
        <f t="shared" si="10"/>
        <v/>
      </c>
      <c r="AY9" s="7" t="str">
        <f t="shared" si="10"/>
        <v/>
      </c>
      <c r="AZ9" s="14" t="str">
        <f t="shared" si="10"/>
        <v/>
      </c>
      <c r="BA9" s="13" t="str">
        <f t="shared" si="11"/>
        <v/>
      </c>
      <c r="BB9" s="7" t="str">
        <f t="shared" si="6"/>
        <v/>
      </c>
      <c r="BC9" s="7" t="str">
        <f t="shared" si="6"/>
        <v/>
      </c>
      <c r="BD9" s="14" t="str">
        <f t="shared" si="6"/>
        <v/>
      </c>
      <c r="BE9" s="15">
        <f t="shared" si="12"/>
        <v>0</v>
      </c>
    </row>
    <row r="10" spans="1:57" ht="21.95" customHeight="1" x14ac:dyDescent="0.2">
      <c r="A10" s="17">
        <f t="shared" si="7"/>
        <v>4</v>
      </c>
      <c r="B10" s="97" t="s">
        <v>19</v>
      </c>
      <c r="C10" s="106"/>
      <c r="D10" s="7"/>
      <c r="E10" s="7"/>
      <c r="F10" s="7"/>
      <c r="G10" s="14"/>
      <c r="H10" s="13" t="s">
        <v>74</v>
      </c>
      <c r="I10" s="38"/>
      <c r="J10" s="108"/>
      <c r="K10" s="7" t="s">
        <v>74</v>
      </c>
      <c r="L10" s="7" t="s">
        <v>3</v>
      </c>
      <c r="M10" s="7" t="s">
        <v>74</v>
      </c>
      <c r="N10" s="7" t="s">
        <v>74</v>
      </c>
      <c r="O10" s="7" t="s">
        <v>74</v>
      </c>
      <c r="P10" s="38"/>
      <c r="Q10" s="108"/>
      <c r="R10" s="8" t="s">
        <v>74</v>
      </c>
      <c r="S10" s="7" t="s">
        <v>74</v>
      </c>
      <c r="T10" s="7" t="s">
        <v>74</v>
      </c>
      <c r="U10" s="7" t="s">
        <v>74</v>
      </c>
      <c r="V10" s="7" t="s">
        <v>74</v>
      </c>
      <c r="W10" s="38"/>
      <c r="X10" s="108"/>
      <c r="Y10" s="8" t="s">
        <v>74</v>
      </c>
      <c r="Z10" s="7" t="s">
        <v>74</v>
      </c>
      <c r="AA10" s="7" t="s">
        <v>74</v>
      </c>
      <c r="AB10" s="7" t="s">
        <v>74</v>
      </c>
      <c r="AC10" s="7" t="s">
        <v>74</v>
      </c>
      <c r="AD10" s="38"/>
      <c r="AE10" s="108"/>
      <c r="AF10" s="7" t="s">
        <v>3</v>
      </c>
      <c r="AG10" s="7" t="s">
        <v>74</v>
      </c>
      <c r="AH10" s="7" t="s">
        <v>74</v>
      </c>
      <c r="AI10" s="7" t="s">
        <v>74</v>
      </c>
      <c r="AJ10" s="7" t="s">
        <v>74</v>
      </c>
      <c r="AK10" s="38"/>
      <c r="AL10" s="107"/>
      <c r="AM10" s="27">
        <f t="shared" si="8"/>
        <v>2</v>
      </c>
      <c r="AN10" s="28">
        <f t="shared" si="3"/>
        <v>0</v>
      </c>
      <c r="AO10" s="28">
        <f t="shared" si="4"/>
        <v>0</v>
      </c>
      <c r="AP10" s="29">
        <f t="shared" si="5"/>
        <v>0</v>
      </c>
      <c r="AQ10" s="54">
        <f t="shared" si="9"/>
        <v>20</v>
      </c>
      <c r="AR10" s="27">
        <f>SUM(AM10,VLOOKUP($B10,[1]ABSEN!$B$7:$AX$66,AR$69,0))</f>
        <v>10</v>
      </c>
      <c r="AS10" s="28">
        <f>SUM(AN10,VLOOKUP($B10,[1]ABSEN!$B$7:$AX$66,AS$69,0))</f>
        <v>0</v>
      </c>
      <c r="AT10" s="28">
        <f>SUM(AO10,VLOOKUP($B10,[1]ABSEN!$B$7:$AX$66,AT$69,0))</f>
        <v>0</v>
      </c>
      <c r="AU10" s="29">
        <f>SUM(AP10,VLOOKUP($B10,[1]ABSEN!$B$7:$AX$66,AU$69,0))</f>
        <v>0</v>
      </c>
      <c r="AW10" s="13" t="str">
        <f t="shared" si="10"/>
        <v/>
      </c>
      <c r="AX10" s="7" t="str">
        <f t="shared" si="10"/>
        <v/>
      </c>
      <c r="AY10" s="7" t="str">
        <f t="shared" si="10"/>
        <v/>
      </c>
      <c r="AZ10" s="14" t="str">
        <f t="shared" si="10"/>
        <v/>
      </c>
      <c r="BA10" s="13">
        <f t="shared" si="11"/>
        <v>2</v>
      </c>
      <c r="BB10" s="7" t="str">
        <f t="shared" si="6"/>
        <v/>
      </c>
      <c r="BC10" s="7" t="str">
        <f t="shared" si="6"/>
        <v/>
      </c>
      <c r="BD10" s="14" t="str">
        <f t="shared" si="6"/>
        <v/>
      </c>
      <c r="BE10" s="15">
        <f t="shared" si="12"/>
        <v>2</v>
      </c>
    </row>
    <row r="11" spans="1:57" ht="21.95" customHeight="1" x14ac:dyDescent="0.2">
      <c r="A11" s="17">
        <f t="shared" si="7"/>
        <v>5</v>
      </c>
      <c r="B11" s="97" t="s">
        <v>6</v>
      </c>
      <c r="C11" s="106"/>
      <c r="D11" s="7"/>
      <c r="E11" s="7"/>
      <c r="F11" s="7"/>
      <c r="G11" s="14"/>
      <c r="H11" s="13" t="s">
        <v>74</v>
      </c>
      <c r="I11" s="38"/>
      <c r="J11" s="108"/>
      <c r="K11" s="7" t="s">
        <v>74</v>
      </c>
      <c r="L11" s="7" t="s">
        <v>74</v>
      </c>
      <c r="M11" s="7" t="s">
        <v>74</v>
      </c>
      <c r="N11" s="7" t="s">
        <v>74</v>
      </c>
      <c r="O11" s="7" t="s">
        <v>74</v>
      </c>
      <c r="P11" s="38"/>
      <c r="Q11" s="108"/>
      <c r="R11" s="8" t="s">
        <v>74</v>
      </c>
      <c r="S11" s="7" t="s">
        <v>74</v>
      </c>
      <c r="T11" s="7" t="s">
        <v>74</v>
      </c>
      <c r="U11" s="7" t="s">
        <v>74</v>
      </c>
      <c r="V11" s="7" t="s">
        <v>74</v>
      </c>
      <c r="W11" s="38"/>
      <c r="X11" s="108"/>
      <c r="Y11" s="8" t="s">
        <v>74</v>
      </c>
      <c r="Z11" s="7" t="s">
        <v>74</v>
      </c>
      <c r="AA11" s="7" t="s">
        <v>74</v>
      </c>
      <c r="AB11" s="7" t="s">
        <v>74</v>
      </c>
      <c r="AC11" s="7" t="s">
        <v>74</v>
      </c>
      <c r="AD11" s="38"/>
      <c r="AE11" s="108"/>
      <c r="AF11" s="7" t="s">
        <v>74</v>
      </c>
      <c r="AG11" s="7" t="s">
        <v>74</v>
      </c>
      <c r="AH11" s="7" t="s">
        <v>74</v>
      </c>
      <c r="AI11" s="7" t="s">
        <v>74</v>
      </c>
      <c r="AJ11" s="7" t="s">
        <v>74</v>
      </c>
      <c r="AK11" s="38"/>
      <c r="AL11" s="107"/>
      <c r="AM11" s="27">
        <f t="shared" si="8"/>
        <v>0</v>
      </c>
      <c r="AN11" s="28">
        <f t="shared" si="3"/>
        <v>0</v>
      </c>
      <c r="AO11" s="28">
        <f t="shared" si="4"/>
        <v>0</v>
      </c>
      <c r="AP11" s="29">
        <f t="shared" si="5"/>
        <v>0</v>
      </c>
      <c r="AQ11" s="54">
        <f t="shared" si="9"/>
        <v>22</v>
      </c>
      <c r="AR11" s="27">
        <f>SUM(AM11,VLOOKUP($B11,[1]ABSEN!$B$7:$AX$66,AR$69,0))</f>
        <v>9</v>
      </c>
      <c r="AS11" s="28">
        <f>SUM(AN11,VLOOKUP($B11,[1]ABSEN!$B$7:$AX$66,AS$69,0))</f>
        <v>0</v>
      </c>
      <c r="AT11" s="28">
        <f>SUM(AO11,VLOOKUP($B11,[1]ABSEN!$B$7:$AX$66,AT$69,0))</f>
        <v>0</v>
      </c>
      <c r="AU11" s="29">
        <f>SUM(AP11,VLOOKUP($B11,[1]ABSEN!$B$7:$AX$66,AU$69,0))</f>
        <v>0</v>
      </c>
      <c r="AW11" s="13" t="str">
        <f t="shared" si="10"/>
        <v/>
      </c>
      <c r="AX11" s="7" t="str">
        <f t="shared" si="10"/>
        <v/>
      </c>
      <c r="AY11" s="7" t="str">
        <f t="shared" si="10"/>
        <v/>
      </c>
      <c r="AZ11" s="14" t="str">
        <f t="shared" si="10"/>
        <v/>
      </c>
      <c r="BA11" s="13" t="str">
        <f t="shared" si="11"/>
        <v/>
      </c>
      <c r="BB11" s="7" t="str">
        <f t="shared" si="6"/>
        <v/>
      </c>
      <c r="BC11" s="7" t="str">
        <f t="shared" si="6"/>
        <v/>
      </c>
      <c r="BD11" s="14" t="str">
        <f t="shared" si="6"/>
        <v/>
      </c>
      <c r="BE11" s="15">
        <f t="shared" si="12"/>
        <v>0</v>
      </c>
    </row>
    <row r="12" spans="1:57" ht="21.95" customHeight="1" x14ac:dyDescent="0.2">
      <c r="A12" s="17">
        <f t="shared" si="7"/>
        <v>6</v>
      </c>
      <c r="B12" s="97" t="s">
        <v>15</v>
      </c>
      <c r="C12" s="106"/>
      <c r="D12" s="7" t="s">
        <v>68</v>
      </c>
      <c r="E12" s="7" t="s">
        <v>68</v>
      </c>
      <c r="F12" s="7"/>
      <c r="G12" s="14"/>
      <c r="H12" s="13" t="s">
        <v>74</v>
      </c>
      <c r="I12" s="38"/>
      <c r="J12" s="108"/>
      <c r="K12" s="7" t="s">
        <v>74</v>
      </c>
      <c r="L12" s="7" t="s">
        <v>74</v>
      </c>
      <c r="M12" s="7" t="s">
        <v>74</v>
      </c>
      <c r="N12" s="7" t="s">
        <v>74</v>
      </c>
      <c r="O12" s="7" t="s">
        <v>74</v>
      </c>
      <c r="P12" s="38"/>
      <c r="Q12" s="108"/>
      <c r="R12" s="8" t="s">
        <v>74</v>
      </c>
      <c r="S12" s="7" t="s">
        <v>74</v>
      </c>
      <c r="T12" s="7" t="s">
        <v>74</v>
      </c>
      <c r="U12" s="7" t="s">
        <v>74</v>
      </c>
      <c r="V12" s="7" t="s">
        <v>74</v>
      </c>
      <c r="W12" s="38"/>
      <c r="X12" s="108"/>
      <c r="Y12" s="8" t="s">
        <v>68</v>
      </c>
      <c r="Z12" s="7" t="s">
        <v>68</v>
      </c>
      <c r="AA12" s="7" t="s">
        <v>68</v>
      </c>
      <c r="AB12" s="7" t="s">
        <v>68</v>
      </c>
      <c r="AC12" s="7" t="s">
        <v>68</v>
      </c>
      <c r="AD12" s="38"/>
      <c r="AE12" s="108"/>
      <c r="AF12" s="7" t="s">
        <v>68</v>
      </c>
      <c r="AG12" s="7" t="s">
        <v>74</v>
      </c>
      <c r="AH12" s="7" t="s">
        <v>74</v>
      </c>
      <c r="AI12" s="7" t="s">
        <v>74</v>
      </c>
      <c r="AJ12" s="7" t="s">
        <v>74</v>
      </c>
      <c r="AK12" s="38"/>
      <c r="AL12" s="107"/>
      <c r="AM12" s="27">
        <f t="shared" si="8"/>
        <v>0</v>
      </c>
      <c r="AN12" s="28">
        <f t="shared" si="3"/>
        <v>8</v>
      </c>
      <c r="AO12" s="28">
        <f t="shared" si="4"/>
        <v>0</v>
      </c>
      <c r="AP12" s="29">
        <f t="shared" si="5"/>
        <v>0</v>
      </c>
      <c r="AQ12" s="54">
        <f t="shared" si="9"/>
        <v>14</v>
      </c>
      <c r="AR12" s="27">
        <f>SUM(AM12,VLOOKUP($B12,[1]ABSEN!$B$7:$AX$66,AR$69,0))</f>
        <v>7</v>
      </c>
      <c r="AS12" s="28">
        <f>SUM(AN12,VLOOKUP($B12,[1]ABSEN!$B$7:$AX$66,AS$69,0))</f>
        <v>20</v>
      </c>
      <c r="AT12" s="28">
        <f>SUM(AO12,VLOOKUP($B12,[1]ABSEN!$B$7:$AX$66,AT$69,0))</f>
        <v>0</v>
      </c>
      <c r="AU12" s="29">
        <f>SUM(AP12,VLOOKUP($B12,[1]ABSEN!$B$7:$AX$66,AU$69,0))</f>
        <v>0</v>
      </c>
      <c r="AW12" s="13" t="str">
        <f t="shared" si="10"/>
        <v/>
      </c>
      <c r="AX12" s="7">
        <f t="shared" si="10"/>
        <v>2</v>
      </c>
      <c r="AY12" s="7" t="str">
        <f t="shared" si="10"/>
        <v/>
      </c>
      <c r="AZ12" s="14" t="str">
        <f t="shared" si="10"/>
        <v/>
      </c>
      <c r="BA12" s="13" t="str">
        <f t="shared" si="11"/>
        <v/>
      </c>
      <c r="BB12" s="7">
        <f t="shared" si="6"/>
        <v>6</v>
      </c>
      <c r="BC12" s="7" t="str">
        <f t="shared" si="6"/>
        <v/>
      </c>
      <c r="BD12" s="14" t="str">
        <f t="shared" si="6"/>
        <v/>
      </c>
      <c r="BE12" s="15">
        <f t="shared" si="12"/>
        <v>6</v>
      </c>
    </row>
    <row r="13" spans="1:57" ht="21.95" customHeight="1" x14ac:dyDescent="0.2">
      <c r="A13" s="17">
        <f t="shared" si="7"/>
        <v>7</v>
      </c>
      <c r="B13" s="97" t="s">
        <v>20</v>
      </c>
      <c r="C13" s="106"/>
      <c r="D13" s="7"/>
      <c r="E13" s="7"/>
      <c r="F13" s="7"/>
      <c r="G13" s="14"/>
      <c r="H13" s="13" t="s">
        <v>74</v>
      </c>
      <c r="I13" s="38"/>
      <c r="J13" s="108"/>
      <c r="K13" s="7" t="s">
        <v>74</v>
      </c>
      <c r="L13" s="7" t="s">
        <v>74</v>
      </c>
      <c r="M13" s="7" t="s">
        <v>74</v>
      </c>
      <c r="N13" s="7" t="s">
        <v>74</v>
      </c>
      <c r="O13" s="7" t="s">
        <v>74</v>
      </c>
      <c r="P13" s="38"/>
      <c r="Q13" s="108"/>
      <c r="R13" s="7" t="s">
        <v>3</v>
      </c>
      <c r="S13" s="7" t="s">
        <v>74</v>
      </c>
      <c r="T13" s="7" t="s">
        <v>74</v>
      </c>
      <c r="U13" s="7" t="s">
        <v>74</v>
      </c>
      <c r="V13" s="7" t="s">
        <v>74</v>
      </c>
      <c r="W13" s="38"/>
      <c r="X13" s="108"/>
      <c r="Y13" s="8" t="s">
        <v>74</v>
      </c>
      <c r="Z13" s="7" t="s">
        <v>74</v>
      </c>
      <c r="AA13" s="7" t="s">
        <v>74</v>
      </c>
      <c r="AB13" s="7" t="s">
        <v>74</v>
      </c>
      <c r="AC13" s="7" t="s">
        <v>74</v>
      </c>
      <c r="AD13" s="38"/>
      <c r="AE13" s="108"/>
      <c r="AF13" s="7" t="s">
        <v>74</v>
      </c>
      <c r="AG13" s="7" t="s">
        <v>74</v>
      </c>
      <c r="AH13" s="7" t="s">
        <v>74</v>
      </c>
      <c r="AI13" s="7" t="s">
        <v>74</v>
      </c>
      <c r="AJ13" s="7" t="s">
        <v>74</v>
      </c>
      <c r="AK13" s="38"/>
      <c r="AL13" s="107"/>
      <c r="AM13" s="27">
        <f t="shared" si="8"/>
        <v>1</v>
      </c>
      <c r="AN13" s="28">
        <f t="shared" si="3"/>
        <v>0</v>
      </c>
      <c r="AO13" s="28">
        <f t="shared" si="4"/>
        <v>0</v>
      </c>
      <c r="AP13" s="29">
        <f t="shared" si="5"/>
        <v>0</v>
      </c>
      <c r="AQ13" s="54">
        <f t="shared" si="9"/>
        <v>21</v>
      </c>
      <c r="AR13" s="27">
        <f>SUM(AM13,VLOOKUP($B13,[1]ABSEN!$B$7:$AX$66,AR$69,0))</f>
        <v>4</v>
      </c>
      <c r="AS13" s="28">
        <f>SUM(AN13,VLOOKUP($B13,[1]ABSEN!$B$7:$AX$66,AS$69,0))</f>
        <v>0</v>
      </c>
      <c r="AT13" s="28">
        <f>SUM(AO13,VLOOKUP($B13,[1]ABSEN!$B$7:$AX$66,AT$69,0))</f>
        <v>0</v>
      </c>
      <c r="AU13" s="29">
        <f>SUM(AP13,VLOOKUP($B13,[1]ABSEN!$B$7:$AX$66,AU$69,0))</f>
        <v>0</v>
      </c>
      <c r="AW13" s="13" t="str">
        <f t="shared" si="10"/>
        <v/>
      </c>
      <c r="AX13" s="7" t="str">
        <f t="shared" si="10"/>
        <v/>
      </c>
      <c r="AY13" s="7" t="str">
        <f t="shared" si="10"/>
        <v/>
      </c>
      <c r="AZ13" s="14" t="str">
        <f t="shared" si="10"/>
        <v/>
      </c>
      <c r="BA13" s="13">
        <f t="shared" si="11"/>
        <v>1</v>
      </c>
      <c r="BB13" s="7" t="str">
        <f t="shared" si="6"/>
        <v/>
      </c>
      <c r="BC13" s="7" t="str">
        <f t="shared" si="6"/>
        <v/>
      </c>
      <c r="BD13" s="14" t="str">
        <f t="shared" si="6"/>
        <v/>
      </c>
      <c r="BE13" s="15">
        <f t="shared" si="12"/>
        <v>1</v>
      </c>
    </row>
    <row r="14" spans="1:57" ht="21.95" customHeight="1" x14ac:dyDescent="0.2">
      <c r="A14" s="17">
        <f t="shared" si="7"/>
        <v>8</v>
      </c>
      <c r="B14" s="97" t="s">
        <v>16</v>
      </c>
      <c r="C14" s="106"/>
      <c r="D14" s="7"/>
      <c r="E14" s="7"/>
      <c r="F14" s="7"/>
      <c r="G14" s="14"/>
      <c r="H14" s="13" t="s">
        <v>74</v>
      </c>
      <c r="I14" s="38"/>
      <c r="J14" s="108"/>
      <c r="K14" s="7" t="s">
        <v>74</v>
      </c>
      <c r="L14" s="7" t="s">
        <v>74</v>
      </c>
      <c r="M14" s="7" t="s">
        <v>74</v>
      </c>
      <c r="N14" s="7" t="s">
        <v>74</v>
      </c>
      <c r="O14" s="7" t="s">
        <v>74</v>
      </c>
      <c r="P14" s="38"/>
      <c r="Q14" s="108"/>
      <c r="R14" s="7" t="s">
        <v>74</v>
      </c>
      <c r="S14" s="7" t="s">
        <v>74</v>
      </c>
      <c r="T14" s="7" t="s">
        <v>74</v>
      </c>
      <c r="U14" s="7" t="s">
        <v>74</v>
      </c>
      <c r="V14" s="7" t="s">
        <v>74</v>
      </c>
      <c r="W14" s="38"/>
      <c r="X14" s="108"/>
      <c r="Y14" s="8" t="s">
        <v>68</v>
      </c>
      <c r="Z14" s="7" t="s">
        <v>68</v>
      </c>
      <c r="AA14" s="7" t="s">
        <v>74</v>
      </c>
      <c r="AB14" s="7" t="s">
        <v>74</v>
      </c>
      <c r="AC14" s="7" t="s">
        <v>74</v>
      </c>
      <c r="AD14" s="38"/>
      <c r="AE14" s="108"/>
      <c r="AF14" s="7" t="s">
        <v>74</v>
      </c>
      <c r="AG14" s="7" t="s">
        <v>74</v>
      </c>
      <c r="AH14" s="7" t="s">
        <v>74</v>
      </c>
      <c r="AI14" s="7" t="s">
        <v>74</v>
      </c>
      <c r="AJ14" s="7" t="s">
        <v>74</v>
      </c>
      <c r="AK14" s="38"/>
      <c r="AL14" s="107"/>
      <c r="AM14" s="27">
        <f t="shared" si="8"/>
        <v>0</v>
      </c>
      <c r="AN14" s="28">
        <f t="shared" si="3"/>
        <v>2</v>
      </c>
      <c r="AO14" s="28">
        <f t="shared" si="4"/>
        <v>0</v>
      </c>
      <c r="AP14" s="29">
        <f t="shared" si="5"/>
        <v>0</v>
      </c>
      <c r="AQ14" s="54">
        <f t="shared" si="9"/>
        <v>20</v>
      </c>
      <c r="AR14" s="27">
        <f>SUM(AM14,VLOOKUP($B14,[1]ABSEN!$B$7:$AX$66,AR$69,0))</f>
        <v>10</v>
      </c>
      <c r="AS14" s="28">
        <f>SUM(AN14,VLOOKUP($B14,[1]ABSEN!$B$7:$AX$66,AS$69,0))</f>
        <v>8</v>
      </c>
      <c r="AT14" s="28">
        <f>SUM(AO14,VLOOKUP($B14,[1]ABSEN!$B$7:$AX$66,AT$69,0))</f>
        <v>0</v>
      </c>
      <c r="AU14" s="29">
        <f>SUM(AP14,VLOOKUP($B14,[1]ABSEN!$B$7:$AX$66,AU$69,0))</f>
        <v>0</v>
      </c>
      <c r="AW14" s="13" t="str">
        <f t="shared" si="10"/>
        <v/>
      </c>
      <c r="AX14" s="7" t="str">
        <f t="shared" si="10"/>
        <v/>
      </c>
      <c r="AY14" s="7" t="str">
        <f t="shared" si="10"/>
        <v/>
      </c>
      <c r="AZ14" s="14" t="str">
        <f t="shared" si="10"/>
        <v/>
      </c>
      <c r="BA14" s="13" t="str">
        <f t="shared" si="11"/>
        <v/>
      </c>
      <c r="BB14" s="7">
        <f t="shared" si="6"/>
        <v>2</v>
      </c>
      <c r="BC14" s="7" t="str">
        <f t="shared" si="6"/>
        <v/>
      </c>
      <c r="BD14" s="14" t="str">
        <f t="shared" si="6"/>
        <v/>
      </c>
      <c r="BE14" s="15">
        <f t="shared" si="12"/>
        <v>2</v>
      </c>
    </row>
    <row r="15" spans="1:57" ht="21.95" customHeight="1" x14ac:dyDescent="0.2">
      <c r="A15" s="17">
        <f t="shared" si="7"/>
        <v>9</v>
      </c>
      <c r="B15" s="97" t="s">
        <v>10</v>
      </c>
      <c r="C15" s="106"/>
      <c r="D15" s="7"/>
      <c r="E15" s="7"/>
      <c r="F15" s="7"/>
      <c r="G15" s="14"/>
      <c r="H15" s="13" t="s">
        <v>74</v>
      </c>
      <c r="I15" s="38"/>
      <c r="J15" s="108"/>
      <c r="K15" s="7" t="s">
        <v>74</v>
      </c>
      <c r="L15" s="7" t="s">
        <v>74</v>
      </c>
      <c r="M15" s="7" t="s">
        <v>74</v>
      </c>
      <c r="N15" s="7" t="s">
        <v>74</v>
      </c>
      <c r="O15" s="7" t="s">
        <v>74</v>
      </c>
      <c r="P15" s="38"/>
      <c r="Q15" s="108"/>
      <c r="R15" s="8" t="s">
        <v>74</v>
      </c>
      <c r="S15" s="7" t="s">
        <v>74</v>
      </c>
      <c r="T15" s="7" t="s">
        <v>74</v>
      </c>
      <c r="U15" s="7" t="s">
        <v>74</v>
      </c>
      <c r="V15" s="7" t="s">
        <v>74</v>
      </c>
      <c r="W15" s="38"/>
      <c r="X15" s="108"/>
      <c r="Y15" s="8" t="s">
        <v>74</v>
      </c>
      <c r="Z15" s="7" t="s">
        <v>74</v>
      </c>
      <c r="AA15" s="7" t="s">
        <v>68</v>
      </c>
      <c r="AB15" s="7" t="s">
        <v>74</v>
      </c>
      <c r="AC15" s="7" t="s">
        <v>74</v>
      </c>
      <c r="AD15" s="38"/>
      <c r="AE15" s="108"/>
      <c r="AF15" s="7" t="s">
        <v>74</v>
      </c>
      <c r="AG15" s="7" t="s">
        <v>74</v>
      </c>
      <c r="AH15" s="7" t="s">
        <v>74</v>
      </c>
      <c r="AI15" s="7" t="s">
        <v>74</v>
      </c>
      <c r="AJ15" s="7" t="s">
        <v>74</v>
      </c>
      <c r="AK15" s="38"/>
      <c r="AL15" s="107"/>
      <c r="AM15" s="27">
        <f t="shared" si="8"/>
        <v>0</v>
      </c>
      <c r="AN15" s="28">
        <f t="shared" si="3"/>
        <v>1</v>
      </c>
      <c r="AO15" s="28">
        <f t="shared" si="4"/>
        <v>0</v>
      </c>
      <c r="AP15" s="29">
        <f t="shared" si="5"/>
        <v>0</v>
      </c>
      <c r="AQ15" s="55">
        <f t="shared" si="9"/>
        <v>21</v>
      </c>
      <c r="AR15" s="27">
        <f>SUM(AM15,VLOOKUP($B15,[1]ABSEN!$B$7:$AX$66,AR$69,0))</f>
        <v>2</v>
      </c>
      <c r="AS15" s="28">
        <f>SUM(AN15,VLOOKUP($B15,[1]ABSEN!$B$7:$AX$66,AS$69,0))</f>
        <v>1</v>
      </c>
      <c r="AT15" s="28">
        <f>SUM(AO15,VLOOKUP($B15,[1]ABSEN!$B$7:$AX$66,AT$69,0))</f>
        <v>0</v>
      </c>
      <c r="AU15" s="29">
        <f>SUM(AP15,VLOOKUP($B15,[1]ABSEN!$B$7:$AX$66,AU$69,0))</f>
        <v>0</v>
      </c>
      <c r="AW15" s="13" t="str">
        <f t="shared" si="10"/>
        <v/>
      </c>
      <c r="AX15" s="7" t="str">
        <f t="shared" si="10"/>
        <v/>
      </c>
      <c r="AY15" s="7" t="str">
        <f t="shared" si="10"/>
        <v/>
      </c>
      <c r="AZ15" s="14" t="str">
        <f t="shared" si="10"/>
        <v/>
      </c>
      <c r="BA15" s="13" t="str">
        <f t="shared" si="11"/>
        <v/>
      </c>
      <c r="BB15" s="7">
        <f t="shared" si="6"/>
        <v>1</v>
      </c>
      <c r="BC15" s="7" t="str">
        <f t="shared" si="6"/>
        <v/>
      </c>
      <c r="BD15" s="14" t="str">
        <f t="shared" si="6"/>
        <v/>
      </c>
      <c r="BE15" s="15">
        <f t="shared" si="12"/>
        <v>1</v>
      </c>
    </row>
    <row r="16" spans="1:57" ht="21.95" customHeight="1" x14ac:dyDescent="0.2">
      <c r="A16" s="17">
        <f t="shared" si="7"/>
        <v>10</v>
      </c>
      <c r="B16" s="97" t="s">
        <v>9</v>
      </c>
      <c r="C16" s="106"/>
      <c r="D16" s="80"/>
      <c r="E16" s="7"/>
      <c r="F16" s="7"/>
      <c r="G16" s="14"/>
      <c r="H16" s="13" t="s">
        <v>74</v>
      </c>
      <c r="I16" s="38"/>
      <c r="J16" s="108"/>
      <c r="K16" s="7" t="s">
        <v>3</v>
      </c>
      <c r="L16" s="7" t="s">
        <v>74</v>
      </c>
      <c r="M16" s="7" t="s">
        <v>74</v>
      </c>
      <c r="N16" s="7" t="s">
        <v>74</v>
      </c>
      <c r="O16" s="7" t="s">
        <v>74</v>
      </c>
      <c r="P16" s="38"/>
      <c r="Q16" s="108"/>
      <c r="R16" s="8" t="s">
        <v>74</v>
      </c>
      <c r="S16" s="7" t="s">
        <v>74</v>
      </c>
      <c r="T16" s="7" t="s">
        <v>74</v>
      </c>
      <c r="U16" s="7" t="s">
        <v>74</v>
      </c>
      <c r="V16" s="7" t="s">
        <v>74</v>
      </c>
      <c r="W16" s="38"/>
      <c r="X16" s="108"/>
      <c r="Y16" s="8" t="s">
        <v>74</v>
      </c>
      <c r="Z16" s="7" t="s">
        <v>3</v>
      </c>
      <c r="AA16" s="7" t="s">
        <v>3</v>
      </c>
      <c r="AB16" s="7" t="s">
        <v>74</v>
      </c>
      <c r="AC16" s="7" t="s">
        <v>74</v>
      </c>
      <c r="AD16" s="38"/>
      <c r="AE16" s="108"/>
      <c r="AF16" s="7" t="s">
        <v>74</v>
      </c>
      <c r="AG16" s="7" t="s">
        <v>74</v>
      </c>
      <c r="AH16" s="7" t="s">
        <v>74</v>
      </c>
      <c r="AI16" s="7" t="s">
        <v>74</v>
      </c>
      <c r="AJ16" s="7" t="s">
        <v>74</v>
      </c>
      <c r="AK16" s="38"/>
      <c r="AL16" s="107"/>
      <c r="AM16" s="27">
        <f t="shared" si="8"/>
        <v>3</v>
      </c>
      <c r="AN16" s="28">
        <f t="shared" si="3"/>
        <v>0</v>
      </c>
      <c r="AO16" s="28">
        <f t="shared" si="4"/>
        <v>0</v>
      </c>
      <c r="AP16" s="29">
        <f t="shared" si="5"/>
        <v>0</v>
      </c>
      <c r="AQ16" s="54">
        <f t="shared" si="9"/>
        <v>19</v>
      </c>
      <c r="AR16" s="27">
        <f>SUM(AM16,VLOOKUP($B16,[1]ABSEN!$B$7:$AX$66,AR$69,0))</f>
        <v>8</v>
      </c>
      <c r="AS16" s="28">
        <f>SUM(AN16,VLOOKUP($B16,[1]ABSEN!$B$7:$AX$66,AS$69,0))</f>
        <v>1</v>
      </c>
      <c r="AT16" s="28">
        <f>SUM(AO16,VLOOKUP($B16,[1]ABSEN!$B$7:$AX$66,AT$69,0))</f>
        <v>0</v>
      </c>
      <c r="AU16" s="29">
        <f>SUM(AP16,VLOOKUP($B16,[1]ABSEN!$B$7:$AX$66,AU$69,0))</f>
        <v>0</v>
      </c>
      <c r="AW16" s="13" t="str">
        <f t="shared" si="10"/>
        <v/>
      </c>
      <c r="AX16" s="7" t="str">
        <f t="shared" si="10"/>
        <v/>
      </c>
      <c r="AY16" s="7" t="str">
        <f t="shared" si="10"/>
        <v/>
      </c>
      <c r="AZ16" s="14" t="str">
        <f t="shared" si="10"/>
        <v/>
      </c>
      <c r="BA16" s="13">
        <f t="shared" si="11"/>
        <v>3</v>
      </c>
      <c r="BB16" s="7" t="str">
        <f t="shared" si="6"/>
        <v/>
      </c>
      <c r="BC16" s="7" t="str">
        <f t="shared" si="6"/>
        <v/>
      </c>
      <c r="BD16" s="14" t="str">
        <f t="shared" si="6"/>
        <v/>
      </c>
      <c r="BE16" s="15">
        <f t="shared" si="12"/>
        <v>3</v>
      </c>
    </row>
    <row r="17" spans="1:57" ht="21.95" customHeight="1" x14ac:dyDescent="0.2">
      <c r="A17" s="17">
        <f t="shared" si="7"/>
        <v>11</v>
      </c>
      <c r="B17" s="97" t="s">
        <v>11</v>
      </c>
      <c r="C17" s="106"/>
      <c r="D17" s="7"/>
      <c r="E17" s="7"/>
      <c r="F17" s="7"/>
      <c r="G17" s="14"/>
      <c r="H17" s="13" t="s">
        <v>74</v>
      </c>
      <c r="I17" s="38"/>
      <c r="J17" s="108"/>
      <c r="K17" s="7" t="s">
        <v>74</v>
      </c>
      <c r="L17" s="7" t="s">
        <v>74</v>
      </c>
      <c r="M17" s="7" t="s">
        <v>74</v>
      </c>
      <c r="N17" s="7" t="s">
        <v>74</v>
      </c>
      <c r="O17" s="7" t="s">
        <v>74</v>
      </c>
      <c r="P17" s="38"/>
      <c r="Q17" s="108"/>
      <c r="R17" s="8" t="s">
        <v>74</v>
      </c>
      <c r="S17" s="7" t="s">
        <v>74</v>
      </c>
      <c r="T17" s="7" t="s">
        <v>74</v>
      </c>
      <c r="U17" s="7" t="s">
        <v>74</v>
      </c>
      <c r="V17" s="7" t="s">
        <v>74</v>
      </c>
      <c r="W17" s="38"/>
      <c r="X17" s="108"/>
      <c r="Y17" s="8" t="s">
        <v>74</v>
      </c>
      <c r="Z17" s="7" t="s">
        <v>74</v>
      </c>
      <c r="AA17" s="7" t="s">
        <v>68</v>
      </c>
      <c r="AB17" s="7" t="s">
        <v>22</v>
      </c>
      <c r="AC17" s="7" t="s">
        <v>74</v>
      </c>
      <c r="AD17" s="38"/>
      <c r="AE17" s="108"/>
      <c r="AF17" s="7" t="s">
        <v>74</v>
      </c>
      <c r="AG17" s="7" t="s">
        <v>74</v>
      </c>
      <c r="AH17" s="7" t="s">
        <v>74</v>
      </c>
      <c r="AI17" s="7" t="s">
        <v>74</v>
      </c>
      <c r="AJ17" s="7" t="s">
        <v>74</v>
      </c>
      <c r="AK17" s="38"/>
      <c r="AL17" s="107"/>
      <c r="AM17" s="27">
        <f t="shared" si="8"/>
        <v>0</v>
      </c>
      <c r="AN17" s="28">
        <f t="shared" si="3"/>
        <v>1</v>
      </c>
      <c r="AO17" s="28">
        <f t="shared" si="4"/>
        <v>0</v>
      </c>
      <c r="AP17" s="29">
        <f t="shared" si="5"/>
        <v>1</v>
      </c>
      <c r="AQ17" s="54">
        <f t="shared" si="9"/>
        <v>20</v>
      </c>
      <c r="AR17" s="27">
        <f>SUM(AM17,VLOOKUP($B17,[1]ABSEN!$B$7:$AX$66,AR$69,0))</f>
        <v>12</v>
      </c>
      <c r="AS17" s="28">
        <f>SUM(AN17,VLOOKUP($B17,[1]ABSEN!$B$7:$AX$66,AS$69,0))</f>
        <v>10</v>
      </c>
      <c r="AT17" s="28">
        <f>SUM(AO17,VLOOKUP($B17,[1]ABSEN!$B$7:$AX$66,AT$69,0))</f>
        <v>0</v>
      </c>
      <c r="AU17" s="29">
        <f>SUM(AP17,VLOOKUP($B17,[1]ABSEN!$B$7:$AX$66,AU$69,0))</f>
        <v>3</v>
      </c>
      <c r="AW17" s="13" t="str">
        <f t="shared" si="10"/>
        <v/>
      </c>
      <c r="AX17" s="7" t="str">
        <f t="shared" si="10"/>
        <v/>
      </c>
      <c r="AY17" s="7" t="str">
        <f t="shared" si="10"/>
        <v/>
      </c>
      <c r="AZ17" s="14" t="str">
        <f t="shared" si="10"/>
        <v/>
      </c>
      <c r="BA17" s="13" t="str">
        <f t="shared" si="11"/>
        <v/>
      </c>
      <c r="BB17" s="7">
        <f t="shared" si="6"/>
        <v>1</v>
      </c>
      <c r="BC17" s="7" t="str">
        <f t="shared" si="6"/>
        <v/>
      </c>
      <c r="BD17" s="14">
        <f t="shared" si="6"/>
        <v>1</v>
      </c>
      <c r="BE17" s="15">
        <f t="shared" si="12"/>
        <v>2</v>
      </c>
    </row>
    <row r="18" spans="1:57" ht="21.95" customHeight="1" x14ac:dyDescent="0.2">
      <c r="A18" s="17">
        <f t="shared" si="7"/>
        <v>12</v>
      </c>
      <c r="B18" s="97" t="s">
        <v>14</v>
      </c>
      <c r="C18" s="109"/>
      <c r="D18" s="7"/>
      <c r="E18" s="7"/>
      <c r="F18" s="7"/>
      <c r="G18" s="14"/>
      <c r="H18" s="13" t="s">
        <v>74</v>
      </c>
      <c r="I18" s="38"/>
      <c r="J18" s="108"/>
      <c r="K18" s="7" t="s">
        <v>74</v>
      </c>
      <c r="L18" s="7" t="s">
        <v>74</v>
      </c>
      <c r="M18" s="7" t="s">
        <v>74</v>
      </c>
      <c r="N18" s="7" t="s">
        <v>74</v>
      </c>
      <c r="O18" s="7" t="s">
        <v>3</v>
      </c>
      <c r="P18" s="38"/>
      <c r="Q18" s="108"/>
      <c r="R18" s="7" t="s">
        <v>3</v>
      </c>
      <c r="S18" s="7" t="s">
        <v>74</v>
      </c>
      <c r="T18" s="7" t="s">
        <v>74</v>
      </c>
      <c r="U18" s="7" t="s">
        <v>74</v>
      </c>
      <c r="V18" s="7" t="s">
        <v>74</v>
      </c>
      <c r="W18" s="38"/>
      <c r="X18" s="108"/>
      <c r="Y18" s="7" t="s">
        <v>74</v>
      </c>
      <c r="Z18" s="7" t="s">
        <v>74</v>
      </c>
      <c r="AA18" s="7" t="s">
        <v>74</v>
      </c>
      <c r="AB18" s="7" t="s">
        <v>74</v>
      </c>
      <c r="AC18" s="7" t="s">
        <v>74</v>
      </c>
      <c r="AD18" s="38"/>
      <c r="AE18" s="108"/>
      <c r="AF18" s="7" t="s">
        <v>68</v>
      </c>
      <c r="AG18" s="7" t="s">
        <v>74</v>
      </c>
      <c r="AH18" s="7" t="s">
        <v>74</v>
      </c>
      <c r="AI18" s="7" t="s">
        <v>74</v>
      </c>
      <c r="AJ18" s="7" t="s">
        <v>74</v>
      </c>
      <c r="AK18" s="38"/>
      <c r="AL18" s="107"/>
      <c r="AM18" s="27">
        <f t="shared" si="8"/>
        <v>2</v>
      </c>
      <c r="AN18" s="28">
        <f t="shared" si="3"/>
        <v>1</v>
      </c>
      <c r="AO18" s="28">
        <f t="shared" si="4"/>
        <v>0</v>
      </c>
      <c r="AP18" s="29">
        <f t="shared" si="5"/>
        <v>0</v>
      </c>
      <c r="AQ18" s="55">
        <f t="shared" si="9"/>
        <v>19</v>
      </c>
      <c r="AR18" s="27">
        <f>SUM(AM18,VLOOKUP($B18,[1]ABSEN!$B$7:$AX$66,AR$69,0))</f>
        <v>2</v>
      </c>
      <c r="AS18" s="28">
        <f>SUM(AN18,VLOOKUP($B18,[1]ABSEN!$B$7:$AX$66,AS$69,0))</f>
        <v>11</v>
      </c>
      <c r="AT18" s="28">
        <f>SUM(AO18,VLOOKUP($B18,[1]ABSEN!$B$7:$AX$66,AT$69,0))</f>
        <v>0</v>
      </c>
      <c r="AU18" s="29">
        <f>SUM(AP18,VLOOKUP($B18,[1]ABSEN!$B$7:$AX$66,AU$69,0))</f>
        <v>0</v>
      </c>
      <c r="AW18" s="13" t="str">
        <f t="shared" si="10"/>
        <v/>
      </c>
      <c r="AX18" s="7" t="str">
        <f t="shared" si="10"/>
        <v/>
      </c>
      <c r="AY18" s="7" t="str">
        <f t="shared" si="10"/>
        <v/>
      </c>
      <c r="AZ18" s="14" t="str">
        <f t="shared" si="10"/>
        <v/>
      </c>
      <c r="BA18" s="13">
        <f t="shared" si="11"/>
        <v>2</v>
      </c>
      <c r="BB18" s="7">
        <f t="shared" si="6"/>
        <v>1</v>
      </c>
      <c r="BC18" s="7" t="str">
        <f t="shared" si="6"/>
        <v/>
      </c>
      <c r="BD18" s="14" t="str">
        <f t="shared" si="6"/>
        <v/>
      </c>
      <c r="BE18" s="15">
        <f t="shared" si="12"/>
        <v>3</v>
      </c>
    </row>
    <row r="19" spans="1:57" ht="21.95" customHeight="1" x14ac:dyDescent="0.2">
      <c r="A19" s="17">
        <f t="shared" si="7"/>
        <v>13</v>
      </c>
      <c r="B19" s="97" t="s">
        <v>24</v>
      </c>
      <c r="C19" s="106"/>
      <c r="D19" s="7"/>
      <c r="E19" s="7"/>
      <c r="F19" s="7"/>
      <c r="G19" s="14"/>
      <c r="H19" s="13" t="s">
        <v>74</v>
      </c>
      <c r="I19" s="38"/>
      <c r="J19" s="108"/>
      <c r="K19" s="7" t="s">
        <v>74</v>
      </c>
      <c r="L19" s="7" t="s">
        <v>68</v>
      </c>
      <c r="M19" s="7" t="s">
        <v>74</v>
      </c>
      <c r="N19" s="7" t="s">
        <v>74</v>
      </c>
      <c r="O19" s="7" t="s">
        <v>74</v>
      </c>
      <c r="P19" s="38"/>
      <c r="Q19" s="108"/>
      <c r="R19" s="8" t="s">
        <v>74</v>
      </c>
      <c r="S19" s="7" t="s">
        <v>74</v>
      </c>
      <c r="T19" s="7" t="s">
        <v>74</v>
      </c>
      <c r="U19" s="7" t="s">
        <v>74</v>
      </c>
      <c r="V19" s="7" t="s">
        <v>74</v>
      </c>
      <c r="W19" s="38"/>
      <c r="X19" s="108"/>
      <c r="Y19" s="8" t="s">
        <v>74</v>
      </c>
      <c r="Z19" s="7" t="s">
        <v>74</v>
      </c>
      <c r="AA19" s="7" t="s">
        <v>74</v>
      </c>
      <c r="AB19" s="7" t="s">
        <v>3</v>
      </c>
      <c r="AC19" s="7" t="s">
        <v>74</v>
      </c>
      <c r="AD19" s="38"/>
      <c r="AE19" s="108"/>
      <c r="AF19" s="7" t="s">
        <v>74</v>
      </c>
      <c r="AG19" s="7" t="s">
        <v>74</v>
      </c>
      <c r="AH19" s="7" t="s">
        <v>74</v>
      </c>
      <c r="AI19" s="7" t="s">
        <v>74</v>
      </c>
      <c r="AJ19" s="7" t="s">
        <v>74</v>
      </c>
      <c r="AK19" s="38"/>
      <c r="AL19" s="107"/>
      <c r="AM19" s="27">
        <f t="shared" si="8"/>
        <v>1</v>
      </c>
      <c r="AN19" s="28">
        <f t="shared" si="3"/>
        <v>1</v>
      </c>
      <c r="AO19" s="28">
        <f t="shared" si="4"/>
        <v>0</v>
      </c>
      <c r="AP19" s="29">
        <f t="shared" si="5"/>
        <v>0</v>
      </c>
      <c r="AQ19" s="54">
        <f t="shared" si="9"/>
        <v>20</v>
      </c>
      <c r="AR19" s="27">
        <f>SUM(AM19,VLOOKUP($B19,[1]ABSEN!$B$7:$AX$66,AR$69,0))</f>
        <v>4</v>
      </c>
      <c r="AS19" s="28">
        <f>SUM(AN19,VLOOKUP($B19,[1]ABSEN!$B$7:$AX$66,AS$69,0))</f>
        <v>2</v>
      </c>
      <c r="AT19" s="28">
        <f>SUM(AO19,VLOOKUP($B19,[1]ABSEN!$B$7:$AX$66,AT$69,0))</f>
        <v>0</v>
      </c>
      <c r="AU19" s="29">
        <f>SUM(AP19,VLOOKUP($B19,[1]ABSEN!$B$7:$AX$66,AU$69,0))</f>
        <v>0</v>
      </c>
      <c r="AW19" s="13" t="str">
        <f t="shared" si="10"/>
        <v/>
      </c>
      <c r="AX19" s="7" t="str">
        <f t="shared" si="10"/>
        <v/>
      </c>
      <c r="AY19" s="7" t="str">
        <f t="shared" si="10"/>
        <v/>
      </c>
      <c r="AZ19" s="14" t="str">
        <f t="shared" si="10"/>
        <v/>
      </c>
      <c r="BA19" s="13">
        <f t="shared" si="11"/>
        <v>1</v>
      </c>
      <c r="BB19" s="7">
        <f t="shared" si="6"/>
        <v>1</v>
      </c>
      <c r="BC19" s="7" t="str">
        <f t="shared" si="6"/>
        <v/>
      </c>
      <c r="BD19" s="14" t="str">
        <f t="shared" si="6"/>
        <v/>
      </c>
      <c r="BE19" s="15">
        <f t="shared" si="12"/>
        <v>2</v>
      </c>
    </row>
    <row r="20" spans="1:57" ht="21.95" customHeight="1" x14ac:dyDescent="0.2">
      <c r="A20" s="17">
        <f t="shared" si="7"/>
        <v>14</v>
      </c>
      <c r="B20" s="97" t="s">
        <v>23</v>
      </c>
      <c r="C20" s="106"/>
      <c r="D20" s="7"/>
      <c r="E20" s="7"/>
      <c r="F20" s="7" t="s">
        <v>3</v>
      </c>
      <c r="G20" s="14" t="s">
        <v>3</v>
      </c>
      <c r="H20" s="13" t="s">
        <v>74</v>
      </c>
      <c r="I20" s="38"/>
      <c r="J20" s="108"/>
      <c r="K20" s="7" t="s">
        <v>74</v>
      </c>
      <c r="L20" s="7" t="s">
        <v>74</v>
      </c>
      <c r="M20" s="7" t="s">
        <v>74</v>
      </c>
      <c r="N20" s="7" t="s">
        <v>74</v>
      </c>
      <c r="O20" s="7" t="s">
        <v>74</v>
      </c>
      <c r="P20" s="38"/>
      <c r="Q20" s="108"/>
      <c r="R20" s="8" t="s">
        <v>74</v>
      </c>
      <c r="S20" s="7" t="s">
        <v>74</v>
      </c>
      <c r="T20" s="7" t="s">
        <v>74</v>
      </c>
      <c r="U20" s="7" t="s">
        <v>74</v>
      </c>
      <c r="V20" s="7" t="s">
        <v>74</v>
      </c>
      <c r="W20" s="38"/>
      <c r="X20" s="108"/>
      <c r="Y20" s="8" t="s">
        <v>74</v>
      </c>
      <c r="Z20" s="7" t="s">
        <v>74</v>
      </c>
      <c r="AA20" s="7" t="s">
        <v>74</v>
      </c>
      <c r="AB20" s="7" t="s">
        <v>74</v>
      </c>
      <c r="AC20" s="7" t="s">
        <v>74</v>
      </c>
      <c r="AD20" s="38"/>
      <c r="AE20" s="108"/>
      <c r="AF20" s="7" t="s">
        <v>74</v>
      </c>
      <c r="AG20" s="7" t="s">
        <v>74</v>
      </c>
      <c r="AH20" s="7" t="s">
        <v>74</v>
      </c>
      <c r="AI20" s="7" t="s">
        <v>74</v>
      </c>
      <c r="AJ20" s="7" t="s">
        <v>74</v>
      </c>
      <c r="AK20" s="38"/>
      <c r="AL20" s="107"/>
      <c r="AM20" s="27">
        <f t="shared" si="8"/>
        <v>2</v>
      </c>
      <c r="AN20" s="28">
        <f t="shared" si="3"/>
        <v>0</v>
      </c>
      <c r="AO20" s="28">
        <f t="shared" si="4"/>
        <v>0</v>
      </c>
      <c r="AP20" s="29">
        <f t="shared" si="5"/>
        <v>0</v>
      </c>
      <c r="AQ20" s="55">
        <f t="shared" si="9"/>
        <v>20</v>
      </c>
      <c r="AR20" s="27">
        <f>SUM(AM20,VLOOKUP($B20,[1]ABSEN!$B$7:$AX$66,AR$69,0))</f>
        <v>6</v>
      </c>
      <c r="AS20" s="28">
        <f>SUM(AN20,VLOOKUP($B20,[1]ABSEN!$B$7:$AX$66,AS$69,0))</f>
        <v>0</v>
      </c>
      <c r="AT20" s="28">
        <f>SUM(AO20,VLOOKUP($B20,[1]ABSEN!$B$7:$AX$66,AT$69,0))</f>
        <v>0</v>
      </c>
      <c r="AU20" s="29">
        <f>SUM(AP20,VLOOKUP($B20,[1]ABSEN!$B$7:$AX$66,AU$69,0))</f>
        <v>0</v>
      </c>
      <c r="AW20" s="13">
        <f t="shared" si="10"/>
        <v>2</v>
      </c>
      <c r="AX20" s="7" t="str">
        <f t="shared" si="10"/>
        <v/>
      </c>
      <c r="AY20" s="7" t="str">
        <f t="shared" si="10"/>
        <v/>
      </c>
      <c r="AZ20" s="14" t="str">
        <f t="shared" si="10"/>
        <v/>
      </c>
      <c r="BA20" s="13" t="str">
        <f t="shared" si="11"/>
        <v/>
      </c>
      <c r="BB20" s="7" t="str">
        <f t="shared" si="6"/>
        <v/>
      </c>
      <c r="BC20" s="7" t="str">
        <f t="shared" si="6"/>
        <v/>
      </c>
      <c r="BD20" s="14" t="str">
        <f t="shared" si="6"/>
        <v/>
      </c>
      <c r="BE20" s="15">
        <f t="shared" si="12"/>
        <v>0</v>
      </c>
    </row>
    <row r="21" spans="1:57" ht="21.95" customHeight="1" x14ac:dyDescent="0.2">
      <c r="A21" s="17">
        <f t="shared" si="7"/>
        <v>15</v>
      </c>
      <c r="B21" s="97" t="s">
        <v>25</v>
      </c>
      <c r="C21" s="106"/>
      <c r="D21" s="7"/>
      <c r="E21" s="7"/>
      <c r="F21" s="7"/>
      <c r="G21" s="14"/>
      <c r="H21" s="13" t="s">
        <v>74</v>
      </c>
      <c r="I21" s="38"/>
      <c r="J21" s="108"/>
      <c r="K21" s="7" t="s">
        <v>74</v>
      </c>
      <c r="L21" s="7" t="s">
        <v>74</v>
      </c>
      <c r="M21" s="7" t="s">
        <v>74</v>
      </c>
      <c r="N21" s="7" t="s">
        <v>74</v>
      </c>
      <c r="O21" s="7" t="s">
        <v>74</v>
      </c>
      <c r="P21" s="38"/>
      <c r="Q21" s="108"/>
      <c r="R21" s="8" t="s">
        <v>74</v>
      </c>
      <c r="S21" s="7" t="s">
        <v>74</v>
      </c>
      <c r="T21" s="7" t="s">
        <v>74</v>
      </c>
      <c r="U21" s="7" t="s">
        <v>74</v>
      </c>
      <c r="V21" s="7" t="s">
        <v>74</v>
      </c>
      <c r="W21" s="38"/>
      <c r="X21" s="108"/>
      <c r="Y21" s="8" t="s">
        <v>74</v>
      </c>
      <c r="Z21" s="7" t="s">
        <v>74</v>
      </c>
      <c r="AA21" s="7" t="s">
        <v>74</v>
      </c>
      <c r="AB21" s="7" t="s">
        <v>74</v>
      </c>
      <c r="AC21" s="7" t="s">
        <v>74</v>
      </c>
      <c r="AD21" s="38"/>
      <c r="AE21" s="108"/>
      <c r="AF21" s="7" t="s">
        <v>74</v>
      </c>
      <c r="AG21" s="7" t="s">
        <v>74</v>
      </c>
      <c r="AH21" s="7" t="s">
        <v>74</v>
      </c>
      <c r="AI21" s="7" t="s">
        <v>74</v>
      </c>
      <c r="AJ21" s="7" t="s">
        <v>74</v>
      </c>
      <c r="AK21" s="38"/>
      <c r="AL21" s="107"/>
      <c r="AM21" s="27">
        <f t="shared" si="8"/>
        <v>0</v>
      </c>
      <c r="AN21" s="28">
        <f t="shared" si="3"/>
        <v>0</v>
      </c>
      <c r="AO21" s="28">
        <f t="shared" si="4"/>
        <v>0</v>
      </c>
      <c r="AP21" s="29">
        <f t="shared" si="5"/>
        <v>0</v>
      </c>
      <c r="AQ21" s="54">
        <f t="shared" si="9"/>
        <v>22</v>
      </c>
      <c r="AR21" s="27">
        <f>SUM(AM21,VLOOKUP($B21,[1]ABSEN!$B$7:$AX$66,AR$69,0))</f>
        <v>6</v>
      </c>
      <c r="AS21" s="28">
        <f>SUM(AN21,VLOOKUP($B21,[1]ABSEN!$B$7:$AX$66,AS$69,0))</f>
        <v>1</v>
      </c>
      <c r="AT21" s="28">
        <f>SUM(AO21,VLOOKUP($B21,[1]ABSEN!$B$7:$AX$66,AT$69,0))</f>
        <v>0</v>
      </c>
      <c r="AU21" s="29">
        <f>SUM(AP21,VLOOKUP($B21,[1]ABSEN!$B$7:$AX$66,AU$69,0))</f>
        <v>0</v>
      </c>
      <c r="AW21" s="13" t="str">
        <f t="shared" si="10"/>
        <v/>
      </c>
      <c r="AX21" s="7" t="str">
        <f t="shared" si="10"/>
        <v/>
      </c>
      <c r="AY21" s="7" t="str">
        <f t="shared" si="10"/>
        <v/>
      </c>
      <c r="AZ21" s="14" t="str">
        <f t="shared" si="10"/>
        <v/>
      </c>
      <c r="BA21" s="13" t="str">
        <f t="shared" si="11"/>
        <v/>
      </c>
      <c r="BB21" s="7" t="str">
        <f t="shared" si="6"/>
        <v/>
      </c>
      <c r="BC21" s="7" t="str">
        <f t="shared" si="6"/>
        <v/>
      </c>
      <c r="BD21" s="14" t="str">
        <f t="shared" si="6"/>
        <v/>
      </c>
      <c r="BE21" s="15">
        <f t="shared" si="12"/>
        <v>0</v>
      </c>
    </row>
    <row r="22" spans="1:57" ht="21.95" customHeight="1" x14ac:dyDescent="0.2">
      <c r="A22" s="17">
        <f t="shared" si="7"/>
        <v>16</v>
      </c>
      <c r="B22" s="97" t="s">
        <v>27</v>
      </c>
      <c r="C22" s="106"/>
      <c r="D22" s="7"/>
      <c r="E22" s="92"/>
      <c r="F22" s="92"/>
      <c r="G22" s="85"/>
      <c r="H22" s="101" t="s">
        <v>74</v>
      </c>
      <c r="I22" s="38"/>
      <c r="J22" s="108"/>
      <c r="K22" s="7" t="s">
        <v>74</v>
      </c>
      <c r="L22" s="92" t="s">
        <v>74</v>
      </c>
      <c r="M22" s="92" t="s">
        <v>74</v>
      </c>
      <c r="N22" s="92" t="s">
        <v>74</v>
      </c>
      <c r="O22" s="92" t="s">
        <v>74</v>
      </c>
      <c r="P22" s="38"/>
      <c r="Q22" s="108"/>
      <c r="R22" s="8" t="s">
        <v>74</v>
      </c>
      <c r="S22" s="92" t="s">
        <v>74</v>
      </c>
      <c r="T22" s="92" t="s">
        <v>74</v>
      </c>
      <c r="U22" s="92" t="s">
        <v>74</v>
      </c>
      <c r="V22" s="92" t="s">
        <v>74</v>
      </c>
      <c r="W22" s="38"/>
      <c r="X22" s="108"/>
      <c r="Y22" s="8" t="s">
        <v>74</v>
      </c>
      <c r="Z22" s="92" t="s">
        <v>74</v>
      </c>
      <c r="AA22" s="92" t="s">
        <v>74</v>
      </c>
      <c r="AB22" s="92" t="s">
        <v>74</v>
      </c>
      <c r="AC22" s="92" t="s">
        <v>74</v>
      </c>
      <c r="AD22" s="38"/>
      <c r="AE22" s="108"/>
      <c r="AF22" s="7" t="s">
        <v>74</v>
      </c>
      <c r="AG22" s="92" t="s">
        <v>74</v>
      </c>
      <c r="AH22" s="92" t="s">
        <v>74</v>
      </c>
      <c r="AI22" s="92" t="s">
        <v>74</v>
      </c>
      <c r="AJ22" s="92" t="s">
        <v>74</v>
      </c>
      <c r="AK22" s="73"/>
      <c r="AL22" s="107"/>
      <c r="AM22" s="27">
        <f t="shared" si="8"/>
        <v>0</v>
      </c>
      <c r="AN22" s="28">
        <f t="shared" si="3"/>
        <v>0</v>
      </c>
      <c r="AO22" s="28">
        <f t="shared" si="4"/>
        <v>0</v>
      </c>
      <c r="AP22" s="29">
        <f t="shared" si="5"/>
        <v>0</v>
      </c>
      <c r="AQ22" s="54">
        <f t="shared" si="9"/>
        <v>22</v>
      </c>
      <c r="AR22" s="27">
        <f>SUM(AM22,VLOOKUP($B22,[1]ABSEN!$B$7:$AX$66,AR$69,0))</f>
        <v>1</v>
      </c>
      <c r="AS22" s="28">
        <f>SUM(AN22,VLOOKUP($B22,[1]ABSEN!$B$7:$AX$66,AS$69,0))</f>
        <v>0</v>
      </c>
      <c r="AT22" s="28">
        <f>SUM(AO22,VLOOKUP($B22,[1]ABSEN!$B$7:$AX$66,AT$69,0))</f>
        <v>0</v>
      </c>
      <c r="AU22" s="29">
        <f>SUM(AP22,VLOOKUP($B22,[1]ABSEN!$B$7:$AX$66,AU$69,0))</f>
        <v>0</v>
      </c>
      <c r="AW22" s="13" t="str">
        <f t="shared" si="10"/>
        <v/>
      </c>
      <c r="AX22" s="7" t="str">
        <f t="shared" si="10"/>
        <v/>
      </c>
      <c r="AY22" s="7" t="str">
        <f t="shared" si="10"/>
        <v/>
      </c>
      <c r="AZ22" s="14" t="str">
        <f t="shared" si="10"/>
        <v/>
      </c>
      <c r="BA22" s="13" t="str">
        <f t="shared" si="11"/>
        <v/>
      </c>
      <c r="BB22" s="7" t="str">
        <f t="shared" si="11"/>
        <v/>
      </c>
      <c r="BC22" s="7" t="str">
        <f t="shared" si="11"/>
        <v/>
      </c>
      <c r="BD22" s="14" t="str">
        <f t="shared" si="11"/>
        <v/>
      </c>
      <c r="BE22" s="15">
        <f t="shared" si="12"/>
        <v>0</v>
      </c>
    </row>
    <row r="23" spans="1:57" ht="21.95" customHeight="1" x14ac:dyDescent="0.2">
      <c r="A23" s="66">
        <f t="shared" si="7"/>
        <v>17</v>
      </c>
      <c r="B23" s="98" t="s">
        <v>30</v>
      </c>
      <c r="C23" s="110"/>
      <c r="D23" s="25"/>
      <c r="E23" s="87"/>
      <c r="F23" s="87"/>
      <c r="G23" s="88" t="s">
        <v>68</v>
      </c>
      <c r="H23" s="102" t="s">
        <v>68</v>
      </c>
      <c r="I23" s="74"/>
      <c r="J23" s="111"/>
      <c r="K23" s="25" t="s">
        <v>3</v>
      </c>
      <c r="L23" s="87" t="s">
        <v>74</v>
      </c>
      <c r="M23" s="87" t="s">
        <v>74</v>
      </c>
      <c r="N23" s="87" t="s">
        <v>74</v>
      </c>
      <c r="O23" s="87" t="s">
        <v>74</v>
      </c>
      <c r="P23" s="74"/>
      <c r="Q23" s="111"/>
      <c r="R23" s="89" t="s">
        <v>74</v>
      </c>
      <c r="S23" s="87" t="s">
        <v>74</v>
      </c>
      <c r="T23" s="87" t="s">
        <v>3</v>
      </c>
      <c r="U23" s="87" t="s">
        <v>74</v>
      </c>
      <c r="V23" s="87" t="s">
        <v>74</v>
      </c>
      <c r="W23" s="74"/>
      <c r="X23" s="111"/>
      <c r="Y23" s="89" t="s">
        <v>74</v>
      </c>
      <c r="Z23" s="87" t="s">
        <v>74</v>
      </c>
      <c r="AA23" s="87" t="s">
        <v>74</v>
      </c>
      <c r="AB23" s="87" t="s">
        <v>3</v>
      </c>
      <c r="AC23" s="87" t="s">
        <v>74</v>
      </c>
      <c r="AD23" s="74"/>
      <c r="AE23" s="111"/>
      <c r="AF23" s="25" t="s">
        <v>74</v>
      </c>
      <c r="AG23" s="87" t="s">
        <v>74</v>
      </c>
      <c r="AH23" s="87" t="s">
        <v>74</v>
      </c>
      <c r="AI23" s="87" t="s">
        <v>74</v>
      </c>
      <c r="AJ23" s="87" t="s">
        <v>74</v>
      </c>
      <c r="AK23" s="86"/>
      <c r="AL23" s="112"/>
      <c r="AM23" s="67">
        <f t="shared" ref="AM23" si="13">SUM(AW23,BA23)</f>
        <v>3</v>
      </c>
      <c r="AN23" s="68">
        <f t="shared" ref="AN23" si="14">SUM(AX23,BB23)</f>
        <v>2</v>
      </c>
      <c r="AO23" s="68">
        <f t="shared" ref="AO23" si="15">SUM(AY23,BC23)</f>
        <v>0</v>
      </c>
      <c r="AP23" s="69">
        <f t="shared" ref="AP23" si="16">SUM(AZ23,BD23)</f>
        <v>0</v>
      </c>
      <c r="AQ23" s="90">
        <f t="shared" si="9"/>
        <v>17</v>
      </c>
      <c r="AR23" s="67">
        <f>SUM(AM23,VLOOKUP($B23,[1]ABSEN!$B$7:$AX$66,AR$69,0))</f>
        <v>5</v>
      </c>
      <c r="AS23" s="68">
        <f>SUM(AN23,VLOOKUP($B23,[1]ABSEN!$B$7:$AX$66,AS$69,0))</f>
        <v>4</v>
      </c>
      <c r="AT23" s="68">
        <f>SUM(AO23,VLOOKUP($B23,[1]ABSEN!$B$7:$AX$66,AT$69,0))</f>
        <v>0</v>
      </c>
      <c r="AU23" s="69">
        <f>SUM(AP23,VLOOKUP($B23,[1]ABSEN!$B$7:$AX$66,AU$69,0))</f>
        <v>0</v>
      </c>
      <c r="AW23" s="24" t="str">
        <f t="shared" si="10"/>
        <v/>
      </c>
      <c r="AX23" s="25">
        <f t="shared" si="10"/>
        <v>1</v>
      </c>
      <c r="AY23" s="25" t="str">
        <f t="shared" si="10"/>
        <v/>
      </c>
      <c r="AZ23" s="26" t="str">
        <f t="shared" si="10"/>
        <v/>
      </c>
      <c r="BA23" s="24">
        <f t="shared" si="11"/>
        <v>3</v>
      </c>
      <c r="BB23" s="25">
        <f t="shared" si="11"/>
        <v>1</v>
      </c>
      <c r="BC23" s="25" t="str">
        <f t="shared" si="11"/>
        <v/>
      </c>
      <c r="BD23" s="26" t="str">
        <f t="shared" si="11"/>
        <v/>
      </c>
      <c r="BE23" s="91">
        <f t="shared" ref="BE23" si="17">SUM(BA23:BD23)</f>
        <v>4</v>
      </c>
    </row>
    <row r="24" spans="1:57" ht="21.95" customHeight="1" thickBot="1" x14ac:dyDescent="0.25">
      <c r="A24" s="18">
        <f t="shared" si="7"/>
        <v>18</v>
      </c>
      <c r="B24" s="99" t="s">
        <v>69</v>
      </c>
      <c r="C24" s="113"/>
      <c r="D24" s="10"/>
      <c r="E24" s="10"/>
      <c r="F24" s="10"/>
      <c r="G24" s="11"/>
      <c r="H24" s="12" t="s">
        <v>74</v>
      </c>
      <c r="I24" s="39"/>
      <c r="J24" s="115"/>
      <c r="K24" s="10" t="s">
        <v>74</v>
      </c>
      <c r="L24" s="10" t="s">
        <v>74</v>
      </c>
      <c r="M24" s="10" t="s">
        <v>74</v>
      </c>
      <c r="N24" s="10" t="s">
        <v>74</v>
      </c>
      <c r="O24" s="10" t="s">
        <v>74</v>
      </c>
      <c r="P24" s="39"/>
      <c r="Q24" s="115"/>
      <c r="R24" s="82" t="s">
        <v>74</v>
      </c>
      <c r="S24" s="10" t="s">
        <v>74</v>
      </c>
      <c r="T24" s="10" t="s">
        <v>74</v>
      </c>
      <c r="U24" s="10" t="s">
        <v>74</v>
      </c>
      <c r="V24" s="10" t="s">
        <v>74</v>
      </c>
      <c r="W24" s="39"/>
      <c r="X24" s="115"/>
      <c r="Y24" s="82" t="s">
        <v>74</v>
      </c>
      <c r="Z24" s="10" t="s">
        <v>74</v>
      </c>
      <c r="AA24" s="10" t="s">
        <v>74</v>
      </c>
      <c r="AB24" s="10" t="s">
        <v>74</v>
      </c>
      <c r="AC24" s="10" t="s">
        <v>74</v>
      </c>
      <c r="AD24" s="39"/>
      <c r="AE24" s="115"/>
      <c r="AF24" s="10" t="s">
        <v>74</v>
      </c>
      <c r="AG24" s="10" t="s">
        <v>74</v>
      </c>
      <c r="AH24" s="10" t="s">
        <v>74</v>
      </c>
      <c r="AI24" s="10" t="s">
        <v>74</v>
      </c>
      <c r="AJ24" s="10" t="s">
        <v>74</v>
      </c>
      <c r="AK24" s="39"/>
      <c r="AL24" s="114"/>
      <c r="AM24" s="30">
        <f t="shared" si="8"/>
        <v>0</v>
      </c>
      <c r="AN24" s="31">
        <f t="shared" si="3"/>
        <v>0</v>
      </c>
      <c r="AO24" s="31">
        <f t="shared" si="4"/>
        <v>0</v>
      </c>
      <c r="AP24" s="32">
        <f t="shared" si="5"/>
        <v>0</v>
      </c>
      <c r="AQ24" s="93">
        <f t="shared" si="9"/>
        <v>22</v>
      </c>
      <c r="AR24" s="30">
        <f>SUM(AM24,VLOOKUP($B24,[1]ABSEN!$B$7:$AX$66,AR$69,0))</f>
        <v>0</v>
      </c>
      <c r="AS24" s="31">
        <f>SUM(AN24,VLOOKUP($B24,[1]ABSEN!$B$7:$AX$66,AS$69,0))</f>
        <v>0</v>
      </c>
      <c r="AT24" s="31">
        <f>SUM(AO24,VLOOKUP($B24,[1]ABSEN!$B$7:$AX$66,AT$69,0))</f>
        <v>0</v>
      </c>
      <c r="AU24" s="32">
        <f>SUM(AP24,VLOOKUP($B24,[1]ABSEN!$B$7:$AX$66,AU$69,0))</f>
        <v>2</v>
      </c>
      <c r="AW24" s="12" t="str">
        <f t="shared" si="10"/>
        <v/>
      </c>
      <c r="AX24" s="10" t="str">
        <f t="shared" si="10"/>
        <v/>
      </c>
      <c r="AY24" s="10" t="str">
        <f t="shared" si="10"/>
        <v/>
      </c>
      <c r="AZ24" s="11" t="str">
        <f t="shared" si="10"/>
        <v/>
      </c>
      <c r="BA24" s="12" t="str">
        <f t="shared" si="11"/>
        <v/>
      </c>
      <c r="BB24" s="10" t="str">
        <f t="shared" si="11"/>
        <v/>
      </c>
      <c r="BC24" s="10" t="str">
        <f t="shared" si="11"/>
        <v/>
      </c>
      <c r="BD24" s="11" t="str">
        <f t="shared" si="11"/>
        <v/>
      </c>
      <c r="BE24" s="19">
        <f t="shared" si="12"/>
        <v>0</v>
      </c>
    </row>
    <row r="25" spans="1:57" ht="12.75" customHeight="1" thickTop="1" x14ac:dyDescent="0.2">
      <c r="A25" s="1" t="s">
        <v>33</v>
      </c>
      <c r="B25" s="1"/>
      <c r="C25" s="1"/>
      <c r="D25" s="1"/>
      <c r="E25" s="1"/>
      <c r="F25" s="1"/>
      <c r="G25" s="1"/>
      <c r="H25" s="1"/>
      <c r="I25" s="40"/>
      <c r="J25" s="6"/>
      <c r="K25" s="6"/>
      <c r="L25" s="6"/>
      <c r="M25" s="6"/>
      <c r="N25" s="6"/>
      <c r="O25" s="6"/>
      <c r="P25" s="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33"/>
      <c r="AN25" s="33"/>
      <c r="AO25" s="33"/>
      <c r="AP25" s="33"/>
      <c r="AR25" s="33"/>
      <c r="AS25" s="33"/>
      <c r="AT25" s="33"/>
      <c r="AU25" s="33"/>
    </row>
    <row r="26" spans="1:57" ht="12.75" customHeight="1" x14ac:dyDescent="0.2">
      <c r="A26" s="56" t="s">
        <v>82</v>
      </c>
      <c r="B26" s="45"/>
      <c r="C26" s="45"/>
      <c r="D26" s="45"/>
      <c r="E26" s="45"/>
      <c r="F26" s="45"/>
      <c r="G26" s="45"/>
      <c r="H26" s="1"/>
      <c r="I26" s="40"/>
      <c r="J26" s="6"/>
      <c r="K26" s="6"/>
      <c r="L26" s="6"/>
      <c r="M26" s="6"/>
      <c r="N26" s="6"/>
      <c r="O26" s="6"/>
      <c r="P26" s="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33"/>
      <c r="AN26" s="33"/>
      <c r="AO26" s="33"/>
      <c r="AP26" s="33"/>
      <c r="AR26" s="33"/>
      <c r="AS26" s="33"/>
      <c r="AT26" s="33"/>
      <c r="AU26" s="33"/>
    </row>
    <row r="27" spans="1:57" ht="12.75" customHeight="1" x14ac:dyDescent="0.2">
      <c r="A27" s="46"/>
      <c r="B27" s="45"/>
      <c r="C27" s="45"/>
      <c r="D27" s="45"/>
      <c r="E27" s="45"/>
      <c r="F27" s="45"/>
      <c r="G27" s="45"/>
      <c r="H27" s="1"/>
      <c r="I27" s="40"/>
      <c r="J27" s="6"/>
      <c r="K27" s="6"/>
      <c r="L27" s="6"/>
      <c r="M27" s="6"/>
      <c r="N27" s="6"/>
      <c r="O27" s="6"/>
      <c r="P27" s="1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33"/>
      <c r="AN27" s="33"/>
      <c r="AO27" s="33"/>
      <c r="AP27" s="33"/>
      <c r="AR27" s="33"/>
      <c r="AS27" s="33"/>
      <c r="AT27" s="33"/>
      <c r="AU27" s="33"/>
    </row>
    <row r="28" spans="1:57" ht="12.75" customHeight="1" x14ac:dyDescent="0.2">
      <c r="A28" s="46"/>
      <c r="B28" s="45"/>
      <c r="C28" s="45"/>
      <c r="D28" s="45"/>
      <c r="E28" s="45"/>
      <c r="F28" s="45"/>
      <c r="G28" s="45"/>
      <c r="H28" s="1"/>
      <c r="I28" s="40"/>
      <c r="J28" s="6"/>
      <c r="K28" s="6"/>
      <c r="L28" s="6"/>
      <c r="M28" s="6"/>
      <c r="N28" s="6"/>
      <c r="O28" s="6"/>
      <c r="P28" s="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33"/>
      <c r="AN28" s="33"/>
      <c r="AO28" s="33"/>
      <c r="AP28" s="33"/>
      <c r="AR28" s="33"/>
      <c r="AS28" s="33"/>
      <c r="AT28" s="33"/>
      <c r="AU28" s="33"/>
    </row>
    <row r="29" spans="1:57" ht="12.75" customHeight="1" x14ac:dyDescent="0.2">
      <c r="A29" s="3"/>
      <c r="B29" s="1"/>
      <c r="C29" s="1"/>
      <c r="D29" s="1"/>
      <c r="E29" s="1"/>
      <c r="F29" s="1"/>
      <c r="G29" s="1"/>
      <c r="H29" s="1"/>
      <c r="I29" s="40"/>
      <c r="J29" s="6"/>
      <c r="K29" s="6"/>
      <c r="L29" s="6"/>
      <c r="M29" s="6"/>
      <c r="N29" s="6"/>
      <c r="O29" s="6"/>
      <c r="P29" s="1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33"/>
      <c r="AN29" s="33"/>
      <c r="AO29" s="33"/>
      <c r="AP29" s="33"/>
      <c r="AR29" s="33"/>
      <c r="AS29" s="33"/>
      <c r="AT29" s="33"/>
      <c r="AU29" s="33"/>
    </row>
    <row r="30" spans="1:57" ht="15.95" customHeight="1" x14ac:dyDescent="0.2">
      <c r="A30" s="1" t="s">
        <v>2</v>
      </c>
      <c r="B30" s="1"/>
      <c r="C30" s="1"/>
      <c r="D30" s="1"/>
      <c r="E30" s="1"/>
      <c r="F30" s="1"/>
      <c r="G30" s="1"/>
      <c r="H30" s="1"/>
      <c r="I30" s="40"/>
      <c r="J30" s="41"/>
      <c r="K30" s="42"/>
      <c r="L30" s="6"/>
      <c r="M30" s="6"/>
      <c r="N30" s="6"/>
      <c r="O30" s="6"/>
      <c r="P30" s="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3"/>
      <c r="AN30" s="33"/>
      <c r="AO30" s="33"/>
      <c r="AP30" s="33"/>
      <c r="AR30" s="33"/>
      <c r="AS30" s="33"/>
      <c r="AT30" s="33"/>
      <c r="AU30" s="33"/>
    </row>
    <row r="31" spans="1:57" ht="15.95" customHeight="1" x14ac:dyDescent="0.25">
      <c r="A31" s="20" t="s">
        <v>35</v>
      </c>
      <c r="B31" s="1"/>
      <c r="C31" s="1"/>
      <c r="D31" s="1"/>
      <c r="E31" s="1"/>
      <c r="F31" s="1"/>
      <c r="G31" s="1"/>
      <c r="H31" s="1"/>
      <c r="I31" s="42"/>
      <c r="J31" s="6"/>
      <c r="K31" s="6"/>
      <c r="L31" s="6"/>
      <c r="M31" s="6"/>
      <c r="N31" s="6"/>
      <c r="O31" s="6"/>
      <c r="P31" s="1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33"/>
      <c r="AN31" s="33"/>
      <c r="AO31" s="33"/>
      <c r="AP31" s="33"/>
      <c r="AR31" s="33"/>
      <c r="AS31" s="33"/>
      <c r="AT31" s="33"/>
      <c r="AU31" s="33"/>
    </row>
    <row r="32" spans="1:57" s="1" customFormat="1" ht="15.95" customHeight="1" x14ac:dyDescent="0.25">
      <c r="A32" s="2" t="str">
        <f>A3</f>
        <v>BULAN : JUNI  -  JULI 2022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34"/>
      <c r="AN32" s="34"/>
      <c r="AO32" s="34"/>
      <c r="AP32" s="34"/>
      <c r="AR32" s="34"/>
      <c r="AS32" s="34"/>
      <c r="AT32" s="34"/>
      <c r="AU32" s="34"/>
    </row>
    <row r="33" spans="1:57" s="1" customFormat="1" ht="12.75" customHeight="1" thickBot="1" x14ac:dyDescent="0.3"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34"/>
      <c r="AN33" s="34"/>
      <c r="AO33" s="34"/>
      <c r="AP33" s="34"/>
      <c r="AR33" s="34"/>
      <c r="AS33" s="34"/>
      <c r="AT33" s="34"/>
      <c r="AU33" s="34"/>
    </row>
    <row r="34" spans="1:57" s="1" customFormat="1" ht="21.95" customHeight="1" thickTop="1" x14ac:dyDescent="0.2">
      <c r="A34" s="129" t="s">
        <v>0</v>
      </c>
      <c r="B34" s="134" t="s">
        <v>1</v>
      </c>
      <c r="C34" s="142" t="str">
        <f>$C$5</f>
        <v>JUNI</v>
      </c>
      <c r="D34" s="143"/>
      <c r="E34" s="143"/>
      <c r="F34" s="143"/>
      <c r="G34" s="144"/>
      <c r="H34" s="145" t="str">
        <f>$H$5</f>
        <v>JULI</v>
      </c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6"/>
      <c r="AM34" s="136" t="s">
        <v>40</v>
      </c>
      <c r="AN34" s="137"/>
      <c r="AO34" s="137"/>
      <c r="AP34" s="138"/>
      <c r="AQ34" s="139" t="s">
        <v>39</v>
      </c>
      <c r="AR34" s="136" t="str">
        <f>$AR$5</f>
        <v>AKUMULASI 2022</v>
      </c>
      <c r="AS34" s="137"/>
      <c r="AT34" s="137"/>
      <c r="AU34" s="138"/>
      <c r="AW34" s="129" t="str">
        <f>C34</f>
        <v>JUNI</v>
      </c>
      <c r="AX34" s="131"/>
      <c r="AY34" s="131"/>
      <c r="AZ34" s="132"/>
      <c r="BA34" s="129" t="str">
        <f>BA5</f>
        <v>JULI</v>
      </c>
      <c r="BB34" s="131"/>
      <c r="BC34" s="131"/>
      <c r="BD34" s="132"/>
    </row>
    <row r="35" spans="1:57" s="1" customFormat="1" ht="21.95" customHeight="1" thickBot="1" x14ac:dyDescent="0.25">
      <c r="A35" s="133"/>
      <c r="B35" s="135"/>
      <c r="C35" s="83">
        <f>$C$6</f>
        <v>44738</v>
      </c>
      <c r="D35" s="9">
        <f t="shared" ref="D35:I35" si="18">C35+1</f>
        <v>44739</v>
      </c>
      <c r="E35" s="9">
        <f t="shared" si="18"/>
        <v>44740</v>
      </c>
      <c r="F35" s="9">
        <f t="shared" si="18"/>
        <v>44741</v>
      </c>
      <c r="G35" s="50">
        <f t="shared" si="18"/>
        <v>44742</v>
      </c>
      <c r="H35" s="121">
        <f t="shared" si="18"/>
        <v>44743</v>
      </c>
      <c r="I35" s="79">
        <f t="shared" si="18"/>
        <v>44744</v>
      </c>
      <c r="J35" s="9">
        <f t="shared" ref="J35:AH35" si="19">I35+1</f>
        <v>44745</v>
      </c>
      <c r="K35" s="9">
        <f t="shared" si="19"/>
        <v>44746</v>
      </c>
      <c r="L35" s="9">
        <f t="shared" si="19"/>
        <v>44747</v>
      </c>
      <c r="M35" s="9">
        <f t="shared" si="19"/>
        <v>44748</v>
      </c>
      <c r="N35" s="9">
        <f t="shared" si="19"/>
        <v>44749</v>
      </c>
      <c r="O35" s="9">
        <f t="shared" si="19"/>
        <v>44750</v>
      </c>
      <c r="P35" s="9">
        <f t="shared" si="19"/>
        <v>44751</v>
      </c>
      <c r="Q35" s="9">
        <f t="shared" si="19"/>
        <v>44752</v>
      </c>
      <c r="R35" s="9">
        <f t="shared" si="19"/>
        <v>44753</v>
      </c>
      <c r="S35" s="9">
        <f t="shared" si="19"/>
        <v>44754</v>
      </c>
      <c r="T35" s="9">
        <f t="shared" si="19"/>
        <v>44755</v>
      </c>
      <c r="U35" s="9">
        <f t="shared" si="19"/>
        <v>44756</v>
      </c>
      <c r="V35" s="9">
        <f t="shared" si="19"/>
        <v>44757</v>
      </c>
      <c r="W35" s="9">
        <f t="shared" si="19"/>
        <v>44758</v>
      </c>
      <c r="X35" s="9">
        <f t="shared" si="19"/>
        <v>44759</v>
      </c>
      <c r="Y35" s="9">
        <f t="shared" si="19"/>
        <v>44760</v>
      </c>
      <c r="Z35" s="9">
        <f t="shared" si="19"/>
        <v>44761</v>
      </c>
      <c r="AA35" s="9">
        <f t="shared" si="19"/>
        <v>44762</v>
      </c>
      <c r="AB35" s="9">
        <f t="shared" si="19"/>
        <v>44763</v>
      </c>
      <c r="AC35" s="9">
        <f t="shared" si="19"/>
        <v>44764</v>
      </c>
      <c r="AD35" s="9">
        <f t="shared" si="19"/>
        <v>44765</v>
      </c>
      <c r="AE35" s="9">
        <f t="shared" si="19"/>
        <v>44766</v>
      </c>
      <c r="AF35" s="9">
        <f t="shared" si="19"/>
        <v>44767</v>
      </c>
      <c r="AG35" s="9">
        <f t="shared" si="19"/>
        <v>44768</v>
      </c>
      <c r="AH35" s="9">
        <f t="shared" si="19"/>
        <v>44769</v>
      </c>
      <c r="AI35" s="9">
        <f t="shared" ref="AI35:AL35" si="20">AH35+1</f>
        <v>44770</v>
      </c>
      <c r="AJ35" s="9">
        <f t="shared" si="20"/>
        <v>44771</v>
      </c>
      <c r="AK35" s="9">
        <f t="shared" si="20"/>
        <v>44772</v>
      </c>
      <c r="AL35" s="50">
        <f t="shared" si="20"/>
        <v>44773</v>
      </c>
      <c r="AM35" s="30" t="s">
        <v>3</v>
      </c>
      <c r="AN35" s="31" t="s">
        <v>36</v>
      </c>
      <c r="AO35" s="31" t="s">
        <v>37</v>
      </c>
      <c r="AP35" s="32" t="s">
        <v>38</v>
      </c>
      <c r="AQ35" s="140"/>
      <c r="AR35" s="30" t="s">
        <v>3</v>
      </c>
      <c r="AS35" s="31" t="s">
        <v>36</v>
      </c>
      <c r="AT35" s="31" t="s">
        <v>37</v>
      </c>
      <c r="AU35" s="32" t="s">
        <v>38</v>
      </c>
      <c r="AW35" s="12" t="s">
        <v>3</v>
      </c>
      <c r="AX35" s="10" t="s">
        <v>36</v>
      </c>
      <c r="AY35" s="10" t="s">
        <v>37</v>
      </c>
      <c r="AZ35" s="11" t="s">
        <v>38</v>
      </c>
      <c r="BA35" s="12" t="s">
        <v>3</v>
      </c>
      <c r="BB35" s="10" t="s">
        <v>36</v>
      </c>
      <c r="BC35" s="10" t="s">
        <v>37</v>
      </c>
      <c r="BD35" s="11" t="s">
        <v>38</v>
      </c>
    </row>
    <row r="36" spans="1:57" ht="20.100000000000001" customHeight="1" thickTop="1" x14ac:dyDescent="0.2">
      <c r="A36" s="16">
        <v>1</v>
      </c>
      <c r="B36" s="96" t="s">
        <v>7</v>
      </c>
      <c r="C36" s="103"/>
      <c r="D36" s="22"/>
      <c r="E36" s="22"/>
      <c r="F36" s="22"/>
      <c r="G36" s="23"/>
      <c r="H36" s="21" t="s">
        <v>74</v>
      </c>
      <c r="I36" s="37"/>
      <c r="J36" s="37"/>
      <c r="K36" s="22" t="s">
        <v>74</v>
      </c>
      <c r="L36" s="22" t="s">
        <v>74</v>
      </c>
      <c r="M36" s="22" t="s">
        <v>74</v>
      </c>
      <c r="N36" s="22" t="s">
        <v>22</v>
      </c>
      <c r="O36" s="22" t="s">
        <v>74</v>
      </c>
      <c r="P36" s="37"/>
      <c r="Q36" s="37"/>
      <c r="R36" s="22" t="s">
        <v>74</v>
      </c>
      <c r="S36" s="22" t="s">
        <v>74</v>
      </c>
      <c r="T36" s="22" t="s">
        <v>74</v>
      </c>
      <c r="U36" s="22" t="s">
        <v>74</v>
      </c>
      <c r="V36" s="22" t="s">
        <v>74</v>
      </c>
      <c r="W36" s="37"/>
      <c r="X36" s="37"/>
      <c r="Y36" s="22" t="s">
        <v>74</v>
      </c>
      <c r="Z36" s="22" t="s">
        <v>74</v>
      </c>
      <c r="AA36" s="22" t="s">
        <v>74</v>
      </c>
      <c r="AB36" s="22" t="s">
        <v>74</v>
      </c>
      <c r="AC36" s="22" t="s">
        <v>74</v>
      </c>
      <c r="AD36" s="37"/>
      <c r="AE36" s="37"/>
      <c r="AF36" s="22" t="s">
        <v>74</v>
      </c>
      <c r="AG36" s="22" t="s">
        <v>74</v>
      </c>
      <c r="AH36" s="22" t="s">
        <v>74</v>
      </c>
      <c r="AI36" s="22" t="s">
        <v>74</v>
      </c>
      <c r="AJ36" s="22" t="s">
        <v>74</v>
      </c>
      <c r="AK36" s="37"/>
      <c r="AL36" s="104"/>
      <c r="AM36" s="57">
        <f t="shared" ref="AM36:AP38" si="21">SUM(AW36,BA36)</f>
        <v>0</v>
      </c>
      <c r="AN36" s="58">
        <f t="shared" si="21"/>
        <v>0</v>
      </c>
      <c r="AO36" s="58">
        <f t="shared" si="21"/>
        <v>0</v>
      </c>
      <c r="AP36" s="59">
        <f t="shared" si="21"/>
        <v>1</v>
      </c>
      <c r="AQ36" s="63">
        <f t="shared" ref="AQ36:AQ60" si="22">COUNTIF(C36:AL36,".")-SUM(AW36:AZ36)</f>
        <v>20</v>
      </c>
      <c r="AR36" s="57">
        <f>SUM(AM36,VLOOKUP($B36,[1]ABSEN!$B$7:$AX$66,AR$69,0))</f>
        <v>0</v>
      </c>
      <c r="AS36" s="58">
        <f>SUM(AN36,VLOOKUP($B36,[1]ABSEN!$B$7:$AX$66,AS$69,0))</f>
        <v>0</v>
      </c>
      <c r="AT36" s="58">
        <f>SUM(AO36,VLOOKUP($B36,[1]ABSEN!$B$7:$AX$66,AT$69,0))</f>
        <v>0</v>
      </c>
      <c r="AU36" s="59">
        <f>SUM(AP36,VLOOKUP($B36,[1]ABSEN!$B$7:$AX$66,AU$69,0))</f>
        <v>3</v>
      </c>
      <c r="AW36" s="13" t="str">
        <f t="shared" ref="AW36:AZ65" si="23">IF(COUNTIF($C36:$G36,AW$6)=0,"",COUNTIF($C36:$G36,AW$6))</f>
        <v/>
      </c>
      <c r="AX36" s="7" t="str">
        <f t="shared" si="23"/>
        <v/>
      </c>
      <c r="AY36" s="7" t="str">
        <f t="shared" si="23"/>
        <v/>
      </c>
      <c r="AZ36" s="14" t="str">
        <f t="shared" si="23"/>
        <v/>
      </c>
      <c r="BA36" s="13" t="str">
        <f t="shared" ref="BA36:BD65" si="24">IF(COUNTIF($H36:$AL36,BA$6)=0,"",COUNTIF($H36:$AL36,BA$6))</f>
        <v/>
      </c>
      <c r="BB36" s="7" t="str">
        <f t="shared" si="24"/>
        <v/>
      </c>
      <c r="BC36" s="7" t="str">
        <f t="shared" si="24"/>
        <v/>
      </c>
      <c r="BD36" s="14">
        <f t="shared" si="24"/>
        <v>1</v>
      </c>
    </row>
    <row r="37" spans="1:57" ht="20.100000000000001" customHeight="1" x14ac:dyDescent="0.2">
      <c r="A37" s="17">
        <f>A36+1</f>
        <v>2</v>
      </c>
      <c r="B37" s="97" t="s">
        <v>8</v>
      </c>
      <c r="C37" s="106"/>
      <c r="D37" s="7"/>
      <c r="E37" s="7"/>
      <c r="F37" s="7"/>
      <c r="G37" s="14"/>
      <c r="H37" s="13" t="s">
        <v>74</v>
      </c>
      <c r="I37" s="38"/>
      <c r="J37" s="38"/>
      <c r="K37" s="7" t="s">
        <v>74</v>
      </c>
      <c r="L37" s="7" t="s">
        <v>74</v>
      </c>
      <c r="M37" s="7" t="s">
        <v>74</v>
      </c>
      <c r="N37" s="7" t="s">
        <v>74</v>
      </c>
      <c r="O37" s="7" t="s">
        <v>74</v>
      </c>
      <c r="P37" s="38"/>
      <c r="Q37" s="38"/>
      <c r="R37" s="7" t="s">
        <v>74</v>
      </c>
      <c r="S37" s="7" t="s">
        <v>74</v>
      </c>
      <c r="T37" s="7" t="s">
        <v>74</v>
      </c>
      <c r="U37" s="7" t="s">
        <v>74</v>
      </c>
      <c r="V37" s="7" t="s">
        <v>74</v>
      </c>
      <c r="W37" s="38"/>
      <c r="X37" s="38"/>
      <c r="Y37" s="7" t="s">
        <v>74</v>
      </c>
      <c r="Z37" s="7" t="s">
        <v>22</v>
      </c>
      <c r="AA37" s="7" t="s">
        <v>74</v>
      </c>
      <c r="AB37" s="7" t="s">
        <v>74</v>
      </c>
      <c r="AC37" s="7" t="s">
        <v>74</v>
      </c>
      <c r="AD37" s="38"/>
      <c r="AE37" s="38"/>
      <c r="AF37" s="7" t="s">
        <v>74</v>
      </c>
      <c r="AG37" s="7" t="s">
        <v>74</v>
      </c>
      <c r="AH37" s="7" t="s">
        <v>74</v>
      </c>
      <c r="AI37" s="7" t="s">
        <v>74</v>
      </c>
      <c r="AJ37" s="7" t="s">
        <v>74</v>
      </c>
      <c r="AK37" s="38"/>
      <c r="AL37" s="107"/>
      <c r="AM37" s="27">
        <f t="shared" si="21"/>
        <v>0</v>
      </c>
      <c r="AN37" s="28">
        <f t="shared" si="21"/>
        <v>0</v>
      </c>
      <c r="AO37" s="28">
        <f t="shared" si="21"/>
        <v>0</v>
      </c>
      <c r="AP37" s="29">
        <f t="shared" si="21"/>
        <v>1</v>
      </c>
      <c r="AQ37" s="64">
        <f t="shared" si="22"/>
        <v>20</v>
      </c>
      <c r="AR37" s="27">
        <f>SUM(AM37,VLOOKUP($B37,[1]ABSEN!$B$7:$AX$66,AR$69,0))</f>
        <v>0</v>
      </c>
      <c r="AS37" s="28">
        <f>SUM(AN37,VLOOKUP($B37,[1]ABSEN!$B$7:$AX$66,AS$69,0))</f>
        <v>0</v>
      </c>
      <c r="AT37" s="28">
        <f>SUM(AO37,VLOOKUP($B37,[1]ABSEN!$B$7:$AX$66,AT$69,0))</f>
        <v>0</v>
      </c>
      <c r="AU37" s="29">
        <f>SUM(AP37,VLOOKUP($B37,[1]ABSEN!$B$7:$AX$66,AU$69,0))</f>
        <v>1</v>
      </c>
      <c r="AW37" s="13" t="str">
        <f t="shared" si="23"/>
        <v/>
      </c>
      <c r="AX37" s="7" t="str">
        <f t="shared" si="23"/>
        <v/>
      </c>
      <c r="AY37" s="7" t="str">
        <f t="shared" si="23"/>
        <v/>
      </c>
      <c r="AZ37" s="14" t="str">
        <f t="shared" si="23"/>
        <v/>
      </c>
      <c r="BA37" s="13" t="str">
        <f t="shared" si="24"/>
        <v/>
      </c>
      <c r="BB37" s="7" t="str">
        <f t="shared" si="24"/>
        <v/>
      </c>
      <c r="BC37" s="7" t="str">
        <f t="shared" si="24"/>
        <v/>
      </c>
      <c r="BD37" s="14">
        <f t="shared" si="24"/>
        <v>1</v>
      </c>
    </row>
    <row r="38" spans="1:57" ht="20.100000000000001" customHeight="1" x14ac:dyDescent="0.2">
      <c r="A38" s="17">
        <f t="shared" ref="A38:A65" si="25">A37+1</f>
        <v>3</v>
      </c>
      <c r="B38" s="97" t="s">
        <v>12</v>
      </c>
      <c r="C38" s="106"/>
      <c r="D38" s="7"/>
      <c r="E38" s="7"/>
      <c r="F38" s="7"/>
      <c r="G38" s="14"/>
      <c r="H38" s="13" t="s">
        <v>74</v>
      </c>
      <c r="I38" s="38"/>
      <c r="J38" s="38"/>
      <c r="K38" s="7" t="s">
        <v>74</v>
      </c>
      <c r="L38" s="7" t="s">
        <v>74</v>
      </c>
      <c r="M38" s="7" t="s">
        <v>74</v>
      </c>
      <c r="N38" s="7" t="s">
        <v>74</v>
      </c>
      <c r="O38" s="7" t="s">
        <v>74</v>
      </c>
      <c r="P38" s="38"/>
      <c r="Q38" s="38"/>
      <c r="R38" s="7" t="s">
        <v>74</v>
      </c>
      <c r="S38" s="7" t="s">
        <v>74</v>
      </c>
      <c r="T38" s="7" t="s">
        <v>74</v>
      </c>
      <c r="U38" s="7" t="s">
        <v>74</v>
      </c>
      <c r="V38" s="7" t="s">
        <v>74</v>
      </c>
      <c r="W38" s="38"/>
      <c r="X38" s="38"/>
      <c r="Y38" s="7" t="s">
        <v>74</v>
      </c>
      <c r="Z38" s="7" t="s">
        <v>74</v>
      </c>
      <c r="AA38" s="7" t="s">
        <v>74</v>
      </c>
      <c r="AB38" s="7" t="s">
        <v>74</v>
      </c>
      <c r="AC38" s="7" t="s">
        <v>74</v>
      </c>
      <c r="AD38" s="38"/>
      <c r="AE38" s="38"/>
      <c r="AF38" s="7" t="s">
        <v>74</v>
      </c>
      <c r="AG38" s="7" t="s">
        <v>74</v>
      </c>
      <c r="AH38" s="7" t="s">
        <v>74</v>
      </c>
      <c r="AI38" s="7" t="s">
        <v>74</v>
      </c>
      <c r="AJ38" s="7" t="s">
        <v>74</v>
      </c>
      <c r="AK38" s="38"/>
      <c r="AL38" s="107"/>
      <c r="AM38" s="27">
        <f t="shared" si="21"/>
        <v>0</v>
      </c>
      <c r="AN38" s="28">
        <f t="shared" si="21"/>
        <v>0</v>
      </c>
      <c r="AO38" s="28">
        <f t="shared" si="21"/>
        <v>0</v>
      </c>
      <c r="AP38" s="29">
        <f t="shared" si="21"/>
        <v>0</v>
      </c>
      <c r="AQ38" s="64">
        <f t="shared" si="22"/>
        <v>21</v>
      </c>
      <c r="AR38" s="27">
        <f>SUM(AM38,VLOOKUP($B38,[1]ABSEN!$B$7:$AX$66,AR$69,0))</f>
        <v>0</v>
      </c>
      <c r="AS38" s="28">
        <f>SUM(AN38,VLOOKUP($B38,[1]ABSEN!$B$7:$AX$66,AS$69,0))</f>
        <v>0</v>
      </c>
      <c r="AT38" s="28">
        <f>SUM(AO38,VLOOKUP($B38,[1]ABSEN!$B$7:$AX$66,AT$69,0))</f>
        <v>0</v>
      </c>
      <c r="AU38" s="29">
        <f>SUM(AP38,VLOOKUP($B38,[1]ABSEN!$B$7:$AX$66,AU$69,0))</f>
        <v>5</v>
      </c>
      <c r="AW38" s="13" t="str">
        <f t="shared" si="23"/>
        <v/>
      </c>
      <c r="AX38" s="7" t="str">
        <f t="shared" si="23"/>
        <v/>
      </c>
      <c r="AY38" s="7" t="str">
        <f t="shared" si="23"/>
        <v/>
      </c>
      <c r="AZ38" s="14" t="str">
        <f t="shared" si="23"/>
        <v/>
      </c>
      <c r="BA38" s="13" t="str">
        <f t="shared" si="24"/>
        <v/>
      </c>
      <c r="BB38" s="7" t="str">
        <f t="shared" si="24"/>
        <v/>
      </c>
      <c r="BC38" s="7" t="str">
        <f t="shared" si="24"/>
        <v/>
      </c>
      <c r="BD38" s="14" t="str">
        <f t="shared" si="24"/>
        <v/>
      </c>
      <c r="BE38" s="4">
        <f t="shared" ref="BE38:BE65" si="26">SUM(BA38:BD38)</f>
        <v>0</v>
      </c>
    </row>
    <row r="39" spans="1:57" ht="20.100000000000001" customHeight="1" x14ac:dyDescent="0.2">
      <c r="A39" s="17">
        <f t="shared" si="25"/>
        <v>4</v>
      </c>
      <c r="B39" s="97" t="s">
        <v>13</v>
      </c>
      <c r="C39" s="106"/>
      <c r="D39" s="7"/>
      <c r="E39" s="7"/>
      <c r="F39" s="7"/>
      <c r="G39" s="14"/>
      <c r="H39" s="13" t="s">
        <v>74</v>
      </c>
      <c r="I39" s="38" t="s">
        <v>74</v>
      </c>
      <c r="J39" s="38" t="s">
        <v>74</v>
      </c>
      <c r="K39" s="7" t="s">
        <v>74</v>
      </c>
      <c r="L39" s="7" t="s">
        <v>74</v>
      </c>
      <c r="M39" s="7" t="s">
        <v>74</v>
      </c>
      <c r="N39" s="7" t="s">
        <v>74</v>
      </c>
      <c r="O39" s="7" t="s">
        <v>74</v>
      </c>
      <c r="P39" s="38" t="s">
        <v>74</v>
      </c>
      <c r="Q39" s="38" t="s">
        <v>74</v>
      </c>
      <c r="R39" s="7" t="s">
        <v>74</v>
      </c>
      <c r="S39" s="7" t="s">
        <v>74</v>
      </c>
      <c r="T39" s="7" t="s">
        <v>74</v>
      </c>
      <c r="U39" s="7" t="s">
        <v>74</v>
      </c>
      <c r="V39" s="7" t="s">
        <v>74</v>
      </c>
      <c r="W39" s="38" t="s">
        <v>74</v>
      </c>
      <c r="X39" s="38" t="s">
        <v>74</v>
      </c>
      <c r="Y39" s="7" t="s">
        <v>74</v>
      </c>
      <c r="Z39" s="7" t="s">
        <v>74</v>
      </c>
      <c r="AA39" s="7" t="s">
        <v>74</v>
      </c>
      <c r="AB39" s="7" t="s">
        <v>74</v>
      </c>
      <c r="AC39" s="7" t="s">
        <v>74</v>
      </c>
      <c r="AD39" s="38" t="s">
        <v>74</v>
      </c>
      <c r="AE39" s="38" t="s">
        <v>74</v>
      </c>
      <c r="AF39" s="7" t="s">
        <v>74</v>
      </c>
      <c r="AG39" s="7" t="s">
        <v>74</v>
      </c>
      <c r="AH39" s="7" t="s">
        <v>74</v>
      </c>
      <c r="AI39" s="7" t="s">
        <v>74</v>
      </c>
      <c r="AJ39" s="7" t="s">
        <v>74</v>
      </c>
      <c r="AK39" s="38" t="s">
        <v>74</v>
      </c>
      <c r="AL39" s="107" t="s">
        <v>74</v>
      </c>
      <c r="AM39" s="27">
        <f t="shared" ref="AM39:AM65" si="27">SUM(AW39,BA39)</f>
        <v>0</v>
      </c>
      <c r="AN39" s="28">
        <f t="shared" ref="AN39:AN65" si="28">SUM(AX39,BB39)</f>
        <v>0</v>
      </c>
      <c r="AO39" s="28">
        <f t="shared" ref="AO39:AO65" si="29">SUM(AY39,BC39)</f>
        <v>0</v>
      </c>
      <c r="AP39" s="29">
        <f t="shared" ref="AP39:AP65" si="30">SUM(AZ39,BD39)</f>
        <v>0</v>
      </c>
      <c r="AQ39" s="65">
        <f t="shared" si="22"/>
        <v>31</v>
      </c>
      <c r="AR39" s="27">
        <f>SUM(AM39,VLOOKUP($B39,[1]ABSEN!$B$7:$AX$66,AR$69,0))</f>
        <v>0</v>
      </c>
      <c r="AS39" s="28">
        <f>SUM(AN39,VLOOKUP($B39,[1]ABSEN!$B$7:$AX$66,AS$69,0))</f>
        <v>0</v>
      </c>
      <c r="AT39" s="28">
        <f>SUM(AO39,VLOOKUP($B39,[1]ABSEN!$B$7:$AX$66,AT$69,0))</f>
        <v>0</v>
      </c>
      <c r="AU39" s="29">
        <f>SUM(AP39,VLOOKUP($B39,[1]ABSEN!$B$7:$AX$66,AU$69,0))</f>
        <v>14</v>
      </c>
      <c r="AW39" s="13" t="str">
        <f t="shared" si="23"/>
        <v/>
      </c>
      <c r="AX39" s="7" t="str">
        <f t="shared" si="23"/>
        <v/>
      </c>
      <c r="AY39" s="7" t="str">
        <f t="shared" si="23"/>
        <v/>
      </c>
      <c r="AZ39" s="14" t="str">
        <f t="shared" si="23"/>
        <v/>
      </c>
      <c r="BA39" s="13" t="str">
        <f t="shared" si="24"/>
        <v/>
      </c>
      <c r="BB39" s="7" t="str">
        <f t="shared" si="24"/>
        <v/>
      </c>
      <c r="BC39" s="7" t="str">
        <f t="shared" si="24"/>
        <v/>
      </c>
      <c r="BD39" s="14" t="str">
        <f t="shared" si="24"/>
        <v/>
      </c>
      <c r="BE39" s="4">
        <f t="shared" si="26"/>
        <v>0</v>
      </c>
    </row>
    <row r="40" spans="1:57" ht="20.100000000000001" customHeight="1" x14ac:dyDescent="0.2">
      <c r="A40" s="17">
        <f t="shared" si="25"/>
        <v>5</v>
      </c>
      <c r="B40" s="97" t="s">
        <v>17</v>
      </c>
      <c r="C40" s="106"/>
      <c r="D40" s="7"/>
      <c r="E40" s="7"/>
      <c r="F40" s="7"/>
      <c r="G40" s="14"/>
      <c r="H40" s="13" t="s">
        <v>74</v>
      </c>
      <c r="I40" s="108"/>
      <c r="J40" s="38"/>
      <c r="K40" s="7" t="s">
        <v>22</v>
      </c>
      <c r="L40" s="7" t="s">
        <v>74</v>
      </c>
      <c r="M40" s="7" t="s">
        <v>74</v>
      </c>
      <c r="N40" s="7" t="s">
        <v>74</v>
      </c>
      <c r="O40" s="7" t="s">
        <v>74</v>
      </c>
      <c r="P40" s="108"/>
      <c r="Q40" s="38"/>
      <c r="R40" s="7" t="s">
        <v>74</v>
      </c>
      <c r="S40" s="7" t="s">
        <v>74</v>
      </c>
      <c r="T40" s="7" t="s">
        <v>74</v>
      </c>
      <c r="U40" s="7" t="s">
        <v>22</v>
      </c>
      <c r="V40" s="7" t="s">
        <v>74</v>
      </c>
      <c r="W40" s="108"/>
      <c r="X40" s="38"/>
      <c r="Y40" s="7" t="s">
        <v>74</v>
      </c>
      <c r="Z40" s="7" t="s">
        <v>74</v>
      </c>
      <c r="AA40" s="7" t="s">
        <v>74</v>
      </c>
      <c r="AB40" s="7" t="s">
        <v>74</v>
      </c>
      <c r="AC40" s="7" t="s">
        <v>74</v>
      </c>
      <c r="AD40" s="108"/>
      <c r="AE40" s="38"/>
      <c r="AF40" s="7" t="s">
        <v>22</v>
      </c>
      <c r="AG40" s="7" t="s">
        <v>74</v>
      </c>
      <c r="AH40" s="7" t="s">
        <v>74</v>
      </c>
      <c r="AI40" s="7" t="s">
        <v>74</v>
      </c>
      <c r="AJ40" s="7" t="s">
        <v>74</v>
      </c>
      <c r="AK40" s="38"/>
      <c r="AL40" s="107"/>
      <c r="AM40" s="27">
        <f t="shared" si="27"/>
        <v>0</v>
      </c>
      <c r="AN40" s="28">
        <f t="shared" si="28"/>
        <v>0</v>
      </c>
      <c r="AO40" s="28">
        <f t="shared" si="29"/>
        <v>0</v>
      </c>
      <c r="AP40" s="29">
        <f t="shared" si="30"/>
        <v>3</v>
      </c>
      <c r="AQ40" s="64">
        <f t="shared" si="22"/>
        <v>18</v>
      </c>
      <c r="AR40" s="27">
        <f>SUM(AM40,VLOOKUP($B40,[1]ABSEN!$B$7:$AX$66,AR$69,0))</f>
        <v>0</v>
      </c>
      <c r="AS40" s="28">
        <f>SUM(AN40,VLOOKUP($B40,[1]ABSEN!$B$7:$AX$66,AS$69,0))</f>
        <v>0</v>
      </c>
      <c r="AT40" s="28">
        <f>SUM(AO40,VLOOKUP($B40,[1]ABSEN!$B$7:$AX$66,AT$69,0))</f>
        <v>0</v>
      </c>
      <c r="AU40" s="29">
        <f>SUM(AP40,VLOOKUP($B40,[1]ABSEN!$B$7:$AX$66,AU$69,0))</f>
        <v>13</v>
      </c>
      <c r="AW40" s="13" t="str">
        <f t="shared" si="23"/>
        <v/>
      </c>
      <c r="AX40" s="7" t="str">
        <f t="shared" si="23"/>
        <v/>
      </c>
      <c r="AY40" s="7" t="str">
        <f t="shared" si="23"/>
        <v/>
      </c>
      <c r="AZ40" s="14" t="str">
        <f t="shared" si="23"/>
        <v/>
      </c>
      <c r="BA40" s="13" t="str">
        <f t="shared" si="24"/>
        <v/>
      </c>
      <c r="BB40" s="7" t="str">
        <f t="shared" si="24"/>
        <v/>
      </c>
      <c r="BC40" s="7" t="str">
        <f t="shared" si="24"/>
        <v/>
      </c>
      <c r="BD40" s="14">
        <f t="shared" si="24"/>
        <v>3</v>
      </c>
      <c r="BE40" s="4">
        <f t="shared" si="26"/>
        <v>3</v>
      </c>
    </row>
    <row r="41" spans="1:57" ht="20.100000000000001" customHeight="1" x14ac:dyDescent="0.2">
      <c r="A41" s="17">
        <f t="shared" si="25"/>
        <v>6</v>
      </c>
      <c r="B41" s="97" t="s">
        <v>21</v>
      </c>
      <c r="C41" s="106"/>
      <c r="D41" s="7"/>
      <c r="E41" s="7"/>
      <c r="F41" s="7"/>
      <c r="G41" s="14"/>
      <c r="H41" s="13" t="s">
        <v>74</v>
      </c>
      <c r="I41" s="38"/>
      <c r="J41" s="38"/>
      <c r="K41" s="7" t="s">
        <v>74</v>
      </c>
      <c r="L41" s="7" t="s">
        <v>74</v>
      </c>
      <c r="M41" s="7" t="s">
        <v>74</v>
      </c>
      <c r="N41" s="7" t="s">
        <v>22</v>
      </c>
      <c r="O41" s="7" t="s">
        <v>74</v>
      </c>
      <c r="P41" s="38"/>
      <c r="Q41" s="38"/>
      <c r="R41" s="7" t="s">
        <v>74</v>
      </c>
      <c r="S41" s="7" t="s">
        <v>74</v>
      </c>
      <c r="T41" s="7" t="s">
        <v>74</v>
      </c>
      <c r="U41" s="7" t="s">
        <v>74</v>
      </c>
      <c r="V41" s="7" t="s">
        <v>74</v>
      </c>
      <c r="W41" s="38"/>
      <c r="X41" s="38"/>
      <c r="Y41" s="7" t="s">
        <v>74</v>
      </c>
      <c r="Z41" s="7" t="s">
        <v>74</v>
      </c>
      <c r="AA41" s="7" t="s">
        <v>22</v>
      </c>
      <c r="AB41" s="7" t="s">
        <v>74</v>
      </c>
      <c r="AC41" s="7" t="s">
        <v>74</v>
      </c>
      <c r="AD41" s="38"/>
      <c r="AE41" s="38"/>
      <c r="AF41" s="7" t="s">
        <v>74</v>
      </c>
      <c r="AG41" s="7" t="s">
        <v>74</v>
      </c>
      <c r="AH41" s="7" t="s">
        <v>74</v>
      </c>
      <c r="AI41" s="7" t="s">
        <v>74</v>
      </c>
      <c r="AJ41" s="7" t="s">
        <v>74</v>
      </c>
      <c r="AK41" s="38"/>
      <c r="AL41" s="107"/>
      <c r="AM41" s="27">
        <f t="shared" si="27"/>
        <v>0</v>
      </c>
      <c r="AN41" s="28">
        <f t="shared" si="28"/>
        <v>0</v>
      </c>
      <c r="AO41" s="28">
        <f t="shared" si="29"/>
        <v>0</v>
      </c>
      <c r="AP41" s="29">
        <f t="shared" si="30"/>
        <v>2</v>
      </c>
      <c r="AQ41" s="64">
        <f t="shared" si="22"/>
        <v>19</v>
      </c>
      <c r="AR41" s="27">
        <f>SUM(AM41,VLOOKUP($B41,[1]ABSEN!$B$7:$AX$66,AR$69,0))</f>
        <v>0</v>
      </c>
      <c r="AS41" s="28">
        <f>SUM(AN41,VLOOKUP($B41,[1]ABSEN!$B$7:$AX$66,AS$69,0))</f>
        <v>0</v>
      </c>
      <c r="AT41" s="28">
        <f>SUM(AO41,VLOOKUP($B41,[1]ABSEN!$B$7:$AX$66,AT$69,0))</f>
        <v>0</v>
      </c>
      <c r="AU41" s="29">
        <f>SUM(AP41,VLOOKUP($B41,[1]ABSEN!$B$7:$AX$66,AU$69,0))</f>
        <v>19</v>
      </c>
      <c r="AW41" s="13" t="str">
        <f t="shared" si="23"/>
        <v/>
      </c>
      <c r="AX41" s="7" t="str">
        <f t="shared" si="23"/>
        <v/>
      </c>
      <c r="AY41" s="7" t="str">
        <f t="shared" si="23"/>
        <v/>
      </c>
      <c r="AZ41" s="14" t="str">
        <f t="shared" si="23"/>
        <v/>
      </c>
      <c r="BA41" s="13" t="str">
        <f t="shared" si="24"/>
        <v/>
      </c>
      <c r="BB41" s="7" t="str">
        <f t="shared" si="24"/>
        <v/>
      </c>
      <c r="BC41" s="7" t="str">
        <f t="shared" si="24"/>
        <v/>
      </c>
      <c r="BD41" s="14">
        <f t="shared" si="24"/>
        <v>2</v>
      </c>
      <c r="BE41" s="4">
        <f t="shared" si="26"/>
        <v>2</v>
      </c>
    </row>
    <row r="42" spans="1:57" ht="20.100000000000001" customHeight="1" x14ac:dyDescent="0.2">
      <c r="A42" s="17">
        <f t="shared" si="25"/>
        <v>7</v>
      </c>
      <c r="B42" s="97" t="s">
        <v>26</v>
      </c>
      <c r="C42" s="106"/>
      <c r="D42" s="7"/>
      <c r="E42" s="7"/>
      <c r="F42" s="7"/>
      <c r="G42" s="14"/>
      <c r="H42" s="13" t="s">
        <v>74</v>
      </c>
      <c r="I42" s="38"/>
      <c r="J42" s="38"/>
      <c r="K42" s="7" t="s">
        <v>74</v>
      </c>
      <c r="L42" s="7" t="s">
        <v>74</v>
      </c>
      <c r="M42" s="7" t="s">
        <v>74</v>
      </c>
      <c r="N42" s="7" t="s">
        <v>74</v>
      </c>
      <c r="O42" s="7" t="s">
        <v>74</v>
      </c>
      <c r="P42" s="38"/>
      <c r="Q42" s="38"/>
      <c r="R42" s="7" t="s">
        <v>74</v>
      </c>
      <c r="S42" s="7" t="s">
        <v>74</v>
      </c>
      <c r="T42" s="7" t="s">
        <v>74</v>
      </c>
      <c r="U42" s="7" t="s">
        <v>74</v>
      </c>
      <c r="V42" s="7" t="s">
        <v>74</v>
      </c>
      <c r="W42" s="38"/>
      <c r="X42" s="38"/>
      <c r="Y42" s="7" t="s">
        <v>74</v>
      </c>
      <c r="Z42" s="7" t="s">
        <v>74</v>
      </c>
      <c r="AA42" s="7" t="s">
        <v>74</v>
      </c>
      <c r="AB42" s="7" t="s">
        <v>74</v>
      </c>
      <c r="AC42" s="7" t="s">
        <v>74</v>
      </c>
      <c r="AD42" s="38"/>
      <c r="AE42" s="38"/>
      <c r="AF42" s="7" t="s">
        <v>74</v>
      </c>
      <c r="AG42" s="7" t="s">
        <v>74</v>
      </c>
      <c r="AH42" s="7" t="s">
        <v>74</v>
      </c>
      <c r="AI42" s="7" t="s">
        <v>74</v>
      </c>
      <c r="AJ42" s="7" t="s">
        <v>74</v>
      </c>
      <c r="AK42" s="38"/>
      <c r="AL42" s="107"/>
      <c r="AM42" s="27">
        <f t="shared" si="27"/>
        <v>0</v>
      </c>
      <c r="AN42" s="28">
        <f t="shared" si="28"/>
        <v>0</v>
      </c>
      <c r="AO42" s="28">
        <f t="shared" si="29"/>
        <v>0</v>
      </c>
      <c r="AP42" s="29">
        <f t="shared" si="30"/>
        <v>0</v>
      </c>
      <c r="AQ42" s="64">
        <f t="shared" si="22"/>
        <v>21</v>
      </c>
      <c r="AR42" s="27">
        <f>SUM(AM42,VLOOKUP($B42,[1]ABSEN!$B$7:$AX$66,AR$69,0))</f>
        <v>0</v>
      </c>
      <c r="AS42" s="28">
        <f>SUM(AN42,VLOOKUP($B42,[1]ABSEN!$B$7:$AX$66,AS$69,0))</f>
        <v>0</v>
      </c>
      <c r="AT42" s="28">
        <f>SUM(AO42,VLOOKUP($B42,[1]ABSEN!$B$7:$AX$66,AT$69,0))</f>
        <v>0</v>
      </c>
      <c r="AU42" s="29">
        <f>SUM(AP42,VLOOKUP($B42,[1]ABSEN!$B$7:$AX$66,AU$69,0))</f>
        <v>8</v>
      </c>
      <c r="AW42" s="13" t="str">
        <f t="shared" si="23"/>
        <v/>
      </c>
      <c r="AX42" s="7" t="str">
        <f t="shared" si="23"/>
        <v/>
      </c>
      <c r="AY42" s="7" t="str">
        <f t="shared" si="23"/>
        <v/>
      </c>
      <c r="AZ42" s="14" t="str">
        <f t="shared" si="23"/>
        <v/>
      </c>
      <c r="BA42" s="13" t="str">
        <f t="shared" si="24"/>
        <v/>
      </c>
      <c r="BB42" s="7" t="str">
        <f t="shared" si="24"/>
        <v/>
      </c>
      <c r="BC42" s="7" t="str">
        <f t="shared" si="24"/>
        <v/>
      </c>
      <c r="BD42" s="14" t="str">
        <f t="shared" si="24"/>
        <v/>
      </c>
      <c r="BE42" s="4">
        <f t="shared" si="26"/>
        <v>0</v>
      </c>
    </row>
    <row r="43" spans="1:57" ht="20.100000000000001" customHeight="1" x14ac:dyDescent="0.2">
      <c r="A43" s="17">
        <f t="shared" si="25"/>
        <v>8</v>
      </c>
      <c r="B43" s="97" t="s">
        <v>29</v>
      </c>
      <c r="C43" s="106"/>
      <c r="D43" s="7"/>
      <c r="E43" s="7"/>
      <c r="F43" s="7"/>
      <c r="G43" s="14"/>
      <c r="H43" s="13" t="s">
        <v>74</v>
      </c>
      <c r="I43" s="38"/>
      <c r="J43" s="38"/>
      <c r="K43" s="7" t="s">
        <v>74</v>
      </c>
      <c r="L43" s="7" t="s">
        <v>74</v>
      </c>
      <c r="M43" s="7" t="s">
        <v>74</v>
      </c>
      <c r="N43" s="7" t="s">
        <v>74</v>
      </c>
      <c r="O43" s="7" t="s">
        <v>74</v>
      </c>
      <c r="P43" s="38"/>
      <c r="Q43" s="38"/>
      <c r="R43" s="7" t="s">
        <v>74</v>
      </c>
      <c r="S43" s="7" t="s">
        <v>74</v>
      </c>
      <c r="T43" s="7" t="s">
        <v>74</v>
      </c>
      <c r="U43" s="7" t="s">
        <v>74</v>
      </c>
      <c r="V43" s="7" t="s">
        <v>74</v>
      </c>
      <c r="W43" s="38"/>
      <c r="X43" s="38"/>
      <c r="Y43" s="7" t="s">
        <v>74</v>
      </c>
      <c r="Z43" s="7" t="s">
        <v>74</v>
      </c>
      <c r="AA43" s="7" t="s">
        <v>74</v>
      </c>
      <c r="AB43" s="7" t="s">
        <v>74</v>
      </c>
      <c r="AC43" s="7" t="s">
        <v>74</v>
      </c>
      <c r="AD43" s="38"/>
      <c r="AE43" s="38"/>
      <c r="AF43" s="7" t="s">
        <v>74</v>
      </c>
      <c r="AG43" s="7" t="s">
        <v>74</v>
      </c>
      <c r="AH43" s="7" t="s">
        <v>74</v>
      </c>
      <c r="AI43" s="7" t="s">
        <v>74</v>
      </c>
      <c r="AJ43" s="7" t="s">
        <v>74</v>
      </c>
      <c r="AK43" s="38"/>
      <c r="AL43" s="107"/>
      <c r="AM43" s="27">
        <f t="shared" si="27"/>
        <v>0</v>
      </c>
      <c r="AN43" s="28">
        <f t="shared" si="28"/>
        <v>0</v>
      </c>
      <c r="AO43" s="28">
        <f t="shared" si="29"/>
        <v>0</v>
      </c>
      <c r="AP43" s="29">
        <f t="shared" si="30"/>
        <v>0</v>
      </c>
      <c r="AQ43" s="64">
        <f t="shared" si="22"/>
        <v>21</v>
      </c>
      <c r="AR43" s="27">
        <f>SUM(AM43,VLOOKUP($B43,[1]ABSEN!$B$7:$AX$66,AR$69,0))</f>
        <v>0</v>
      </c>
      <c r="AS43" s="28">
        <f>SUM(AN43,VLOOKUP($B43,[1]ABSEN!$B$7:$AX$66,AS$69,0))</f>
        <v>0</v>
      </c>
      <c r="AT43" s="28">
        <f>SUM(AO43,VLOOKUP($B43,[1]ABSEN!$B$7:$AX$66,AT$69,0))</f>
        <v>0</v>
      </c>
      <c r="AU43" s="29">
        <f>SUM(AP43,VLOOKUP($B43,[1]ABSEN!$B$7:$AX$66,AU$69,0))</f>
        <v>2</v>
      </c>
      <c r="AW43" s="13" t="str">
        <f t="shared" si="23"/>
        <v/>
      </c>
      <c r="AX43" s="7" t="str">
        <f t="shared" si="23"/>
        <v/>
      </c>
      <c r="AY43" s="7" t="str">
        <f t="shared" si="23"/>
        <v/>
      </c>
      <c r="AZ43" s="14" t="str">
        <f t="shared" si="23"/>
        <v/>
      </c>
      <c r="BA43" s="13" t="str">
        <f t="shared" si="24"/>
        <v/>
      </c>
      <c r="BB43" s="7" t="str">
        <f t="shared" si="24"/>
        <v/>
      </c>
      <c r="BC43" s="7" t="str">
        <f t="shared" si="24"/>
        <v/>
      </c>
      <c r="BD43" s="14" t="str">
        <f t="shared" si="24"/>
        <v/>
      </c>
    </row>
    <row r="44" spans="1:57" ht="20.100000000000001" customHeight="1" x14ac:dyDescent="0.2">
      <c r="A44" s="17">
        <f t="shared" si="25"/>
        <v>9</v>
      </c>
      <c r="B44" s="116" t="s">
        <v>31</v>
      </c>
      <c r="C44" s="106"/>
      <c r="D44" s="7"/>
      <c r="E44" s="7"/>
      <c r="F44" s="7"/>
      <c r="G44" s="14"/>
      <c r="H44" s="13" t="s">
        <v>74</v>
      </c>
      <c r="I44" s="38"/>
      <c r="J44" s="38"/>
      <c r="K44" s="7" t="s">
        <v>74</v>
      </c>
      <c r="L44" s="7" t="s">
        <v>74</v>
      </c>
      <c r="M44" s="7" t="s">
        <v>74</v>
      </c>
      <c r="N44" s="7" t="s">
        <v>74</v>
      </c>
      <c r="O44" s="7" t="s">
        <v>74</v>
      </c>
      <c r="P44" s="38"/>
      <c r="Q44" s="38"/>
      <c r="R44" s="7" t="s">
        <v>74</v>
      </c>
      <c r="S44" s="7" t="s">
        <v>74</v>
      </c>
      <c r="T44" s="7" t="s">
        <v>74</v>
      </c>
      <c r="U44" s="7" t="s">
        <v>74</v>
      </c>
      <c r="V44" s="7" t="s">
        <v>74</v>
      </c>
      <c r="W44" s="38"/>
      <c r="X44" s="38"/>
      <c r="Y44" s="7" t="s">
        <v>74</v>
      </c>
      <c r="Z44" s="7" t="s">
        <v>74</v>
      </c>
      <c r="AA44" s="7" t="s">
        <v>74</v>
      </c>
      <c r="AB44" s="7" t="s">
        <v>74</v>
      </c>
      <c r="AC44" s="7" t="s">
        <v>74</v>
      </c>
      <c r="AD44" s="38"/>
      <c r="AE44" s="38"/>
      <c r="AF44" s="7" t="s">
        <v>74</v>
      </c>
      <c r="AG44" s="7" t="s">
        <v>74</v>
      </c>
      <c r="AH44" s="7" t="s">
        <v>74</v>
      </c>
      <c r="AI44" s="7" t="s">
        <v>74</v>
      </c>
      <c r="AJ44" s="7" t="s">
        <v>74</v>
      </c>
      <c r="AK44" s="38"/>
      <c r="AL44" s="107"/>
      <c r="AM44" s="27">
        <f t="shared" si="27"/>
        <v>0</v>
      </c>
      <c r="AN44" s="28">
        <f t="shared" si="28"/>
        <v>0</v>
      </c>
      <c r="AO44" s="28">
        <f t="shared" si="29"/>
        <v>0</v>
      </c>
      <c r="AP44" s="29">
        <f t="shared" si="30"/>
        <v>0</v>
      </c>
      <c r="AQ44" s="64">
        <f t="shared" si="22"/>
        <v>21</v>
      </c>
      <c r="AR44" s="27">
        <f>SUM(AM44,VLOOKUP($B44,[1]ABSEN!$B$7:$AX$66,AR$69,0))</f>
        <v>0</v>
      </c>
      <c r="AS44" s="28">
        <f>SUM(AN44,VLOOKUP($B44,[1]ABSEN!$B$7:$AX$66,AS$69,0))</f>
        <v>0</v>
      </c>
      <c r="AT44" s="28">
        <f>SUM(AO44,VLOOKUP($B44,[1]ABSEN!$B$7:$AX$66,AT$69,0))</f>
        <v>0</v>
      </c>
      <c r="AU44" s="29">
        <f>SUM(AP44,VLOOKUP($B44,[1]ABSEN!$B$7:$AX$66,AU$69,0))</f>
        <v>5</v>
      </c>
      <c r="AW44" s="13" t="str">
        <f t="shared" si="23"/>
        <v/>
      </c>
      <c r="AX44" s="7" t="str">
        <f t="shared" si="23"/>
        <v/>
      </c>
      <c r="AY44" s="7" t="str">
        <f t="shared" si="23"/>
        <v/>
      </c>
      <c r="AZ44" s="14" t="str">
        <f t="shared" si="23"/>
        <v/>
      </c>
      <c r="BA44" s="13" t="str">
        <f t="shared" si="24"/>
        <v/>
      </c>
      <c r="BB44" s="7" t="str">
        <f t="shared" si="24"/>
        <v/>
      </c>
      <c r="BC44" s="7" t="str">
        <f t="shared" si="24"/>
        <v/>
      </c>
      <c r="BD44" s="14" t="str">
        <f t="shared" si="24"/>
        <v/>
      </c>
      <c r="BE44" s="4">
        <f t="shared" si="26"/>
        <v>0</v>
      </c>
    </row>
    <row r="45" spans="1:57" ht="20.100000000000001" customHeight="1" x14ac:dyDescent="0.2">
      <c r="A45" s="17">
        <f t="shared" si="25"/>
        <v>10</v>
      </c>
      <c r="B45" s="116" t="s">
        <v>32</v>
      </c>
      <c r="C45" s="106"/>
      <c r="D45" s="7"/>
      <c r="E45" s="7"/>
      <c r="F45" s="7"/>
      <c r="G45" s="14"/>
      <c r="H45" s="13" t="s">
        <v>74</v>
      </c>
      <c r="I45" s="38"/>
      <c r="J45" s="38"/>
      <c r="K45" s="7" t="s">
        <v>74</v>
      </c>
      <c r="L45" s="7" t="s">
        <v>74</v>
      </c>
      <c r="M45" s="7" t="s">
        <v>74</v>
      </c>
      <c r="N45" s="7" t="s">
        <v>74</v>
      </c>
      <c r="O45" s="7" t="s">
        <v>74</v>
      </c>
      <c r="P45" s="38"/>
      <c r="Q45" s="38"/>
      <c r="R45" s="7" t="s">
        <v>74</v>
      </c>
      <c r="S45" s="7" t="s">
        <v>74</v>
      </c>
      <c r="T45" s="7" t="s">
        <v>74</v>
      </c>
      <c r="U45" s="7" t="s">
        <v>22</v>
      </c>
      <c r="V45" s="7" t="s">
        <v>74</v>
      </c>
      <c r="W45" s="38"/>
      <c r="X45" s="38"/>
      <c r="Y45" s="7" t="s">
        <v>74</v>
      </c>
      <c r="Z45" s="7" t="s">
        <v>74</v>
      </c>
      <c r="AA45" s="7" t="s">
        <v>74</v>
      </c>
      <c r="AB45" s="7" t="s">
        <v>74</v>
      </c>
      <c r="AC45" s="7" t="s">
        <v>74</v>
      </c>
      <c r="AD45" s="38"/>
      <c r="AE45" s="38"/>
      <c r="AF45" s="7" t="s">
        <v>74</v>
      </c>
      <c r="AG45" s="7" t="s">
        <v>74</v>
      </c>
      <c r="AH45" s="7" t="s">
        <v>74</v>
      </c>
      <c r="AI45" s="7" t="s">
        <v>74</v>
      </c>
      <c r="AJ45" s="7" t="s">
        <v>74</v>
      </c>
      <c r="AK45" s="38"/>
      <c r="AL45" s="107"/>
      <c r="AM45" s="27">
        <f t="shared" si="27"/>
        <v>0</v>
      </c>
      <c r="AN45" s="28">
        <f t="shared" si="28"/>
        <v>0</v>
      </c>
      <c r="AO45" s="28">
        <f t="shared" si="29"/>
        <v>0</v>
      </c>
      <c r="AP45" s="29">
        <f t="shared" si="30"/>
        <v>1</v>
      </c>
      <c r="AQ45" s="64">
        <f t="shared" si="22"/>
        <v>20</v>
      </c>
      <c r="AR45" s="27">
        <f>SUM(AM45,VLOOKUP($B45,[1]ABSEN!$B$7:$AX$66,AR$69,0))</f>
        <v>0</v>
      </c>
      <c r="AS45" s="28">
        <f>SUM(AN45,VLOOKUP($B45,[1]ABSEN!$B$7:$AX$66,AS$69,0))</f>
        <v>0</v>
      </c>
      <c r="AT45" s="28">
        <f>SUM(AO45,VLOOKUP($B45,[1]ABSEN!$B$7:$AX$66,AT$69,0))</f>
        <v>0</v>
      </c>
      <c r="AU45" s="29">
        <f>SUM(AP45,VLOOKUP($B45,[1]ABSEN!$B$7:$AX$66,AU$69,0))</f>
        <v>4</v>
      </c>
      <c r="AW45" s="13" t="str">
        <f t="shared" si="23"/>
        <v/>
      </c>
      <c r="AX45" s="7" t="str">
        <f t="shared" si="23"/>
        <v/>
      </c>
      <c r="AY45" s="7" t="str">
        <f t="shared" si="23"/>
        <v/>
      </c>
      <c r="AZ45" s="14" t="str">
        <f t="shared" si="23"/>
        <v/>
      </c>
      <c r="BA45" s="13" t="str">
        <f t="shared" si="24"/>
        <v/>
      </c>
      <c r="BB45" s="7" t="str">
        <f t="shared" si="24"/>
        <v/>
      </c>
      <c r="BC45" s="7" t="str">
        <f t="shared" si="24"/>
        <v/>
      </c>
      <c r="BD45" s="14">
        <f t="shared" si="24"/>
        <v>1</v>
      </c>
      <c r="BE45" s="4">
        <f t="shared" si="26"/>
        <v>1</v>
      </c>
    </row>
    <row r="46" spans="1:57" ht="20.100000000000001" customHeight="1" x14ac:dyDescent="0.2">
      <c r="A46" s="17">
        <f t="shared" si="25"/>
        <v>11</v>
      </c>
      <c r="B46" s="116" t="s">
        <v>65</v>
      </c>
      <c r="C46" s="106"/>
      <c r="D46" s="7"/>
      <c r="E46" s="7"/>
      <c r="F46" s="7"/>
      <c r="G46" s="14"/>
      <c r="H46" s="13" t="s">
        <v>74</v>
      </c>
      <c r="I46" s="38"/>
      <c r="J46" s="38"/>
      <c r="K46" s="7" t="s">
        <v>74</v>
      </c>
      <c r="L46" s="7" t="s">
        <v>74</v>
      </c>
      <c r="M46" s="7" t="s">
        <v>74</v>
      </c>
      <c r="N46" s="7" t="s">
        <v>74</v>
      </c>
      <c r="O46" s="7" t="s">
        <v>74</v>
      </c>
      <c r="P46" s="38"/>
      <c r="Q46" s="38"/>
      <c r="R46" s="7" t="s">
        <v>74</v>
      </c>
      <c r="S46" s="7" t="s">
        <v>74</v>
      </c>
      <c r="T46" s="7" t="s">
        <v>74</v>
      </c>
      <c r="U46" s="7" t="s">
        <v>74</v>
      </c>
      <c r="V46" s="7" t="s">
        <v>74</v>
      </c>
      <c r="W46" s="38"/>
      <c r="X46" s="38"/>
      <c r="Y46" s="7" t="s">
        <v>74</v>
      </c>
      <c r="Z46" s="7" t="s">
        <v>74</v>
      </c>
      <c r="AA46" s="7" t="s">
        <v>74</v>
      </c>
      <c r="AB46" s="7" t="s">
        <v>74</v>
      </c>
      <c r="AC46" s="7" t="s">
        <v>74</v>
      </c>
      <c r="AD46" s="38"/>
      <c r="AE46" s="38"/>
      <c r="AF46" s="7" t="s">
        <v>74</v>
      </c>
      <c r="AG46" s="7" t="s">
        <v>74</v>
      </c>
      <c r="AH46" s="7" t="s">
        <v>74</v>
      </c>
      <c r="AI46" s="7" t="s">
        <v>74</v>
      </c>
      <c r="AJ46" s="7" t="s">
        <v>74</v>
      </c>
      <c r="AK46" s="38"/>
      <c r="AL46" s="107"/>
      <c r="AM46" s="27">
        <f t="shared" si="27"/>
        <v>0</v>
      </c>
      <c r="AN46" s="28">
        <f t="shared" si="28"/>
        <v>0</v>
      </c>
      <c r="AO46" s="28">
        <f t="shared" si="29"/>
        <v>0</v>
      </c>
      <c r="AP46" s="29">
        <f t="shared" si="30"/>
        <v>0</v>
      </c>
      <c r="AQ46" s="64">
        <f t="shared" si="22"/>
        <v>21</v>
      </c>
      <c r="AR46" s="27">
        <f>SUM(AM46,VLOOKUP($B46,[1]ABSEN!$B$7:$AX$66,AR$69,0))</f>
        <v>0</v>
      </c>
      <c r="AS46" s="28">
        <f>SUM(AN46,VLOOKUP($B46,[1]ABSEN!$B$7:$AX$66,AS$69,0))</f>
        <v>0</v>
      </c>
      <c r="AT46" s="28">
        <f>SUM(AO46,VLOOKUP($B46,[1]ABSEN!$B$7:$AX$66,AT$69,0))</f>
        <v>0</v>
      </c>
      <c r="AU46" s="29">
        <f>SUM(AP46,VLOOKUP($B46,[1]ABSEN!$B$7:$AX$66,AU$69,0))</f>
        <v>3</v>
      </c>
      <c r="AW46" s="24" t="str">
        <f t="shared" si="23"/>
        <v/>
      </c>
      <c r="AX46" s="25" t="str">
        <f t="shared" si="23"/>
        <v/>
      </c>
      <c r="AY46" s="25" t="str">
        <f t="shared" si="23"/>
        <v/>
      </c>
      <c r="AZ46" s="26" t="str">
        <f t="shared" si="23"/>
        <v/>
      </c>
      <c r="BA46" s="24" t="str">
        <f t="shared" si="24"/>
        <v/>
      </c>
      <c r="BB46" s="25" t="str">
        <f t="shared" si="24"/>
        <v/>
      </c>
      <c r="BC46" s="25" t="str">
        <f t="shared" si="24"/>
        <v/>
      </c>
      <c r="BD46" s="26" t="str">
        <f t="shared" si="24"/>
        <v/>
      </c>
      <c r="BE46" s="4">
        <f t="shared" si="26"/>
        <v>0</v>
      </c>
    </row>
    <row r="47" spans="1:57" ht="20.100000000000001" customHeight="1" x14ac:dyDescent="0.2">
      <c r="A47" s="17">
        <f t="shared" si="25"/>
        <v>12</v>
      </c>
      <c r="B47" s="116" t="s">
        <v>64</v>
      </c>
      <c r="C47" s="106"/>
      <c r="D47" s="7"/>
      <c r="E47" s="7"/>
      <c r="F47" s="7"/>
      <c r="G47" s="14"/>
      <c r="H47" s="13" t="s">
        <v>74</v>
      </c>
      <c r="I47" s="38"/>
      <c r="J47" s="38"/>
      <c r="K47" s="7" t="s">
        <v>74</v>
      </c>
      <c r="L47" s="7" t="s">
        <v>74</v>
      </c>
      <c r="M47" s="7" t="s">
        <v>22</v>
      </c>
      <c r="N47" s="7" t="s">
        <v>74</v>
      </c>
      <c r="O47" s="7" t="s">
        <v>74</v>
      </c>
      <c r="P47" s="38"/>
      <c r="Q47" s="38"/>
      <c r="R47" s="8" t="s">
        <v>74</v>
      </c>
      <c r="S47" s="7" t="s">
        <v>74</v>
      </c>
      <c r="T47" s="7" t="s">
        <v>74</v>
      </c>
      <c r="U47" s="7" t="s">
        <v>22</v>
      </c>
      <c r="V47" s="7" t="s">
        <v>74</v>
      </c>
      <c r="W47" s="38"/>
      <c r="X47" s="38"/>
      <c r="Y47" s="8" t="s">
        <v>74</v>
      </c>
      <c r="Z47" s="7" t="s">
        <v>74</v>
      </c>
      <c r="AA47" s="7" t="s">
        <v>74</v>
      </c>
      <c r="AB47" s="7" t="s">
        <v>74</v>
      </c>
      <c r="AC47" s="7" t="s">
        <v>74</v>
      </c>
      <c r="AD47" s="38"/>
      <c r="AE47" s="38"/>
      <c r="AF47" s="7" t="s">
        <v>74</v>
      </c>
      <c r="AG47" s="7" t="s">
        <v>74</v>
      </c>
      <c r="AH47" s="7" t="s">
        <v>74</v>
      </c>
      <c r="AI47" s="7" t="s">
        <v>74</v>
      </c>
      <c r="AJ47" s="7" t="s">
        <v>74</v>
      </c>
      <c r="AK47" s="38"/>
      <c r="AL47" s="107"/>
      <c r="AM47" s="27">
        <f t="shared" si="27"/>
        <v>0</v>
      </c>
      <c r="AN47" s="28">
        <f t="shared" si="28"/>
        <v>0</v>
      </c>
      <c r="AO47" s="28">
        <f t="shared" si="29"/>
        <v>0</v>
      </c>
      <c r="AP47" s="29">
        <f t="shared" si="30"/>
        <v>2</v>
      </c>
      <c r="AQ47" s="64">
        <f t="shared" si="22"/>
        <v>19</v>
      </c>
      <c r="AR47" s="27">
        <f>SUM(AM47,VLOOKUP($B47,[1]ABSEN!$B$7:$AX$66,AR$69,0))</f>
        <v>0</v>
      </c>
      <c r="AS47" s="28">
        <f>SUM(AN47,VLOOKUP($B47,[1]ABSEN!$B$7:$AX$66,AS$69,0))</f>
        <v>0</v>
      </c>
      <c r="AT47" s="28">
        <f>SUM(AO47,VLOOKUP($B47,[1]ABSEN!$B$7:$AX$66,AT$69,0))</f>
        <v>0</v>
      </c>
      <c r="AU47" s="29">
        <f>SUM(AP47,VLOOKUP($B47,[1]ABSEN!$B$7:$AX$66,AU$69,0))</f>
        <v>11</v>
      </c>
      <c r="AW47" s="24" t="str">
        <f t="shared" si="23"/>
        <v/>
      </c>
      <c r="AX47" s="25" t="str">
        <f t="shared" si="23"/>
        <v/>
      </c>
      <c r="AY47" s="25" t="str">
        <f t="shared" si="23"/>
        <v/>
      </c>
      <c r="AZ47" s="26" t="str">
        <f t="shared" si="23"/>
        <v/>
      </c>
      <c r="BA47" s="24" t="str">
        <f t="shared" si="24"/>
        <v/>
      </c>
      <c r="BB47" s="25" t="str">
        <f t="shared" si="24"/>
        <v/>
      </c>
      <c r="BC47" s="25" t="str">
        <f t="shared" si="24"/>
        <v/>
      </c>
      <c r="BD47" s="26">
        <f t="shared" si="24"/>
        <v>2</v>
      </c>
      <c r="BE47" s="4">
        <f t="shared" si="26"/>
        <v>2</v>
      </c>
    </row>
    <row r="48" spans="1:57" ht="20.100000000000001" customHeight="1" x14ac:dyDescent="0.2">
      <c r="A48" s="17">
        <f t="shared" si="25"/>
        <v>13</v>
      </c>
      <c r="B48" s="116" t="s">
        <v>67</v>
      </c>
      <c r="C48" s="106"/>
      <c r="D48" s="7" t="s">
        <v>22</v>
      </c>
      <c r="E48" s="7"/>
      <c r="F48" s="7"/>
      <c r="G48" s="14"/>
      <c r="H48" s="13" t="s">
        <v>74</v>
      </c>
      <c r="I48" s="38"/>
      <c r="J48" s="38"/>
      <c r="K48" s="7" t="s">
        <v>74</v>
      </c>
      <c r="L48" s="7" t="s">
        <v>74</v>
      </c>
      <c r="M48" s="7" t="s">
        <v>74</v>
      </c>
      <c r="N48" s="7" t="s">
        <v>74</v>
      </c>
      <c r="O48" s="7" t="s">
        <v>74</v>
      </c>
      <c r="P48" s="38"/>
      <c r="Q48" s="38"/>
      <c r="R48" s="7" t="s">
        <v>22</v>
      </c>
      <c r="S48" s="7" t="s">
        <v>74</v>
      </c>
      <c r="T48" s="7" t="s">
        <v>74</v>
      </c>
      <c r="U48" s="7" t="s">
        <v>74</v>
      </c>
      <c r="V48" s="7" t="s">
        <v>74</v>
      </c>
      <c r="W48" s="38"/>
      <c r="X48" s="38"/>
      <c r="Y48" s="7" t="s">
        <v>74</v>
      </c>
      <c r="Z48" s="7" t="s">
        <v>74</v>
      </c>
      <c r="AA48" s="7" t="s">
        <v>74</v>
      </c>
      <c r="AB48" s="7" t="s">
        <v>74</v>
      </c>
      <c r="AC48" s="7" t="s">
        <v>74</v>
      </c>
      <c r="AD48" s="38"/>
      <c r="AE48" s="38"/>
      <c r="AF48" s="7" t="s">
        <v>74</v>
      </c>
      <c r="AG48" s="7" t="s">
        <v>74</v>
      </c>
      <c r="AH48" s="7" t="s">
        <v>74</v>
      </c>
      <c r="AI48" s="7" t="s">
        <v>74</v>
      </c>
      <c r="AJ48" s="7" t="s">
        <v>74</v>
      </c>
      <c r="AK48" s="38"/>
      <c r="AL48" s="107"/>
      <c r="AM48" s="27">
        <f t="shared" si="27"/>
        <v>0</v>
      </c>
      <c r="AN48" s="28">
        <f t="shared" si="28"/>
        <v>0</v>
      </c>
      <c r="AO48" s="28">
        <f t="shared" si="29"/>
        <v>0</v>
      </c>
      <c r="AP48" s="29">
        <f t="shared" si="30"/>
        <v>2</v>
      </c>
      <c r="AQ48" s="64">
        <f t="shared" si="22"/>
        <v>19</v>
      </c>
      <c r="AR48" s="27">
        <f>SUM(AM48,VLOOKUP($B48,[1]ABSEN!$B$7:$AX$66,AR$69,0))</f>
        <v>0</v>
      </c>
      <c r="AS48" s="28">
        <f>SUM(AN48,VLOOKUP($B48,[1]ABSEN!$B$7:$AX$66,AS$69,0))</f>
        <v>0</v>
      </c>
      <c r="AT48" s="28">
        <f>SUM(AO48,VLOOKUP($B48,[1]ABSEN!$B$7:$AX$66,AT$69,0))</f>
        <v>0</v>
      </c>
      <c r="AU48" s="29">
        <f>SUM(AP48,VLOOKUP($B48,[1]ABSEN!$B$7:$AX$66,AU$69,0))</f>
        <v>10</v>
      </c>
      <c r="AW48" s="24" t="str">
        <f t="shared" si="23"/>
        <v/>
      </c>
      <c r="AX48" s="25" t="str">
        <f t="shared" si="23"/>
        <v/>
      </c>
      <c r="AY48" s="25" t="str">
        <f t="shared" si="23"/>
        <v/>
      </c>
      <c r="AZ48" s="26">
        <f t="shared" si="23"/>
        <v>1</v>
      </c>
      <c r="BA48" s="24" t="str">
        <f t="shared" si="24"/>
        <v/>
      </c>
      <c r="BB48" s="25" t="str">
        <f t="shared" si="24"/>
        <v/>
      </c>
      <c r="BC48" s="25" t="str">
        <f t="shared" si="24"/>
        <v/>
      </c>
      <c r="BD48" s="26">
        <f t="shared" si="24"/>
        <v>1</v>
      </c>
      <c r="BE48" s="4">
        <f t="shared" si="26"/>
        <v>1</v>
      </c>
    </row>
    <row r="49" spans="1:57" ht="20.100000000000001" customHeight="1" x14ac:dyDescent="0.2">
      <c r="A49" s="17">
        <f t="shared" si="25"/>
        <v>14</v>
      </c>
      <c r="B49" s="116" t="s">
        <v>66</v>
      </c>
      <c r="C49" s="106"/>
      <c r="D49" s="7"/>
      <c r="E49" s="7"/>
      <c r="F49" s="7"/>
      <c r="G49" s="14"/>
      <c r="H49" s="13" t="s">
        <v>22</v>
      </c>
      <c r="I49" s="38"/>
      <c r="J49" s="38"/>
      <c r="K49" s="7" t="s">
        <v>74</v>
      </c>
      <c r="L49" s="7" t="s">
        <v>74</v>
      </c>
      <c r="M49" s="7" t="s">
        <v>74</v>
      </c>
      <c r="N49" s="7" t="s">
        <v>74</v>
      </c>
      <c r="O49" s="7" t="s">
        <v>74</v>
      </c>
      <c r="P49" s="38"/>
      <c r="Q49" s="38"/>
      <c r="R49" s="7" t="s">
        <v>74</v>
      </c>
      <c r="S49" s="7" t="s">
        <v>74</v>
      </c>
      <c r="T49" s="7" t="s">
        <v>74</v>
      </c>
      <c r="U49" s="7" t="s">
        <v>74</v>
      </c>
      <c r="V49" s="7" t="s">
        <v>74</v>
      </c>
      <c r="W49" s="38"/>
      <c r="X49" s="38"/>
      <c r="Y49" s="7" t="s">
        <v>74</v>
      </c>
      <c r="Z49" s="7" t="s">
        <v>74</v>
      </c>
      <c r="AA49" s="7" t="s">
        <v>74</v>
      </c>
      <c r="AB49" s="7" t="s">
        <v>74</v>
      </c>
      <c r="AC49" s="7" t="s">
        <v>74</v>
      </c>
      <c r="AD49" s="38"/>
      <c r="AE49" s="38"/>
      <c r="AF49" s="7" t="s">
        <v>74</v>
      </c>
      <c r="AG49" s="7" t="s">
        <v>74</v>
      </c>
      <c r="AH49" s="7" t="s">
        <v>74</v>
      </c>
      <c r="AI49" s="7" t="s">
        <v>74</v>
      </c>
      <c r="AJ49" s="7" t="s">
        <v>74</v>
      </c>
      <c r="AK49" s="38"/>
      <c r="AL49" s="107"/>
      <c r="AM49" s="27">
        <f t="shared" si="27"/>
        <v>0</v>
      </c>
      <c r="AN49" s="28">
        <f t="shared" si="28"/>
        <v>0</v>
      </c>
      <c r="AO49" s="28">
        <f t="shared" si="29"/>
        <v>0</v>
      </c>
      <c r="AP49" s="29">
        <f t="shared" si="30"/>
        <v>1</v>
      </c>
      <c r="AQ49" s="64">
        <f t="shared" si="22"/>
        <v>20</v>
      </c>
      <c r="AR49" s="27">
        <f>SUM(AM49,VLOOKUP($B49,[1]ABSEN!$B$7:$AX$66,AR$69,0))</f>
        <v>0</v>
      </c>
      <c r="AS49" s="28">
        <f>SUM(AN49,VLOOKUP($B49,[1]ABSEN!$B$7:$AX$66,AS$69,0))</f>
        <v>0</v>
      </c>
      <c r="AT49" s="28">
        <f>SUM(AO49,VLOOKUP($B49,[1]ABSEN!$B$7:$AX$66,AT$69,0))</f>
        <v>0</v>
      </c>
      <c r="AU49" s="29">
        <f>SUM(AP49,VLOOKUP($B49,[1]ABSEN!$B$7:$AX$66,AU$69,0))</f>
        <v>9</v>
      </c>
      <c r="AW49" s="24" t="str">
        <f t="shared" si="23"/>
        <v/>
      </c>
      <c r="AX49" s="25" t="str">
        <f t="shared" si="23"/>
        <v/>
      </c>
      <c r="AY49" s="25" t="str">
        <f t="shared" si="23"/>
        <v/>
      </c>
      <c r="AZ49" s="26" t="str">
        <f t="shared" si="23"/>
        <v/>
      </c>
      <c r="BA49" s="24" t="str">
        <f t="shared" si="24"/>
        <v/>
      </c>
      <c r="BB49" s="25" t="str">
        <f t="shared" si="24"/>
        <v/>
      </c>
      <c r="BC49" s="25" t="str">
        <f t="shared" si="24"/>
        <v/>
      </c>
      <c r="BD49" s="26">
        <f t="shared" si="24"/>
        <v>1</v>
      </c>
      <c r="BE49" s="4">
        <f t="shared" si="26"/>
        <v>1</v>
      </c>
    </row>
    <row r="50" spans="1:57" ht="20.100000000000001" customHeight="1" x14ac:dyDescent="0.2">
      <c r="A50" s="17">
        <f t="shared" si="25"/>
        <v>15</v>
      </c>
      <c r="B50" s="116" t="s">
        <v>70</v>
      </c>
      <c r="C50" s="106"/>
      <c r="D50" s="7"/>
      <c r="E50" s="7"/>
      <c r="F50" s="7"/>
      <c r="G50" s="14"/>
      <c r="H50" s="13" t="s">
        <v>74</v>
      </c>
      <c r="I50" s="38"/>
      <c r="J50" s="38"/>
      <c r="K50" s="7" t="s">
        <v>74</v>
      </c>
      <c r="L50" s="7" t="s">
        <v>74</v>
      </c>
      <c r="M50" s="7" t="s">
        <v>74</v>
      </c>
      <c r="N50" s="7" t="s">
        <v>74</v>
      </c>
      <c r="O50" s="7" t="s">
        <v>74</v>
      </c>
      <c r="P50" s="38"/>
      <c r="Q50" s="38"/>
      <c r="R50" s="8" t="s">
        <v>74</v>
      </c>
      <c r="S50" s="7" t="s">
        <v>74</v>
      </c>
      <c r="T50" s="7" t="s">
        <v>74</v>
      </c>
      <c r="U50" s="7" t="s">
        <v>74</v>
      </c>
      <c r="V50" s="7" t="s">
        <v>74</v>
      </c>
      <c r="W50" s="38"/>
      <c r="X50" s="38"/>
      <c r="Y50" s="8" t="s">
        <v>74</v>
      </c>
      <c r="Z50" s="7" t="s">
        <v>74</v>
      </c>
      <c r="AA50" s="7" t="s">
        <v>74</v>
      </c>
      <c r="AB50" s="7" t="s">
        <v>74</v>
      </c>
      <c r="AC50" s="7" t="s">
        <v>74</v>
      </c>
      <c r="AD50" s="38"/>
      <c r="AE50" s="38"/>
      <c r="AF50" s="7" t="s">
        <v>74</v>
      </c>
      <c r="AG50" s="7" t="s">
        <v>74</v>
      </c>
      <c r="AH50" s="7" t="s">
        <v>74</v>
      </c>
      <c r="AI50" s="7" t="s">
        <v>74</v>
      </c>
      <c r="AJ50" s="7" t="s">
        <v>74</v>
      </c>
      <c r="AK50" s="38"/>
      <c r="AL50" s="107"/>
      <c r="AM50" s="27">
        <f t="shared" si="27"/>
        <v>0</v>
      </c>
      <c r="AN50" s="28">
        <f t="shared" si="28"/>
        <v>0</v>
      </c>
      <c r="AO50" s="28">
        <f t="shared" si="29"/>
        <v>0</v>
      </c>
      <c r="AP50" s="29">
        <f t="shared" si="30"/>
        <v>0</v>
      </c>
      <c r="AQ50" s="64">
        <f t="shared" si="22"/>
        <v>21</v>
      </c>
      <c r="AR50" s="27">
        <f>SUM(AM50,VLOOKUP($B50,[1]ABSEN!$B$7:$AX$66,AR$69,0))</f>
        <v>0</v>
      </c>
      <c r="AS50" s="28">
        <f>SUM(AN50,VLOOKUP($B50,[1]ABSEN!$B$7:$AX$66,AS$69,0))</f>
        <v>0</v>
      </c>
      <c r="AT50" s="28">
        <f>SUM(AO50,VLOOKUP($B50,[1]ABSEN!$B$7:$AX$66,AT$69,0))</f>
        <v>0</v>
      </c>
      <c r="AU50" s="29">
        <f>SUM(AP50,VLOOKUP($B50,[1]ABSEN!$B$7:$AX$66,AU$69,0))</f>
        <v>3</v>
      </c>
      <c r="AW50" s="24" t="str">
        <f t="shared" si="23"/>
        <v/>
      </c>
      <c r="AX50" s="25" t="str">
        <f t="shared" si="23"/>
        <v/>
      </c>
      <c r="AY50" s="25" t="str">
        <f t="shared" si="23"/>
        <v/>
      </c>
      <c r="AZ50" s="26" t="str">
        <f t="shared" si="23"/>
        <v/>
      </c>
      <c r="BA50" s="24" t="str">
        <f t="shared" si="24"/>
        <v/>
      </c>
      <c r="BB50" s="25" t="str">
        <f t="shared" si="24"/>
        <v/>
      </c>
      <c r="BC50" s="25" t="str">
        <f t="shared" si="24"/>
        <v/>
      </c>
      <c r="BD50" s="26" t="str">
        <f t="shared" si="24"/>
        <v/>
      </c>
      <c r="BE50" s="4">
        <f t="shared" si="26"/>
        <v>0</v>
      </c>
    </row>
    <row r="51" spans="1:57" ht="20.100000000000001" customHeight="1" x14ac:dyDescent="0.2">
      <c r="A51" s="17">
        <f t="shared" si="25"/>
        <v>16</v>
      </c>
      <c r="B51" s="116" t="s">
        <v>71</v>
      </c>
      <c r="C51" s="106"/>
      <c r="D51" s="7"/>
      <c r="E51" s="7"/>
      <c r="F51" s="7"/>
      <c r="G51" s="14"/>
      <c r="H51" s="13" t="s">
        <v>74</v>
      </c>
      <c r="I51" s="38"/>
      <c r="J51" s="38"/>
      <c r="K51" s="7" t="s">
        <v>74</v>
      </c>
      <c r="L51" s="7" t="s">
        <v>74</v>
      </c>
      <c r="M51" s="7" t="s">
        <v>74</v>
      </c>
      <c r="N51" s="7" t="s">
        <v>74</v>
      </c>
      <c r="O51" s="7" t="s">
        <v>74</v>
      </c>
      <c r="P51" s="38"/>
      <c r="Q51" s="38"/>
      <c r="R51" s="7" t="s">
        <v>74</v>
      </c>
      <c r="S51" s="7" t="s">
        <v>74</v>
      </c>
      <c r="T51" s="7" t="s">
        <v>74</v>
      </c>
      <c r="U51" s="7" t="s">
        <v>74</v>
      </c>
      <c r="V51" s="7" t="s">
        <v>74</v>
      </c>
      <c r="W51" s="38"/>
      <c r="X51" s="38"/>
      <c r="Y51" s="7" t="s">
        <v>74</v>
      </c>
      <c r="Z51" s="7" t="s">
        <v>74</v>
      </c>
      <c r="AA51" s="7" t="s">
        <v>74</v>
      </c>
      <c r="AB51" s="7" t="s">
        <v>74</v>
      </c>
      <c r="AC51" s="7" t="s">
        <v>74</v>
      </c>
      <c r="AD51" s="38"/>
      <c r="AE51" s="38"/>
      <c r="AF51" s="7" t="s">
        <v>74</v>
      </c>
      <c r="AG51" s="7" t="s">
        <v>74</v>
      </c>
      <c r="AH51" s="7" t="s">
        <v>74</v>
      </c>
      <c r="AI51" s="7" t="s">
        <v>74</v>
      </c>
      <c r="AJ51" s="7" t="s">
        <v>74</v>
      </c>
      <c r="AK51" s="38"/>
      <c r="AL51" s="107"/>
      <c r="AM51" s="27">
        <f t="shared" si="27"/>
        <v>0</v>
      </c>
      <c r="AN51" s="28">
        <f t="shared" si="28"/>
        <v>0</v>
      </c>
      <c r="AO51" s="28">
        <f t="shared" si="29"/>
        <v>0</v>
      </c>
      <c r="AP51" s="29">
        <f t="shared" si="30"/>
        <v>0</v>
      </c>
      <c r="AQ51" s="64">
        <f t="shared" si="22"/>
        <v>21</v>
      </c>
      <c r="AR51" s="27">
        <f>SUM(AM51,VLOOKUP($B51,[1]ABSEN!$B$7:$AX$66,AR$69,0))</f>
        <v>0</v>
      </c>
      <c r="AS51" s="28">
        <f>SUM(AN51,VLOOKUP($B51,[1]ABSEN!$B$7:$AX$66,AS$69,0))</f>
        <v>0</v>
      </c>
      <c r="AT51" s="28">
        <f>SUM(AO51,VLOOKUP($B51,[1]ABSEN!$B$7:$AX$66,AT$69,0))</f>
        <v>0</v>
      </c>
      <c r="AU51" s="29">
        <f>SUM(AP51,VLOOKUP($B51,[1]ABSEN!$B$7:$AX$66,AU$69,0))</f>
        <v>7</v>
      </c>
      <c r="AW51" s="24" t="str">
        <f t="shared" si="23"/>
        <v/>
      </c>
      <c r="AX51" s="25" t="str">
        <f t="shared" si="23"/>
        <v/>
      </c>
      <c r="AY51" s="25" t="str">
        <f t="shared" si="23"/>
        <v/>
      </c>
      <c r="AZ51" s="26" t="str">
        <f t="shared" si="23"/>
        <v/>
      </c>
      <c r="BA51" s="24" t="str">
        <f t="shared" si="24"/>
        <v/>
      </c>
      <c r="BB51" s="25" t="str">
        <f t="shared" si="24"/>
        <v/>
      </c>
      <c r="BC51" s="25" t="str">
        <f t="shared" si="24"/>
        <v/>
      </c>
      <c r="BD51" s="26" t="str">
        <f t="shared" si="24"/>
        <v/>
      </c>
      <c r="BE51" s="4">
        <f t="shared" si="26"/>
        <v>0</v>
      </c>
    </row>
    <row r="52" spans="1:57" ht="20.100000000000001" customHeight="1" x14ac:dyDescent="0.2">
      <c r="A52" s="17">
        <f t="shared" si="25"/>
        <v>17</v>
      </c>
      <c r="B52" s="97" t="s">
        <v>28</v>
      </c>
      <c r="C52" s="106"/>
      <c r="D52" s="7"/>
      <c r="E52" s="7"/>
      <c r="F52" s="7"/>
      <c r="G52" s="14"/>
      <c r="H52" s="13" t="s">
        <v>74</v>
      </c>
      <c r="I52" s="38"/>
      <c r="J52" s="38"/>
      <c r="K52" s="7" t="s">
        <v>74</v>
      </c>
      <c r="L52" s="7" t="s">
        <v>74</v>
      </c>
      <c r="M52" s="7" t="s">
        <v>22</v>
      </c>
      <c r="N52" s="7" t="s">
        <v>22</v>
      </c>
      <c r="O52" s="7" t="s">
        <v>22</v>
      </c>
      <c r="P52" s="38"/>
      <c r="Q52" s="38"/>
      <c r="R52" s="7" t="s">
        <v>74</v>
      </c>
      <c r="S52" s="7" t="s">
        <v>74</v>
      </c>
      <c r="T52" s="7" t="s">
        <v>74</v>
      </c>
      <c r="U52" s="7" t="s">
        <v>74</v>
      </c>
      <c r="V52" s="7" t="s">
        <v>74</v>
      </c>
      <c r="W52" s="38"/>
      <c r="X52" s="38"/>
      <c r="Y52" s="7" t="s">
        <v>74</v>
      </c>
      <c r="Z52" s="7" t="s">
        <v>22</v>
      </c>
      <c r="AA52" s="7" t="s">
        <v>22</v>
      </c>
      <c r="AB52" s="7" t="s">
        <v>22</v>
      </c>
      <c r="AC52" s="7" t="s">
        <v>22</v>
      </c>
      <c r="AD52" s="38"/>
      <c r="AE52" s="38"/>
      <c r="AF52" s="7" t="s">
        <v>74</v>
      </c>
      <c r="AG52" s="7" t="s">
        <v>74</v>
      </c>
      <c r="AH52" s="7" t="s">
        <v>74</v>
      </c>
      <c r="AI52" s="7" t="s">
        <v>74</v>
      </c>
      <c r="AJ52" s="7" t="s">
        <v>74</v>
      </c>
      <c r="AK52" s="38"/>
      <c r="AL52" s="107"/>
      <c r="AM52" s="27">
        <f t="shared" si="27"/>
        <v>0</v>
      </c>
      <c r="AN52" s="28">
        <f t="shared" si="28"/>
        <v>0</v>
      </c>
      <c r="AO52" s="28">
        <f t="shared" si="29"/>
        <v>0</v>
      </c>
      <c r="AP52" s="29">
        <f t="shared" si="30"/>
        <v>7</v>
      </c>
      <c r="AQ52" s="64">
        <f t="shared" si="22"/>
        <v>14</v>
      </c>
      <c r="AR52" s="27">
        <f>SUM(AM52,VLOOKUP($B52,[1]ABSEN!$B$7:$AX$66,AR$69,0))</f>
        <v>0</v>
      </c>
      <c r="AS52" s="28">
        <f>SUM(AN52,VLOOKUP($B52,[1]ABSEN!$B$7:$AX$66,AS$69,0))</f>
        <v>0</v>
      </c>
      <c r="AT52" s="28">
        <f>SUM(AO52,VLOOKUP($B52,[1]ABSEN!$B$7:$AX$66,AT$69,0))</f>
        <v>0</v>
      </c>
      <c r="AU52" s="29">
        <f>SUM(AP52,VLOOKUP($B52,[1]ABSEN!$B$7:$AX$66,AU$69,0))</f>
        <v>16</v>
      </c>
      <c r="AW52" s="13" t="str">
        <f t="shared" si="23"/>
        <v/>
      </c>
      <c r="AX52" s="7" t="str">
        <f t="shared" si="23"/>
        <v/>
      </c>
      <c r="AY52" s="7" t="str">
        <f t="shared" si="23"/>
        <v/>
      </c>
      <c r="AZ52" s="14" t="str">
        <f t="shared" si="23"/>
        <v/>
      </c>
      <c r="BA52" s="13" t="str">
        <f t="shared" si="24"/>
        <v/>
      </c>
      <c r="BB52" s="7" t="str">
        <f t="shared" si="24"/>
        <v/>
      </c>
      <c r="BC52" s="7" t="str">
        <f t="shared" si="24"/>
        <v/>
      </c>
      <c r="BD52" s="14">
        <f t="shared" si="24"/>
        <v>7</v>
      </c>
      <c r="BE52" s="4">
        <f>SUM(BA52:BD52)</f>
        <v>7</v>
      </c>
    </row>
    <row r="53" spans="1:57" ht="20.100000000000001" customHeight="1" x14ac:dyDescent="0.2">
      <c r="A53" s="17">
        <f t="shared" si="25"/>
        <v>18</v>
      </c>
      <c r="B53" s="117" t="s">
        <v>72</v>
      </c>
      <c r="C53" s="106"/>
      <c r="D53" s="7"/>
      <c r="E53" s="7"/>
      <c r="F53" s="7"/>
      <c r="G53" s="14"/>
      <c r="H53" s="13" t="s">
        <v>74</v>
      </c>
      <c r="I53" s="38"/>
      <c r="J53" s="38"/>
      <c r="K53" s="7" t="s">
        <v>74</v>
      </c>
      <c r="L53" s="7" t="s">
        <v>74</v>
      </c>
      <c r="M53" s="7" t="s">
        <v>74</v>
      </c>
      <c r="N53" s="7" t="s">
        <v>74</v>
      </c>
      <c r="O53" s="7" t="s">
        <v>74</v>
      </c>
      <c r="P53" s="38"/>
      <c r="Q53" s="38"/>
      <c r="R53" s="7" t="s">
        <v>74</v>
      </c>
      <c r="S53" s="7" t="s">
        <v>74</v>
      </c>
      <c r="T53" s="7" t="s">
        <v>74</v>
      </c>
      <c r="U53" s="7" t="s">
        <v>74</v>
      </c>
      <c r="V53" s="7" t="s">
        <v>74</v>
      </c>
      <c r="W53" s="38"/>
      <c r="X53" s="38"/>
      <c r="Y53" s="7" t="s">
        <v>74</v>
      </c>
      <c r="Z53" s="7" t="s">
        <v>74</v>
      </c>
      <c r="AA53" s="7" t="s">
        <v>74</v>
      </c>
      <c r="AB53" s="7" t="s">
        <v>74</v>
      </c>
      <c r="AC53" s="7" t="s">
        <v>74</v>
      </c>
      <c r="AD53" s="38"/>
      <c r="AE53" s="38"/>
      <c r="AF53" s="7" t="s">
        <v>74</v>
      </c>
      <c r="AG53" s="7" t="s">
        <v>74</v>
      </c>
      <c r="AH53" s="7" t="s">
        <v>74</v>
      </c>
      <c r="AI53" s="7" t="s">
        <v>74</v>
      </c>
      <c r="AJ53" s="7" t="s">
        <v>74</v>
      </c>
      <c r="AK53" s="38"/>
      <c r="AL53" s="107"/>
      <c r="AM53" s="27">
        <f t="shared" si="27"/>
        <v>0</v>
      </c>
      <c r="AN53" s="28">
        <f t="shared" si="28"/>
        <v>0</v>
      </c>
      <c r="AO53" s="28">
        <f t="shared" si="29"/>
        <v>0</v>
      </c>
      <c r="AP53" s="29">
        <f t="shared" si="30"/>
        <v>0</v>
      </c>
      <c r="AQ53" s="64">
        <f t="shared" si="22"/>
        <v>21</v>
      </c>
      <c r="AR53" s="27">
        <f>SUM(AM53,VLOOKUP($B53,[1]ABSEN!$B$7:$AX$66,AR$69,0))</f>
        <v>0</v>
      </c>
      <c r="AS53" s="28">
        <f>SUM(AN53,VLOOKUP($B53,[1]ABSEN!$B$7:$AX$66,AS$69,0))</f>
        <v>0</v>
      </c>
      <c r="AT53" s="28">
        <f>SUM(AO53,VLOOKUP($B53,[1]ABSEN!$B$7:$AX$66,AT$69,0))</f>
        <v>0</v>
      </c>
      <c r="AU53" s="29">
        <f>SUM(AP53,VLOOKUP($B53,[1]ABSEN!$B$7:$AX$66,AU$69,0))</f>
        <v>5</v>
      </c>
      <c r="AW53" s="24" t="str">
        <f t="shared" si="23"/>
        <v/>
      </c>
      <c r="AX53" s="25" t="str">
        <f t="shared" si="23"/>
        <v/>
      </c>
      <c r="AY53" s="25" t="str">
        <f t="shared" si="23"/>
        <v/>
      </c>
      <c r="AZ53" s="26" t="str">
        <f t="shared" si="23"/>
        <v/>
      </c>
      <c r="BA53" s="24" t="str">
        <f t="shared" si="24"/>
        <v/>
      </c>
      <c r="BB53" s="25" t="str">
        <f t="shared" si="24"/>
        <v/>
      </c>
      <c r="BC53" s="25" t="str">
        <f t="shared" si="24"/>
        <v/>
      </c>
      <c r="BD53" s="26" t="str">
        <f t="shared" si="24"/>
        <v/>
      </c>
      <c r="BE53" s="4">
        <f t="shared" si="26"/>
        <v>0</v>
      </c>
    </row>
    <row r="54" spans="1:57" ht="20.100000000000001" customHeight="1" x14ac:dyDescent="0.2">
      <c r="A54" s="17">
        <f t="shared" si="25"/>
        <v>19</v>
      </c>
      <c r="B54" s="116" t="s">
        <v>75</v>
      </c>
      <c r="C54" s="106"/>
      <c r="D54" s="7" t="s">
        <v>22</v>
      </c>
      <c r="E54" s="7"/>
      <c r="F54" s="7"/>
      <c r="G54" s="14"/>
      <c r="H54" s="13" t="s">
        <v>74</v>
      </c>
      <c r="I54" s="38"/>
      <c r="J54" s="38"/>
      <c r="K54" s="7" t="s">
        <v>74</v>
      </c>
      <c r="L54" s="7" t="s">
        <v>74</v>
      </c>
      <c r="M54" s="7" t="s">
        <v>74</v>
      </c>
      <c r="N54" s="7" t="s">
        <v>74</v>
      </c>
      <c r="O54" s="7" t="s">
        <v>74</v>
      </c>
      <c r="P54" s="38"/>
      <c r="Q54" s="38"/>
      <c r="R54" s="7" t="s">
        <v>74</v>
      </c>
      <c r="S54" s="7" t="s">
        <v>74</v>
      </c>
      <c r="T54" s="7" t="s">
        <v>74</v>
      </c>
      <c r="U54" s="7" t="s">
        <v>74</v>
      </c>
      <c r="V54" s="7" t="s">
        <v>74</v>
      </c>
      <c r="W54" s="38"/>
      <c r="X54" s="38"/>
      <c r="Y54" s="7" t="s">
        <v>74</v>
      </c>
      <c r="Z54" s="7" t="s">
        <v>74</v>
      </c>
      <c r="AA54" s="7" t="s">
        <v>74</v>
      </c>
      <c r="AB54" s="7" t="s">
        <v>74</v>
      </c>
      <c r="AC54" s="7" t="s">
        <v>74</v>
      </c>
      <c r="AD54" s="38"/>
      <c r="AE54" s="38"/>
      <c r="AF54" s="7" t="s">
        <v>74</v>
      </c>
      <c r="AG54" s="7" t="s">
        <v>74</v>
      </c>
      <c r="AH54" s="7" t="s">
        <v>74</v>
      </c>
      <c r="AI54" s="7" t="s">
        <v>74</v>
      </c>
      <c r="AJ54" s="7" t="s">
        <v>74</v>
      </c>
      <c r="AK54" s="38"/>
      <c r="AL54" s="107"/>
      <c r="AM54" s="27">
        <f t="shared" si="27"/>
        <v>0</v>
      </c>
      <c r="AN54" s="28">
        <f t="shared" si="28"/>
        <v>0</v>
      </c>
      <c r="AO54" s="28">
        <f t="shared" si="29"/>
        <v>0</v>
      </c>
      <c r="AP54" s="29">
        <f t="shared" si="30"/>
        <v>1</v>
      </c>
      <c r="AQ54" s="64">
        <f t="shared" si="22"/>
        <v>20</v>
      </c>
      <c r="AR54" s="27">
        <f>SUM(AM54,VLOOKUP($B54,[1]ABSEN!$B$7:$AX$66,AR$69,0))</f>
        <v>0</v>
      </c>
      <c r="AS54" s="28">
        <f>SUM(AN54,VLOOKUP($B54,[1]ABSEN!$B$7:$AX$66,AS$69,0))</f>
        <v>0</v>
      </c>
      <c r="AT54" s="28">
        <f>SUM(AO54,VLOOKUP($B54,[1]ABSEN!$B$7:$AX$66,AT$69,0))</f>
        <v>0</v>
      </c>
      <c r="AU54" s="29">
        <f>SUM(AP54,VLOOKUP($B54,[1]ABSEN!$B$7:$AX$66,AU$69,0))</f>
        <v>10</v>
      </c>
      <c r="AW54" s="24" t="str">
        <f t="shared" si="23"/>
        <v/>
      </c>
      <c r="AX54" s="25" t="str">
        <f t="shared" si="23"/>
        <v/>
      </c>
      <c r="AY54" s="25" t="str">
        <f t="shared" si="23"/>
        <v/>
      </c>
      <c r="AZ54" s="26">
        <f t="shared" si="23"/>
        <v>1</v>
      </c>
      <c r="BA54" s="24" t="str">
        <f t="shared" si="24"/>
        <v/>
      </c>
      <c r="BB54" s="25" t="str">
        <f t="shared" si="24"/>
        <v/>
      </c>
      <c r="BC54" s="25" t="str">
        <f t="shared" si="24"/>
        <v/>
      </c>
      <c r="BD54" s="26" t="str">
        <f t="shared" si="24"/>
        <v/>
      </c>
      <c r="BE54" s="4">
        <f t="shared" si="26"/>
        <v>0</v>
      </c>
    </row>
    <row r="55" spans="1:57" ht="20.100000000000001" customHeight="1" x14ac:dyDescent="0.2">
      <c r="A55" s="17">
        <f t="shared" si="25"/>
        <v>20</v>
      </c>
      <c r="B55" s="116" t="s">
        <v>76</v>
      </c>
      <c r="C55" s="106"/>
      <c r="D55" s="7"/>
      <c r="E55" s="7"/>
      <c r="F55" s="7"/>
      <c r="G55" s="14"/>
      <c r="H55" s="13" t="s">
        <v>74</v>
      </c>
      <c r="I55" s="38"/>
      <c r="J55" s="38"/>
      <c r="K55" s="7" t="s">
        <v>74</v>
      </c>
      <c r="L55" s="7" t="s">
        <v>74</v>
      </c>
      <c r="M55" s="7" t="s">
        <v>74</v>
      </c>
      <c r="N55" s="7" t="s">
        <v>74</v>
      </c>
      <c r="O55" s="7" t="s">
        <v>74</v>
      </c>
      <c r="P55" s="38"/>
      <c r="Q55" s="38"/>
      <c r="R55" s="7" t="s">
        <v>74</v>
      </c>
      <c r="S55" s="7" t="s">
        <v>74</v>
      </c>
      <c r="T55" s="7" t="s">
        <v>74</v>
      </c>
      <c r="U55" s="7" t="s">
        <v>74</v>
      </c>
      <c r="V55" s="7" t="s">
        <v>74</v>
      </c>
      <c r="W55" s="38"/>
      <c r="X55" s="38"/>
      <c r="Y55" s="7" t="s">
        <v>74</v>
      </c>
      <c r="Z55" s="7" t="s">
        <v>74</v>
      </c>
      <c r="AA55" s="7" t="s">
        <v>74</v>
      </c>
      <c r="AB55" s="7" t="s">
        <v>74</v>
      </c>
      <c r="AC55" s="7" t="s">
        <v>74</v>
      </c>
      <c r="AD55" s="38"/>
      <c r="AE55" s="38"/>
      <c r="AF55" s="7" t="s">
        <v>74</v>
      </c>
      <c r="AG55" s="7" t="s">
        <v>74</v>
      </c>
      <c r="AH55" s="7" t="s">
        <v>74</v>
      </c>
      <c r="AI55" s="7" t="s">
        <v>74</v>
      </c>
      <c r="AJ55" s="7" t="s">
        <v>74</v>
      </c>
      <c r="AK55" s="38"/>
      <c r="AL55" s="107"/>
      <c r="AM55" s="27">
        <f t="shared" si="27"/>
        <v>0</v>
      </c>
      <c r="AN55" s="28">
        <f t="shared" si="28"/>
        <v>0</v>
      </c>
      <c r="AO55" s="28">
        <f t="shared" si="29"/>
        <v>0</v>
      </c>
      <c r="AP55" s="29">
        <f t="shared" si="30"/>
        <v>0</v>
      </c>
      <c r="AQ55" s="64">
        <f t="shared" si="22"/>
        <v>21</v>
      </c>
      <c r="AR55" s="27">
        <f>SUM(AM55,VLOOKUP($B55,[1]ABSEN!$B$7:$AX$66,AR$69,0))</f>
        <v>0</v>
      </c>
      <c r="AS55" s="28">
        <f>SUM(AN55,VLOOKUP($B55,[1]ABSEN!$B$7:$AX$66,AS$69,0))</f>
        <v>0</v>
      </c>
      <c r="AT55" s="28">
        <f>SUM(AO55,VLOOKUP($B55,[1]ABSEN!$B$7:$AX$66,AT$69,0))</f>
        <v>0</v>
      </c>
      <c r="AU55" s="29">
        <f>SUM(AP55,VLOOKUP($B55,[1]ABSEN!$B$7:$AX$66,AU$69,0))</f>
        <v>0</v>
      </c>
      <c r="AW55" s="24" t="str">
        <f t="shared" si="23"/>
        <v/>
      </c>
      <c r="AX55" s="25" t="str">
        <f t="shared" si="23"/>
        <v/>
      </c>
      <c r="AY55" s="25" t="str">
        <f t="shared" si="23"/>
        <v/>
      </c>
      <c r="AZ55" s="26" t="str">
        <f t="shared" si="23"/>
        <v/>
      </c>
      <c r="BA55" s="24" t="str">
        <f t="shared" si="24"/>
        <v/>
      </c>
      <c r="BB55" s="25" t="str">
        <f t="shared" si="24"/>
        <v/>
      </c>
      <c r="BC55" s="25" t="str">
        <f t="shared" si="24"/>
        <v/>
      </c>
      <c r="BD55" s="26" t="str">
        <f t="shared" si="24"/>
        <v/>
      </c>
      <c r="BE55" s="4">
        <f t="shared" si="26"/>
        <v>0</v>
      </c>
    </row>
    <row r="56" spans="1:57" ht="20.100000000000001" customHeight="1" x14ac:dyDescent="0.2">
      <c r="A56" s="66">
        <f t="shared" si="25"/>
        <v>21</v>
      </c>
      <c r="B56" s="118" t="s">
        <v>77</v>
      </c>
      <c r="C56" s="106"/>
      <c r="D56" s="7"/>
      <c r="E56" s="7"/>
      <c r="F56" s="7"/>
      <c r="G56" s="14"/>
      <c r="H56" s="13" t="s">
        <v>74</v>
      </c>
      <c r="I56" s="74"/>
      <c r="J56" s="74"/>
      <c r="K56" s="7" t="s">
        <v>74</v>
      </c>
      <c r="L56" s="7" t="s">
        <v>74</v>
      </c>
      <c r="M56" s="7" t="s">
        <v>74</v>
      </c>
      <c r="N56" s="7" t="s">
        <v>74</v>
      </c>
      <c r="O56" s="7" t="s">
        <v>22</v>
      </c>
      <c r="P56" s="74"/>
      <c r="Q56" s="74"/>
      <c r="R56" s="25" t="s">
        <v>74</v>
      </c>
      <c r="S56" s="7" t="s">
        <v>74</v>
      </c>
      <c r="T56" s="7" t="s">
        <v>74</v>
      </c>
      <c r="U56" s="7" t="s">
        <v>74</v>
      </c>
      <c r="V56" s="7" t="s">
        <v>74</v>
      </c>
      <c r="W56" s="74"/>
      <c r="X56" s="74"/>
      <c r="Y56" s="25" t="s">
        <v>74</v>
      </c>
      <c r="Z56" s="7" t="s">
        <v>74</v>
      </c>
      <c r="AA56" s="7" t="s">
        <v>74</v>
      </c>
      <c r="AB56" s="7" t="s">
        <v>74</v>
      </c>
      <c r="AC56" s="7" t="s">
        <v>74</v>
      </c>
      <c r="AD56" s="74"/>
      <c r="AE56" s="74"/>
      <c r="AF56" s="7" t="s">
        <v>74</v>
      </c>
      <c r="AG56" s="7" t="s">
        <v>74</v>
      </c>
      <c r="AH56" s="7" t="s">
        <v>74</v>
      </c>
      <c r="AI56" s="7" t="s">
        <v>74</v>
      </c>
      <c r="AJ56" s="7" t="s">
        <v>74</v>
      </c>
      <c r="AK56" s="74"/>
      <c r="AL56" s="112"/>
      <c r="AM56" s="67">
        <f t="shared" ref="AM56:AO57" si="31">SUM(AW56,BA56)</f>
        <v>0</v>
      </c>
      <c r="AN56" s="68">
        <f t="shared" si="31"/>
        <v>0</v>
      </c>
      <c r="AO56" s="68">
        <f t="shared" si="31"/>
        <v>0</v>
      </c>
      <c r="AP56" s="69">
        <f t="shared" si="30"/>
        <v>1</v>
      </c>
      <c r="AQ56" s="70">
        <f t="shared" si="22"/>
        <v>20</v>
      </c>
      <c r="AR56" s="67">
        <f>SUM(AM56,VLOOKUP($B56,[1]ABSEN!$B$7:$AX$66,AR$69,0))</f>
        <v>0</v>
      </c>
      <c r="AS56" s="68">
        <f>SUM(AN56,VLOOKUP($B56,[1]ABSEN!$B$7:$AX$66,AS$69,0))</f>
        <v>0</v>
      </c>
      <c r="AT56" s="68">
        <f>SUM(AO56,VLOOKUP($B56,[1]ABSEN!$B$7:$AX$66,AT$69,0))</f>
        <v>0</v>
      </c>
      <c r="AU56" s="69">
        <f>SUM(AP56,VLOOKUP($B56,[1]ABSEN!$B$7:$AX$66,AU$69,0))</f>
        <v>16</v>
      </c>
      <c r="AW56" s="24" t="str">
        <f t="shared" si="23"/>
        <v/>
      </c>
      <c r="AX56" s="25" t="str">
        <f t="shared" si="23"/>
        <v/>
      </c>
      <c r="AY56" s="25" t="str">
        <f t="shared" si="23"/>
        <v/>
      </c>
      <c r="AZ56" s="26" t="str">
        <f t="shared" si="23"/>
        <v/>
      </c>
      <c r="BA56" s="24" t="str">
        <f t="shared" si="24"/>
        <v/>
      </c>
      <c r="BB56" s="25" t="str">
        <f t="shared" si="24"/>
        <v/>
      </c>
      <c r="BC56" s="25" t="str">
        <f t="shared" si="24"/>
        <v/>
      </c>
      <c r="BD56" s="26">
        <f t="shared" si="24"/>
        <v>1</v>
      </c>
      <c r="BE56" s="4">
        <f>SUM(BA56:BD56)</f>
        <v>1</v>
      </c>
    </row>
    <row r="57" spans="1:57" ht="20.100000000000001" customHeight="1" x14ac:dyDescent="0.2">
      <c r="A57" s="66">
        <f t="shared" si="25"/>
        <v>22</v>
      </c>
      <c r="B57" s="118" t="s">
        <v>78</v>
      </c>
      <c r="C57" s="106"/>
      <c r="D57" s="7"/>
      <c r="E57" s="7"/>
      <c r="F57" s="7"/>
      <c r="G57" s="14"/>
      <c r="H57" s="13" t="s">
        <v>74</v>
      </c>
      <c r="I57" s="74"/>
      <c r="J57" s="74"/>
      <c r="K57" s="7" t="s">
        <v>74</v>
      </c>
      <c r="L57" s="7" t="s">
        <v>74</v>
      </c>
      <c r="M57" s="7" t="s">
        <v>74</v>
      </c>
      <c r="N57" s="7" t="s">
        <v>74</v>
      </c>
      <c r="O57" s="7" t="s">
        <v>74</v>
      </c>
      <c r="P57" s="74"/>
      <c r="Q57" s="74"/>
      <c r="R57" s="25" t="s">
        <v>74</v>
      </c>
      <c r="S57" s="7" t="s">
        <v>74</v>
      </c>
      <c r="T57" s="7" t="s">
        <v>74</v>
      </c>
      <c r="U57" s="7" t="s">
        <v>74</v>
      </c>
      <c r="V57" s="7" t="s">
        <v>74</v>
      </c>
      <c r="W57" s="74"/>
      <c r="X57" s="74"/>
      <c r="Y57" s="25" t="s">
        <v>74</v>
      </c>
      <c r="Z57" s="7" t="s">
        <v>74</v>
      </c>
      <c r="AA57" s="7" t="s">
        <v>74</v>
      </c>
      <c r="AB57" s="7" t="s">
        <v>74</v>
      </c>
      <c r="AC57" s="7" t="s">
        <v>74</v>
      </c>
      <c r="AD57" s="74"/>
      <c r="AE57" s="74"/>
      <c r="AF57" s="7" t="s">
        <v>74</v>
      </c>
      <c r="AG57" s="7" t="s">
        <v>74</v>
      </c>
      <c r="AH57" s="7" t="s">
        <v>74</v>
      </c>
      <c r="AI57" s="7" t="s">
        <v>74</v>
      </c>
      <c r="AJ57" s="7" t="s">
        <v>74</v>
      </c>
      <c r="AK57" s="74"/>
      <c r="AL57" s="112"/>
      <c r="AM57" s="67">
        <f t="shared" si="31"/>
        <v>0</v>
      </c>
      <c r="AN57" s="68">
        <f t="shared" si="31"/>
        <v>0</v>
      </c>
      <c r="AO57" s="68">
        <f t="shared" si="31"/>
        <v>0</v>
      </c>
      <c r="AP57" s="69">
        <f t="shared" si="30"/>
        <v>0</v>
      </c>
      <c r="AQ57" s="70">
        <f t="shared" si="22"/>
        <v>21</v>
      </c>
      <c r="AR57" s="67">
        <f>SUM(AM57,VLOOKUP($B57,[1]ABSEN!$B$7:$AX$66,AR$69,0))</f>
        <v>0</v>
      </c>
      <c r="AS57" s="68">
        <f>SUM(AN57,VLOOKUP($B57,[1]ABSEN!$B$7:$AX$66,AS$69,0))</f>
        <v>0</v>
      </c>
      <c r="AT57" s="68">
        <f>SUM(AO57,VLOOKUP($B57,[1]ABSEN!$B$7:$AX$66,AT$69,0))</f>
        <v>66</v>
      </c>
      <c r="AU57" s="69">
        <f>SUM(AP57,VLOOKUP($B57,[1]ABSEN!$B$7:$AX$66,AU$69,0))</f>
        <v>3</v>
      </c>
      <c r="AW57" s="24" t="str">
        <f t="shared" si="23"/>
        <v/>
      </c>
      <c r="AX57" s="25" t="str">
        <f t="shared" si="23"/>
        <v/>
      </c>
      <c r="AY57" s="25" t="str">
        <f t="shared" si="23"/>
        <v/>
      </c>
      <c r="AZ57" s="26" t="str">
        <f t="shared" si="23"/>
        <v/>
      </c>
      <c r="BA57" s="24" t="str">
        <f t="shared" si="24"/>
        <v/>
      </c>
      <c r="BB57" s="25" t="str">
        <f t="shared" si="24"/>
        <v/>
      </c>
      <c r="BC57" s="25" t="str">
        <f t="shared" si="24"/>
        <v/>
      </c>
      <c r="BD57" s="26" t="str">
        <f t="shared" si="24"/>
        <v/>
      </c>
      <c r="BE57" s="4">
        <f>SUM(BA57:BD57)</f>
        <v>0</v>
      </c>
    </row>
    <row r="58" spans="1:57" ht="20.100000000000001" customHeight="1" x14ac:dyDescent="0.2">
      <c r="A58" s="66">
        <f t="shared" si="25"/>
        <v>23</v>
      </c>
      <c r="B58" s="118" t="s">
        <v>80</v>
      </c>
      <c r="C58" s="106"/>
      <c r="D58" s="7"/>
      <c r="E58" s="7" t="s">
        <v>22</v>
      </c>
      <c r="F58" s="7"/>
      <c r="G58" s="14"/>
      <c r="H58" s="13" t="s">
        <v>74</v>
      </c>
      <c r="I58" s="74"/>
      <c r="J58" s="74"/>
      <c r="K58" s="7" t="s">
        <v>74</v>
      </c>
      <c r="L58" s="7" t="s">
        <v>74</v>
      </c>
      <c r="M58" s="7" t="s">
        <v>74</v>
      </c>
      <c r="N58" s="7" t="s">
        <v>74</v>
      </c>
      <c r="O58" s="7" t="s">
        <v>74</v>
      </c>
      <c r="P58" s="74"/>
      <c r="Q58" s="74"/>
      <c r="R58" s="25" t="s">
        <v>74</v>
      </c>
      <c r="S58" s="7" t="s">
        <v>74</v>
      </c>
      <c r="T58" s="7" t="s">
        <v>74</v>
      </c>
      <c r="U58" s="7" t="s">
        <v>22</v>
      </c>
      <c r="V58" s="7" t="s">
        <v>74</v>
      </c>
      <c r="W58" s="74"/>
      <c r="X58" s="74"/>
      <c r="Y58" s="25" t="s">
        <v>74</v>
      </c>
      <c r="Z58" s="7" t="s">
        <v>74</v>
      </c>
      <c r="AA58" s="7" t="s">
        <v>74</v>
      </c>
      <c r="AB58" s="7" t="s">
        <v>74</v>
      </c>
      <c r="AC58" s="7" t="s">
        <v>74</v>
      </c>
      <c r="AD58" s="74"/>
      <c r="AE58" s="74"/>
      <c r="AF58" s="7" t="s">
        <v>74</v>
      </c>
      <c r="AG58" s="7" t="s">
        <v>74</v>
      </c>
      <c r="AH58" s="7" t="s">
        <v>74</v>
      </c>
      <c r="AI58" s="7" t="s">
        <v>74</v>
      </c>
      <c r="AJ58" s="7" t="s">
        <v>74</v>
      </c>
      <c r="AK58" s="74"/>
      <c r="AL58" s="112"/>
      <c r="AM58" s="67"/>
      <c r="AN58" s="68"/>
      <c r="AO58" s="68"/>
      <c r="AP58" s="69">
        <f t="shared" si="30"/>
        <v>2</v>
      </c>
      <c r="AQ58" s="70">
        <f t="shared" si="22"/>
        <v>19</v>
      </c>
      <c r="AR58" s="67">
        <f>SUM(AM58,VLOOKUP($B58,[1]ABSEN!$B$7:$AX$66,AR$69,0))</f>
        <v>0</v>
      </c>
      <c r="AS58" s="68">
        <f>SUM(AN58,VLOOKUP($B58,[1]ABSEN!$B$7:$AX$66,AS$69,0))</f>
        <v>0</v>
      </c>
      <c r="AT58" s="68">
        <f>SUM(AO58,VLOOKUP($B58,[1]ABSEN!$B$7:$AX$66,AT$69,0))</f>
        <v>0</v>
      </c>
      <c r="AU58" s="69">
        <f>SUM(AP58,VLOOKUP($B58,[1]ABSEN!$B$7:$AX$66,AU$69,0))</f>
        <v>47</v>
      </c>
      <c r="AW58" s="24" t="str">
        <f t="shared" si="23"/>
        <v/>
      </c>
      <c r="AX58" s="25" t="str">
        <f t="shared" si="23"/>
        <v/>
      </c>
      <c r="AY58" s="25" t="str">
        <f t="shared" si="23"/>
        <v/>
      </c>
      <c r="AZ58" s="26">
        <f t="shared" si="23"/>
        <v>1</v>
      </c>
      <c r="BA58" s="24" t="str">
        <f t="shared" si="24"/>
        <v/>
      </c>
      <c r="BB58" s="25" t="str">
        <f t="shared" si="24"/>
        <v/>
      </c>
      <c r="BC58" s="25" t="str">
        <f t="shared" si="24"/>
        <v/>
      </c>
      <c r="BD58" s="26">
        <f t="shared" si="24"/>
        <v>1</v>
      </c>
      <c r="BE58" s="4">
        <f>SUM(BA58:BD58)</f>
        <v>1</v>
      </c>
    </row>
    <row r="59" spans="1:57" ht="20.100000000000001" customHeight="1" x14ac:dyDescent="0.2">
      <c r="A59" s="66">
        <f t="shared" si="25"/>
        <v>24</v>
      </c>
      <c r="B59" s="118" t="s">
        <v>79</v>
      </c>
      <c r="C59" s="106"/>
      <c r="D59" s="7"/>
      <c r="E59" s="7"/>
      <c r="F59" s="7"/>
      <c r="G59" s="14"/>
      <c r="H59" s="13" t="s">
        <v>74</v>
      </c>
      <c r="I59" s="74"/>
      <c r="J59" s="74"/>
      <c r="K59" s="25" t="s">
        <v>74</v>
      </c>
      <c r="L59" s="7" t="s">
        <v>74</v>
      </c>
      <c r="M59" s="7" t="s">
        <v>74</v>
      </c>
      <c r="N59" s="7" t="s">
        <v>74</v>
      </c>
      <c r="O59" s="7" t="s">
        <v>74</v>
      </c>
      <c r="P59" s="74"/>
      <c r="Q59" s="74"/>
      <c r="R59" s="25" t="s">
        <v>74</v>
      </c>
      <c r="S59" s="7" t="s">
        <v>74</v>
      </c>
      <c r="T59" s="7" t="s">
        <v>74</v>
      </c>
      <c r="U59" s="7" t="s">
        <v>74</v>
      </c>
      <c r="V59" s="7" t="s">
        <v>74</v>
      </c>
      <c r="W59" s="74"/>
      <c r="X59" s="74"/>
      <c r="Y59" s="25" t="s">
        <v>74</v>
      </c>
      <c r="Z59" s="7" t="s">
        <v>74</v>
      </c>
      <c r="AA59" s="7" t="s">
        <v>74</v>
      </c>
      <c r="AB59" s="7" t="s">
        <v>74</v>
      </c>
      <c r="AC59" s="7" t="s">
        <v>74</v>
      </c>
      <c r="AD59" s="74"/>
      <c r="AE59" s="74"/>
      <c r="AF59" s="25" t="s">
        <v>74</v>
      </c>
      <c r="AG59" s="7" t="s">
        <v>74</v>
      </c>
      <c r="AH59" s="7" t="s">
        <v>74</v>
      </c>
      <c r="AI59" s="7" t="s">
        <v>74</v>
      </c>
      <c r="AJ59" s="7" t="s">
        <v>74</v>
      </c>
      <c r="AK59" s="74"/>
      <c r="AL59" s="112"/>
      <c r="AM59" s="67">
        <f t="shared" ref="AM59:AP64" si="32">SUM(AW59,BA59)</f>
        <v>0</v>
      </c>
      <c r="AN59" s="68">
        <f t="shared" si="32"/>
        <v>0</v>
      </c>
      <c r="AO59" s="68">
        <f t="shared" si="32"/>
        <v>0</v>
      </c>
      <c r="AP59" s="69">
        <f t="shared" si="32"/>
        <v>0</v>
      </c>
      <c r="AQ59" s="70">
        <f t="shared" si="22"/>
        <v>21</v>
      </c>
      <c r="AR59" s="67">
        <f>SUM(AM59,VLOOKUP($B59,[1]ABSEN!$B$7:$AX$66,AR$69,0))</f>
        <v>0</v>
      </c>
      <c r="AS59" s="68">
        <f>SUM(AN59,VLOOKUP($B59,[1]ABSEN!$B$7:$AX$66,AS$69,0))</f>
        <v>0</v>
      </c>
      <c r="AT59" s="68">
        <f>SUM(AO59,VLOOKUP($B59,[1]ABSEN!$B$7:$AX$66,AT$69,0))</f>
        <v>0</v>
      </c>
      <c r="AU59" s="69">
        <f>SUM(AP59,VLOOKUP($B59,[1]ABSEN!$B$7:$AX$66,AU$69,0))</f>
        <v>0</v>
      </c>
      <c r="AW59" s="24" t="str">
        <f t="shared" si="23"/>
        <v/>
      </c>
      <c r="AX59" s="25" t="str">
        <f t="shared" si="23"/>
        <v/>
      </c>
      <c r="AY59" s="25" t="str">
        <f t="shared" si="23"/>
        <v/>
      </c>
      <c r="AZ59" s="26" t="str">
        <f t="shared" si="23"/>
        <v/>
      </c>
      <c r="BA59" s="24" t="str">
        <f t="shared" si="24"/>
        <v/>
      </c>
      <c r="BB59" s="25" t="str">
        <f t="shared" si="24"/>
        <v/>
      </c>
      <c r="BC59" s="25" t="str">
        <f t="shared" si="24"/>
        <v/>
      </c>
      <c r="BD59" s="26" t="str">
        <f t="shared" si="24"/>
        <v/>
      </c>
      <c r="BE59" s="4">
        <f>SUM(BA59:BD59)</f>
        <v>0</v>
      </c>
    </row>
    <row r="60" spans="1:57" ht="20.100000000000001" customHeight="1" x14ac:dyDescent="0.2">
      <c r="A60" s="66">
        <f t="shared" si="25"/>
        <v>25</v>
      </c>
      <c r="B60" s="118" t="s">
        <v>81</v>
      </c>
      <c r="C60" s="110"/>
      <c r="D60" s="25"/>
      <c r="E60" s="25"/>
      <c r="F60" s="25"/>
      <c r="G60" s="26"/>
      <c r="H60" s="24" t="s">
        <v>74</v>
      </c>
      <c r="I60" s="74"/>
      <c r="J60" s="74"/>
      <c r="K60" s="25" t="s">
        <v>74</v>
      </c>
      <c r="L60" s="25" t="s">
        <v>74</v>
      </c>
      <c r="M60" s="25" t="s">
        <v>74</v>
      </c>
      <c r="N60" s="25" t="s">
        <v>74</v>
      </c>
      <c r="O60" s="25" t="s">
        <v>74</v>
      </c>
      <c r="P60" s="74"/>
      <c r="Q60" s="74"/>
      <c r="R60" s="25" t="s">
        <v>74</v>
      </c>
      <c r="S60" s="25" t="s">
        <v>74</v>
      </c>
      <c r="T60" s="25" t="s">
        <v>74</v>
      </c>
      <c r="U60" s="25" t="s">
        <v>74</v>
      </c>
      <c r="V60" s="25" t="s">
        <v>74</v>
      </c>
      <c r="W60" s="74"/>
      <c r="X60" s="74"/>
      <c r="Y60" s="25" t="s">
        <v>22</v>
      </c>
      <c r="Z60" s="25" t="s">
        <v>74</v>
      </c>
      <c r="AA60" s="25" t="s">
        <v>74</v>
      </c>
      <c r="AB60" s="25" t="s">
        <v>74</v>
      </c>
      <c r="AC60" s="25" t="s">
        <v>74</v>
      </c>
      <c r="AD60" s="74"/>
      <c r="AE60" s="74"/>
      <c r="AF60" s="25" t="s">
        <v>74</v>
      </c>
      <c r="AG60" s="25" t="s">
        <v>74</v>
      </c>
      <c r="AH60" s="25" t="s">
        <v>74</v>
      </c>
      <c r="AI60" s="25" t="s">
        <v>74</v>
      </c>
      <c r="AJ60" s="25" t="s">
        <v>74</v>
      </c>
      <c r="AK60" s="74"/>
      <c r="AL60" s="112"/>
      <c r="AM60" s="67">
        <f t="shared" si="32"/>
        <v>0</v>
      </c>
      <c r="AN60" s="68">
        <f t="shared" si="32"/>
        <v>0</v>
      </c>
      <c r="AO60" s="68">
        <f t="shared" si="32"/>
        <v>0</v>
      </c>
      <c r="AP60" s="69">
        <f t="shared" si="32"/>
        <v>1</v>
      </c>
      <c r="AQ60" s="70">
        <f t="shared" si="22"/>
        <v>20</v>
      </c>
      <c r="AR60" s="67">
        <f>SUM(AM60,VLOOKUP($B60,[1]ABSEN!$B$7:$AX$66,AR$69,0))</f>
        <v>0</v>
      </c>
      <c r="AS60" s="68">
        <f>SUM(AN60,VLOOKUP($B60,[1]ABSEN!$B$7:$AX$66,AS$69,0))</f>
        <v>0</v>
      </c>
      <c r="AT60" s="68">
        <f>SUM(AO60,VLOOKUP($B60,[1]ABSEN!$B$7:$AX$66,AT$69,0))</f>
        <v>0</v>
      </c>
      <c r="AU60" s="69">
        <f>SUM(AP60,VLOOKUP($B60,[1]ABSEN!$B$7:$AX$66,AU$69,0))</f>
        <v>8</v>
      </c>
      <c r="AW60" s="24" t="str">
        <f t="shared" si="23"/>
        <v/>
      </c>
      <c r="AX60" s="25" t="str">
        <f t="shared" si="23"/>
        <v/>
      </c>
      <c r="AY60" s="25" t="str">
        <f t="shared" si="23"/>
        <v/>
      </c>
      <c r="AZ60" s="26" t="str">
        <f t="shared" si="23"/>
        <v/>
      </c>
      <c r="BA60" s="24" t="str">
        <f t="shared" si="24"/>
        <v/>
      </c>
      <c r="BB60" s="25" t="str">
        <f t="shared" si="24"/>
        <v/>
      </c>
      <c r="BC60" s="25" t="str">
        <f t="shared" si="24"/>
        <v/>
      </c>
      <c r="BD60" s="26">
        <f t="shared" si="24"/>
        <v>1</v>
      </c>
    </row>
    <row r="61" spans="1:57" ht="20.100000000000001" customHeight="1" x14ac:dyDescent="0.2">
      <c r="A61" s="66">
        <f t="shared" si="25"/>
        <v>26</v>
      </c>
      <c r="B61" s="119" t="s">
        <v>83</v>
      </c>
      <c r="C61" s="110"/>
      <c r="D61" s="25" t="s">
        <v>74</v>
      </c>
      <c r="E61" s="25" t="s">
        <v>74</v>
      </c>
      <c r="F61" s="25" t="s">
        <v>74</v>
      </c>
      <c r="G61" s="26" t="s">
        <v>74</v>
      </c>
      <c r="H61" s="24" t="s">
        <v>74</v>
      </c>
      <c r="I61" s="74"/>
      <c r="J61" s="74"/>
      <c r="K61" s="25" t="s">
        <v>74</v>
      </c>
      <c r="L61" s="25" t="s">
        <v>74</v>
      </c>
      <c r="M61" s="25" t="s">
        <v>74</v>
      </c>
      <c r="N61" s="25" t="s">
        <v>74</v>
      </c>
      <c r="O61" s="25" t="s">
        <v>74</v>
      </c>
      <c r="P61" s="74"/>
      <c r="Q61" s="74"/>
      <c r="R61" s="25" t="s">
        <v>74</v>
      </c>
      <c r="S61" s="25" t="s">
        <v>74</v>
      </c>
      <c r="T61" s="25" t="s">
        <v>74</v>
      </c>
      <c r="U61" s="25" t="s">
        <v>74</v>
      </c>
      <c r="V61" s="25" t="s">
        <v>74</v>
      </c>
      <c r="W61" s="74"/>
      <c r="X61" s="74"/>
      <c r="Y61" s="25" t="s">
        <v>74</v>
      </c>
      <c r="Z61" s="25" t="s">
        <v>74</v>
      </c>
      <c r="AA61" s="25" t="s">
        <v>74</v>
      </c>
      <c r="AB61" s="25" t="s">
        <v>74</v>
      </c>
      <c r="AC61" s="25" t="s">
        <v>74</v>
      </c>
      <c r="AD61" s="74"/>
      <c r="AE61" s="74"/>
      <c r="AF61" s="25" t="s">
        <v>74</v>
      </c>
      <c r="AG61" s="25"/>
      <c r="AH61" s="25"/>
      <c r="AI61" s="25"/>
      <c r="AJ61" s="25"/>
      <c r="AK61" s="74"/>
      <c r="AL61" s="112"/>
      <c r="AM61" s="67">
        <f t="shared" si="32"/>
        <v>0</v>
      </c>
      <c r="AN61" s="68">
        <f t="shared" si="32"/>
        <v>0</v>
      </c>
      <c r="AO61" s="68">
        <f t="shared" si="32"/>
        <v>0</v>
      </c>
      <c r="AP61" s="69">
        <f t="shared" si="32"/>
        <v>0</v>
      </c>
      <c r="AQ61" s="75">
        <f>COUNTIF(C61:AL61,".")</f>
        <v>21</v>
      </c>
      <c r="AR61" s="67">
        <f>SUM(AM61,VLOOKUP($B61,[1]ABSEN!$B$7:$AX$66,AR$69,0))</f>
        <v>0</v>
      </c>
      <c r="AS61" s="68">
        <f>SUM(AN61,VLOOKUP($B61,[1]ABSEN!$B$7:$AX$66,AS$69,0))</f>
        <v>0</v>
      </c>
      <c r="AT61" s="68">
        <f>SUM(AO61,VLOOKUP($B61,[1]ABSEN!$B$7:$AX$66,AT$69,0))</f>
        <v>0</v>
      </c>
      <c r="AU61" s="69">
        <f>SUM(AP61,VLOOKUP($B61,[1]ABSEN!$B$7:$AX$66,AU$69,0))</f>
        <v>8</v>
      </c>
      <c r="AW61" s="24" t="str">
        <f t="shared" si="23"/>
        <v/>
      </c>
      <c r="AX61" s="25" t="str">
        <f t="shared" si="23"/>
        <v/>
      </c>
      <c r="AY61" s="25" t="str">
        <f t="shared" si="23"/>
        <v/>
      </c>
      <c r="AZ61" s="26" t="str">
        <f t="shared" si="23"/>
        <v/>
      </c>
      <c r="BA61" s="24" t="str">
        <f t="shared" si="24"/>
        <v/>
      </c>
      <c r="BB61" s="25" t="str">
        <f t="shared" si="24"/>
        <v/>
      </c>
      <c r="BC61" s="25" t="str">
        <f t="shared" si="24"/>
        <v/>
      </c>
      <c r="BD61" s="26" t="str">
        <f t="shared" si="24"/>
        <v/>
      </c>
    </row>
    <row r="62" spans="1:57" ht="20.100000000000001" customHeight="1" x14ac:dyDescent="0.2">
      <c r="A62" s="66">
        <f t="shared" si="25"/>
        <v>27</v>
      </c>
      <c r="B62" s="119" t="s">
        <v>140</v>
      </c>
      <c r="C62" s="110"/>
      <c r="D62" s="25" t="s">
        <v>74</v>
      </c>
      <c r="E62" s="25" t="s">
        <v>74</v>
      </c>
      <c r="F62" s="25" t="s">
        <v>74</v>
      </c>
      <c r="G62" s="26" t="s">
        <v>74</v>
      </c>
      <c r="H62" s="24" t="s">
        <v>74</v>
      </c>
      <c r="I62" s="74"/>
      <c r="J62" s="74"/>
      <c r="K62" s="25" t="s">
        <v>74</v>
      </c>
      <c r="L62" s="25" t="s">
        <v>74</v>
      </c>
      <c r="M62" s="25" t="s">
        <v>74</v>
      </c>
      <c r="N62" s="25" t="s">
        <v>74</v>
      </c>
      <c r="O62" s="25" t="s">
        <v>74</v>
      </c>
      <c r="P62" s="74"/>
      <c r="Q62" s="74"/>
      <c r="R62" s="25" t="s">
        <v>74</v>
      </c>
      <c r="S62" s="25" t="s">
        <v>74</v>
      </c>
      <c r="T62" s="25" t="s">
        <v>74</v>
      </c>
      <c r="U62" s="25" t="s">
        <v>74</v>
      </c>
      <c r="V62" s="25" t="s">
        <v>74</v>
      </c>
      <c r="W62" s="74"/>
      <c r="X62" s="74"/>
      <c r="Y62" s="7" t="s">
        <v>74</v>
      </c>
      <c r="Z62" s="25" t="s">
        <v>74</v>
      </c>
      <c r="AA62" s="25" t="s">
        <v>74</v>
      </c>
      <c r="AB62" s="25" t="s">
        <v>74</v>
      </c>
      <c r="AC62" s="25" t="s">
        <v>74</v>
      </c>
      <c r="AD62" s="74"/>
      <c r="AE62" s="74"/>
      <c r="AF62" s="25" t="s">
        <v>74</v>
      </c>
      <c r="AG62" s="25"/>
      <c r="AH62" s="25"/>
      <c r="AI62" s="25"/>
      <c r="AJ62" s="25"/>
      <c r="AK62" s="74"/>
      <c r="AL62" s="112"/>
      <c r="AM62" s="67">
        <f t="shared" si="32"/>
        <v>0</v>
      </c>
      <c r="AN62" s="68">
        <f t="shared" si="32"/>
        <v>0</v>
      </c>
      <c r="AO62" s="68">
        <f t="shared" si="32"/>
        <v>0</v>
      </c>
      <c r="AP62" s="69">
        <f t="shared" si="32"/>
        <v>0</v>
      </c>
      <c r="AQ62" s="75">
        <f>COUNTIF(C62:AL62,".")</f>
        <v>21</v>
      </c>
      <c r="AR62" s="67">
        <f>SUM(AM62,VLOOKUP($B62,[1]ABSEN!$B$7:$AX$66,AR$69,0))</f>
        <v>0</v>
      </c>
      <c r="AS62" s="68">
        <f>SUM(AN62,VLOOKUP($B62,[1]ABSEN!$B$7:$AX$66,AS$69,0))</f>
        <v>0</v>
      </c>
      <c r="AT62" s="68">
        <f>SUM(AO62,VLOOKUP($B62,[1]ABSEN!$B$7:$AX$66,AT$69,0))</f>
        <v>0</v>
      </c>
      <c r="AU62" s="69">
        <f>SUM(AP62,VLOOKUP($B62,[1]ABSEN!$B$7:$AX$66,AU$69,0))</f>
        <v>15</v>
      </c>
      <c r="AW62" s="24" t="str">
        <f t="shared" si="23"/>
        <v/>
      </c>
      <c r="AX62" s="25" t="str">
        <f t="shared" si="23"/>
        <v/>
      </c>
      <c r="AY62" s="25" t="str">
        <f t="shared" si="23"/>
        <v/>
      </c>
      <c r="AZ62" s="26" t="str">
        <f t="shared" si="23"/>
        <v/>
      </c>
      <c r="BA62" s="24" t="str">
        <f t="shared" si="24"/>
        <v/>
      </c>
      <c r="BB62" s="25" t="str">
        <f t="shared" si="24"/>
        <v/>
      </c>
      <c r="BC62" s="25" t="str">
        <f t="shared" si="24"/>
        <v/>
      </c>
      <c r="BD62" s="26" t="str">
        <f t="shared" si="24"/>
        <v/>
      </c>
    </row>
    <row r="63" spans="1:57" ht="20.100000000000001" customHeight="1" x14ac:dyDescent="0.2">
      <c r="A63" s="66">
        <f t="shared" si="25"/>
        <v>28</v>
      </c>
      <c r="B63" s="119" t="s">
        <v>146</v>
      </c>
      <c r="C63" s="110"/>
      <c r="D63" s="25" t="s">
        <v>74</v>
      </c>
      <c r="E63" s="25" t="s">
        <v>74</v>
      </c>
      <c r="F63" s="25" t="s">
        <v>74</v>
      </c>
      <c r="G63" s="26" t="s">
        <v>74</v>
      </c>
      <c r="H63" s="24" t="s">
        <v>74</v>
      </c>
      <c r="I63" s="74"/>
      <c r="J63" s="74"/>
      <c r="K63" s="25" t="s">
        <v>74</v>
      </c>
      <c r="L63" s="25" t="s">
        <v>74</v>
      </c>
      <c r="M63" s="25" t="s">
        <v>74</v>
      </c>
      <c r="N63" s="25" t="s">
        <v>74</v>
      </c>
      <c r="O63" s="25" t="s">
        <v>22</v>
      </c>
      <c r="P63" s="74"/>
      <c r="Q63" s="74"/>
      <c r="R63" s="25" t="s">
        <v>22</v>
      </c>
      <c r="S63" s="25" t="s">
        <v>74</v>
      </c>
      <c r="T63" s="25" t="s">
        <v>74</v>
      </c>
      <c r="U63" s="25" t="s">
        <v>74</v>
      </c>
      <c r="V63" s="25" t="s">
        <v>74</v>
      </c>
      <c r="W63" s="74"/>
      <c r="X63" s="74"/>
      <c r="Y63" s="25" t="s">
        <v>74</v>
      </c>
      <c r="Z63" s="25" t="s">
        <v>22</v>
      </c>
      <c r="AA63" s="25" t="s">
        <v>74</v>
      </c>
      <c r="AB63" s="25" t="s">
        <v>74</v>
      </c>
      <c r="AC63" s="25" t="s">
        <v>74</v>
      </c>
      <c r="AD63" s="74"/>
      <c r="AE63" s="74"/>
      <c r="AF63" s="25" t="s">
        <v>22</v>
      </c>
      <c r="AG63" s="25"/>
      <c r="AH63" s="25"/>
      <c r="AI63" s="25"/>
      <c r="AJ63" s="25"/>
      <c r="AK63" s="74"/>
      <c r="AL63" s="112"/>
      <c r="AM63" s="67">
        <f t="shared" si="32"/>
        <v>0</v>
      </c>
      <c r="AN63" s="68">
        <f t="shared" si="32"/>
        <v>0</v>
      </c>
      <c r="AO63" s="68">
        <f t="shared" si="32"/>
        <v>0</v>
      </c>
      <c r="AP63" s="69">
        <f t="shared" si="32"/>
        <v>4</v>
      </c>
      <c r="AQ63" s="75">
        <f>COUNTIF(C63:AL63,".")</f>
        <v>17</v>
      </c>
      <c r="AR63" s="67">
        <f>SUM(AM63,VLOOKUP($B63,[1]ABSEN!$B$7:$AX$66,AR$69,0))</f>
        <v>0</v>
      </c>
      <c r="AS63" s="68">
        <f>SUM(AN63,VLOOKUP($B63,[1]ABSEN!$B$7:$AX$66,AS$69,0))</f>
        <v>0</v>
      </c>
      <c r="AT63" s="68">
        <f>SUM(AO63,VLOOKUP($B63,[1]ABSEN!$B$7:$AX$66,AT$69,0))</f>
        <v>0</v>
      </c>
      <c r="AU63" s="69">
        <f>SUM(AP63,VLOOKUP($B63,[1]ABSEN!$B$7:$AX$66,AU$69,0))</f>
        <v>19</v>
      </c>
      <c r="AW63" s="24" t="str">
        <f t="shared" si="23"/>
        <v/>
      </c>
      <c r="AX63" s="25" t="str">
        <f t="shared" si="23"/>
        <v/>
      </c>
      <c r="AY63" s="25" t="str">
        <f t="shared" si="23"/>
        <v/>
      </c>
      <c r="AZ63" s="26" t="str">
        <f t="shared" si="23"/>
        <v/>
      </c>
      <c r="BA63" s="24" t="str">
        <f t="shared" si="24"/>
        <v/>
      </c>
      <c r="BB63" s="25" t="str">
        <f t="shared" si="24"/>
        <v/>
      </c>
      <c r="BC63" s="25" t="str">
        <f t="shared" si="24"/>
        <v/>
      </c>
      <c r="BD63" s="26">
        <f t="shared" si="24"/>
        <v>4</v>
      </c>
    </row>
    <row r="64" spans="1:57" ht="20.100000000000001" customHeight="1" x14ac:dyDescent="0.2">
      <c r="A64" s="66">
        <f t="shared" si="25"/>
        <v>29</v>
      </c>
      <c r="B64" s="119" t="s">
        <v>194</v>
      </c>
      <c r="C64" s="110"/>
      <c r="D64" s="25" t="s">
        <v>74</v>
      </c>
      <c r="E64" s="25" t="s">
        <v>74</v>
      </c>
      <c r="F64" s="25" t="s">
        <v>74</v>
      </c>
      <c r="G64" s="26" t="s">
        <v>74</v>
      </c>
      <c r="H64" s="24" t="s">
        <v>22</v>
      </c>
      <c r="I64" s="74"/>
      <c r="J64" s="74"/>
      <c r="K64" s="25" t="s">
        <v>74</v>
      </c>
      <c r="L64" s="25" t="s">
        <v>74</v>
      </c>
      <c r="M64" s="25" t="s">
        <v>74</v>
      </c>
      <c r="N64" s="25" t="s">
        <v>74</v>
      </c>
      <c r="O64" s="25" t="s">
        <v>74</v>
      </c>
      <c r="P64" s="74"/>
      <c r="Q64" s="74"/>
      <c r="R64" s="25" t="s">
        <v>74</v>
      </c>
      <c r="S64" s="25" t="s">
        <v>74</v>
      </c>
      <c r="T64" s="25" t="s">
        <v>22</v>
      </c>
      <c r="U64" s="25" t="s">
        <v>74</v>
      </c>
      <c r="V64" s="25" t="s">
        <v>74</v>
      </c>
      <c r="W64" s="74"/>
      <c r="X64" s="74"/>
      <c r="Y64" s="25" t="s">
        <v>74</v>
      </c>
      <c r="Z64" s="25" t="s">
        <v>74</v>
      </c>
      <c r="AA64" s="25" t="s">
        <v>74</v>
      </c>
      <c r="AB64" s="25" t="s">
        <v>74</v>
      </c>
      <c r="AC64" s="25" t="s">
        <v>22</v>
      </c>
      <c r="AD64" s="74"/>
      <c r="AE64" s="74"/>
      <c r="AF64" s="25" t="s">
        <v>74</v>
      </c>
      <c r="AG64" s="25"/>
      <c r="AH64" s="25"/>
      <c r="AI64" s="25"/>
      <c r="AJ64" s="25"/>
      <c r="AK64" s="74"/>
      <c r="AL64" s="112"/>
      <c r="AM64" s="67">
        <f t="shared" si="32"/>
        <v>0</v>
      </c>
      <c r="AN64" s="68">
        <f t="shared" si="32"/>
        <v>0</v>
      </c>
      <c r="AO64" s="68">
        <f t="shared" si="32"/>
        <v>0</v>
      </c>
      <c r="AP64" s="69">
        <f t="shared" si="32"/>
        <v>3</v>
      </c>
      <c r="AQ64" s="75">
        <f>COUNTIF(C64:AL64,".")</f>
        <v>18</v>
      </c>
      <c r="AR64" s="67">
        <f>AM64</f>
        <v>0</v>
      </c>
      <c r="AS64" s="68">
        <f t="shared" ref="AS64" si="33">AN64</f>
        <v>0</v>
      </c>
      <c r="AT64" s="68">
        <f t="shared" ref="AT64" si="34">AO64</f>
        <v>0</v>
      </c>
      <c r="AU64" s="69">
        <f t="shared" ref="AU64" si="35">AP64</f>
        <v>3</v>
      </c>
      <c r="AW64" s="24" t="str">
        <f t="shared" si="23"/>
        <v/>
      </c>
      <c r="AX64" s="25" t="str">
        <f t="shared" si="23"/>
        <v/>
      </c>
      <c r="AY64" s="25" t="str">
        <f t="shared" si="23"/>
        <v/>
      </c>
      <c r="AZ64" s="26" t="str">
        <f t="shared" si="23"/>
        <v/>
      </c>
      <c r="BA64" s="24" t="str">
        <f t="shared" si="24"/>
        <v/>
      </c>
      <c r="BB64" s="25" t="str">
        <f t="shared" si="24"/>
        <v/>
      </c>
      <c r="BC64" s="25" t="str">
        <f t="shared" si="24"/>
        <v/>
      </c>
      <c r="BD64" s="26">
        <f t="shared" si="24"/>
        <v>3</v>
      </c>
    </row>
    <row r="65" spans="1:57" ht="20.100000000000001" customHeight="1" thickBot="1" x14ac:dyDescent="0.25">
      <c r="A65" s="18">
        <f t="shared" si="25"/>
        <v>30</v>
      </c>
      <c r="B65" s="120" t="s">
        <v>204</v>
      </c>
      <c r="C65" s="113"/>
      <c r="D65" s="10" t="s">
        <v>74</v>
      </c>
      <c r="E65" s="10" t="s">
        <v>74</v>
      </c>
      <c r="F65" s="10" t="s">
        <v>74</v>
      </c>
      <c r="G65" s="11" t="s">
        <v>74</v>
      </c>
      <c r="H65" s="12" t="s">
        <v>74</v>
      </c>
      <c r="I65" s="39"/>
      <c r="J65" s="39"/>
      <c r="K65" s="10" t="s">
        <v>74</v>
      </c>
      <c r="L65" s="10" t="s">
        <v>74</v>
      </c>
      <c r="M65" s="10" t="s">
        <v>74</v>
      </c>
      <c r="N65" s="10" t="s">
        <v>74</v>
      </c>
      <c r="O65" s="10" t="s">
        <v>74</v>
      </c>
      <c r="P65" s="39"/>
      <c r="Q65" s="39"/>
      <c r="R65" s="10" t="s">
        <v>74</v>
      </c>
      <c r="S65" s="10" t="s">
        <v>74</v>
      </c>
      <c r="T65" s="10" t="s">
        <v>74</v>
      </c>
      <c r="U65" s="10" t="s">
        <v>74</v>
      </c>
      <c r="V65" s="10" t="s">
        <v>74</v>
      </c>
      <c r="W65" s="39"/>
      <c r="X65" s="39"/>
      <c r="Y65" s="10" t="s">
        <v>74</v>
      </c>
      <c r="Z65" s="10" t="s">
        <v>74</v>
      </c>
      <c r="AA65" s="10" t="s">
        <v>74</v>
      </c>
      <c r="AB65" s="10" t="s">
        <v>74</v>
      </c>
      <c r="AC65" s="10" t="s">
        <v>74</v>
      </c>
      <c r="AD65" s="39"/>
      <c r="AE65" s="39"/>
      <c r="AF65" s="10" t="s">
        <v>74</v>
      </c>
      <c r="AG65" s="10"/>
      <c r="AH65" s="10"/>
      <c r="AI65" s="10"/>
      <c r="AJ65" s="10"/>
      <c r="AK65" s="39"/>
      <c r="AL65" s="114"/>
      <c r="AM65" s="30">
        <f t="shared" si="27"/>
        <v>0</v>
      </c>
      <c r="AN65" s="31">
        <f t="shared" si="28"/>
        <v>0</v>
      </c>
      <c r="AO65" s="31">
        <f t="shared" si="29"/>
        <v>0</v>
      </c>
      <c r="AP65" s="32">
        <f t="shared" si="30"/>
        <v>0</v>
      </c>
      <c r="AQ65" s="76">
        <f>COUNTIF(C65:AL65,".")</f>
        <v>21</v>
      </c>
      <c r="AR65" s="30">
        <f>AM65</f>
        <v>0</v>
      </c>
      <c r="AS65" s="31">
        <f t="shared" ref="AS65:AU65" si="36">AN65</f>
        <v>0</v>
      </c>
      <c r="AT65" s="31">
        <f t="shared" si="36"/>
        <v>0</v>
      </c>
      <c r="AU65" s="32">
        <f t="shared" si="36"/>
        <v>0</v>
      </c>
      <c r="AW65" s="12" t="str">
        <f t="shared" si="23"/>
        <v/>
      </c>
      <c r="AX65" s="10" t="str">
        <f t="shared" si="23"/>
        <v/>
      </c>
      <c r="AY65" s="10" t="str">
        <f t="shared" si="23"/>
        <v/>
      </c>
      <c r="AZ65" s="11" t="str">
        <f t="shared" si="23"/>
        <v/>
      </c>
      <c r="BA65" s="12" t="str">
        <f t="shared" si="24"/>
        <v/>
      </c>
      <c r="BB65" s="10" t="str">
        <f t="shared" si="24"/>
        <v/>
      </c>
      <c r="BC65" s="10" t="str">
        <f t="shared" si="24"/>
        <v/>
      </c>
      <c r="BD65" s="11" t="str">
        <f t="shared" si="24"/>
        <v/>
      </c>
      <c r="BE65" s="4">
        <f t="shared" si="26"/>
        <v>0</v>
      </c>
    </row>
    <row r="66" spans="1:57" ht="13.5" thickTop="1" x14ac:dyDescent="0.2">
      <c r="A66" s="1" t="s">
        <v>33</v>
      </c>
      <c r="B66" s="1"/>
      <c r="AM66" s="33"/>
      <c r="AN66" s="33"/>
      <c r="AO66" s="33"/>
      <c r="AP66" s="33"/>
      <c r="AR66" s="33"/>
      <c r="AS66" s="33"/>
      <c r="AT66" s="33"/>
      <c r="AU66" s="33"/>
    </row>
    <row r="67" spans="1:57" x14ac:dyDescent="0.2">
      <c r="A67" s="46" t="s">
        <v>150</v>
      </c>
      <c r="B67" s="45"/>
      <c r="AM67" s="33"/>
      <c r="AN67" s="33"/>
      <c r="AO67" s="33"/>
      <c r="AP67" s="33"/>
      <c r="AR67" s="33"/>
      <c r="AS67" s="33"/>
      <c r="AT67" s="33"/>
      <c r="AU67" s="33"/>
    </row>
    <row r="68" spans="1:57" x14ac:dyDescent="0.2">
      <c r="AM68" s="33"/>
      <c r="AN68" s="33"/>
      <c r="AO68" s="33"/>
      <c r="AP68" s="33"/>
      <c r="AR68" s="33"/>
      <c r="AS68" s="33"/>
      <c r="AT68" s="33"/>
      <c r="AU68" s="33"/>
    </row>
    <row r="69" spans="1:57" x14ac:dyDescent="0.2">
      <c r="B69" s="4">
        <v>1</v>
      </c>
      <c r="C69" s="4">
        <f>B69+1</f>
        <v>2</v>
      </c>
      <c r="D69" s="4">
        <f t="shared" ref="D69:AU70" si="37">C69+1</f>
        <v>3</v>
      </c>
      <c r="E69" s="4">
        <f t="shared" si="37"/>
        <v>4</v>
      </c>
      <c r="F69" s="4">
        <f t="shared" si="37"/>
        <v>5</v>
      </c>
      <c r="G69" s="4">
        <f t="shared" si="37"/>
        <v>6</v>
      </c>
      <c r="H69" s="4">
        <f t="shared" si="37"/>
        <v>7</v>
      </c>
      <c r="I69" s="4">
        <f t="shared" si="37"/>
        <v>8</v>
      </c>
      <c r="J69" s="4">
        <f t="shared" si="37"/>
        <v>9</v>
      </c>
      <c r="K69" s="4">
        <f t="shared" si="37"/>
        <v>10</v>
      </c>
      <c r="L69" s="4">
        <f t="shared" si="37"/>
        <v>11</v>
      </c>
      <c r="M69" s="4">
        <f t="shared" si="37"/>
        <v>12</v>
      </c>
      <c r="N69" s="4">
        <f t="shared" si="37"/>
        <v>13</v>
      </c>
      <c r="O69" s="4">
        <f t="shared" si="37"/>
        <v>14</v>
      </c>
      <c r="P69" s="4">
        <f t="shared" si="37"/>
        <v>15</v>
      </c>
      <c r="Q69" s="4">
        <f t="shared" si="37"/>
        <v>16</v>
      </c>
      <c r="R69" s="4">
        <f t="shared" si="37"/>
        <v>17</v>
      </c>
      <c r="S69" s="4">
        <f t="shared" si="37"/>
        <v>18</v>
      </c>
      <c r="T69" s="4">
        <f t="shared" si="37"/>
        <v>19</v>
      </c>
      <c r="U69" s="4">
        <f t="shared" si="37"/>
        <v>20</v>
      </c>
      <c r="V69" s="4">
        <f t="shared" si="37"/>
        <v>21</v>
      </c>
      <c r="W69" s="4">
        <f t="shared" si="37"/>
        <v>22</v>
      </c>
      <c r="X69" s="4">
        <f t="shared" si="37"/>
        <v>23</v>
      </c>
      <c r="Y69" s="4">
        <f t="shared" si="37"/>
        <v>24</v>
      </c>
      <c r="Z69" s="4">
        <f t="shared" si="37"/>
        <v>25</v>
      </c>
      <c r="AA69" s="4">
        <f t="shared" si="37"/>
        <v>26</v>
      </c>
      <c r="AB69" s="4">
        <f t="shared" si="37"/>
        <v>27</v>
      </c>
      <c r="AC69" s="4">
        <f t="shared" si="37"/>
        <v>28</v>
      </c>
      <c r="AD69" s="4">
        <f t="shared" si="37"/>
        <v>29</v>
      </c>
      <c r="AE69" s="4">
        <f t="shared" si="37"/>
        <v>30</v>
      </c>
      <c r="AF69" s="4">
        <f t="shared" si="37"/>
        <v>31</v>
      </c>
      <c r="AG69" s="4">
        <f t="shared" si="37"/>
        <v>32</v>
      </c>
      <c r="AH69" s="4">
        <f t="shared" si="37"/>
        <v>33</v>
      </c>
      <c r="AI69" s="4">
        <f t="shared" ref="AI69:AL69" si="38">AH69+1</f>
        <v>34</v>
      </c>
      <c r="AJ69" s="4">
        <f t="shared" si="38"/>
        <v>35</v>
      </c>
      <c r="AK69" s="4">
        <f t="shared" si="38"/>
        <v>36</v>
      </c>
      <c r="AL69" s="4">
        <f t="shared" si="38"/>
        <v>37</v>
      </c>
      <c r="AM69" s="4">
        <f t="shared" si="37"/>
        <v>38</v>
      </c>
      <c r="AN69" s="4">
        <f t="shared" si="37"/>
        <v>39</v>
      </c>
      <c r="AO69" s="4">
        <f t="shared" si="37"/>
        <v>40</v>
      </c>
      <c r="AP69" s="4">
        <f t="shared" si="37"/>
        <v>41</v>
      </c>
      <c r="AQ69" s="4">
        <f>AP69+1</f>
        <v>42</v>
      </c>
      <c r="AR69" s="4">
        <v>43</v>
      </c>
      <c r="AS69" s="4">
        <f t="shared" si="37"/>
        <v>44</v>
      </c>
      <c r="AT69" s="4">
        <f t="shared" si="37"/>
        <v>45</v>
      </c>
      <c r="AU69" s="4">
        <f t="shared" si="37"/>
        <v>46</v>
      </c>
      <c r="AV69" s="4">
        <f>AU69+1</f>
        <v>47</v>
      </c>
      <c r="AW69" s="4">
        <f>AV69+1</f>
        <v>48</v>
      </c>
      <c r="AX69" s="4">
        <f>AW69+1</f>
        <v>49</v>
      </c>
      <c r="AY69" s="4">
        <f>AX69+1</f>
        <v>50</v>
      </c>
      <c r="AZ69" s="4">
        <f>AY69+1</f>
        <v>51</v>
      </c>
    </row>
    <row r="70" spans="1:57" x14ac:dyDescent="0.2">
      <c r="AM70" s="4">
        <f t="shared" si="37"/>
        <v>1</v>
      </c>
      <c r="AN70" s="4">
        <f t="shared" si="37"/>
        <v>2</v>
      </c>
      <c r="AO70" s="4">
        <f t="shared" si="37"/>
        <v>3</v>
      </c>
      <c r="AP70" s="4">
        <f t="shared" si="37"/>
        <v>4</v>
      </c>
      <c r="AQ70" s="4">
        <f>AP70+1</f>
        <v>5</v>
      </c>
      <c r="AR70" s="4">
        <f t="shared" si="37"/>
        <v>6</v>
      </c>
      <c r="AS70" s="4">
        <f t="shared" si="37"/>
        <v>7</v>
      </c>
      <c r="AT70" s="4">
        <f t="shared" si="37"/>
        <v>8</v>
      </c>
      <c r="AU70" s="4">
        <f t="shared" si="37"/>
        <v>9</v>
      </c>
    </row>
  </sheetData>
  <mergeCells count="18">
    <mergeCell ref="BA5:BD5"/>
    <mergeCell ref="BA34:BD34"/>
    <mergeCell ref="AR5:AU5"/>
    <mergeCell ref="AR34:AU34"/>
    <mergeCell ref="AW5:AZ5"/>
    <mergeCell ref="AW34:AZ34"/>
    <mergeCell ref="A5:A6"/>
    <mergeCell ref="B5:B6"/>
    <mergeCell ref="AM34:AP34"/>
    <mergeCell ref="AQ34:AQ35"/>
    <mergeCell ref="AM5:AP5"/>
    <mergeCell ref="AQ5:AQ6"/>
    <mergeCell ref="A34:A35"/>
    <mergeCell ref="B34:B35"/>
    <mergeCell ref="C5:G5"/>
    <mergeCell ref="H5:AL5"/>
    <mergeCell ref="C34:G34"/>
    <mergeCell ref="H34:AL34"/>
  </mergeCells>
  <conditionalFormatting sqref="C6:AL6">
    <cfRule type="expression" dxfId="1" priority="34">
      <formula>OR(WEEKDAY(C6,2)=7,WEEKDAY(C6,2)=6)</formula>
    </cfRule>
  </conditionalFormatting>
  <conditionalFormatting sqref="C35:AL35">
    <cfRule type="expression" dxfId="0" priority="1">
      <formula>OR(WEEKDAY(C35,2)=7,WEEKDAY(C35,2)=6)</formula>
    </cfRule>
  </conditionalFormatting>
  <pageMargins left="0.39370078740157483" right="0.19685039370078741" top="0.39370078740157483" bottom="0.39370078740157483" header="0.51181102362204722" footer="0.51181102362204722"/>
  <pageSetup paperSize="9" scale="70" orientation="landscape" horizontalDpi="4294967293" r:id="rId1"/>
  <headerFooter alignWithMargins="0"/>
  <rowBreaks count="1" manualBreakCount="1">
    <brk id="29" max="4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Finger Print</vt:lpstr>
      <vt:lpstr>ABSEN</vt:lpstr>
      <vt:lpstr>ABSEN!Print_Area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</dc:creator>
  <cp:lastModifiedBy>HP</cp:lastModifiedBy>
  <cp:lastPrinted>2022-03-24T07:38:48Z</cp:lastPrinted>
  <dcterms:created xsi:type="dcterms:W3CDTF">2011-05-02T03:22:47Z</dcterms:created>
  <dcterms:modified xsi:type="dcterms:W3CDTF">2023-06-15T09:36:38Z</dcterms:modified>
</cp:coreProperties>
</file>