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635" windowHeight="5535" activeTab="1"/>
  </bookViews>
  <sheets>
    <sheet name="CR" sheetId="12" r:id="rId1"/>
    <sheet name="Development Detail List" sheetId="6" r:id="rId2"/>
    <sheet name="1a" sheetId="24" r:id="rId3"/>
    <sheet name="1b" sheetId="25" r:id="rId4"/>
    <sheet name="1c" sheetId="26" r:id="rId5"/>
    <sheet name="1d" sheetId="27" r:id="rId6"/>
    <sheet name="1e" sheetId="28" r:id="rId7"/>
    <sheet name="1f" sheetId="29" r:id="rId8"/>
    <sheet name="2a" sheetId="15" r:id="rId9"/>
    <sheet name="2b" sheetId="13" r:id="rId10"/>
    <sheet name="2c" sheetId="17" r:id="rId11"/>
    <sheet name="2d" sheetId="16" r:id="rId12"/>
    <sheet name="2e" sheetId="14" r:id="rId13"/>
    <sheet name="2f" sheetId="18" r:id="rId14"/>
    <sheet name="3a" sheetId="19" r:id="rId15"/>
    <sheet name="3b" sheetId="20" r:id="rId16"/>
    <sheet name="3c" sheetId="21" r:id="rId17"/>
    <sheet name="3d" sheetId="22" r:id="rId18"/>
    <sheet name="5" sheetId="23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???" localSheetId="9" hidden="1">#REF!</definedName>
    <definedName name="_???" localSheetId="12" hidden="1">#REF!</definedName>
    <definedName name="__???" localSheetId="11" hidden="1">#REF!</definedName>
    <definedName name="__???" localSheetId="12" hidden="1">#REF!</definedName>
    <definedName name="__???" localSheetId="13" hidden="1">#REF!</definedName>
    <definedName name="__???" localSheetId="15" hidden="1">#REF!</definedName>
    <definedName name="__???" localSheetId="16" hidden="1">#REF!</definedName>
    <definedName name="__???" localSheetId="17" hidden="1">#REF!</definedName>
    <definedName name="__???" hidden="1">#REF!</definedName>
    <definedName name="___???" localSheetId="8" hidden="1">#REF!</definedName>
    <definedName name="___???" localSheetId="11" hidden="1">#REF!</definedName>
    <definedName name="____???" localSheetId="11" hidden="1">#REF!</definedName>
    <definedName name="____???" localSheetId="13" hidden="1">#REF!</definedName>
    <definedName name="____???" localSheetId="15" hidden="1">#REF!</definedName>
    <definedName name="____???" localSheetId="16" hidden="1">#REF!</definedName>
    <definedName name="____???" localSheetId="17" hidden="1">#REF!</definedName>
    <definedName name="____???" hidden="1">#REF!</definedName>
    <definedName name="_____???" localSheetId="13" hidden="1">#REF!</definedName>
    <definedName name="_____???" localSheetId="15" hidden="1">#REF!</definedName>
    <definedName name="_____???" localSheetId="16" hidden="1">#REF!</definedName>
    <definedName name="_____???" localSheetId="17" hidden="1">#REF!</definedName>
    <definedName name="_____???" hidden="1">#REF!</definedName>
    <definedName name="______???" localSheetId="15" hidden="1">#REF!</definedName>
    <definedName name="______???" localSheetId="16" hidden="1">#REF!</definedName>
    <definedName name="______???" localSheetId="17" hidden="1">#REF!</definedName>
    <definedName name="______???" hidden="1">#REF!</definedName>
    <definedName name="_______???" hidden="1">#REF!</definedName>
    <definedName name="________???" hidden="1">#REF!</definedName>
    <definedName name="_________???" localSheetId="3" hidden="1">#REF!</definedName>
    <definedName name="__________???" hidden="1">#REF!</definedName>
    <definedName name="___________???" localSheetId="4" hidden="1">#REF!</definedName>
    <definedName name="____________???" hidden="1">#REF!</definedName>
    <definedName name="_____________???" localSheetId="5" hidden="1">#REF!</definedName>
    <definedName name="______________???" hidden="1">#REF!</definedName>
    <definedName name="_______________???" hidden="1">#REF!</definedName>
    <definedName name="________________???" hidden="1">#REF!</definedName>
    <definedName name="__123Graph_A" hidden="1">[1]A!$C$3:$C$21</definedName>
    <definedName name="__123Graph_A1" hidden="1">[1]A!$C$3:$C$21</definedName>
    <definedName name="__123Graph_B" hidden="1">[1]A!$D$3:$D$21</definedName>
    <definedName name="__123Graph_B1" hidden="1">[1]A!$D$3:$D$21</definedName>
    <definedName name="__123Graph_C" hidden="1">[1]A!$E$3:$E$21</definedName>
    <definedName name="__123Graph_C1" hidden="1">[1]A!$E$3:$E$21</definedName>
    <definedName name="__123Graph_D" hidden="1">[1]A!$J$3:$J$21</definedName>
    <definedName name="__123Graph_D1" hidden="1">[1]A!$J$3:$J$21</definedName>
    <definedName name="__123Graph_E" hidden="1">[1]A!$A$1:$A$1</definedName>
    <definedName name="__123Graph_E1" hidden="1">[1]A!$A$1:$A$1</definedName>
    <definedName name="__123Graph_LBL_A" hidden="1">[1]A!$C$3:$C$21</definedName>
    <definedName name="__123Graph_LBL_A1" hidden="1">[1]A!$C$3:$C$21</definedName>
    <definedName name="__123Graph_LBL_B" hidden="1">[1]A!$K$3:$K$3</definedName>
    <definedName name="__123Graph_LBL_B1" hidden="1">[1]A!$K$3:$K$3</definedName>
    <definedName name="__123Graph_LBL_C" hidden="1">[1]A!$D$22:$D$22</definedName>
    <definedName name="__123Graph_LBL_C1" hidden="1">[1]A!$D$22:$D$22</definedName>
    <definedName name="__123Graph_LBL_D" hidden="1">[1]A!$H$3:$H$21</definedName>
    <definedName name="__123Graph_LBL_D1" hidden="1">[1]A!$H$3:$H$21</definedName>
    <definedName name="__123Graph_LBL_E" hidden="1">[1]A!$F$20:$F$20</definedName>
    <definedName name="__123Graph_LBL_E1" hidden="1">[1]A!$F$20:$F$20</definedName>
    <definedName name="__123Graph_LBL_F" hidden="1">[1]A!$A$1:$A$1</definedName>
    <definedName name="__123Graph_LBL_F1" hidden="1">[1]A!$A$1:$A$1</definedName>
    <definedName name="__123Graph_X" hidden="1">[1]A!$A$3:$A$22</definedName>
    <definedName name="__123Graph_X1" hidden="1">[1]A!$A$3:$A$22</definedName>
    <definedName name="_1__123Graph_ACHART_1" hidden="1">[2]A!$C$36:$O$36</definedName>
    <definedName name="_10__123Graph_LBL_CCHART_1" hidden="1">[2]A!$C$39:$O$39</definedName>
    <definedName name="_11__123Graph_LBL_CCHART_2" hidden="1">'[2]KG PMH'!$C$39:$O$39</definedName>
    <definedName name="_123Graph_B" hidden="1">[1]A!$D$3:$D$21</definedName>
    <definedName name="_2__123Graph_BCHART_1" hidden="1">[2]A!$C$37:$O$37</definedName>
    <definedName name="_3__123Graph_BCHART_2" hidden="1">'[2]KG PMH'!$C$37:$O$37</definedName>
    <definedName name="_4__123Graph_CCHART_1" hidden="1">[2]A!$C$39:$O$39</definedName>
    <definedName name="_5__123Graph_CCHART_2" hidden="1">'[2]KG PMH'!$C$39:$O$39</definedName>
    <definedName name="_6__123Graph_LBL_ACHART_1" hidden="1">[2]A!$C$36:$O$36</definedName>
    <definedName name="_7__123Graph_LBL_ACHART_2" hidden="1">'[2]KG PMH'!$C$36:$O$36</definedName>
    <definedName name="_8__123Graph_LBL_BCHART_1" hidden="1">[2]A!$C$37:$O$37</definedName>
    <definedName name="_9__123Graph_LBL_BCHART_2" hidden="1">'[2]KG PMH'!$C$37:$O$37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hidden="1">#REF!</definedName>
    <definedName name="_xlnm._FilterDatabase" localSheetId="7" hidden="1">'1f'!$A$25:$AC$64</definedName>
    <definedName name="_xlnm._FilterDatabase" localSheetId="8" hidden="1">'2a'!$A$15:$Q$41</definedName>
    <definedName name="_xlnm._FilterDatabase" localSheetId="9" hidden="1">'2b'!$A$16:$U$16</definedName>
    <definedName name="_xlnm._FilterDatabase" localSheetId="10" hidden="1">'2c'!$A$18:$S$24</definedName>
    <definedName name="_xlnm._FilterDatabase" localSheetId="11" hidden="1">'2d'!$A$15:$Q$41</definedName>
    <definedName name="_xlnm._FilterDatabase" localSheetId="13" hidden="1">'2f'!$A$18:$S$24</definedName>
    <definedName name="_xlnm._FilterDatabase" localSheetId="14" hidden="1">'3a'!$A$16:$U$22</definedName>
    <definedName name="_xlnm._FilterDatabase" localSheetId="15" hidden="1">'3b'!#REF!</definedName>
    <definedName name="_xlnm._FilterDatabase" localSheetId="16" hidden="1">'3c'!$A$16:$U$22</definedName>
    <definedName name="_xlnm._FilterDatabase" localSheetId="17" hidden="1">'3d'!#REF!</definedName>
    <definedName name="_xlnm._FilterDatabase" hidden="1">[3]ＷＦ権限プロファイル!$A$3:$AH$116</definedName>
    <definedName name="_Key1" localSheetId="11" hidden="1">#REF!</definedName>
    <definedName name="_Key1" localSheetId="12" hidden="1">#REF!</definedName>
    <definedName name="_Key1" localSheetId="13" hidden="1">#REF!</definedName>
    <definedName name="_Key1" localSheetId="15" hidden="1">#REF!</definedName>
    <definedName name="_Key1" localSheetId="16" hidden="1">#REF!</definedName>
    <definedName name="_Key1" localSheetId="17" hidden="1">#REF!</definedName>
    <definedName name="_Key1" hidden="1">#REF!</definedName>
    <definedName name="_Order1" hidden="1">255</definedName>
    <definedName name="_Order2" hidden="1">255</definedName>
    <definedName name="_Parse_In" localSheetId="2" hidden="1">#REF!</definedName>
    <definedName name="_Parse_In" localSheetId="3" hidden="1">#REF!</definedName>
    <definedName name="_Parse_In" localSheetId="4" hidden="1">#REF!</definedName>
    <definedName name="_Parse_In" localSheetId="5" hidden="1">#REF!</definedName>
    <definedName name="_Parse_In" localSheetId="6" hidden="1">#REF!</definedName>
    <definedName name="_Parse_In" localSheetId="7" hidden="1">#REF!</definedName>
    <definedName name="_Parse_In" localSheetId="8" hidden="1">#REF!</definedName>
    <definedName name="_Parse_In" localSheetId="9" hidden="1">#REF!</definedName>
    <definedName name="_Parse_In" localSheetId="10" hidden="1">#REF!</definedName>
    <definedName name="_Parse_In" localSheetId="11" hidden="1">#REF!</definedName>
    <definedName name="_Parse_In" localSheetId="12" hidden="1">#REF!</definedName>
    <definedName name="_Parse_In" localSheetId="13" hidden="1">#REF!</definedName>
    <definedName name="_Parse_In" localSheetId="14" hidden="1">#REF!</definedName>
    <definedName name="_Parse_In" localSheetId="15" hidden="1">#REF!</definedName>
    <definedName name="_Parse_In" localSheetId="16" hidden="1">#REF!</definedName>
    <definedName name="_Parse_In" localSheetId="17" hidden="1">#REF!</definedName>
    <definedName name="_Parse_In" localSheetId="18" hidden="1">#REF!</definedName>
    <definedName name="_Parse_In" hidden="1">#REF!</definedName>
    <definedName name="_Parse_Out" localSheetId="2" hidden="1">#REF!</definedName>
    <definedName name="_Parse_Out" localSheetId="3" hidden="1">#REF!</definedName>
    <definedName name="_Parse_Out" localSheetId="4" hidden="1">#REF!</definedName>
    <definedName name="_Parse_Out" localSheetId="5" hidden="1">#REF!</definedName>
    <definedName name="_Parse_Out" localSheetId="6" hidden="1">#REF!</definedName>
    <definedName name="_Parse_Out" localSheetId="7" hidden="1">#REF!</definedName>
    <definedName name="_Parse_Out" localSheetId="8" hidden="1">#REF!</definedName>
    <definedName name="_Parse_Out" localSheetId="9" hidden="1">#REF!</definedName>
    <definedName name="_Parse_Out" localSheetId="10" hidden="1">#REF!</definedName>
    <definedName name="_Parse_Out" localSheetId="11" hidden="1">#REF!</definedName>
    <definedName name="_Parse_Out" localSheetId="12" hidden="1">#REF!</definedName>
    <definedName name="_Parse_Out" localSheetId="13" hidden="1">#REF!</definedName>
    <definedName name="_Parse_Out" localSheetId="14" hidden="1">#REF!</definedName>
    <definedName name="_Parse_Out" localSheetId="15" hidden="1">#REF!</definedName>
    <definedName name="_Parse_Out" localSheetId="16" hidden="1">#REF!</definedName>
    <definedName name="_Parse_Out" localSheetId="17" hidden="1">#REF!</definedName>
    <definedName name="_Parse_Out" localSheetId="18" hidden="1">#REF!</definedName>
    <definedName name="_Parse_Out" hidden="1">#REF!</definedName>
    <definedName name="_Regression_X" localSheetId="2" hidden="1">#REF!</definedName>
    <definedName name="_Regression_X" localSheetId="3" hidden="1">#REF!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localSheetId="15" hidden="1">#REF!</definedName>
    <definedName name="_Regression_X" localSheetId="16" hidden="1">#REF!</definedName>
    <definedName name="_Regression_X" localSheetId="17" hidden="1">#REF!</definedName>
    <definedName name="_Regression_X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localSheetId="15" hidden="1">#REF!</definedName>
    <definedName name="_Sort" localSheetId="16" hidden="1">#REF!</definedName>
    <definedName name="_Sort" localSheetId="17" hidden="1">#REF!</definedName>
    <definedName name="_Sort" hidden="1">#REF!</definedName>
    <definedName name="a" localSheetId="2" hidden="1">{"'表紙'!$A$1:$W$39"}</definedName>
    <definedName name="a" localSheetId="3" hidden="1">{"'表紙'!$A$1:$W$39"}</definedName>
    <definedName name="a" localSheetId="4" hidden="1">{"'表紙'!$A$1:$W$39"}</definedName>
    <definedName name="a" localSheetId="5" hidden="1">{"'表紙'!$A$1:$W$39"}</definedName>
    <definedName name="a" localSheetId="6" hidden="1">{"'表紙'!$A$1:$W$39"}</definedName>
    <definedName name="a" localSheetId="7" hidden="1">{"'表紙'!$A$1:$W$39"}</definedName>
    <definedName name="a" localSheetId="8" hidden="1">{"'表紙'!$A$1:$W$39"}</definedName>
    <definedName name="a" localSheetId="10" hidden="1">{"'表紙'!$A$1:$W$39"}</definedName>
    <definedName name="a" localSheetId="11" hidden="1">{"'表紙'!$A$1:$W$39"}</definedName>
    <definedName name="a" localSheetId="13" hidden="1">{"'表紙'!$A$1:$W$39"}</definedName>
    <definedName name="a" localSheetId="14" hidden="1">{"'表紙'!$A$1:$W$39"}</definedName>
    <definedName name="a" localSheetId="15" hidden="1">{"'表紙'!$A$1:$W$39"}</definedName>
    <definedName name="a" localSheetId="16" hidden="1">{"'表紙'!$A$1:$W$39"}</definedName>
    <definedName name="a" localSheetId="17" hidden="1">{"'表紙'!$A$1:$W$39"}</definedName>
    <definedName name="a" localSheetId="18" hidden="1">{"'表紙'!$A$1:$W$39"}</definedName>
    <definedName name="a" hidden="1">{"'表紙'!$A$1:$W$39"}</definedName>
    <definedName name="aaa" localSheetId="2">#REF!</definedName>
    <definedName name="aaa" localSheetId="3">#REF!</definedName>
    <definedName name="aaa" localSheetId="4">#REF!</definedName>
    <definedName name="aaa" localSheetId="5">#REF!</definedName>
    <definedName name="aaa" localSheetId="6">#REF!</definedName>
    <definedName name="aaa" localSheetId="7">#REF!</definedName>
    <definedName name="aaa">#REF!</definedName>
    <definedName name="Access_Button" hidden="1">"業務96下修_DATA_List"</definedName>
    <definedName name="AccessDatabase" hidden="1">"N:\コＮＯ.mdb"</definedName>
    <definedName name="add" localSheetId="2" hidden="1">{"'表紙'!$A$1:$W$39"}</definedName>
    <definedName name="add" localSheetId="3" hidden="1">{"'表紙'!$A$1:$W$39"}</definedName>
    <definedName name="add" localSheetId="4" hidden="1">{"'表紙'!$A$1:$W$39"}</definedName>
    <definedName name="add" localSheetId="5" hidden="1">{"'表紙'!$A$1:$W$39"}</definedName>
    <definedName name="add" localSheetId="6" hidden="1">{"'表紙'!$A$1:$W$39"}</definedName>
    <definedName name="add" localSheetId="7" hidden="1">{"'表紙'!$A$1:$W$39"}</definedName>
    <definedName name="add" localSheetId="8" hidden="1">{"'表紙'!$A$1:$W$39"}</definedName>
    <definedName name="add" localSheetId="10" hidden="1">{"'表紙'!$A$1:$W$39"}</definedName>
    <definedName name="add" localSheetId="11" hidden="1">{"'表紙'!$A$1:$W$39"}</definedName>
    <definedName name="add" localSheetId="13" hidden="1">{"'表紙'!$A$1:$W$39"}</definedName>
    <definedName name="add" localSheetId="14" hidden="1">{"'表紙'!$A$1:$W$39"}</definedName>
    <definedName name="add" localSheetId="15" hidden="1">{"'表紙'!$A$1:$W$39"}</definedName>
    <definedName name="add" localSheetId="16" hidden="1">{"'表紙'!$A$1:$W$39"}</definedName>
    <definedName name="add" localSheetId="17" hidden="1">{"'表紙'!$A$1:$W$39"}</definedName>
    <definedName name="add" localSheetId="18" hidden="1">{"'表紙'!$A$1:$W$39"}</definedName>
    <definedName name="add" hidden="1">{"'表紙'!$A$1:$W$39"}</definedName>
    <definedName name="akemi" hidden="1">[1]A!$J$3:$J$21</definedName>
    <definedName name="AS" localSheetId="11" hidden="1">[4]サイズリスト!#REF!</definedName>
    <definedName name="AS" localSheetId="12" hidden="1">[4]サイズリスト!#REF!</definedName>
    <definedName name="AS" localSheetId="13" hidden="1">[4]サイズリスト!#REF!</definedName>
    <definedName name="AS" localSheetId="15" hidden="1">[4]サイズリスト!#REF!</definedName>
    <definedName name="AS" localSheetId="16" hidden="1">[4]サイズリスト!#REF!</definedName>
    <definedName name="AS" localSheetId="17" hidden="1">[4]サイズリスト!#REF!</definedName>
    <definedName name="AS" hidden="1">[4]サイズリスト!#REF!</definedName>
    <definedName name="AS2DocOpenMode" hidden="1">"AS2DocumentEdit"</definedName>
    <definedName name="b" localSheetId="2" hidden="1">{"'表紙'!$A$1:$W$39"}</definedName>
    <definedName name="b" localSheetId="3" hidden="1">{"'表紙'!$A$1:$W$39"}</definedName>
    <definedName name="b" localSheetId="4" hidden="1">{"'表紙'!$A$1:$W$39"}</definedName>
    <definedName name="b" localSheetId="5" hidden="1">{"'表紙'!$A$1:$W$39"}</definedName>
    <definedName name="b" localSheetId="6" hidden="1">{"'表紙'!$A$1:$W$39"}</definedName>
    <definedName name="b" localSheetId="7" hidden="1">{"'表紙'!$A$1:$W$39"}</definedName>
    <definedName name="b" localSheetId="8" hidden="1">{"'表紙'!$A$1:$W$39"}</definedName>
    <definedName name="b" localSheetId="10" hidden="1">{"'表紙'!$A$1:$W$39"}</definedName>
    <definedName name="b" localSheetId="11" hidden="1">{"'表紙'!$A$1:$W$39"}</definedName>
    <definedName name="b" localSheetId="13" hidden="1">{"'表紙'!$A$1:$W$39"}</definedName>
    <definedName name="b" localSheetId="14" hidden="1">{"'表紙'!$A$1:$W$39"}</definedName>
    <definedName name="b" localSheetId="15" hidden="1">{"'表紙'!$A$1:$W$39"}</definedName>
    <definedName name="b" localSheetId="16" hidden="1">{"'表紙'!$A$1:$W$39"}</definedName>
    <definedName name="b" localSheetId="17" hidden="1">{"'表紙'!$A$1:$W$39"}</definedName>
    <definedName name="b" localSheetId="18" hidden="1">{"'表紙'!$A$1:$W$39"}</definedName>
    <definedName name="b" hidden="1">{"'表紙'!$A$1:$W$39"}</definedName>
    <definedName name="bb" localSheetId="2">[5]Estimation!#REF!</definedName>
    <definedName name="bb" localSheetId="3">[5]Estimation!#REF!</definedName>
    <definedName name="bb" localSheetId="4">[5]Estimation!#REF!</definedName>
    <definedName name="bb" localSheetId="5">[5]Estimation!#REF!</definedName>
    <definedName name="bb" localSheetId="6">[5]Estimation!#REF!</definedName>
    <definedName name="bb" localSheetId="7">[5]Estimation!#REF!</definedName>
    <definedName name="bb" localSheetId="8">[5]Estimation!#REF!</definedName>
    <definedName name="bb" localSheetId="9">[5]Estimation!#REF!</definedName>
    <definedName name="bb" localSheetId="11">[5]Estimation!#REF!</definedName>
    <definedName name="bb" localSheetId="12">[5]Estimation!#REF!</definedName>
    <definedName name="bb" localSheetId="13">[5]Estimation!#REF!</definedName>
    <definedName name="bb" localSheetId="15">[5]Estimation!#REF!</definedName>
    <definedName name="bb" localSheetId="16">[5]Estimation!#REF!</definedName>
    <definedName name="bb" localSheetId="17">[5]Estimation!#REF!</definedName>
    <definedName name="bb">[5]Estimation!#REF!</definedName>
    <definedName name="Button" localSheetId="2">#REF!</definedName>
    <definedName name="Button" localSheetId="3">#REF!</definedName>
    <definedName name="Button" localSheetId="4">#REF!</definedName>
    <definedName name="Button" localSheetId="5">#REF!</definedName>
    <definedName name="Button" localSheetId="6">#REF!</definedName>
    <definedName name="Button" localSheetId="7">#REF!</definedName>
    <definedName name="Button">#REF!</definedName>
    <definedName name="ccc" localSheetId="2">#REF!</definedName>
    <definedName name="ccc" localSheetId="3">#REF!</definedName>
    <definedName name="ccc" localSheetId="4">#REF!</definedName>
    <definedName name="ccc" localSheetId="5">#REF!</definedName>
    <definedName name="ccc" localSheetId="6">#REF!</definedName>
    <definedName name="ccc" localSheetId="7">#REF!</definedName>
    <definedName name="ccc">#REF!</definedName>
    <definedName name="CheckBox" localSheetId="2">#REF!</definedName>
    <definedName name="CheckBox" localSheetId="3">#REF!</definedName>
    <definedName name="CheckBox" localSheetId="4">#REF!</definedName>
    <definedName name="CheckBox" localSheetId="5">#REF!</definedName>
    <definedName name="CheckBox" localSheetId="6">#REF!</definedName>
    <definedName name="CheckBox" localSheetId="7">#REF!</definedName>
    <definedName name="CheckBox">#REF!</definedName>
    <definedName name="_xlnm.Database" localSheetId="2">[6]PR!#REF!</definedName>
    <definedName name="_xlnm.Database" localSheetId="3">[6]PR!#REF!</definedName>
    <definedName name="_xlnm.Database" localSheetId="4">[6]PR!#REF!</definedName>
    <definedName name="_xlnm.Database" localSheetId="5">[6]PR!#REF!</definedName>
    <definedName name="_xlnm.Database" localSheetId="6">[6]PR!#REF!</definedName>
    <definedName name="_xlnm.Database" localSheetId="7">[6]PR!#REF!</definedName>
    <definedName name="_xlnm.Database" localSheetId="8">[6]PR!#REF!</definedName>
    <definedName name="_xlnm.Database" localSheetId="9">[6]PR!#REF!</definedName>
    <definedName name="_xlnm.Database" localSheetId="11">[6]PR!#REF!</definedName>
    <definedName name="_xlnm.Database" localSheetId="12">[6]PR!#REF!</definedName>
    <definedName name="_xlnm.Database" localSheetId="13">[6]PR!#REF!</definedName>
    <definedName name="_xlnm.Database" localSheetId="15">[6]PR!#REF!</definedName>
    <definedName name="_xlnm.Database" localSheetId="16">[6]PR!#REF!</definedName>
    <definedName name="_xlnm.Database" localSheetId="17">[6]PR!#REF!</definedName>
    <definedName name="_xlnm.Database">[6]PR!#REF!</definedName>
    <definedName name="DBI" localSheetId="2">#REF!</definedName>
    <definedName name="DBI" localSheetId="3">#REF!</definedName>
    <definedName name="DBI" localSheetId="4">#REF!</definedName>
    <definedName name="DBI" localSheetId="5">#REF!</definedName>
    <definedName name="DBI" localSheetId="6">#REF!</definedName>
    <definedName name="DBI" localSheetId="7">#REF!</definedName>
    <definedName name="DBI">#REF!</definedName>
    <definedName name="dfa" localSheetId="2" hidden="1">{"'表紙'!$A$1:$W$39"}</definedName>
    <definedName name="dfa" localSheetId="3" hidden="1">{"'表紙'!$A$1:$W$39"}</definedName>
    <definedName name="dfa" localSheetId="4" hidden="1">{"'表紙'!$A$1:$W$39"}</definedName>
    <definedName name="dfa" localSheetId="5" hidden="1">{"'表紙'!$A$1:$W$39"}</definedName>
    <definedName name="dfa" localSheetId="6" hidden="1">{"'表紙'!$A$1:$W$39"}</definedName>
    <definedName name="dfa" localSheetId="7" hidden="1">{"'表紙'!$A$1:$W$39"}</definedName>
    <definedName name="dfa" localSheetId="8" hidden="1">{"'表紙'!$A$1:$W$39"}</definedName>
    <definedName name="dfa" localSheetId="10" hidden="1">{"'表紙'!$A$1:$W$39"}</definedName>
    <definedName name="dfa" localSheetId="11" hidden="1">{"'表紙'!$A$1:$W$39"}</definedName>
    <definedName name="dfa" localSheetId="13" hidden="1">{"'表紙'!$A$1:$W$39"}</definedName>
    <definedName name="dfa" localSheetId="14" hidden="1">{"'表紙'!$A$1:$W$39"}</definedName>
    <definedName name="dfa" localSheetId="15" hidden="1">{"'表紙'!$A$1:$W$39"}</definedName>
    <definedName name="dfa" localSheetId="16" hidden="1">{"'表紙'!$A$1:$W$39"}</definedName>
    <definedName name="dfa" localSheetId="17" hidden="1">{"'表紙'!$A$1:$W$39"}</definedName>
    <definedName name="dfa" localSheetId="18" hidden="1">{"'表紙'!$A$1:$W$39"}</definedName>
    <definedName name="dfa" hidden="1">{"'表紙'!$A$1:$W$39"}</definedName>
    <definedName name="E" localSheetId="2">#REF!</definedName>
    <definedName name="E" localSheetId="3">#REF!</definedName>
    <definedName name="E" localSheetId="4">#REF!</definedName>
    <definedName name="E" localSheetId="5">#REF!</definedName>
    <definedName name="E" localSheetId="6">#REF!</definedName>
    <definedName name="E" localSheetId="7">#REF!</definedName>
    <definedName name="E">#REF!</definedName>
    <definedName name="equal">"="</definedName>
    <definedName name="esese" localSheetId="11" hidden="1">[7]トピックス!#REF!</definedName>
    <definedName name="esese" localSheetId="12" hidden="1">[7]トピックス!#REF!</definedName>
    <definedName name="esese" localSheetId="13" hidden="1">[7]トピックス!#REF!</definedName>
    <definedName name="esese" localSheetId="15" hidden="1">[7]トピックス!#REF!</definedName>
    <definedName name="esese" localSheetId="16" hidden="1">[7]トピックス!#REF!</definedName>
    <definedName name="esese" localSheetId="17" hidden="1">[7]トピックス!#REF!</definedName>
    <definedName name="esese" hidden="1">[7]トピックス!#REF!</definedName>
    <definedName name="genka_cal" localSheetId="3">[8]!genka_cal</definedName>
    <definedName name="genka_cal" localSheetId="4">[8]!genka_cal</definedName>
    <definedName name="genka_cal" localSheetId="5">[8]!genka_cal</definedName>
    <definedName name="genka_cal" localSheetId="8">[8]!genka_cal</definedName>
    <definedName name="genka_cal" localSheetId="9">[8]!genka_cal</definedName>
    <definedName name="genka_cal" localSheetId="11">[8]!genka_cal</definedName>
    <definedName name="genka_cal" localSheetId="12">[8]!genka_cal</definedName>
    <definedName name="genka_cal" localSheetId="13">[8]!genka_cal</definedName>
    <definedName name="genka_cal" localSheetId="15">[8]!genka_cal</definedName>
    <definedName name="genka_cal" localSheetId="16">[8]!genka_cal</definedName>
    <definedName name="genka_cal" localSheetId="17">[8]!genka_cal</definedName>
    <definedName name="genka_cal">[8]!genka_cal</definedName>
    <definedName name="greater">"&gt;"</definedName>
    <definedName name="greater_or_equal">"&gt;="</definedName>
    <definedName name="hosoku2" localSheetId="2">#REF!</definedName>
    <definedName name="hosoku2" localSheetId="3">#REF!</definedName>
    <definedName name="hosoku2" localSheetId="4">#REF!</definedName>
    <definedName name="hosoku2" localSheetId="5">#REF!</definedName>
    <definedName name="hosoku2" localSheetId="6">#REF!</definedName>
    <definedName name="hosoku2" localSheetId="7">#REF!</definedName>
    <definedName name="hosoku2">#REF!</definedName>
    <definedName name="HTML_CodePage" hidden="1">932</definedName>
    <definedName name="HTML_Control" localSheetId="2" hidden="1">{"'表紙'!$A$1:$W$39"}</definedName>
    <definedName name="HTML_Control" localSheetId="3" hidden="1">{"'表紙'!$A$1:$W$39"}</definedName>
    <definedName name="HTML_Control" localSheetId="4" hidden="1">{"'表紙'!$A$1:$W$39"}</definedName>
    <definedName name="HTML_Control" localSheetId="5" hidden="1">{"'表紙'!$A$1:$W$39"}</definedName>
    <definedName name="HTML_Control" localSheetId="6" hidden="1">{"'表紙'!$A$1:$W$39"}</definedName>
    <definedName name="HTML_Control" localSheetId="7" hidden="1">{"'表紙'!$A$1:$W$39"}</definedName>
    <definedName name="HTML_Control" localSheetId="8" hidden="1">{"'表紙'!$A$1:$W$39"}</definedName>
    <definedName name="HTML_Control" localSheetId="9" hidden="1">{"'表紙'!$A$1:$W$39"}</definedName>
    <definedName name="HTML_Control" localSheetId="10" hidden="1">{"'表紙'!$A$1:$W$39"}</definedName>
    <definedName name="HTML_Control" localSheetId="11" hidden="1">{"'表紙'!$A$1:$W$39"}</definedName>
    <definedName name="HTML_Control" localSheetId="12" hidden="1">{"'表紙'!$A$1:$W$39"}</definedName>
    <definedName name="HTML_Control" localSheetId="13" hidden="1">{"'表紙'!$A$1:$W$39"}</definedName>
    <definedName name="HTML_Control" localSheetId="14" hidden="1">{"'表紙'!$A$1:$W$39"}</definedName>
    <definedName name="HTML_Control" localSheetId="15" hidden="1">{"'表紙'!$A$1:$W$39"}</definedName>
    <definedName name="HTML_Control" localSheetId="16" hidden="1">{"'表紙'!$A$1:$W$39"}</definedName>
    <definedName name="HTML_Control" localSheetId="17" hidden="1">{"'表紙'!$A$1:$W$39"}</definedName>
    <definedName name="HTML_Control" localSheetId="18" hidden="1">{"'表紙'!$A$1:$W$39"}</definedName>
    <definedName name="HTML_Control" localSheetId="0" hidden="1">{"'部署一覧'!$A$1384:$G$1490"}</definedName>
    <definedName name="HTML_Control" localSheetId="1" hidden="1">{"'部署一覧'!$A$1384:$G$1490"}</definedName>
    <definedName name="HTML_Control" hidden="1">{"'部署一覧'!$A$1384:$G$1490"}</definedName>
    <definedName name="HTML_Control_bkup" localSheetId="2" hidden="1">{"'表紙'!$A$1:$W$39"}</definedName>
    <definedName name="HTML_Control_bkup" localSheetId="3" hidden="1">{"'表紙'!$A$1:$W$39"}</definedName>
    <definedName name="HTML_Control_bkup" localSheetId="4" hidden="1">{"'表紙'!$A$1:$W$39"}</definedName>
    <definedName name="HTML_Control_bkup" localSheetId="5" hidden="1">{"'表紙'!$A$1:$W$39"}</definedName>
    <definedName name="HTML_Control_bkup" localSheetId="6" hidden="1">{"'表紙'!$A$1:$W$39"}</definedName>
    <definedName name="HTML_Control_bkup" localSheetId="7" hidden="1">{"'表紙'!$A$1:$W$39"}</definedName>
    <definedName name="HTML_Control_bkup" localSheetId="8" hidden="1">{"'表紙'!$A$1:$W$39"}</definedName>
    <definedName name="HTML_Control_bkup" localSheetId="10" hidden="1">{"'表紙'!$A$1:$W$39"}</definedName>
    <definedName name="HTML_Control_bkup" localSheetId="11" hidden="1">{"'表紙'!$A$1:$W$39"}</definedName>
    <definedName name="HTML_Control_bkup" localSheetId="13" hidden="1">{"'表紙'!$A$1:$W$39"}</definedName>
    <definedName name="HTML_Control_bkup" localSheetId="14" hidden="1">{"'表紙'!$A$1:$W$39"}</definedName>
    <definedName name="HTML_Control_bkup" localSheetId="15" hidden="1">{"'表紙'!$A$1:$W$39"}</definedName>
    <definedName name="HTML_Control_bkup" localSheetId="16" hidden="1">{"'表紙'!$A$1:$W$39"}</definedName>
    <definedName name="HTML_Control_bkup" localSheetId="17" hidden="1">{"'表紙'!$A$1:$W$39"}</definedName>
    <definedName name="HTML_Control_bkup" localSheetId="18" hidden="1">{"'表紙'!$A$1:$W$39"}</definedName>
    <definedName name="HTML_Control_bkup" hidden="1">{"'表紙'!$A$1:$W$39"}</definedName>
    <definedName name="HTML_Control1" localSheetId="0" hidden="1">{"'部署一覧'!$A$1384:$G$1490"}</definedName>
    <definedName name="HTML_Control1" localSheetId="1" hidden="1">{"'部署一覧'!$A$1384:$G$1490"}</definedName>
    <definedName name="HTML_Control1" hidden="1">{"'部署一覧'!$A$1384:$G$1490"}</definedName>
    <definedName name="HTML_Description" hidden="1">""</definedName>
    <definedName name="HTML_Email" hidden="1">""</definedName>
    <definedName name="HTML_Header" localSheetId="2" hidden="1">"表紙"</definedName>
    <definedName name="HTML_Header" localSheetId="3" hidden="1">"表紙"</definedName>
    <definedName name="HTML_Header" localSheetId="4" hidden="1">"表紙"</definedName>
    <definedName name="HTML_Header" localSheetId="5" hidden="1">"表紙"</definedName>
    <definedName name="HTML_Header" localSheetId="6" hidden="1">"表紙"</definedName>
    <definedName name="HTML_Header" localSheetId="7" hidden="1">"表紙"</definedName>
    <definedName name="HTML_Header" localSheetId="8" hidden="1">"表紙"</definedName>
    <definedName name="HTML_Header" localSheetId="9" hidden="1">"表紙"</definedName>
    <definedName name="HTML_Header" localSheetId="10" hidden="1">"表紙"</definedName>
    <definedName name="HTML_Header" localSheetId="11" hidden="1">"表紙"</definedName>
    <definedName name="HTML_Header" localSheetId="12" hidden="1">"表紙"</definedName>
    <definedName name="HTML_Header" localSheetId="13" hidden="1">"表紙"</definedName>
    <definedName name="HTML_Header" localSheetId="14" hidden="1">"表紙"</definedName>
    <definedName name="HTML_Header" localSheetId="15" hidden="1">"表紙"</definedName>
    <definedName name="HTML_Header" localSheetId="16" hidden="1">"表紙"</definedName>
    <definedName name="HTML_Header" localSheetId="17" hidden="1">"表紙"</definedName>
    <definedName name="HTML_Header" localSheetId="18" hidden="1">"表紙"</definedName>
    <definedName name="HTML_Header" hidden="1">"部署番号表『化工品』"</definedName>
    <definedName name="HTML_LastUpdate" localSheetId="2" hidden="1">"99/05/04"</definedName>
    <definedName name="HTML_LastUpdate" localSheetId="3" hidden="1">"99/05/04"</definedName>
    <definedName name="HTML_LastUpdate" localSheetId="4" hidden="1">"99/05/04"</definedName>
    <definedName name="HTML_LastUpdate" localSheetId="5" hidden="1">"99/05/04"</definedName>
    <definedName name="HTML_LastUpdate" localSheetId="6" hidden="1">"99/05/04"</definedName>
    <definedName name="HTML_LastUpdate" localSheetId="7" hidden="1">"99/05/04"</definedName>
    <definedName name="HTML_LastUpdate" localSheetId="8" hidden="1">"99/05/04"</definedName>
    <definedName name="HTML_LastUpdate" localSheetId="9" hidden="1">"99/05/04"</definedName>
    <definedName name="HTML_LastUpdate" localSheetId="10" hidden="1">"99/05/04"</definedName>
    <definedName name="HTML_LastUpdate" localSheetId="11" hidden="1">"99/05/04"</definedName>
    <definedName name="HTML_LastUpdate" localSheetId="12" hidden="1">"99/05/04"</definedName>
    <definedName name="HTML_LastUpdate" localSheetId="13" hidden="1">"99/05/04"</definedName>
    <definedName name="HTML_LastUpdate" localSheetId="14" hidden="1">"99/05/04"</definedName>
    <definedName name="HTML_LastUpdate" localSheetId="15" hidden="1">"99/05/04"</definedName>
    <definedName name="HTML_LastUpdate" localSheetId="16" hidden="1">"99/05/04"</definedName>
    <definedName name="HTML_LastUpdate" localSheetId="17" hidden="1">"99/05/04"</definedName>
    <definedName name="HTML_LastUpdate" localSheetId="18" hidden="1">"99/05/04"</definedName>
    <definedName name="HTML_LastUpdate" hidden="1">"2004/01/20"</definedName>
    <definedName name="HTML_LineAfter" hidden="1">FALSE</definedName>
    <definedName name="HTML_LineBefore" hidden="1">FALSE</definedName>
    <definedName name="HTML_Name" localSheetId="2" hidden="1">"Toyo"</definedName>
    <definedName name="HTML_Name" localSheetId="3" hidden="1">"Toyo"</definedName>
    <definedName name="HTML_Name" localSheetId="4" hidden="1">"Toyo"</definedName>
    <definedName name="HTML_Name" localSheetId="5" hidden="1">"Toyo"</definedName>
    <definedName name="HTML_Name" localSheetId="6" hidden="1">"Toyo"</definedName>
    <definedName name="HTML_Name" localSheetId="7" hidden="1">"Toyo"</definedName>
    <definedName name="HTML_Name" localSheetId="8" hidden="1">"Toyo"</definedName>
    <definedName name="HTML_Name" localSheetId="9" hidden="1">"Toyo"</definedName>
    <definedName name="HTML_Name" localSheetId="10" hidden="1">"Toyo"</definedName>
    <definedName name="HTML_Name" localSheetId="11" hidden="1">"Toyo"</definedName>
    <definedName name="HTML_Name" localSheetId="12" hidden="1">"Toyo"</definedName>
    <definedName name="HTML_Name" localSheetId="13" hidden="1">"Toyo"</definedName>
    <definedName name="HTML_Name" localSheetId="14" hidden="1">"Toyo"</definedName>
    <definedName name="HTML_Name" localSheetId="15" hidden="1">"Toyo"</definedName>
    <definedName name="HTML_Name" localSheetId="16" hidden="1">"Toyo"</definedName>
    <definedName name="HTML_Name" localSheetId="17" hidden="1">"Toyo"</definedName>
    <definedName name="HTML_Name" localSheetId="18" hidden="1">"Toyo"</definedName>
    <definedName name="HTML_Name" hidden="1">"(株)ブリヂストン"</definedName>
    <definedName name="HTML_OBDlg2" hidden="1">TRUE</definedName>
    <definedName name="HTML_OBDlg4" hidden="1">TRUE</definedName>
    <definedName name="HTML_OS" hidden="1">0</definedName>
    <definedName name="HTML_PathFile" localSheetId="2" hidden="1">"C:\temp\MyHTML.htm"</definedName>
    <definedName name="HTML_PathFile" localSheetId="3" hidden="1">"C:\temp\MyHTML.htm"</definedName>
    <definedName name="HTML_PathFile" localSheetId="4" hidden="1">"C:\temp\MyHTML.htm"</definedName>
    <definedName name="HTML_PathFile" localSheetId="5" hidden="1">"C:\temp\MyHTML.htm"</definedName>
    <definedName name="HTML_PathFile" localSheetId="6" hidden="1">"C:\temp\MyHTML.htm"</definedName>
    <definedName name="HTML_PathFile" localSheetId="7" hidden="1">"C:\temp\MyHTML.htm"</definedName>
    <definedName name="HTML_PathFile" localSheetId="8" hidden="1">"C:\temp\MyHTML.htm"</definedName>
    <definedName name="HTML_PathFile" localSheetId="9" hidden="1">"C:\temp\MyHTML.htm"</definedName>
    <definedName name="HTML_PathFile" localSheetId="10" hidden="1">"C:\temp\MyHTML.htm"</definedName>
    <definedName name="HTML_PathFile" localSheetId="11" hidden="1">"C:\temp\MyHTML.htm"</definedName>
    <definedName name="HTML_PathFile" localSheetId="12" hidden="1">"C:\temp\MyHTML.htm"</definedName>
    <definedName name="HTML_PathFile" localSheetId="13" hidden="1">"C:\temp\MyHTML.htm"</definedName>
    <definedName name="HTML_PathFile" localSheetId="14" hidden="1">"C:\temp\MyHTML.htm"</definedName>
    <definedName name="HTML_PathFile" localSheetId="15" hidden="1">"C:\temp\MyHTML.htm"</definedName>
    <definedName name="HTML_PathFile" localSheetId="16" hidden="1">"C:\temp\MyHTML.htm"</definedName>
    <definedName name="HTML_PathFile" localSheetId="17" hidden="1">"C:\temp\MyHTML.htm"</definedName>
    <definedName name="HTML_PathFile" localSheetId="18" hidden="1">"C:\temp\MyHTML.htm"</definedName>
    <definedName name="HTML_PathFile" hidden="1">"E:\0116_9.htm"</definedName>
    <definedName name="HTML_Title" localSheetId="2" hidden="1">"見積検討会"</definedName>
    <definedName name="HTML_Title" localSheetId="3" hidden="1">"見積検討会"</definedName>
    <definedName name="HTML_Title" localSheetId="4" hidden="1">"見積検討会"</definedName>
    <definedName name="HTML_Title" localSheetId="5" hidden="1">"見積検討会"</definedName>
    <definedName name="HTML_Title" localSheetId="6" hidden="1">"見積検討会"</definedName>
    <definedName name="HTML_Title" localSheetId="7" hidden="1">"見積検討会"</definedName>
    <definedName name="HTML_Title" localSheetId="8" hidden="1">"見積検討会"</definedName>
    <definedName name="HTML_Title" localSheetId="9" hidden="1">"見積検討会"</definedName>
    <definedName name="HTML_Title" localSheetId="10" hidden="1">"見積検討会"</definedName>
    <definedName name="HTML_Title" localSheetId="11" hidden="1">"見積検討会"</definedName>
    <definedName name="HTML_Title" localSheetId="12" hidden="1">"見積検討会"</definedName>
    <definedName name="HTML_Title" localSheetId="13" hidden="1">"見積検討会"</definedName>
    <definedName name="HTML_Title" localSheetId="14" hidden="1">"見積検討会"</definedName>
    <definedName name="HTML_Title" localSheetId="15" hidden="1">"見積検討会"</definedName>
    <definedName name="HTML_Title" localSheetId="16" hidden="1">"見積検討会"</definedName>
    <definedName name="HTML_Title" localSheetId="17" hidden="1">"見積検討会"</definedName>
    <definedName name="HTML_Title" localSheetId="18" hidden="1">"見積検討会"</definedName>
    <definedName name="HTML_Title" hidden="1">"部署番号表"</definedName>
    <definedName name="HTML1_1" hidden="1">"[販売実績概要.xls]Sheet7!$A$1:$U$39"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"販売実績概要.xls"</definedName>
    <definedName name="HTML1_4" hidden="1">"Sheet7"</definedName>
    <definedName name="HTML1_5" hidden="1">""</definedName>
    <definedName name="HTML1_6" hidden="1">-4146</definedName>
    <definedName name="HTML1_7" hidden="1">-4146</definedName>
    <definedName name="HTML1_8" hidden="1">"1997/07/11"</definedName>
    <definedName name="HTML1_9" hidden="1">"W9610008"</definedName>
    <definedName name="HTML10_1" hidden="1">"[BU000201.xls]部署一覧!$A$1173:$G$1366"</definedName>
    <definedName name="HTML10_10" hidden="1">""</definedName>
    <definedName name="HTML10_11" hidden="1">1</definedName>
    <definedName name="HTML10_12" hidden="1">"E:\0201_8.htm"</definedName>
    <definedName name="HTML10_2" hidden="1">1</definedName>
    <definedName name="HTML10_3" hidden="1">"部署番号表"</definedName>
    <definedName name="HTML10_4" hidden="1">"部署番号表『化工品』"</definedName>
    <definedName name="HTML10_5" hidden="1">""</definedName>
    <definedName name="HTML10_6" hidden="1">-4146</definedName>
    <definedName name="HTML10_7" hidden="1">-4146</definedName>
    <definedName name="HTML10_8" hidden="1">"2000/02/03"</definedName>
    <definedName name="HTML10_9" hidden="1">"株式会社ブリヂストン"</definedName>
    <definedName name="HTML100_1" hidden="1">"[BU001116.xls]部署一覧!$A$1043:$G$1096"</definedName>
    <definedName name="HTML100_10" hidden="1">""</definedName>
    <definedName name="HTML100_11" hidden="1">1</definedName>
    <definedName name="HTML100_12" hidden="1">"E:\1116_7.htm"</definedName>
    <definedName name="HTML100_2" hidden="1">1</definedName>
    <definedName name="HTML100_3" hidden="1">"部署番号表"</definedName>
    <definedName name="HTML100_4" hidden="1">"部署番号表『工場』"</definedName>
    <definedName name="HTML100_5" hidden="1">""</definedName>
    <definedName name="HTML100_6" hidden="1">-4146</definedName>
    <definedName name="HTML100_7" hidden="1">-4146</definedName>
    <definedName name="HTML100_8" hidden="1">"2000/11/17"</definedName>
    <definedName name="HTML100_9" hidden="1">"株式会社ブリヂストン"</definedName>
    <definedName name="HTML101_1" hidden="1">"[BU001116.xls]部署一覧!$A$1108:$G$1294"</definedName>
    <definedName name="HTML101_10" hidden="1">""</definedName>
    <definedName name="HTML101_11" hidden="1">1</definedName>
    <definedName name="HTML101_12" hidden="1">"E:\1116_8.htm"</definedName>
    <definedName name="HTML101_2" hidden="1">1</definedName>
    <definedName name="HTML101_3" hidden="1">"部署番号表"</definedName>
    <definedName name="HTML101_4" hidden="1">"部署番号表『化工品』"</definedName>
    <definedName name="HTML101_5" hidden="1">""</definedName>
    <definedName name="HTML101_6" hidden="1">-4146</definedName>
    <definedName name="HTML101_7" hidden="1">-4146</definedName>
    <definedName name="HTML101_8" hidden="1">"2000/11/17"</definedName>
    <definedName name="HTML101_9" hidden="1">"株式会社ブリヂストン"</definedName>
    <definedName name="HTML102_1" hidden="1">"[BU001116.xls]部署一覧!$A$1303:$G$1386"</definedName>
    <definedName name="HTML102_10" hidden="1">""</definedName>
    <definedName name="HTML102_11" hidden="1">1</definedName>
    <definedName name="HTML102_12" hidden="1">"E:\1116_9.htm"</definedName>
    <definedName name="HTML102_2" hidden="1">1</definedName>
    <definedName name="HTML102_3" hidden="1">"部署番号表"</definedName>
    <definedName name="HTML102_4" hidden="1">"部署番号表『化工品』"</definedName>
    <definedName name="HTML102_5" hidden="1">""</definedName>
    <definedName name="HTML102_6" hidden="1">-4146</definedName>
    <definedName name="HTML102_7" hidden="1">-4146</definedName>
    <definedName name="HTML102_8" hidden="1">"2000/11/17"</definedName>
    <definedName name="HTML102_9" hidden="1">"株式会社ブリヂストン"</definedName>
    <definedName name="HTML103_1" hidden="1">"[BU001201.xls]部署一覧!$A$6:$G$187"</definedName>
    <definedName name="HTML103_10" hidden="1">""</definedName>
    <definedName name="HTML103_11" hidden="1">1</definedName>
    <definedName name="HTML103_12" hidden="1">"E:\1201_1.htm"</definedName>
    <definedName name="HTML103_2" hidden="1">1</definedName>
    <definedName name="HTML103_3" hidden="1">"部署番号表"</definedName>
    <definedName name="HTML103_4" hidden="1">"部署番号表『本社』"</definedName>
    <definedName name="HTML103_5" hidden="1">""</definedName>
    <definedName name="HTML103_6" hidden="1">-4146</definedName>
    <definedName name="HTML103_7" hidden="1">-4146</definedName>
    <definedName name="HTML103_8" hidden="1">"2000/12/05"</definedName>
    <definedName name="HTML103_9" hidden="1">"株式会社ブリヂストン"</definedName>
    <definedName name="HTML104_1" hidden="1">"[BU001201.xls]部署一覧!$A$198:$G$370"</definedName>
    <definedName name="HTML104_10" hidden="1">""</definedName>
    <definedName name="HTML104_11" hidden="1">1</definedName>
    <definedName name="HTML104_12" hidden="1">"E:\1201_2.htm"</definedName>
    <definedName name="HTML104_2" hidden="1">1</definedName>
    <definedName name="HTML104_3" hidden="1">"部署番号表"</definedName>
    <definedName name="HTML104_4" hidden="1">"部署番号表『本社』"</definedName>
    <definedName name="HTML104_5" hidden="1">""</definedName>
    <definedName name="HTML104_6" hidden="1">-4146</definedName>
    <definedName name="HTML104_7" hidden="1">-4146</definedName>
    <definedName name="HTML104_8" hidden="1">"2000/12/05"</definedName>
    <definedName name="HTML104_9" hidden="1">"株式会社ブリヂストン"</definedName>
    <definedName name="HTML105_1" hidden="1">"[BU001201.xls]部署一覧!$A$393:$G$640"</definedName>
    <definedName name="HTML105_10" hidden="1">""</definedName>
    <definedName name="HTML105_11" hidden="1">1</definedName>
    <definedName name="HTML105_12" hidden="1">"E:\1201_3.htm"</definedName>
    <definedName name="HTML105_2" hidden="1">1</definedName>
    <definedName name="HTML105_3" hidden="1">"部署番号表"</definedName>
    <definedName name="HTML105_4" hidden="1">"部署番号表『小平』"</definedName>
    <definedName name="HTML105_5" hidden="1">""</definedName>
    <definedName name="HTML105_6" hidden="1">-4146</definedName>
    <definedName name="HTML105_7" hidden="1">-4146</definedName>
    <definedName name="HTML105_8" hidden="1">"2000/12/05"</definedName>
    <definedName name="HTML105_9" hidden="1">"株式会社ブリヂストン"</definedName>
    <definedName name="HTML106_1" hidden="1">"[BU001201.xls]部署一覧!$A$653:$G$853"</definedName>
    <definedName name="HTML106_10" hidden="1">""</definedName>
    <definedName name="HTML106_11" hidden="1">1</definedName>
    <definedName name="HTML106_12" hidden="1">"E:\1201_4.htm"</definedName>
    <definedName name="HTML106_2" hidden="1">1</definedName>
    <definedName name="HTML106_3" hidden="1">"部署番号表"</definedName>
    <definedName name="HTML106_4" hidden="1">"部署番号表『小平』"</definedName>
    <definedName name="HTML106_5" hidden="1">""</definedName>
    <definedName name="HTML106_6" hidden="1">-4146</definedName>
    <definedName name="HTML106_7" hidden="1">-4146</definedName>
    <definedName name="HTML106_8" hidden="1">"2000/12/05"</definedName>
    <definedName name="HTML106_9" hidden="1">"株式会社ブリヂストン"</definedName>
    <definedName name="HTML107_1" hidden="1">"[BU001201.xls]部署一覧!$A$856:$G$929"</definedName>
    <definedName name="HTML107_10" hidden="1">""</definedName>
    <definedName name="HTML107_11" hidden="1">1</definedName>
    <definedName name="HTML107_12" hidden="1">"E:\1201_5.htm"</definedName>
    <definedName name="HTML107_2" hidden="1">1</definedName>
    <definedName name="HTML107_3" hidden="1">"部署番号表"</definedName>
    <definedName name="HTML107_4" hidden="1">"部署番号表『工場』"</definedName>
    <definedName name="HTML107_5" hidden="1">""</definedName>
    <definedName name="HTML107_6" hidden="1">-4146</definedName>
    <definedName name="HTML107_7" hidden="1">-4146</definedName>
    <definedName name="HTML107_8" hidden="1">"2000/12/05"</definedName>
    <definedName name="HTML107_9" hidden="1">"株式会社ブリヂストン"</definedName>
    <definedName name="HTML108_1" hidden="1">"[BU001201.xls]部署一覧!$A$933:$G$1055"</definedName>
    <definedName name="HTML108_10" hidden="1">""</definedName>
    <definedName name="HTML108_11" hidden="1">1</definedName>
    <definedName name="HTML108_12" hidden="1">"E:\1201_6.htm"</definedName>
    <definedName name="HTML108_2" hidden="1">1</definedName>
    <definedName name="HTML108_3" hidden="1">"部署番号表"</definedName>
    <definedName name="HTML108_4" hidden="1">"部署番号表『工場』"</definedName>
    <definedName name="HTML108_5" hidden="1">""</definedName>
    <definedName name="HTML108_6" hidden="1">-4146</definedName>
    <definedName name="HTML108_7" hidden="1">-4146</definedName>
    <definedName name="HTML108_8" hidden="1">"2000/12/05"</definedName>
    <definedName name="HTML108_9" hidden="1">"株式会社ブリヂストン"</definedName>
    <definedName name="HTML109_1" hidden="1">"[BU001201.xls]部署一覧!$A$1058:$G$1120"</definedName>
    <definedName name="HTML109_10" hidden="1">""</definedName>
    <definedName name="HTML109_11" hidden="1">1</definedName>
    <definedName name="HTML109_12" hidden="1">"E:\1201_7.htm"</definedName>
    <definedName name="HTML109_2" hidden="1">1</definedName>
    <definedName name="HTML109_3" hidden="1">"部署番号表"</definedName>
    <definedName name="HTML109_4" hidden="1">"部署番号表『工場』"</definedName>
    <definedName name="HTML109_5" hidden="1">""</definedName>
    <definedName name="HTML109_6" hidden="1">-4146</definedName>
    <definedName name="HTML109_7" hidden="1">-4146</definedName>
    <definedName name="HTML109_8" hidden="1">"2000/12/05"</definedName>
    <definedName name="HTML109_9" hidden="1">"株式会社ブリヂストン"</definedName>
    <definedName name="HTML11_1" hidden="1">"[BU000201.xls]部署一覧!$A$1368:$G$1452"</definedName>
    <definedName name="HTML11_10" hidden="1">""</definedName>
    <definedName name="HTML11_11" hidden="1">1</definedName>
    <definedName name="HTML11_12" hidden="1">"E:\0201_9.htm"</definedName>
    <definedName name="HTML11_2" hidden="1">1</definedName>
    <definedName name="HTML11_3" hidden="1">"部署番号表"</definedName>
    <definedName name="HTML11_4" hidden="1">"部署番号表『化工品』"</definedName>
    <definedName name="HTML11_5" hidden="1">""</definedName>
    <definedName name="HTML11_6" hidden="1">-4146</definedName>
    <definedName name="HTML11_7" hidden="1">-4146</definedName>
    <definedName name="HTML11_8" hidden="1">"2000/02/03"</definedName>
    <definedName name="HTML11_9" hidden="1">"株式会社ブリヂストン"</definedName>
    <definedName name="HTML110_1" hidden="1">"[BU001201.xls]部署一覧!$A$1123:$G$1327"</definedName>
    <definedName name="HTML110_10" hidden="1">""</definedName>
    <definedName name="HTML110_11" hidden="1">1</definedName>
    <definedName name="HTML110_12" hidden="1">"E:\1201_8.htm"</definedName>
    <definedName name="HTML110_2" hidden="1">1</definedName>
    <definedName name="HTML110_3" hidden="1">"部署番号表"</definedName>
    <definedName name="HTML110_4" hidden="1">"部署番号表『化工品』"</definedName>
    <definedName name="HTML110_5" hidden="1">""</definedName>
    <definedName name="HTML110_6" hidden="1">-4146</definedName>
    <definedName name="HTML110_7" hidden="1">-4146</definedName>
    <definedName name="HTML110_8" hidden="1">"2000/12/05"</definedName>
    <definedName name="HTML110_9" hidden="1">"株式会社ブリヂストン"</definedName>
    <definedName name="HTML111_1" hidden="1">"[BU001201.xls]部署一覧!$A$1331:$G$1394"</definedName>
    <definedName name="HTML111_10" hidden="1">""</definedName>
    <definedName name="HTML111_11" hidden="1">1</definedName>
    <definedName name="HTML111_12" hidden="1">"E:\1201_9.htm"</definedName>
    <definedName name="HTML111_2" hidden="1">1</definedName>
    <definedName name="HTML111_3" hidden="1">"部署番号表"</definedName>
    <definedName name="HTML111_4" hidden="1">"部署番号表『化工品』"</definedName>
    <definedName name="HTML111_5" hidden="1">""</definedName>
    <definedName name="HTML111_6" hidden="1">-4146</definedName>
    <definedName name="HTML111_7" hidden="1">-4146</definedName>
    <definedName name="HTML111_8" hidden="1">"2000/12/05"</definedName>
    <definedName name="HTML111_9" hidden="1">"株式会社ブリヂストン"</definedName>
    <definedName name="HTML112_1" hidden="1">"[BU20010101.xls]部署一覧!$A$6:$G$191"</definedName>
    <definedName name="HTML112_10" hidden="1">""</definedName>
    <definedName name="HTML112_11" hidden="1">1</definedName>
    <definedName name="HTML112_12" hidden="1">"E:\0101_1.htm"</definedName>
    <definedName name="HTML112_2" hidden="1">1</definedName>
    <definedName name="HTML112_3" hidden="1">"部署番号表"</definedName>
    <definedName name="HTML112_4" hidden="1">"部署番号表『本社』"</definedName>
    <definedName name="HTML112_5" hidden="1">""</definedName>
    <definedName name="HTML112_6" hidden="1">-4146</definedName>
    <definedName name="HTML112_7" hidden="1">-4146</definedName>
    <definedName name="HTML112_8" hidden="1">"2001/01/12"</definedName>
    <definedName name="HTML112_9" hidden="1">"株式会社ブリヂストン"</definedName>
    <definedName name="HTML113_1" hidden="1">"[BU20010101.xls]部署一覧!$A$198:$G$371"</definedName>
    <definedName name="HTML113_10" hidden="1">""</definedName>
    <definedName name="HTML113_11" hidden="1">1</definedName>
    <definedName name="HTML113_12" hidden="1">"E:\0101_2.htm"</definedName>
    <definedName name="HTML113_2" hidden="1">1</definedName>
    <definedName name="HTML113_3" hidden="1">"部署番号表"</definedName>
    <definedName name="HTML113_4" hidden="1">"部署番号表『本社』"</definedName>
    <definedName name="HTML113_5" hidden="1">""</definedName>
    <definedName name="HTML113_6" hidden="1">-4146</definedName>
    <definedName name="HTML113_7" hidden="1">-4146</definedName>
    <definedName name="HTML113_8" hidden="1">"2001/01/12"</definedName>
    <definedName name="HTML113_9" hidden="1">"株式会社ブリヂストン"</definedName>
    <definedName name="HTML114_1" hidden="1">"[BU20010101.xls]部署一覧!$A$393:$G$642"</definedName>
    <definedName name="HTML114_10" hidden="1">""</definedName>
    <definedName name="HTML114_11" hidden="1">1</definedName>
    <definedName name="HTML114_12" hidden="1">"E:\0101_3.htm"</definedName>
    <definedName name="HTML114_2" hidden="1">1</definedName>
    <definedName name="HTML114_3" hidden="1">"部署番号表"</definedName>
    <definedName name="HTML114_4" hidden="1">"部署番号表『小平』"</definedName>
    <definedName name="HTML114_5" hidden="1">""</definedName>
    <definedName name="HTML114_6" hidden="1">-4146</definedName>
    <definedName name="HTML114_7" hidden="1">-4146</definedName>
    <definedName name="HTML114_8" hidden="1">"2001/01/12"</definedName>
    <definedName name="HTML114_9" hidden="1">"株式会社ブリヂストン"</definedName>
    <definedName name="HTML115_1" hidden="1">"[BU20010101.xls]部署一覧!$A$653:$G$854"</definedName>
    <definedName name="HTML115_10" hidden="1">""</definedName>
    <definedName name="HTML115_11" hidden="1">1</definedName>
    <definedName name="HTML115_12" hidden="1">"E:\0101_4.htm"</definedName>
    <definedName name="HTML115_2" hidden="1">1</definedName>
    <definedName name="HTML115_3" hidden="1">"部署番号表"</definedName>
    <definedName name="HTML115_4" hidden="1">"部署番号表『小平』"</definedName>
    <definedName name="HTML115_5" hidden="1">""</definedName>
    <definedName name="HTML115_6" hidden="1">-4146</definedName>
    <definedName name="HTML115_7" hidden="1">-4146</definedName>
    <definedName name="HTML115_8" hidden="1">"2001/01/12"</definedName>
    <definedName name="HTML115_9" hidden="1">"株式会社ブリヂストン"</definedName>
    <definedName name="HTML116_1" hidden="1">"[BU20010101.xls]部署一覧!$A$857:$G$929"</definedName>
    <definedName name="HTML116_10" hidden="1">""</definedName>
    <definedName name="HTML116_11" hidden="1">1</definedName>
    <definedName name="HTML116_12" hidden="1">"E:\0101_5.htm"</definedName>
    <definedName name="HTML116_2" hidden="1">1</definedName>
    <definedName name="HTML116_3" hidden="1">"部署番号表"</definedName>
    <definedName name="HTML116_4" hidden="1">"部署番号表『工場』"</definedName>
    <definedName name="HTML116_5" hidden="1">""</definedName>
    <definedName name="HTML116_6" hidden="1">-4146</definedName>
    <definedName name="HTML116_7" hidden="1">-4146</definedName>
    <definedName name="HTML116_8" hidden="1">"2001/01/12"</definedName>
    <definedName name="HTML116_9" hidden="1">"株式会社ブリヂストン"</definedName>
    <definedName name="HTML117_1" hidden="1">"[BU20010101.xls]部署一覧!$A$933:$G$1056"</definedName>
    <definedName name="HTML117_10" hidden="1">""</definedName>
    <definedName name="HTML117_11" hidden="1">1</definedName>
    <definedName name="HTML117_12" hidden="1">"E:\0101_6.htm"</definedName>
    <definedName name="HTML117_2" hidden="1">1</definedName>
    <definedName name="HTML117_3" hidden="1">"部署番号表"</definedName>
    <definedName name="HTML117_4" hidden="1">"部署番号表『工場』"</definedName>
    <definedName name="HTML117_5" hidden="1">""</definedName>
    <definedName name="HTML117_6" hidden="1">-4146</definedName>
    <definedName name="HTML117_7" hidden="1">-4146</definedName>
    <definedName name="HTML117_8" hidden="1">"2001/01/12"</definedName>
    <definedName name="HTML117_9" hidden="1">"株式会社ブリヂストン"</definedName>
    <definedName name="HTML118_1" hidden="1">"[BU20010101.xls]部署一覧!$A$1059:$G$1119"</definedName>
    <definedName name="HTML118_10" hidden="1">""</definedName>
    <definedName name="HTML118_11" hidden="1">1</definedName>
    <definedName name="HTML118_12" hidden="1">"E:\0101_7.htm"</definedName>
    <definedName name="HTML118_2" hidden="1">1</definedName>
    <definedName name="HTML118_3" hidden="1">"部署番号表"</definedName>
    <definedName name="HTML118_4" hidden="1">"部署番号表『工場』"</definedName>
    <definedName name="HTML118_5" hidden="1">""</definedName>
    <definedName name="HTML118_6" hidden="1">-4146</definedName>
    <definedName name="HTML118_7" hidden="1">-4146</definedName>
    <definedName name="HTML118_8" hidden="1">"2001/01/12"</definedName>
    <definedName name="HTML118_9" hidden="1">"株式会社ブリヂストン"</definedName>
    <definedName name="HTML119_1" hidden="1">"[BU20010101.xls]部署一覧!$A$1122:$G$1326"</definedName>
    <definedName name="HTML119_10" hidden="1">""</definedName>
    <definedName name="HTML119_11" hidden="1">1</definedName>
    <definedName name="HTML119_12" hidden="1">"E:\0101_8.htm"</definedName>
    <definedName name="HTML119_2" hidden="1">1</definedName>
    <definedName name="HTML119_3" hidden="1">"部署番号表"</definedName>
    <definedName name="HTML119_4" hidden="1">"部署番号表『化工品』"</definedName>
    <definedName name="HTML119_5" hidden="1">""</definedName>
    <definedName name="HTML119_6" hidden="1">-4146</definedName>
    <definedName name="HTML119_7" hidden="1">-4146</definedName>
    <definedName name="HTML119_8" hidden="1">"2001/01/12"</definedName>
    <definedName name="HTML119_9" hidden="1">"株式会社ブリヂストン"</definedName>
    <definedName name="HTML12_1" hidden="1">"[BU000301.xls]部署一覧!$A$6:$G$209"</definedName>
    <definedName name="HTML12_10" hidden="1">""</definedName>
    <definedName name="HTML12_11" hidden="1">1</definedName>
    <definedName name="HTML12_12" hidden="1">"E:\0301_1.htm"</definedName>
    <definedName name="HTML12_2" hidden="1">1</definedName>
    <definedName name="HTML12_3" hidden="1">"部署番号表"</definedName>
    <definedName name="HTML12_4" hidden="1">"部署番号表『本社』"</definedName>
    <definedName name="HTML12_5" hidden="1">""</definedName>
    <definedName name="HTML12_6" hidden="1">-4146</definedName>
    <definedName name="HTML12_7" hidden="1">-4146</definedName>
    <definedName name="HTML12_8" hidden="1">"2000/03/03"</definedName>
    <definedName name="HTML12_9" hidden="1">"株式会社ブリヂストン"</definedName>
    <definedName name="HTML120_1" hidden="1">"[BU20010101.xls]部署一覧!$A$1328:$G$1395"</definedName>
    <definedName name="HTML120_10" hidden="1">""</definedName>
    <definedName name="HTML120_11" hidden="1">1</definedName>
    <definedName name="HTML120_12" hidden="1">"E:\0101_9.htm"</definedName>
    <definedName name="HTML120_2" hidden="1">1</definedName>
    <definedName name="HTML120_3" hidden="1">"部署番号表"</definedName>
    <definedName name="HTML120_4" hidden="1">"部署番号表『化工品』"</definedName>
    <definedName name="HTML120_5" hidden="1">""</definedName>
    <definedName name="HTML120_6" hidden="1">-4146</definedName>
    <definedName name="HTML120_7" hidden="1">-4146</definedName>
    <definedName name="HTML120_8" hidden="1">"2001/01/12"</definedName>
    <definedName name="HTML120_9" hidden="1">"株式会社ブリヂストン"</definedName>
    <definedName name="HTML121_1" hidden="1">"[BU20010201.xls]部署一覧!$A$361:$G$616"</definedName>
    <definedName name="HTML121_10" hidden="1">""</definedName>
    <definedName name="HTML121_11" hidden="1">1</definedName>
    <definedName name="HTML121_12" hidden="1">"E:\0201_3.htm"</definedName>
    <definedName name="HTML121_2" hidden="1">1</definedName>
    <definedName name="HTML121_3" hidden="1">"部署番号表"</definedName>
    <definedName name="HTML121_4" hidden="1">"部署番号表『小平』"</definedName>
    <definedName name="HTML121_5" hidden="1">""</definedName>
    <definedName name="HTML121_6" hidden="1">-4146</definedName>
    <definedName name="HTML121_7" hidden="1">-4146</definedName>
    <definedName name="HTML121_8" hidden="1">"2001/02/06"</definedName>
    <definedName name="HTML121_9" hidden="1">"株式会社ブリヂストン"</definedName>
    <definedName name="HTML122_1" hidden="1">"[BU20010301.xls]部署一覧!$A$6:$G$193"</definedName>
    <definedName name="HTML122_10" hidden="1">""</definedName>
    <definedName name="HTML122_11" hidden="1">1</definedName>
    <definedName name="HTML122_12" hidden="1">"E:\0301_1.htm"</definedName>
    <definedName name="HTML122_2" hidden="1">1</definedName>
    <definedName name="HTML122_3" hidden="1">"部署番号表"</definedName>
    <definedName name="HTML122_4" hidden="1">"部署番号表『本社』"</definedName>
    <definedName name="HTML122_5" hidden="1">""</definedName>
    <definedName name="HTML122_6" hidden="1">-4146</definedName>
    <definedName name="HTML122_7" hidden="1">-4146</definedName>
    <definedName name="HTML122_8" hidden="1">"2001/03/06"</definedName>
    <definedName name="HTML122_9" hidden="1">"株式会社ブリヂストン"</definedName>
    <definedName name="HTML123_1" hidden="1">"[BU20010301.xls]部署一覧!$A$198:$G$359"</definedName>
    <definedName name="HTML123_10" hidden="1">""</definedName>
    <definedName name="HTML123_11" hidden="1">1</definedName>
    <definedName name="HTML123_12" hidden="1">"E:\0301_2.htm"</definedName>
    <definedName name="HTML123_2" hidden="1">1</definedName>
    <definedName name="HTML123_3" hidden="1">"部署番号表"</definedName>
    <definedName name="HTML123_4" hidden="1">"部署番号表『本社』"</definedName>
    <definedName name="HTML123_5" hidden="1">""</definedName>
    <definedName name="HTML123_6" hidden="1">-4146</definedName>
    <definedName name="HTML123_7" hidden="1">-4146</definedName>
    <definedName name="HTML123_8" hidden="1">"2001/03/06"</definedName>
    <definedName name="HTML123_9" hidden="1">"株式会社ブリヂストン"</definedName>
    <definedName name="HTML124_1" hidden="1">"[BU20010301.xls]部署一覧!$A$362:$G$630"</definedName>
    <definedName name="HTML124_10" hidden="1">""</definedName>
    <definedName name="HTML124_11" hidden="1">1</definedName>
    <definedName name="HTML124_12" hidden="1">"E:\0301_3.htm"</definedName>
    <definedName name="HTML124_2" hidden="1">1</definedName>
    <definedName name="HTML124_3" hidden="1">"部署番号表"</definedName>
    <definedName name="HTML124_4" hidden="1">"部署番号表『小平』"</definedName>
    <definedName name="HTML124_5" hidden="1">""</definedName>
    <definedName name="HTML124_6" hidden="1">-4146</definedName>
    <definedName name="HTML124_7" hidden="1">-4146</definedName>
    <definedName name="HTML124_8" hidden="1">"2001/03/06"</definedName>
    <definedName name="HTML124_9" hidden="1">"株式会社ブリヂストン"</definedName>
    <definedName name="HTML125_1" hidden="1">"[BU20010301.xls]部署一覧!$A$633:$G$821"</definedName>
    <definedName name="HTML125_10" hidden="1">""</definedName>
    <definedName name="HTML125_11" hidden="1">1</definedName>
    <definedName name="HTML125_12" hidden="1">"E:\0301_4.htm"</definedName>
    <definedName name="HTML125_2" hidden="1">1</definedName>
    <definedName name="HTML125_3" hidden="1">"部署番号表"</definedName>
    <definedName name="HTML125_4" hidden="1">"部署番号表『小平』"</definedName>
    <definedName name="HTML125_5" hidden="1">""</definedName>
    <definedName name="HTML125_6" hidden="1">-4146</definedName>
    <definedName name="HTML125_7" hidden="1">-4146</definedName>
    <definedName name="HTML125_8" hidden="1">"2001/03/06"</definedName>
    <definedName name="HTML125_9" hidden="1">"株式会社ブリヂストン"</definedName>
    <definedName name="HTML126_1" hidden="1">"[BU20010301.xls]部署一覧!$A$824:$G$899"</definedName>
    <definedName name="HTML126_10" hidden="1">""</definedName>
    <definedName name="HTML126_11" hidden="1">1</definedName>
    <definedName name="HTML126_12" hidden="1">"E:\0301_5.htm"</definedName>
    <definedName name="HTML126_2" hidden="1">1</definedName>
    <definedName name="HTML126_3" hidden="1">"部署番号表"</definedName>
    <definedName name="HTML126_4" hidden="1">"部署番号表『工場』"</definedName>
    <definedName name="HTML126_5" hidden="1">""</definedName>
    <definedName name="HTML126_6" hidden="1">-4146</definedName>
    <definedName name="HTML126_7" hidden="1">-4146</definedName>
    <definedName name="HTML126_8" hidden="1">"2001/03/06"</definedName>
    <definedName name="HTML126_9" hidden="1">"株式会社ブリヂストン"</definedName>
    <definedName name="HTML127_1" hidden="1">"[BU20010301.xls]部署一覧!$A$913:$G$1014"</definedName>
    <definedName name="HTML127_10" hidden="1">""</definedName>
    <definedName name="HTML127_11" hidden="1">1</definedName>
    <definedName name="HTML127_12" hidden="1">"E:\0301_6.htm"</definedName>
    <definedName name="HTML127_2" hidden="1">1</definedName>
    <definedName name="HTML127_3" hidden="1">"部署番号表"</definedName>
    <definedName name="HTML127_4" hidden="1">"部署番号表『工場』"</definedName>
    <definedName name="HTML127_5" hidden="1">""</definedName>
    <definedName name="HTML127_6" hidden="1">-4146</definedName>
    <definedName name="HTML127_7" hidden="1">-4146</definedName>
    <definedName name="HTML127_8" hidden="1">"2001/03/06"</definedName>
    <definedName name="HTML127_9" hidden="1">"株式会社ブリヂストン"</definedName>
    <definedName name="HTML128_1" hidden="1">"[BU20010301.xls]部署一覧!$A$1017:$G$1068"</definedName>
    <definedName name="HTML128_10" hidden="1">""</definedName>
    <definedName name="HTML128_11" hidden="1">1</definedName>
    <definedName name="HTML128_12" hidden="1">"E:\0301_7.htm"</definedName>
    <definedName name="HTML128_2" hidden="1">1</definedName>
    <definedName name="HTML128_3" hidden="1">"部署番号表"</definedName>
    <definedName name="HTML128_4" hidden="1">"部署番号表『工場』"</definedName>
    <definedName name="HTML128_5" hidden="1">""</definedName>
    <definedName name="HTML128_6" hidden="1">-4146</definedName>
    <definedName name="HTML128_7" hidden="1">-4146</definedName>
    <definedName name="HTML128_8" hidden="1">"2001/03/06"</definedName>
    <definedName name="HTML128_9" hidden="1">"株式会社ブリヂストン"</definedName>
    <definedName name="HTML129_1" hidden="1">"[BU20010301.xls]部署一覧!$A$1071:$G$1274"</definedName>
    <definedName name="HTML129_10" hidden="1">""</definedName>
    <definedName name="HTML129_11" hidden="1">1</definedName>
    <definedName name="HTML129_12" hidden="1">"E:\0301_8.htm"</definedName>
    <definedName name="HTML129_2" hidden="1">1</definedName>
    <definedName name="HTML129_3" hidden="1">"部署番号表"</definedName>
    <definedName name="HTML129_4" hidden="1">"部署番号表『化工品』"</definedName>
    <definedName name="HTML129_5" hidden="1">""</definedName>
    <definedName name="HTML129_6" hidden="1">-4146</definedName>
    <definedName name="HTML129_7" hidden="1">-4146</definedName>
    <definedName name="HTML129_8" hidden="1">"2001/03/06"</definedName>
    <definedName name="HTML129_9" hidden="1">"株式会社ブリヂストン"</definedName>
    <definedName name="HTML13_1" hidden="1">"[BU000301.xls]部署一覧!$A$211:$G$383"</definedName>
    <definedName name="HTML13_10" hidden="1">""</definedName>
    <definedName name="HTML13_11" hidden="1">1</definedName>
    <definedName name="HTML13_12" hidden="1">"E:\0301_2.htm"</definedName>
    <definedName name="HTML13_2" hidden="1">1</definedName>
    <definedName name="HTML13_3" hidden="1">"部署番号表"</definedName>
    <definedName name="HTML13_4" hidden="1">"部署番号表『本社』"</definedName>
    <definedName name="HTML13_5" hidden="1">""</definedName>
    <definedName name="HTML13_6" hidden="1">-4146</definedName>
    <definedName name="HTML13_7" hidden="1">-4146</definedName>
    <definedName name="HTML13_8" hidden="1">"2000/03/03"</definedName>
    <definedName name="HTML13_9" hidden="1">"株式会社ブリヂストン"</definedName>
    <definedName name="HTML130_1" hidden="1">"[BU20010301.xls]部署一覧!$A$1277:$G$1344"</definedName>
    <definedName name="HTML130_10" hidden="1">""</definedName>
    <definedName name="HTML130_11" hidden="1">1</definedName>
    <definedName name="HTML130_12" hidden="1">"E:\0301_9.htm"</definedName>
    <definedName name="HTML130_2" hidden="1">1</definedName>
    <definedName name="HTML130_3" hidden="1">"部署番号表"</definedName>
    <definedName name="HTML130_4" hidden="1">"部署番号表『化工品』"</definedName>
    <definedName name="HTML130_5" hidden="1">""</definedName>
    <definedName name="HTML130_6" hidden="1">-4146</definedName>
    <definedName name="HTML130_7" hidden="1">-4146</definedName>
    <definedName name="HTML130_8" hidden="1">"2001/03/06"</definedName>
    <definedName name="HTML130_9" hidden="1">"株式会社ブリヂストン"</definedName>
    <definedName name="HTML131_1" hidden="1">"[BU20010401.xls]部署一覧!$A$6:$G$193"</definedName>
    <definedName name="HTML131_10" hidden="1">""</definedName>
    <definedName name="HTML131_11" hidden="1">1</definedName>
    <definedName name="HTML131_12" hidden="1">"E:\0401_1.htm"</definedName>
    <definedName name="HTML131_2" hidden="1">1</definedName>
    <definedName name="HTML131_3" hidden="1">"部署番号表"</definedName>
    <definedName name="HTML131_4" hidden="1">"部署番号表『本社』"</definedName>
    <definedName name="HTML131_5" hidden="1">""</definedName>
    <definedName name="HTML131_6" hidden="1">-4146</definedName>
    <definedName name="HTML131_7" hidden="1">-4146</definedName>
    <definedName name="HTML131_8" hidden="1">"2001/04/09"</definedName>
    <definedName name="HTML131_9" hidden="1">"株式会社ブリヂストン"</definedName>
    <definedName name="HTML132_1" hidden="1">"[BU20010401.xls]部署一覧!$A$198:$G$373"</definedName>
    <definedName name="HTML132_10" hidden="1">""</definedName>
    <definedName name="HTML132_11" hidden="1">1</definedName>
    <definedName name="HTML132_12" hidden="1">"E:\0401_2.htm"</definedName>
    <definedName name="HTML132_2" hidden="1">1</definedName>
    <definedName name="HTML132_3" hidden="1">"部署番号表"</definedName>
    <definedName name="HTML132_4" hidden="1">"部署番号表『本社』"</definedName>
    <definedName name="HTML132_5" hidden="1">""</definedName>
    <definedName name="HTML132_6" hidden="1">-4146</definedName>
    <definedName name="HTML132_7" hidden="1">-4146</definedName>
    <definedName name="HTML132_8" hidden="1">"2001/04/09"</definedName>
    <definedName name="HTML132_9" hidden="1">"株式会社ブリヂストン"</definedName>
    <definedName name="HTML133_1" hidden="1">"[BU20010401.xls]部署一覧!$A$376:$G$630"</definedName>
    <definedName name="HTML133_10" hidden="1">""</definedName>
    <definedName name="HTML133_11" hidden="1">1</definedName>
    <definedName name="HTML133_12" hidden="1">"E:\0401_3.htm"</definedName>
    <definedName name="HTML133_2" hidden="1">1</definedName>
    <definedName name="HTML133_3" hidden="1">"部署番号表"</definedName>
    <definedName name="HTML133_4" hidden="1">"部署番号表『小平』"</definedName>
    <definedName name="HTML133_5" hidden="1">""</definedName>
    <definedName name="HTML133_6" hidden="1">-4146</definedName>
    <definedName name="HTML133_7" hidden="1">-4146</definedName>
    <definedName name="HTML133_8" hidden="1">"2001/04/09"</definedName>
    <definedName name="HTML133_9" hidden="1">"株式会社ブリヂストン"</definedName>
    <definedName name="HTML134_1" hidden="1">"[BU20010401.xls]部署一覧!$A$633:$G$822"</definedName>
    <definedName name="HTML134_10" hidden="1">""</definedName>
    <definedName name="HTML134_11" hidden="1">1</definedName>
    <definedName name="HTML134_12" hidden="1">"E:\0401_4.htm"</definedName>
    <definedName name="HTML134_2" hidden="1">1</definedName>
    <definedName name="HTML134_3" hidden="1">"部署番号表"</definedName>
    <definedName name="HTML134_4" hidden="1">"部署番号表『小平』"</definedName>
    <definedName name="HTML134_5" hidden="1">""</definedName>
    <definedName name="HTML134_6" hidden="1">-4146</definedName>
    <definedName name="HTML134_7" hidden="1">-4146</definedName>
    <definedName name="HTML134_8" hidden="1">"2001/04/09"</definedName>
    <definedName name="HTML134_9" hidden="1">"株式会社ブリヂストン"</definedName>
    <definedName name="HTML135_1" hidden="1">"[BU20010401.xls]部署一覧!$A$825:$G$900"</definedName>
    <definedName name="HTML135_10" hidden="1">""</definedName>
    <definedName name="HTML135_11" hidden="1">1</definedName>
    <definedName name="HTML135_12" hidden="1">"E:\0401_5.htm"</definedName>
    <definedName name="HTML135_2" hidden="1">1</definedName>
    <definedName name="HTML135_3" hidden="1">"部署番号表"</definedName>
    <definedName name="HTML135_4" hidden="1">"部署番号表『工場』"</definedName>
    <definedName name="HTML135_5" hidden="1">""</definedName>
    <definedName name="HTML135_6" hidden="1">-4146</definedName>
    <definedName name="HTML135_7" hidden="1">-4146</definedName>
    <definedName name="HTML135_8" hidden="1">"2001/04/09"</definedName>
    <definedName name="HTML135_9" hidden="1">"株式会社ブリヂストン"</definedName>
    <definedName name="HTML136_1" hidden="1">"[BU20010401.xls]部署一覧!$A$913:$G$1014"</definedName>
    <definedName name="HTML136_10" hidden="1">""</definedName>
    <definedName name="HTML136_11" hidden="1">1</definedName>
    <definedName name="HTML136_12" hidden="1">"E:\0401_6.htm"</definedName>
    <definedName name="HTML136_2" hidden="1">1</definedName>
    <definedName name="HTML136_3" hidden="1">"部署番号表"</definedName>
    <definedName name="HTML136_4" hidden="1">"部署番号表『工場』"</definedName>
    <definedName name="HTML136_5" hidden="1">""</definedName>
    <definedName name="HTML136_6" hidden="1">-4146</definedName>
    <definedName name="HTML136_7" hidden="1">-4146</definedName>
    <definedName name="HTML136_8" hidden="1">"2001/04/09"</definedName>
    <definedName name="HTML136_9" hidden="1">"株式会社ブリヂストン"</definedName>
    <definedName name="HTML137_1" hidden="1">"[BU20010401.xls]部署一覧!$A$1017:$G$1068"</definedName>
    <definedName name="HTML137_10" hidden="1">""</definedName>
    <definedName name="HTML137_11" hidden="1">1</definedName>
    <definedName name="HTML137_12" hidden="1">"E:\0401_7.htm"</definedName>
    <definedName name="HTML137_2" hidden="1">1</definedName>
    <definedName name="HTML137_3" hidden="1">"部署番号表"</definedName>
    <definedName name="HTML137_4" hidden="1">"部署番号表『工場』"</definedName>
    <definedName name="HTML137_5" hidden="1">""</definedName>
    <definedName name="HTML137_6" hidden="1">-4146</definedName>
    <definedName name="HTML137_7" hidden="1">-4146</definedName>
    <definedName name="HTML137_8" hidden="1">"2001/04/09"</definedName>
    <definedName name="HTML137_9" hidden="1">"株式会社ブリヂストン"</definedName>
    <definedName name="HTML138_1" hidden="1">"[BU20010401.xls]部署一覧!$A$1071:$G$1274"</definedName>
    <definedName name="HTML138_10" hidden="1">""</definedName>
    <definedName name="HTML138_11" hidden="1">1</definedName>
    <definedName name="HTML138_12" hidden="1">"E:\0401_8.htm"</definedName>
    <definedName name="HTML138_2" hidden="1">1</definedName>
    <definedName name="HTML138_3" hidden="1">"部署番号表"</definedName>
    <definedName name="HTML138_4" hidden="1">"部署番号表『化工品』"</definedName>
    <definedName name="HTML138_5" hidden="1">""</definedName>
    <definedName name="HTML138_6" hidden="1">-4146</definedName>
    <definedName name="HTML138_7" hidden="1">-4146</definedName>
    <definedName name="HTML138_8" hidden="1">"2001/04/09"</definedName>
    <definedName name="HTML138_9" hidden="1">"株式会社ブリヂストン"</definedName>
    <definedName name="HTML139_1" hidden="1">"[BU20010401.xls]部署一覧!$A$1277:$G$1345"</definedName>
    <definedName name="HTML139_10" hidden="1">""</definedName>
    <definedName name="HTML139_11" hidden="1">1</definedName>
    <definedName name="HTML139_12" hidden="1">"E:\0401_9.htm"</definedName>
    <definedName name="HTML139_2" hidden="1">1</definedName>
    <definedName name="HTML139_3" hidden="1">"部署番号表"</definedName>
    <definedName name="HTML139_4" hidden="1">"部署番号表『化工品』"</definedName>
    <definedName name="HTML139_5" hidden="1">""</definedName>
    <definedName name="HTML139_6" hidden="1">-4146</definedName>
    <definedName name="HTML139_7" hidden="1">-4146</definedName>
    <definedName name="HTML139_8" hidden="1">"2001/04/09"</definedName>
    <definedName name="HTML139_9" hidden="1">"株式会社ブリヂストン"</definedName>
    <definedName name="HTML14_1" hidden="1">"[BU000301.xls]部署一覧!$A$393:$G$664"</definedName>
    <definedName name="HTML14_10" hidden="1">""</definedName>
    <definedName name="HTML14_11" hidden="1">1</definedName>
    <definedName name="HTML14_12" hidden="1">"E:\0301_3.htm"</definedName>
    <definedName name="HTML14_2" hidden="1">1</definedName>
    <definedName name="HTML14_3" hidden="1">"部署番号表"</definedName>
    <definedName name="HTML14_4" hidden="1">"部署番号表『小平』"</definedName>
    <definedName name="HTML14_5" hidden="1">""</definedName>
    <definedName name="HTML14_6" hidden="1">-4146</definedName>
    <definedName name="HTML14_7" hidden="1">-4146</definedName>
    <definedName name="HTML14_8" hidden="1">"2000/03/03"</definedName>
    <definedName name="HTML14_9" hidden="1">"株式会社ブリヂストン"</definedName>
    <definedName name="HTML140_1" hidden="1">"[BU20011001.xls]部署一覧!$A$6:$G$211"</definedName>
    <definedName name="HTML140_10" hidden="1">""</definedName>
    <definedName name="HTML140_11" hidden="1">1</definedName>
    <definedName name="HTML140_12" hidden="1">"E:\1001_1.htm"</definedName>
    <definedName name="HTML140_2" hidden="1">1</definedName>
    <definedName name="HTML140_3" hidden="1">"部署番号表"</definedName>
    <definedName name="HTML140_4" hidden="1">"部署番号表『本社』"</definedName>
    <definedName name="HTML140_5" hidden="1">""</definedName>
    <definedName name="HTML140_6" hidden="1">-4146</definedName>
    <definedName name="HTML140_7" hidden="1">-4146</definedName>
    <definedName name="HTML140_8" hidden="1">"2001/10/09"</definedName>
    <definedName name="HTML140_9" hidden="1">"株式会社ブリヂストン"</definedName>
    <definedName name="HTML141_1" hidden="1">"[BU20011001.xls]部署一覧!$A$214:$G$387"</definedName>
    <definedName name="HTML141_10" hidden="1">""</definedName>
    <definedName name="HTML141_11" hidden="1">1</definedName>
    <definedName name="HTML141_12" hidden="1">"E:\1001_2.htm"</definedName>
    <definedName name="HTML141_2" hidden="1">1</definedName>
    <definedName name="HTML141_3" hidden="1">"部署番号表"</definedName>
    <definedName name="HTML141_4" hidden="1">"部署番号表『本社』"</definedName>
    <definedName name="HTML141_5" hidden="1">""</definedName>
    <definedName name="HTML141_6" hidden="1">-4146</definedName>
    <definedName name="HTML141_7" hidden="1">-4146</definedName>
    <definedName name="HTML141_8" hidden="1">"2001/10/09"</definedName>
    <definedName name="HTML141_9" hidden="1">"株式会社ブリヂストン"</definedName>
    <definedName name="HTML142_1" hidden="1">"[BU20011001.xls]部署一覧!$A$393:$G$660"</definedName>
    <definedName name="HTML142_10" hidden="1">""</definedName>
    <definedName name="HTML142_11" hidden="1">1</definedName>
    <definedName name="HTML142_12" hidden="1">"E:\1001_3.htm"</definedName>
    <definedName name="HTML142_2" hidden="1">1</definedName>
    <definedName name="HTML142_3" hidden="1">"部署番号表"</definedName>
    <definedName name="HTML142_4" hidden="1">"部署番号表『小平』"</definedName>
    <definedName name="HTML142_5" hidden="1">""</definedName>
    <definedName name="HTML142_6" hidden="1">-4146</definedName>
    <definedName name="HTML142_7" hidden="1">-4146</definedName>
    <definedName name="HTML142_8" hidden="1">"2001/10/09"</definedName>
    <definedName name="HTML142_9" hidden="1">"株式会社ブリヂストン"</definedName>
    <definedName name="HTML143_1" hidden="1">"[BU20011001.xls]部署一覧!$A$663:$G$868"</definedName>
    <definedName name="HTML143_10" hidden="1">""</definedName>
    <definedName name="HTML143_11" hidden="1">1</definedName>
    <definedName name="HTML143_12" hidden="1">"E:\1001_4.htm"</definedName>
    <definedName name="HTML143_2" hidden="1">1</definedName>
    <definedName name="HTML143_3" hidden="1">"部署番号表"</definedName>
    <definedName name="HTML143_4" hidden="1">"部署番号表『小平』"</definedName>
    <definedName name="HTML143_5" hidden="1">""</definedName>
    <definedName name="HTML143_6" hidden="1">-4146</definedName>
    <definedName name="HTML143_7" hidden="1">-4146</definedName>
    <definedName name="HTML143_8" hidden="1">"2001/10/09"</definedName>
    <definedName name="HTML143_9" hidden="1">"株式会社ブリヂストン"</definedName>
    <definedName name="HTML144_1" hidden="1">"[BU20011001.xls]部署一覧!$A$871:$G$943"</definedName>
    <definedName name="HTML144_10" hidden="1">""</definedName>
    <definedName name="HTML144_11" hidden="1">1</definedName>
    <definedName name="HTML144_12" hidden="1">"E:\1001_5.htm"</definedName>
    <definedName name="HTML144_2" hidden="1">1</definedName>
    <definedName name="HTML144_3" hidden="1">"部署番号表"</definedName>
    <definedName name="HTML144_4" hidden="1">"部署番号表『工場』"</definedName>
    <definedName name="HTML144_5" hidden="1">""</definedName>
    <definedName name="HTML144_6" hidden="1">-4146</definedName>
    <definedName name="HTML144_7" hidden="1">-4146</definedName>
    <definedName name="HTML144_8" hidden="1">"2001/10/09"</definedName>
    <definedName name="HTML144_9" hidden="1">"株式会社ブリヂストン"</definedName>
    <definedName name="HTML145_1" hidden="1">"[BU20011001.xls]部署一覧!$A$946:$G$1053"</definedName>
    <definedName name="HTML145_10" hidden="1">""</definedName>
    <definedName name="HTML145_11" hidden="1">1</definedName>
    <definedName name="HTML145_12" hidden="1">"E:\1001_6.htm"</definedName>
    <definedName name="HTML145_2" hidden="1">1</definedName>
    <definedName name="HTML145_3" hidden="1">"部署番号表"</definedName>
    <definedName name="HTML145_4" hidden="1">"部署番号表『工場』"</definedName>
    <definedName name="HTML145_5" hidden="1">""</definedName>
    <definedName name="HTML145_6" hidden="1">-4146</definedName>
    <definedName name="HTML145_7" hidden="1">-4146</definedName>
    <definedName name="HTML145_8" hidden="1">"2001/10/09"</definedName>
    <definedName name="HTML145_9" hidden="1">"株式会社ブリヂストン"</definedName>
    <definedName name="HTML146_1" hidden="1">"[BU20011001.xls]部署一覧!$A$1056:$G$1106"</definedName>
    <definedName name="HTML146_10" hidden="1">""</definedName>
    <definedName name="HTML146_11" hidden="1">1</definedName>
    <definedName name="HTML146_12" hidden="1">"E:\1001_7.htm"</definedName>
    <definedName name="HTML146_2" hidden="1">1</definedName>
    <definedName name="HTML146_3" hidden="1">"部署番号表"</definedName>
    <definedName name="HTML146_4" hidden="1">"部署番号表『工場』"</definedName>
    <definedName name="HTML146_5" hidden="1">""</definedName>
    <definedName name="HTML146_6" hidden="1">-4146</definedName>
    <definedName name="HTML146_7" hidden="1">-4146</definedName>
    <definedName name="HTML146_8" hidden="1">"2001/10/09"</definedName>
    <definedName name="HTML146_9" hidden="1">"株式会社ブリヂストン"</definedName>
    <definedName name="HTML147_1" hidden="1">"[BU20011001.xls]部署一覧!$A$1108:$G$1311"</definedName>
    <definedName name="HTML147_10" hidden="1">""</definedName>
    <definedName name="HTML147_11" hidden="1">1</definedName>
    <definedName name="HTML147_12" hidden="1">"E:\1001_8.htm"</definedName>
    <definedName name="HTML147_2" hidden="1">1</definedName>
    <definedName name="HTML147_3" hidden="1">"部署番号表"</definedName>
    <definedName name="HTML147_4" hidden="1">"部署番号表『化工品』"</definedName>
    <definedName name="HTML147_5" hidden="1">""</definedName>
    <definedName name="HTML147_6" hidden="1">-4146</definedName>
    <definedName name="HTML147_7" hidden="1">-4146</definedName>
    <definedName name="HTML147_8" hidden="1">"2001/10/09"</definedName>
    <definedName name="HTML147_9" hidden="1">"株式会社ブリヂストン"</definedName>
    <definedName name="HTML148_1" hidden="1">"[BU20011001.xls]部署一覧!$A$1314:$G$1375"</definedName>
    <definedName name="HTML148_10" hidden="1">""</definedName>
    <definedName name="HTML148_11" hidden="1">1</definedName>
    <definedName name="HTML148_12" hidden="1">"E:\1001_9.htm"</definedName>
    <definedName name="HTML148_2" hidden="1">1</definedName>
    <definedName name="HTML148_3" hidden="1">"部署番号表"</definedName>
    <definedName name="HTML148_4" hidden="1">"部署番号表『化工品』"</definedName>
    <definedName name="HTML148_5" hidden="1">""</definedName>
    <definedName name="HTML148_6" hidden="1">-4146</definedName>
    <definedName name="HTML148_7" hidden="1">-4146</definedName>
    <definedName name="HTML148_8" hidden="1">"2001/10/09"</definedName>
    <definedName name="HTML148_9" hidden="1">"株式会社ブリヂストン"</definedName>
    <definedName name="HTML149_1" hidden="1">"[BU20011101.xls]部署一覧!$A$6:$G$211"</definedName>
    <definedName name="HTML149_10" hidden="1">""</definedName>
    <definedName name="HTML149_11" hidden="1">1</definedName>
    <definedName name="HTML149_12" hidden="1">"E:\1101_1.htm"</definedName>
    <definedName name="HTML149_2" hidden="1">1</definedName>
    <definedName name="HTML149_3" hidden="1">"部署番号表"</definedName>
    <definedName name="HTML149_4" hidden="1">"部署番号表『本社』"</definedName>
    <definedName name="HTML149_5" hidden="1">""</definedName>
    <definedName name="HTML149_6" hidden="1">-4146</definedName>
    <definedName name="HTML149_7" hidden="1">-4146</definedName>
    <definedName name="HTML149_8" hidden="1">"2001/11/01"</definedName>
    <definedName name="HTML149_9" hidden="1">"株式会社ブリヂストン"</definedName>
    <definedName name="HTML15_1" hidden="1">"[BU000301.xls]部署一覧!$A$667:$G$870"</definedName>
    <definedName name="HTML15_10" hidden="1">""</definedName>
    <definedName name="HTML15_11" hidden="1">1</definedName>
    <definedName name="HTML15_12" hidden="1">"E:\0301_4.htm"</definedName>
    <definedName name="HTML15_2" hidden="1">1</definedName>
    <definedName name="HTML15_3" hidden="1">"部署番号表"</definedName>
    <definedName name="HTML15_4" hidden="1">"部署番号表『小平』"</definedName>
    <definedName name="HTML15_5" hidden="1">""</definedName>
    <definedName name="HTML15_6" hidden="1">-4146</definedName>
    <definedName name="HTML15_7" hidden="1">-4146</definedName>
    <definedName name="HTML15_8" hidden="1">"2000/03/03"</definedName>
    <definedName name="HTML15_9" hidden="1">"株式会社ブリヂストン"</definedName>
    <definedName name="HTML16_1" hidden="1">"[BU000301.xls]部署一覧!$A$873:$G$973"</definedName>
    <definedName name="HTML16_10" hidden="1">""</definedName>
    <definedName name="HTML16_11" hidden="1">1</definedName>
    <definedName name="HTML16_12" hidden="1">"E:\0301_5.htm"</definedName>
    <definedName name="HTML16_2" hidden="1">1</definedName>
    <definedName name="HTML16_3" hidden="1">"部署番号表"</definedName>
    <definedName name="HTML16_4" hidden="1">"部署番号表『工場』"</definedName>
    <definedName name="HTML16_5" hidden="1">""</definedName>
    <definedName name="HTML16_6" hidden="1">-4146</definedName>
    <definedName name="HTML16_7" hidden="1">-4146</definedName>
    <definedName name="HTML16_8" hidden="1">"2000/03/03"</definedName>
    <definedName name="HTML16_9" hidden="1">"株式会社ブリヂストン"</definedName>
    <definedName name="HTML17_1" hidden="1">"[BU000301.xls]部署一覧!$A$979:$G$1160"</definedName>
    <definedName name="HTML17_10" hidden="1">""</definedName>
    <definedName name="HTML17_11" hidden="1">1</definedName>
    <definedName name="HTML17_12" hidden="1">"E:\0301_6.htm"</definedName>
    <definedName name="HTML17_2" hidden="1">1</definedName>
    <definedName name="HTML17_3" hidden="1">"部署番号表"</definedName>
    <definedName name="HTML17_4" hidden="1">"部署番号表『工場』"</definedName>
    <definedName name="HTML17_5" hidden="1">""</definedName>
    <definedName name="HTML17_6" hidden="1">-4146</definedName>
    <definedName name="HTML17_7" hidden="1">-4146</definedName>
    <definedName name="HTML17_8" hidden="1">"2000/03/03"</definedName>
    <definedName name="HTML17_9" hidden="1">"株式会社ブリヂストン"</definedName>
    <definedName name="HTML18_1" hidden="1">"[BU000301.xls]部署一覧!$A$979:$G$1101"</definedName>
    <definedName name="HTML18_10" hidden="1">""</definedName>
    <definedName name="HTML18_11" hidden="1">1</definedName>
    <definedName name="HTML18_12" hidden="1">"E:\0301_6.htm"</definedName>
    <definedName name="HTML18_2" hidden="1">1</definedName>
    <definedName name="HTML18_3" hidden="1">"部署番号表"</definedName>
    <definedName name="HTML18_4" hidden="1">"部署番号表『工場』"</definedName>
    <definedName name="HTML18_5" hidden="1">""</definedName>
    <definedName name="HTML18_6" hidden="1">-4146</definedName>
    <definedName name="HTML18_7" hidden="1">-4146</definedName>
    <definedName name="HTML18_8" hidden="1">"2000/03/03"</definedName>
    <definedName name="HTML18_9" hidden="1">"株式会社ブリヂストン"</definedName>
    <definedName name="HTML19_1" hidden="1">"[BU000301.xls]部署一覧!$A$1108:$G$1160"</definedName>
    <definedName name="HTML19_10" hidden="1">""</definedName>
    <definedName name="HTML19_11" hidden="1">1</definedName>
    <definedName name="HTML19_12" hidden="1">"E:\0301_7.htm"</definedName>
    <definedName name="HTML19_2" hidden="1">1</definedName>
    <definedName name="HTML19_3" hidden="1">"部署番号表"</definedName>
    <definedName name="HTML19_4" hidden="1">"部署番号表『工場』"</definedName>
    <definedName name="HTML19_5" hidden="1">""</definedName>
    <definedName name="HTML19_6" hidden="1">-4146</definedName>
    <definedName name="HTML19_7" hidden="1">-4146</definedName>
    <definedName name="HTML19_8" hidden="1">"2000/03/03"</definedName>
    <definedName name="HTML19_9" hidden="1">"株式会社ブリヂストン"</definedName>
    <definedName name="HTML2_1" hidden="1">"[BU990901.xls]部署一覧!$A$283:$G$500"</definedName>
    <definedName name="HTML2_10" hidden="1">""</definedName>
    <definedName name="HTML2_11" hidden="1">1</definedName>
    <definedName name="HTML2_12" hidden="1">"E:\0901_2.htm"</definedName>
    <definedName name="HTML2_2" hidden="1">1</definedName>
    <definedName name="HTML2_3" hidden="1">"部署番号表"</definedName>
    <definedName name="HTML2_4" hidden="1">"部署番号表『本社』"</definedName>
    <definedName name="HTML2_5" hidden="1">""</definedName>
    <definedName name="HTML2_6" hidden="1">-4146</definedName>
    <definedName name="HTML2_7" hidden="1">-4146</definedName>
    <definedName name="HTML2_8" hidden="1">"1999/08/30"</definedName>
    <definedName name="HTML2_9" hidden="1">"株式会社ブリヂストン"</definedName>
    <definedName name="HTML20_1" hidden="1">"[BU000301.xls]部署一覧!$A$1173:$G$1365"</definedName>
    <definedName name="HTML20_10" hidden="1">""</definedName>
    <definedName name="HTML20_11" hidden="1">1</definedName>
    <definedName name="HTML20_12" hidden="1">"E:\0301_8.htm"</definedName>
    <definedName name="HTML20_2" hidden="1">1</definedName>
    <definedName name="HTML20_3" hidden="1">"部署番号表"</definedName>
    <definedName name="HTML20_4" hidden="1">"部署番号表『化工品』"</definedName>
    <definedName name="HTML20_5" hidden="1">""</definedName>
    <definedName name="HTML20_6" hidden="1">-4146</definedName>
    <definedName name="HTML20_7" hidden="1">-4146</definedName>
    <definedName name="HTML20_8" hidden="1">"2000/03/03"</definedName>
    <definedName name="HTML20_9" hidden="1">"株式会社ブリヂストン"</definedName>
    <definedName name="HTML21_1" hidden="1">"[BU000301.xls]部署一覧!$A$1368:$G$1452"</definedName>
    <definedName name="HTML21_10" hidden="1">""</definedName>
    <definedName name="HTML21_11" hidden="1">1</definedName>
    <definedName name="HTML21_12" hidden="1">"E:\0301_9.htm"</definedName>
    <definedName name="HTML21_2" hidden="1">1</definedName>
    <definedName name="HTML21_3" hidden="1">"部署番号表"</definedName>
    <definedName name="HTML21_4" hidden="1">"部署番号表『化工品』"</definedName>
    <definedName name="HTML21_5" hidden="1">""</definedName>
    <definedName name="HTML21_6" hidden="1">-4146</definedName>
    <definedName name="HTML21_7" hidden="1">-4146</definedName>
    <definedName name="HTML21_8" hidden="1">"2000/03/03"</definedName>
    <definedName name="HTML21_9" hidden="1">"株式会社ブリヂストン"</definedName>
    <definedName name="HTML22_1" hidden="1">"[BU000316.xls]部署一覧!$A$6:$G$209"</definedName>
    <definedName name="HTML22_10" hidden="1">""</definedName>
    <definedName name="HTML22_11" hidden="1">1</definedName>
    <definedName name="HTML22_12" hidden="1">"E:\0316_1.htm"</definedName>
    <definedName name="HTML22_2" hidden="1">1</definedName>
    <definedName name="HTML22_3" hidden="1">"部署番号表"</definedName>
    <definedName name="HTML22_4" hidden="1">"部署番号表『本社』"</definedName>
    <definedName name="HTML22_5" hidden="1">""</definedName>
    <definedName name="HTML22_6" hidden="1">-4146</definedName>
    <definedName name="HTML22_7" hidden="1">-4146</definedName>
    <definedName name="HTML22_8" hidden="1">"2000/03/17"</definedName>
    <definedName name="HTML22_9" hidden="1">"株式会社ブリヂストン"</definedName>
    <definedName name="HTML23_1" hidden="1">"[BU000316.xls]部署一覧!$A$211:$G$383"</definedName>
    <definedName name="HTML23_10" hidden="1">""</definedName>
    <definedName name="HTML23_11" hidden="1">1</definedName>
    <definedName name="HTML23_12" hidden="1">"E:\0316_2.htm"</definedName>
    <definedName name="HTML23_2" hidden="1">1</definedName>
    <definedName name="HTML23_3" hidden="1">"部署番号表"</definedName>
    <definedName name="HTML23_4" hidden="1">"部署番号表『本社』"</definedName>
    <definedName name="HTML23_5" hidden="1">""</definedName>
    <definedName name="HTML23_6" hidden="1">-4146</definedName>
    <definedName name="HTML23_7" hidden="1">-4146</definedName>
    <definedName name="HTML23_8" hidden="1">"2000/03/17"</definedName>
    <definedName name="HTML23_9" hidden="1">"株式会社ブリヂストン"</definedName>
    <definedName name="HTML24_1" hidden="1">"[BU000316.xls]部署一覧!$A$393:$G$664"</definedName>
    <definedName name="HTML24_10" hidden="1">""</definedName>
    <definedName name="HTML24_11" hidden="1">1</definedName>
    <definedName name="HTML24_12" hidden="1">"E:\0316_3.htm"</definedName>
    <definedName name="HTML24_2" hidden="1">1</definedName>
    <definedName name="HTML24_3" hidden="1">"部署番号表"</definedName>
    <definedName name="HTML24_4" hidden="1">"部署番号表『小平』"</definedName>
    <definedName name="HTML24_5" hidden="1">""</definedName>
    <definedName name="HTML24_6" hidden="1">-4146</definedName>
    <definedName name="HTML24_7" hidden="1">-4146</definedName>
    <definedName name="HTML24_8" hidden="1">"2000/03/17"</definedName>
    <definedName name="HTML24_9" hidden="1">"株式会社ブリヂストン"</definedName>
    <definedName name="HTML25_1" hidden="1">"[BU000316.xls]部署一覧!$A$667:$G$869"</definedName>
    <definedName name="HTML25_10" hidden="1">""</definedName>
    <definedName name="HTML25_11" hidden="1">1</definedName>
    <definedName name="HTML25_12" hidden="1">"E:\0316_4.htm"</definedName>
    <definedName name="HTML25_2" hidden="1">1</definedName>
    <definedName name="HTML25_3" hidden="1">"部署番号表"</definedName>
    <definedName name="HTML25_4" hidden="1">"部署番号表『小平』"</definedName>
    <definedName name="HTML25_5" hidden="1">""</definedName>
    <definedName name="HTML25_6" hidden="1">-4146</definedName>
    <definedName name="HTML25_7" hidden="1">-4146</definedName>
    <definedName name="HTML25_8" hidden="1">"2000/03/23"</definedName>
    <definedName name="HTML25_9" hidden="1">"株式会社ブリヂストン"</definedName>
    <definedName name="HTML26_1" hidden="1">"[BU000316.xls]部署一覧!$A$872:$G$973"</definedName>
    <definedName name="HTML26_10" hidden="1">""</definedName>
    <definedName name="HTML26_11" hidden="1">1</definedName>
    <definedName name="HTML26_12" hidden="1">"E:\0316_5.htm"</definedName>
    <definedName name="HTML26_2" hidden="1">1</definedName>
    <definedName name="HTML26_3" hidden="1">"部署番号表"</definedName>
    <definedName name="HTML26_4" hidden="1">"部署番号表『工場』"</definedName>
    <definedName name="HTML26_5" hidden="1">""</definedName>
    <definedName name="HTML26_6" hidden="1">-4146</definedName>
    <definedName name="HTML26_7" hidden="1">-4146</definedName>
    <definedName name="HTML26_8" hidden="1">"2000/03/17"</definedName>
    <definedName name="HTML26_9" hidden="1">"株式会社ブリヂストン"</definedName>
    <definedName name="HTML27_1" hidden="1">"[BU000316.xls]部署一覧!$A$979:$G$1101"</definedName>
    <definedName name="HTML27_10" hidden="1">""</definedName>
    <definedName name="HTML27_11" hidden="1">1</definedName>
    <definedName name="HTML27_12" hidden="1">"E:\0316_6.htm"</definedName>
    <definedName name="HTML27_2" hidden="1">1</definedName>
    <definedName name="HTML27_3" hidden="1">"部署番号表"</definedName>
    <definedName name="HTML27_4" hidden="1">"部署番号表『工場』"</definedName>
    <definedName name="HTML27_5" hidden="1">""</definedName>
    <definedName name="HTML27_6" hidden="1">-4146</definedName>
    <definedName name="HTML27_7" hidden="1">-4146</definedName>
    <definedName name="HTML27_8" hidden="1">"2000/03/17"</definedName>
    <definedName name="HTML27_9" hidden="1">"株式会社ブリヂストン"</definedName>
    <definedName name="HTML28_1" hidden="1">"[BU000316.xls]部署一覧!$A$1108:$G$1160"</definedName>
    <definedName name="HTML28_10" hidden="1">""</definedName>
    <definedName name="HTML28_11" hidden="1">1</definedName>
    <definedName name="HTML28_12" hidden="1">"E:\0316_07.htm"</definedName>
    <definedName name="HTML28_2" hidden="1">1</definedName>
    <definedName name="HTML28_3" hidden="1">"部署番号表"</definedName>
    <definedName name="HTML28_4" hidden="1">"部署番号表『工場』"</definedName>
    <definedName name="HTML28_5" hidden="1">""</definedName>
    <definedName name="HTML28_6" hidden="1">-4146</definedName>
    <definedName name="HTML28_7" hidden="1">-4146</definedName>
    <definedName name="HTML28_8" hidden="1">"2000/03/17"</definedName>
    <definedName name="HTML28_9" hidden="1">"株式会社ブリヂストン"</definedName>
    <definedName name="HTML29_1" hidden="1">"[BU000316.xls]部署一覧!$A$1172:$G$1365"</definedName>
    <definedName name="HTML29_10" hidden="1">""</definedName>
    <definedName name="HTML29_11" hidden="1">1</definedName>
    <definedName name="HTML29_12" hidden="1">"E:\0316_8.htm"</definedName>
    <definedName name="HTML29_2" hidden="1">1</definedName>
    <definedName name="HTML29_3" hidden="1">"部署番号表"</definedName>
    <definedName name="HTML29_4" hidden="1">"部署番号表『化工品』"</definedName>
    <definedName name="HTML29_5" hidden="1">""</definedName>
    <definedName name="HTML29_6" hidden="1">-4146</definedName>
    <definedName name="HTML29_7" hidden="1">-4146</definedName>
    <definedName name="HTML29_8" hidden="1">"2000/03/17"</definedName>
    <definedName name="HTML29_9" hidden="1">"株式会社ブリヂストン"</definedName>
    <definedName name="HTML3_1" hidden="1">"[BU000201.xls]部署一覧!$A$6:$G$211"</definedName>
    <definedName name="HTML3_10" hidden="1">""</definedName>
    <definedName name="HTML3_11" hidden="1">1</definedName>
    <definedName name="HTML3_12" hidden="1">"E:\0201_1.htm"</definedName>
    <definedName name="HTML3_2" hidden="1">1</definedName>
    <definedName name="HTML3_3" hidden="1">"部署番号表"</definedName>
    <definedName name="HTML3_4" hidden="1">"部署番号表『本社』"</definedName>
    <definedName name="HTML3_5" hidden="1">""</definedName>
    <definedName name="HTML3_6" hidden="1">-4146</definedName>
    <definedName name="HTML3_7" hidden="1">-4146</definedName>
    <definedName name="HTML3_8" hidden="1">"2000/02/03"</definedName>
    <definedName name="HTML3_9" hidden="1">"株式会社ブリヂストン"</definedName>
    <definedName name="HTML30_1" hidden="1">"[BU000316.xls]部署一覧!$A$1368:$G$1452"</definedName>
    <definedName name="HTML30_10" hidden="1">""</definedName>
    <definedName name="HTML30_11" hidden="1">1</definedName>
    <definedName name="HTML30_12" hidden="1">"E:\0316_9.htm"</definedName>
    <definedName name="HTML30_2" hidden="1">1</definedName>
    <definedName name="HTML30_3" hidden="1">"部署番号表"</definedName>
    <definedName name="HTML30_4" hidden="1">"部署番号表『化工品』"</definedName>
    <definedName name="HTML30_5" hidden="1">""</definedName>
    <definedName name="HTML30_6" hidden="1">-4146</definedName>
    <definedName name="HTML30_7" hidden="1">-4146</definedName>
    <definedName name="HTML30_8" hidden="1">"2000/03/17"</definedName>
    <definedName name="HTML30_9" hidden="1">"株式会社ブリヂストン"</definedName>
    <definedName name="HTML31_1" hidden="1">"[BU2000401.xls]部署一覧!$A$6:$G$209"</definedName>
    <definedName name="HTML31_10" hidden="1">""</definedName>
    <definedName name="HTML31_11" hidden="1">1</definedName>
    <definedName name="HTML31_12" hidden="1">"E:\0401_1.htm"</definedName>
    <definedName name="HTML31_2" hidden="1">1</definedName>
    <definedName name="HTML31_3" hidden="1">"部署番号表"</definedName>
    <definedName name="HTML31_4" hidden="1">"部署番号表『本社』"</definedName>
    <definedName name="HTML31_5" hidden="1">""</definedName>
    <definedName name="HTML31_6" hidden="1">-4146</definedName>
    <definedName name="HTML31_7" hidden="1">-4146</definedName>
    <definedName name="HTML31_8" hidden="1">"2000/04/07"</definedName>
    <definedName name="HTML31_9" hidden="1">"株式会社ブリヂストン"</definedName>
    <definedName name="HTML32_1" hidden="1">"[BU2000401.xls]部署一覧!$A$211:$G$383"</definedName>
    <definedName name="HTML32_10" hidden="1">""</definedName>
    <definedName name="HTML32_11" hidden="1">1</definedName>
    <definedName name="HTML32_12" hidden="1">"E:\0401_2.htm"</definedName>
    <definedName name="HTML32_2" hidden="1">1</definedName>
    <definedName name="HTML32_3" hidden="1">"部署番号表"</definedName>
    <definedName name="HTML32_4" hidden="1">"部署番号表『本社』"</definedName>
    <definedName name="HTML32_5" hidden="1">""</definedName>
    <definedName name="HTML32_6" hidden="1">-4146</definedName>
    <definedName name="HTML32_7" hidden="1">-4146</definedName>
    <definedName name="HTML32_8" hidden="1">"2000/04/07"</definedName>
    <definedName name="HTML32_9" hidden="1">"株式会社ブリヂストン"</definedName>
    <definedName name="HTML33_1" hidden="1">"[BU2000401.xls]部署一覧!$A$393:$G$664"</definedName>
    <definedName name="HTML33_10" hidden="1">""</definedName>
    <definedName name="HTML33_11" hidden="1">1</definedName>
    <definedName name="HTML33_12" hidden="1">"E:\0401_3.htm"</definedName>
    <definedName name="HTML33_2" hidden="1">1</definedName>
    <definedName name="HTML33_3" hidden="1">"部署番号表"</definedName>
    <definedName name="HTML33_4" hidden="1">"部署番号表『小平』"</definedName>
    <definedName name="HTML33_5" hidden="1">""</definedName>
    <definedName name="HTML33_6" hidden="1">-4146</definedName>
    <definedName name="HTML33_7" hidden="1">-4146</definedName>
    <definedName name="HTML33_8" hidden="1">"2000/04/07"</definedName>
    <definedName name="HTML33_9" hidden="1">"株式会社ブリヂストン"</definedName>
    <definedName name="HTML34_1" hidden="1">"[BU2000401.xls]部署一覧!$A$667:$G$870"</definedName>
    <definedName name="HTML34_10" hidden="1">""</definedName>
    <definedName name="HTML34_11" hidden="1">1</definedName>
    <definedName name="HTML34_12" hidden="1">"E:\0401_4.htm"</definedName>
    <definedName name="HTML34_2" hidden="1">1</definedName>
    <definedName name="HTML34_3" hidden="1">"部署番号表"</definedName>
    <definedName name="HTML34_4" hidden="1">"部署番号表『小平』"</definedName>
    <definedName name="HTML34_5" hidden="1">""</definedName>
    <definedName name="HTML34_6" hidden="1">-4146</definedName>
    <definedName name="HTML34_7" hidden="1">-4146</definedName>
    <definedName name="HTML34_8" hidden="1">"2000/04/07"</definedName>
    <definedName name="HTML34_9" hidden="1">"株式会社ブリヂストン"</definedName>
    <definedName name="HTML35_1" hidden="1">"[BU2000401.xls]部署一覧!$A$873:$G$970"</definedName>
    <definedName name="HTML35_10" hidden="1">""</definedName>
    <definedName name="HTML35_11" hidden="1">1</definedName>
    <definedName name="HTML35_12" hidden="1">"E:\0401_5.htm"</definedName>
    <definedName name="HTML35_2" hidden="1">1</definedName>
    <definedName name="HTML35_3" hidden="1">"部署番号表"</definedName>
    <definedName name="HTML35_4" hidden="1">"部署番号表『工場』"</definedName>
    <definedName name="HTML35_5" hidden="1">""</definedName>
    <definedName name="HTML35_6" hidden="1">-4146</definedName>
    <definedName name="HTML35_7" hidden="1">-4146</definedName>
    <definedName name="HTML35_8" hidden="1">"2000/04/07"</definedName>
    <definedName name="HTML35_9" hidden="1">"株式会社ブリヂストン"</definedName>
    <definedName name="HTML36_1" hidden="1">"[BU2000401.xls]部署一覧!$A$979:$G$1097"</definedName>
    <definedName name="HTML36_10" hidden="1">""</definedName>
    <definedName name="HTML36_11" hidden="1">1</definedName>
    <definedName name="HTML36_12" hidden="1">"E:\0401_6.htm"</definedName>
    <definedName name="HTML36_2" hidden="1">1</definedName>
    <definedName name="HTML36_3" hidden="1">"部署番号表"</definedName>
    <definedName name="HTML36_4" hidden="1">"部署番号表『工場』"</definedName>
    <definedName name="HTML36_5" hidden="1">""</definedName>
    <definedName name="HTML36_6" hidden="1">-4146</definedName>
    <definedName name="HTML36_7" hidden="1">-4146</definedName>
    <definedName name="HTML36_8" hidden="1">"2000/04/07"</definedName>
    <definedName name="HTML36_9" hidden="1">"株式会社ブリヂストン"</definedName>
    <definedName name="HTML37_1" hidden="1">"[BU2000401.xls]部署一覧!$A$1108:$G$1160"</definedName>
    <definedName name="HTML37_10" hidden="1">""</definedName>
    <definedName name="HTML37_11" hidden="1">1</definedName>
    <definedName name="HTML37_12" hidden="1">"E:\0401_7.htm"</definedName>
    <definedName name="HTML37_2" hidden="1">1</definedName>
    <definedName name="HTML37_3" hidden="1">"部署番号表"</definedName>
    <definedName name="HTML37_4" hidden="1">"部署番号表『工場』"</definedName>
    <definedName name="HTML37_5" hidden="1">""</definedName>
    <definedName name="HTML37_6" hidden="1">-4146</definedName>
    <definedName name="HTML37_7" hidden="1">-4146</definedName>
    <definedName name="HTML37_8" hidden="1">"2000/04/07"</definedName>
    <definedName name="HTML37_9" hidden="1">"株式会社ブリヂストン"</definedName>
    <definedName name="HTML38_1" hidden="1">"[BU2000401.xls]部署一覧!$A$1172:$G$1364"</definedName>
    <definedName name="HTML38_10" hidden="1">""</definedName>
    <definedName name="HTML38_11" hidden="1">1</definedName>
    <definedName name="HTML38_12" hidden="1">"E:\0401_8.htm"</definedName>
    <definedName name="HTML38_2" hidden="1">1</definedName>
    <definedName name="HTML38_3" hidden="1">"部署番号表"</definedName>
    <definedName name="HTML38_4" hidden="1">"部署番号表『化工品』"</definedName>
    <definedName name="HTML38_5" hidden="1">""</definedName>
    <definedName name="HTML38_6" hidden="1">-4146</definedName>
    <definedName name="HTML38_7" hidden="1">-4146</definedName>
    <definedName name="HTML38_8" hidden="1">"2000/04/07"</definedName>
    <definedName name="HTML38_9" hidden="1">"株式会社ブリヂストン"</definedName>
    <definedName name="HTML39_1" hidden="1">"[BU2000401.xls]部署一覧!$A$1368:$G$1452"</definedName>
    <definedName name="HTML39_10" hidden="1">""</definedName>
    <definedName name="HTML39_11" hidden="1">1</definedName>
    <definedName name="HTML39_12" hidden="1">"E:\0401_9.htm"</definedName>
    <definedName name="HTML39_2" hidden="1">1</definedName>
    <definedName name="HTML39_3" hidden="1">"部署番号表"</definedName>
    <definedName name="HTML39_4" hidden="1">"部署番号表『化工品』"</definedName>
    <definedName name="HTML39_5" hidden="1">""</definedName>
    <definedName name="HTML39_6" hidden="1">-4146</definedName>
    <definedName name="HTML39_7" hidden="1">-4146</definedName>
    <definedName name="HTML39_8" hidden="1">"2000/04/07"</definedName>
    <definedName name="HTML39_9" hidden="1">"株式会社ブリヂストン"</definedName>
    <definedName name="HTML4_1" hidden="1">"[BU000201.xls]部署一覧!$A$213:$G$383"</definedName>
    <definedName name="HTML4_10" hidden="1">""</definedName>
    <definedName name="HTML4_11" hidden="1">1</definedName>
    <definedName name="HTML4_12" hidden="1">"E:\0201_2.htm"</definedName>
    <definedName name="HTML4_2" hidden="1">1</definedName>
    <definedName name="HTML4_3" hidden="1">"部署番号表"</definedName>
    <definedName name="HTML4_4" hidden="1">"部署番号表『本社』"</definedName>
    <definedName name="HTML4_5" hidden="1">""</definedName>
    <definedName name="HTML4_6" hidden="1">-4146</definedName>
    <definedName name="HTML4_7" hidden="1">-4146</definedName>
    <definedName name="HTML4_8" hidden="1">"2000/02/03"</definedName>
    <definedName name="HTML4_9" hidden="1">"株式会社ブリヂストン"</definedName>
    <definedName name="HTML40_1" hidden="1">"[BU000416.xls]部署一覧!$A$6:$G$209"</definedName>
    <definedName name="HTML40_10" hidden="1">""</definedName>
    <definedName name="HTML40_11" hidden="1">1</definedName>
    <definedName name="HTML40_12" hidden="1">"E:\0416_1.htm"</definedName>
    <definedName name="HTML40_2" hidden="1">1</definedName>
    <definedName name="HTML40_3" hidden="1">"部署番号表"</definedName>
    <definedName name="HTML40_4" hidden="1">"部署番号表『本社』"</definedName>
    <definedName name="HTML40_5" hidden="1">""</definedName>
    <definedName name="HTML40_6" hidden="1">-4146</definedName>
    <definedName name="HTML40_7" hidden="1">-4146</definedName>
    <definedName name="HTML40_8" hidden="1">"2000/04/19"</definedName>
    <definedName name="HTML40_9" hidden="1">"株式会社ブリヂストン"</definedName>
    <definedName name="HTML41_1" hidden="1">"[BU000416.xls]部署一覧!$A$211:$G$383"</definedName>
    <definedName name="HTML41_10" hidden="1">""</definedName>
    <definedName name="HTML41_11" hidden="1">1</definedName>
    <definedName name="HTML41_12" hidden="1">"E:\0416_2.htm"</definedName>
    <definedName name="HTML41_2" hidden="1">1</definedName>
    <definedName name="HTML41_3" hidden="1">"部署番号表"</definedName>
    <definedName name="HTML41_4" hidden="1">"部署番号表『本社』"</definedName>
    <definedName name="HTML41_5" hidden="1">""</definedName>
    <definedName name="HTML41_6" hidden="1">-4146</definedName>
    <definedName name="HTML41_7" hidden="1">-4146</definedName>
    <definedName name="HTML41_8" hidden="1">"2000/04/19"</definedName>
    <definedName name="HTML41_9" hidden="1">"株式会社ブリヂストン"</definedName>
    <definedName name="HTML42_1" hidden="1">"[BU000416.xls]部署一覧!$A$393:$G$664"</definedName>
    <definedName name="HTML42_10" hidden="1">""</definedName>
    <definedName name="HTML42_11" hidden="1">1</definedName>
    <definedName name="HTML42_12" hidden="1">"E:\0416_3.htm"</definedName>
    <definedName name="HTML42_2" hidden="1">1</definedName>
    <definedName name="HTML42_3" hidden="1">"部署番号表"</definedName>
    <definedName name="HTML42_4" hidden="1">"部署番号表『小平』"</definedName>
    <definedName name="HTML42_5" hidden="1">""</definedName>
    <definedName name="HTML42_6" hidden="1">-4146</definedName>
    <definedName name="HTML42_7" hidden="1">-4146</definedName>
    <definedName name="HTML42_8" hidden="1">"2000/04/19"</definedName>
    <definedName name="HTML42_9" hidden="1">"株式会社ブリヂストン"</definedName>
    <definedName name="HTML43_1" hidden="1">"[BU000416.xls]部署一覧!$A$668:$G$868"</definedName>
    <definedName name="HTML43_10" hidden="1">""</definedName>
    <definedName name="HTML43_11" hidden="1">1</definedName>
    <definedName name="HTML43_12" hidden="1">"E:\0416_4.htm"</definedName>
    <definedName name="HTML43_2" hidden="1">1</definedName>
    <definedName name="HTML43_3" hidden="1">"部署番号表"</definedName>
    <definedName name="HTML43_4" hidden="1">"部署番号表『小平』"</definedName>
    <definedName name="HTML43_5" hidden="1">""</definedName>
    <definedName name="HTML43_6" hidden="1">-4146</definedName>
    <definedName name="HTML43_7" hidden="1">-4146</definedName>
    <definedName name="HTML43_8" hidden="1">"2000/04/19"</definedName>
    <definedName name="HTML43_9" hidden="1">"株式会社ブリヂストン"</definedName>
    <definedName name="HTML44_1" hidden="1">"[BU000416.xls]部署一覧!$A$871:$G$970"</definedName>
    <definedName name="HTML44_10" hidden="1">""</definedName>
    <definedName name="HTML44_11" hidden="1">1</definedName>
    <definedName name="HTML44_12" hidden="1">"E:\0416_5.htm"</definedName>
    <definedName name="HTML44_2" hidden="1">1</definedName>
    <definedName name="HTML44_3" hidden="1">"部署番号表"</definedName>
    <definedName name="HTML44_4" hidden="1">"部署番号表『工場』"</definedName>
    <definedName name="HTML44_5" hidden="1">""</definedName>
    <definedName name="HTML44_6" hidden="1">-4146</definedName>
    <definedName name="HTML44_7" hidden="1">-4146</definedName>
    <definedName name="HTML44_8" hidden="1">"2000/04/19"</definedName>
    <definedName name="HTML44_9" hidden="1">"株式会社ブリヂストン"</definedName>
    <definedName name="HTML45_1" hidden="1">"[BU000416.xls]部署一覧!$A$979:$G$1097"</definedName>
    <definedName name="HTML45_10" hidden="1">""</definedName>
    <definedName name="HTML45_11" hidden="1">1</definedName>
    <definedName name="HTML45_12" hidden="1">"E:\0416_6.htm"</definedName>
    <definedName name="HTML45_2" hidden="1">1</definedName>
    <definedName name="HTML45_3" hidden="1">"部署番号表"</definedName>
    <definedName name="HTML45_4" hidden="1">"部署番号表『工場』"</definedName>
    <definedName name="HTML45_5" hidden="1">""</definedName>
    <definedName name="HTML45_6" hidden="1">-4146</definedName>
    <definedName name="HTML45_7" hidden="1">-4146</definedName>
    <definedName name="HTML45_8" hidden="1">"2000/04/19"</definedName>
    <definedName name="HTML45_9" hidden="1">"株式会社ブリヂストン"</definedName>
    <definedName name="HTML46_1" hidden="1">"[BU000416.xls]部署一覧!$A$1108:$G$1160"</definedName>
    <definedName name="HTML46_10" hidden="1">""</definedName>
    <definedName name="HTML46_11" hidden="1">1</definedName>
    <definedName name="HTML46_12" hidden="1">"E:\0416_7.htm"</definedName>
    <definedName name="HTML46_2" hidden="1">1</definedName>
    <definedName name="HTML46_3" hidden="1">"部署番号表"</definedName>
    <definedName name="HTML46_4" hidden="1">"部署番号表『工場』"</definedName>
    <definedName name="HTML46_5" hidden="1">""</definedName>
    <definedName name="HTML46_6" hidden="1">-4146</definedName>
    <definedName name="HTML46_7" hidden="1">-4146</definedName>
    <definedName name="HTML46_8" hidden="1">"2000/04/19"</definedName>
    <definedName name="HTML46_9" hidden="1">"株式会社ブリヂストン"</definedName>
    <definedName name="HTML47_1" hidden="1">"[BU000416.xls]部署一覧!$A$1172:$G$1364"</definedName>
    <definedName name="HTML47_10" hidden="1">""</definedName>
    <definedName name="HTML47_11" hidden="1">1</definedName>
    <definedName name="HTML47_12" hidden="1">"E:\0416_8.htm"</definedName>
    <definedName name="HTML47_2" hidden="1">1</definedName>
    <definedName name="HTML47_3" hidden="1">"部署番号表"</definedName>
    <definedName name="HTML47_4" hidden="1">"部署番号表『化工品』"</definedName>
    <definedName name="HTML47_5" hidden="1">""</definedName>
    <definedName name="HTML47_6" hidden="1">-4146</definedName>
    <definedName name="HTML47_7" hidden="1">-4146</definedName>
    <definedName name="HTML47_8" hidden="1">"2000/04/19"</definedName>
    <definedName name="HTML47_9" hidden="1">"株式会社ブリヂストン"</definedName>
    <definedName name="HTML48_1" hidden="1">"[BU000416.xls]部署一覧!$A$1368:$G$1452"</definedName>
    <definedName name="HTML48_10" hidden="1">""</definedName>
    <definedName name="HTML48_11" hidden="1">1</definedName>
    <definedName name="HTML48_12" hidden="1">"E:\0416_9.htm"</definedName>
    <definedName name="HTML48_2" hidden="1">1</definedName>
    <definedName name="HTML48_3" hidden="1">"部署番号表"</definedName>
    <definedName name="HTML48_4" hidden="1">"部署番号表『化工品』"</definedName>
    <definedName name="HTML48_5" hidden="1">""</definedName>
    <definedName name="HTML48_6" hidden="1">-4146</definedName>
    <definedName name="HTML48_7" hidden="1">-4146</definedName>
    <definedName name="HTML48_8" hidden="1">"2000/04/19"</definedName>
    <definedName name="HTML48_9" hidden="1">"株式会社ブリヂストン"</definedName>
    <definedName name="HTML49_1" hidden="1">"[BU000501.xls]部署一覧!$A$6:$G$208"</definedName>
    <definedName name="HTML49_10" hidden="1">""</definedName>
    <definedName name="HTML49_11" hidden="1">1</definedName>
    <definedName name="HTML49_12" hidden="1">"E:\0501_1.htm"</definedName>
    <definedName name="HTML49_2" hidden="1">1</definedName>
    <definedName name="HTML49_3" hidden="1">"部署番号表"</definedName>
    <definedName name="HTML49_4" hidden="1">"部署番号表『本社』"</definedName>
    <definedName name="HTML49_5" hidden="1">""</definedName>
    <definedName name="HTML49_6" hidden="1">-4146</definedName>
    <definedName name="HTML49_7" hidden="1">-4146</definedName>
    <definedName name="HTML49_8" hidden="1">"2000/05/01"</definedName>
    <definedName name="HTML49_9" hidden="1">"株式会社ブリヂストン"</definedName>
    <definedName name="HTML5_1" hidden="1">"[BU000201.xls]部署一覧!$A$393:$G$664"</definedName>
    <definedName name="HTML5_10" hidden="1">""</definedName>
    <definedName name="HTML5_11" hidden="1">1</definedName>
    <definedName name="HTML5_12" hidden="1">"E:\0201_3.htm"</definedName>
    <definedName name="HTML5_2" hidden="1">1</definedName>
    <definedName name="HTML5_3" hidden="1">"部署番号表"</definedName>
    <definedName name="HTML5_4" hidden="1">"部署番号表『小平』"</definedName>
    <definedName name="HTML5_5" hidden="1">""</definedName>
    <definedName name="HTML5_6" hidden="1">-4146</definedName>
    <definedName name="HTML5_7" hidden="1">-4146</definedName>
    <definedName name="HTML5_8" hidden="1">"2000/02/03"</definedName>
    <definedName name="HTML5_9" hidden="1">"株式会社ブリヂストン"</definedName>
    <definedName name="HTML50_1" hidden="1">"[BU000501.xls]部署一覧!$A$212:$G$383"</definedName>
    <definedName name="HTML50_10" hidden="1">""</definedName>
    <definedName name="HTML50_11" hidden="1">1</definedName>
    <definedName name="HTML50_12" hidden="1">"E:\0501_2.htm"</definedName>
    <definedName name="HTML50_2" hidden="1">1</definedName>
    <definedName name="HTML50_3" hidden="1">"部署番号表"</definedName>
    <definedName name="HTML50_4" hidden="1">"部署番号表『本社』"</definedName>
    <definedName name="HTML50_5" hidden="1">""</definedName>
    <definedName name="HTML50_6" hidden="1">-4146</definedName>
    <definedName name="HTML50_7" hidden="1">-4146</definedName>
    <definedName name="HTML50_8" hidden="1">"2000/05/01"</definedName>
    <definedName name="HTML50_9" hidden="1">"株式会社ブリヂストン"</definedName>
    <definedName name="HTML51_1" hidden="1">"[BU000501.xls]部署一覧!$A$395:$G$664"</definedName>
    <definedName name="HTML51_10" hidden="1">""</definedName>
    <definedName name="HTML51_11" hidden="1">1</definedName>
    <definedName name="HTML51_12" hidden="1">"E:\0501_3.htm"</definedName>
    <definedName name="HTML51_2" hidden="1">1</definedName>
    <definedName name="HTML51_3" hidden="1">"部署番号表"</definedName>
    <definedName name="HTML51_4" hidden="1">"部署番号表『小平』"</definedName>
    <definedName name="HTML51_5" hidden="1">""</definedName>
    <definedName name="HTML51_6" hidden="1">-4146</definedName>
    <definedName name="HTML51_7" hidden="1">-4146</definedName>
    <definedName name="HTML51_8" hidden="1">"2000/05/01"</definedName>
    <definedName name="HTML51_9" hidden="1">"株式会社ブリヂストン"</definedName>
    <definedName name="HTML52_1" hidden="1">"[BU000501.xls]部署一覧!$A$668:$G$867"</definedName>
    <definedName name="HTML52_10" hidden="1">""</definedName>
    <definedName name="HTML52_11" hidden="1">1</definedName>
    <definedName name="HTML52_12" hidden="1">"E:\0501_4.htm"</definedName>
    <definedName name="HTML52_2" hidden="1">1</definedName>
    <definedName name="HTML52_3" hidden="1">"部署番号表"</definedName>
    <definedName name="HTML52_4" hidden="1">"部署番号表『小平』"</definedName>
    <definedName name="HTML52_5" hidden="1">""</definedName>
    <definedName name="HTML52_6" hidden="1">-4146</definedName>
    <definedName name="HTML52_7" hidden="1">-4146</definedName>
    <definedName name="HTML52_8" hidden="1">"2000/05/01"</definedName>
    <definedName name="HTML52_9" hidden="1">"株式会社ブリヂストン"</definedName>
    <definedName name="HTML53_1" hidden="1">"[BU000501.xls]部署一覧!$A$870:$G$970"</definedName>
    <definedName name="HTML53_10" hidden="1">""</definedName>
    <definedName name="HTML53_11" hidden="1">1</definedName>
    <definedName name="HTML53_12" hidden="1">"E:\0501_5.htm"</definedName>
    <definedName name="HTML53_2" hidden="1">1</definedName>
    <definedName name="HTML53_3" hidden="1">"部署番号表"</definedName>
    <definedName name="HTML53_4" hidden="1">"部署番号表『工場』"</definedName>
    <definedName name="HTML53_5" hidden="1">""</definedName>
    <definedName name="HTML53_6" hidden="1">-4146</definedName>
    <definedName name="HTML53_7" hidden="1">-4146</definedName>
    <definedName name="HTML53_8" hidden="1">"2000/05/01"</definedName>
    <definedName name="HTML53_9" hidden="1">"株式会社ブリヂストン"</definedName>
    <definedName name="HTML54_1" hidden="1">"[BU000501.xls]部署一覧!$A$979:$G$1098"</definedName>
    <definedName name="HTML54_10" hidden="1">""</definedName>
    <definedName name="HTML54_11" hidden="1">1</definedName>
    <definedName name="HTML54_12" hidden="1">"E:\0501_6.htm"</definedName>
    <definedName name="HTML54_2" hidden="1">1</definedName>
    <definedName name="HTML54_3" hidden="1">"部署番号表"</definedName>
    <definedName name="HTML54_4" hidden="1">"部署番号表『工場』"</definedName>
    <definedName name="HTML54_5" hidden="1">""</definedName>
    <definedName name="HTML54_6" hidden="1">-4146</definedName>
    <definedName name="HTML54_7" hidden="1">-4146</definedName>
    <definedName name="HTML54_8" hidden="1">"2000/05/01"</definedName>
    <definedName name="HTML54_9" hidden="1">"株式会社ブリヂストン"</definedName>
    <definedName name="HTML55_1" hidden="1">"[BU000501.xls]部署一覧!$A$1108:$G$1160"</definedName>
    <definedName name="HTML55_10" hidden="1">""</definedName>
    <definedName name="HTML55_11" hidden="1">1</definedName>
    <definedName name="HTML55_12" hidden="1">"E:\0501_7.htm"</definedName>
    <definedName name="HTML55_2" hidden="1">1</definedName>
    <definedName name="HTML55_3" hidden="1">"部署番号表"</definedName>
    <definedName name="HTML55_4" hidden="1">"部署番号表『工場』"</definedName>
    <definedName name="HTML55_5" hidden="1">""</definedName>
    <definedName name="HTML55_6" hidden="1">-4146</definedName>
    <definedName name="HTML55_7" hidden="1">-4146</definedName>
    <definedName name="HTML55_8" hidden="1">"2000/05/01"</definedName>
    <definedName name="HTML55_9" hidden="1">"株式会社ブリヂストン"</definedName>
    <definedName name="HTML56_1" hidden="1">"[BU000501.xls]部署一覧!$A$1172:$G$1364"</definedName>
    <definedName name="HTML56_10" hidden="1">""</definedName>
    <definedName name="HTML56_11" hidden="1">1</definedName>
    <definedName name="HTML56_12" hidden="1">"E:\0501_8.htm"</definedName>
    <definedName name="HTML56_2" hidden="1">1</definedName>
    <definedName name="HTML56_3" hidden="1">"部署番号表"</definedName>
    <definedName name="HTML56_4" hidden="1">"部署番号表『化工品』"</definedName>
    <definedName name="HTML56_5" hidden="1">""</definedName>
    <definedName name="HTML56_6" hidden="1">-4146</definedName>
    <definedName name="HTML56_7" hidden="1">-4146</definedName>
    <definedName name="HTML56_8" hidden="1">"2000/05/01"</definedName>
    <definedName name="HTML56_9" hidden="1">"株式会社ブリヂストン"</definedName>
    <definedName name="HTML57_1" hidden="1">"[BU000501.xls]部署一覧!$A$1368:$G$1452"</definedName>
    <definedName name="HTML57_10" hidden="1">""</definedName>
    <definedName name="HTML57_11" hidden="1">1</definedName>
    <definedName name="HTML57_12" hidden="1">"E:\0501_9.htm"</definedName>
    <definedName name="HTML57_2" hidden="1">1</definedName>
    <definedName name="HTML57_3" hidden="1">"部署番号表"</definedName>
    <definedName name="HTML57_4" hidden="1">"部署番号表『化工品』"</definedName>
    <definedName name="HTML57_5" hidden="1">""</definedName>
    <definedName name="HTML57_6" hidden="1">-4146</definedName>
    <definedName name="HTML57_7" hidden="1">-4146</definedName>
    <definedName name="HTML57_8" hidden="1">"2000/05/01"</definedName>
    <definedName name="HTML57_9" hidden="1">"株式会社ブリヂストン"</definedName>
    <definedName name="HTML58_1" hidden="1">"[BU000516.xls]部署一覧!$A$6:$G$208"</definedName>
    <definedName name="HTML58_10" hidden="1">""</definedName>
    <definedName name="HTML58_11" hidden="1">1</definedName>
    <definedName name="HTML58_12" hidden="1">"E:\0516_1.htm"</definedName>
    <definedName name="HTML58_2" hidden="1">1</definedName>
    <definedName name="HTML58_3" hidden="1">"部署番号表"</definedName>
    <definedName name="HTML58_4" hidden="1">"部署番号表『本社』"</definedName>
    <definedName name="HTML58_5" hidden="1">""</definedName>
    <definedName name="HTML58_6" hidden="1">-4146</definedName>
    <definedName name="HTML58_7" hidden="1">-4146</definedName>
    <definedName name="HTML58_8" hidden="1">"2000/05/19"</definedName>
    <definedName name="HTML58_9" hidden="1">"株式会社ブリヂストン"</definedName>
    <definedName name="HTML59_1" hidden="1">"[BU000516.xls]部署一覧!$A$210:$G$383"</definedName>
    <definedName name="HTML59_10" hidden="1">""</definedName>
    <definedName name="HTML59_11" hidden="1">1</definedName>
    <definedName name="HTML59_12" hidden="1">"E:\0516_2.htm"</definedName>
    <definedName name="HTML59_2" hidden="1">1</definedName>
    <definedName name="HTML59_3" hidden="1">"部署番号表"</definedName>
    <definedName name="HTML59_4" hidden="1">"部署番号表『本社』"</definedName>
    <definedName name="HTML59_5" hidden="1">""</definedName>
    <definedName name="HTML59_6" hidden="1">-4146</definedName>
    <definedName name="HTML59_7" hidden="1">-4146</definedName>
    <definedName name="HTML59_8" hidden="1">"2000/05/19"</definedName>
    <definedName name="HTML59_9" hidden="1">"株式会社ブリヂストン"</definedName>
    <definedName name="HTML6_1" hidden="1">"[BU000201.xls]部署一覧!$A$667:$G$871"</definedName>
    <definedName name="HTML6_10" hidden="1">""</definedName>
    <definedName name="HTML6_11" hidden="1">1</definedName>
    <definedName name="HTML6_12" hidden="1">"E:\0201_4.htm"</definedName>
    <definedName name="HTML6_2" hidden="1">1</definedName>
    <definedName name="HTML6_3" hidden="1">"部署番号表"</definedName>
    <definedName name="HTML6_4" hidden="1">"部署番号表『小平』"</definedName>
    <definedName name="HTML6_5" hidden="1">""</definedName>
    <definedName name="HTML6_6" hidden="1">-4146</definedName>
    <definedName name="HTML6_7" hidden="1">-4146</definedName>
    <definedName name="HTML6_8" hidden="1">"2000/02/03"</definedName>
    <definedName name="HTML6_9" hidden="1">"株式会社ブリヂストン"</definedName>
    <definedName name="HTML60_1" hidden="1">"[BU000516.xls]部署一覧!$A$393:$G$664"</definedName>
    <definedName name="HTML60_10" hidden="1">""</definedName>
    <definedName name="HTML60_11" hidden="1">1</definedName>
    <definedName name="HTML60_12" hidden="1">"E:\0516_3.htm"</definedName>
    <definedName name="HTML60_2" hidden="1">1</definedName>
    <definedName name="HTML60_3" hidden="1">"部署番号表"</definedName>
    <definedName name="HTML60_4" hidden="1">"部署番号表『小平』"</definedName>
    <definedName name="HTML60_5" hidden="1">""</definedName>
    <definedName name="HTML60_6" hidden="1">-4146</definedName>
    <definedName name="HTML60_7" hidden="1">-4146</definedName>
    <definedName name="HTML60_8" hidden="1">"2000/05/19"</definedName>
    <definedName name="HTML60_9" hidden="1">"株式会社ブリヂストン"</definedName>
    <definedName name="HTML61_1" hidden="1">"[BU000516.xls]部署一覧!$A$668:$G$867"</definedName>
    <definedName name="HTML61_10" hidden="1">""</definedName>
    <definedName name="HTML61_11" hidden="1">1</definedName>
    <definedName name="HTML61_12" hidden="1">"E:\0516_4.htm"</definedName>
    <definedName name="HTML61_2" hidden="1">1</definedName>
    <definedName name="HTML61_3" hidden="1">"部署番号表"</definedName>
    <definedName name="HTML61_4" hidden="1">"部署番号表『小平』"</definedName>
    <definedName name="HTML61_5" hidden="1">""</definedName>
    <definedName name="HTML61_6" hidden="1">-4146</definedName>
    <definedName name="HTML61_7" hidden="1">-4146</definedName>
    <definedName name="HTML61_8" hidden="1">"2000/05/19"</definedName>
    <definedName name="HTML61_9" hidden="1">"株式会社ブリヂストン"</definedName>
    <definedName name="HTML62_1" hidden="1">"[BU000516.xls]部署一覧!$A$870:$G$970"</definedName>
    <definedName name="HTML62_10" hidden="1">""</definedName>
    <definedName name="HTML62_11" hidden="1">1</definedName>
    <definedName name="HTML62_12" hidden="1">"E:\0516_5.htm"</definedName>
    <definedName name="HTML62_2" hidden="1">1</definedName>
    <definedName name="HTML62_3" hidden="1">"部署番号表"</definedName>
    <definedName name="HTML62_4" hidden="1">"部署番号表『工場』"</definedName>
    <definedName name="HTML62_5" hidden="1">""</definedName>
    <definedName name="HTML62_6" hidden="1">-4146</definedName>
    <definedName name="HTML62_7" hidden="1">-4146</definedName>
    <definedName name="HTML62_8" hidden="1">"2000/05/19"</definedName>
    <definedName name="HTML62_9" hidden="1">"株式会社ブリヂストン"</definedName>
    <definedName name="HTML63_1" hidden="1">"[BU000516.xls]部署一覧!$A$979:$G$1098"</definedName>
    <definedName name="HTML63_10" hidden="1">""</definedName>
    <definedName name="HTML63_11" hidden="1">1</definedName>
    <definedName name="HTML63_12" hidden="1">"E:\0516_6.htm"</definedName>
    <definedName name="HTML63_2" hidden="1">1</definedName>
    <definedName name="HTML63_3" hidden="1">"部署番号表"</definedName>
    <definedName name="HTML63_4" hidden="1">"部署番号表『工場』"</definedName>
    <definedName name="HTML63_5" hidden="1">""</definedName>
    <definedName name="HTML63_6" hidden="1">-4146</definedName>
    <definedName name="HTML63_7" hidden="1">-4146</definedName>
    <definedName name="HTML63_8" hidden="1">"2000/05/19"</definedName>
    <definedName name="HTML63_9" hidden="1">"株式会社ブリヂストン"</definedName>
    <definedName name="HTML64_1" hidden="1">"[BU000516.xls]部署一覧!$A$1108:$G$1160"</definedName>
    <definedName name="HTML64_10" hidden="1">""</definedName>
    <definedName name="HTML64_11" hidden="1">1</definedName>
    <definedName name="HTML64_12" hidden="1">"E:\0516_7.htm"</definedName>
    <definedName name="HTML64_2" hidden="1">1</definedName>
    <definedName name="HTML64_3" hidden="1">"部署番号表"</definedName>
    <definedName name="HTML64_4" hidden="1">"部署番号表『工場』"</definedName>
    <definedName name="HTML64_5" hidden="1">""</definedName>
    <definedName name="HTML64_6" hidden="1">-4146</definedName>
    <definedName name="HTML64_7" hidden="1">-4146</definedName>
    <definedName name="HTML64_8" hidden="1">"2000/05/19"</definedName>
    <definedName name="HTML64_9" hidden="1">"株式会社ブリヂストン"</definedName>
    <definedName name="HTML65_1" hidden="1">"[BU000516.xls]部署一覧!$A$1172:$G$1364"</definedName>
    <definedName name="HTML65_10" hidden="1">""</definedName>
    <definedName name="HTML65_11" hidden="1">1</definedName>
    <definedName name="HTML65_12" hidden="1">"E:\0516_8.htm"</definedName>
    <definedName name="HTML65_2" hidden="1">1</definedName>
    <definedName name="HTML65_3" hidden="1">"部署番号表"</definedName>
    <definedName name="HTML65_4" hidden="1">"部署番号表『化工品』"</definedName>
    <definedName name="HTML65_5" hidden="1">""</definedName>
    <definedName name="HTML65_6" hidden="1">-4146</definedName>
    <definedName name="HTML65_7" hidden="1">-4146</definedName>
    <definedName name="HTML65_8" hidden="1">"2000/05/19"</definedName>
    <definedName name="HTML65_9" hidden="1">"株式会社ブリヂストン"</definedName>
    <definedName name="HTML66_1" hidden="1">"[BU000516.xls]部署一覧!$A$1368:$G$1452"</definedName>
    <definedName name="HTML66_10" hidden="1">""</definedName>
    <definedName name="HTML66_11" hidden="1">1</definedName>
    <definedName name="HTML66_12" hidden="1">"E:\0516_9.htm"</definedName>
    <definedName name="HTML66_2" hidden="1">1</definedName>
    <definedName name="HTML66_3" hidden="1">"部署番号表"</definedName>
    <definedName name="HTML66_4" hidden="1">"部署番号表『化工品』"</definedName>
    <definedName name="HTML66_5" hidden="1">""</definedName>
    <definedName name="HTML66_6" hidden="1">-4146</definedName>
    <definedName name="HTML66_7" hidden="1">-4146</definedName>
    <definedName name="HTML66_8" hidden="1">"2000/05/19"</definedName>
    <definedName name="HTML66_9" hidden="1">"株式会社ブリヂストン"</definedName>
    <definedName name="HTML67_1" hidden="1">"[BU000616.xls]部署一覧!$A$6:$G$208"</definedName>
    <definedName name="HTML67_10" hidden="1">""</definedName>
    <definedName name="HTML67_11" hidden="1">1</definedName>
    <definedName name="HTML67_12" hidden="1">"E:\0616_1.htm"</definedName>
    <definedName name="HTML67_2" hidden="1">1</definedName>
    <definedName name="HTML67_3" hidden="1">"部署番号表"</definedName>
    <definedName name="HTML67_4" hidden="1">"部署番号表『本社』"</definedName>
    <definedName name="HTML67_5" hidden="1">""</definedName>
    <definedName name="HTML67_6" hidden="1">-4146</definedName>
    <definedName name="HTML67_7" hidden="1">-4146</definedName>
    <definedName name="HTML67_8" hidden="1">"2000/06/20"</definedName>
    <definedName name="HTML67_9" hidden="1">"株式会社ブリヂストン"</definedName>
    <definedName name="HTML68_1" hidden="1">"[BU000616.xls]部署一覧!$A$210:$G$383"</definedName>
    <definedName name="HTML68_10" hidden="1">""</definedName>
    <definedName name="HTML68_11" hidden="1">1</definedName>
    <definedName name="HTML68_12" hidden="1">"E:\0616_2.htm"</definedName>
    <definedName name="HTML68_2" hidden="1">1</definedName>
    <definedName name="HTML68_3" hidden="1">"部署番号表"</definedName>
    <definedName name="HTML68_4" hidden="1">"部署番号表『本社』"</definedName>
    <definedName name="HTML68_5" hidden="1">""</definedName>
    <definedName name="HTML68_6" hidden="1">-4146</definedName>
    <definedName name="HTML68_7" hidden="1">-4146</definedName>
    <definedName name="HTML68_8" hidden="1">"2000/06/20"</definedName>
    <definedName name="HTML68_9" hidden="1">"株式会社ブリヂストン"</definedName>
    <definedName name="HTML69_1" hidden="1">"[BU000616.xls]部署一覧!$A$393:$G$664"</definedName>
    <definedName name="HTML69_10" hidden="1">""</definedName>
    <definedName name="HTML69_11" hidden="1">1</definedName>
    <definedName name="HTML69_12" hidden="1">"E:\0616_3.htm"</definedName>
    <definedName name="HTML69_2" hidden="1">1</definedName>
    <definedName name="HTML69_3" hidden="1">"部署番号表"</definedName>
    <definedName name="HTML69_4" hidden="1">"部署番号表『小平』"</definedName>
    <definedName name="HTML69_5" hidden="1">""</definedName>
    <definedName name="HTML69_6" hidden="1">-4146</definedName>
    <definedName name="HTML69_7" hidden="1">-4146</definedName>
    <definedName name="HTML69_8" hidden="1">"2000/06/20"</definedName>
    <definedName name="HTML69_9" hidden="1">"株式会社ブリヂストン"</definedName>
    <definedName name="HTML7_1" hidden="1">"[BU000201.xls]部署一覧!$A$874:$G$973"</definedName>
    <definedName name="HTML7_10" hidden="1">""</definedName>
    <definedName name="HTML7_11" hidden="1">1</definedName>
    <definedName name="HTML7_12" hidden="1">"E:\0201_5.htm"</definedName>
    <definedName name="HTML7_2" hidden="1">1</definedName>
    <definedName name="HTML7_3" hidden="1">"部署番号表"</definedName>
    <definedName name="HTML7_4" hidden="1">"部署番号表『工場』"</definedName>
    <definedName name="HTML7_5" hidden="1">""</definedName>
    <definedName name="HTML7_6" hidden="1">-4146</definedName>
    <definedName name="HTML7_7" hidden="1">-4146</definedName>
    <definedName name="HTML7_8" hidden="1">"2000/02/03"</definedName>
    <definedName name="HTML7_9" hidden="1">"株式会社ブリヂストン"</definedName>
    <definedName name="HTML70_1" hidden="1">"[BU000616.xls]部署一覧!$A$668:$G$867"</definedName>
    <definedName name="HTML70_10" hidden="1">""</definedName>
    <definedName name="HTML70_11" hidden="1">1</definedName>
    <definedName name="HTML70_12" hidden="1">"E:\0616_4.htm"</definedName>
    <definedName name="HTML70_2" hidden="1">1</definedName>
    <definedName name="HTML70_3" hidden="1">"部署番号表"</definedName>
    <definedName name="HTML70_4" hidden="1">"部署番号表『小平』"</definedName>
    <definedName name="HTML70_5" hidden="1">""</definedName>
    <definedName name="HTML70_6" hidden="1">-4146</definedName>
    <definedName name="HTML70_7" hidden="1">-4146</definedName>
    <definedName name="HTML70_8" hidden="1">"2000/06/20"</definedName>
    <definedName name="HTML70_9" hidden="1">"株式会社ブリヂストン"</definedName>
    <definedName name="HTML71_1" hidden="1">"[BU000616.xls]部署一覧!$A$870:$G$970"</definedName>
    <definedName name="HTML71_10" hidden="1">""</definedName>
    <definedName name="HTML71_11" hidden="1">1</definedName>
    <definedName name="HTML71_12" hidden="1">"E:\0616_5.htm"</definedName>
    <definedName name="HTML71_2" hidden="1">1</definedName>
    <definedName name="HTML71_3" hidden="1">"部署番号表"</definedName>
    <definedName name="HTML71_4" hidden="1">"部署番号表『工場』"</definedName>
    <definedName name="HTML71_5" hidden="1">""</definedName>
    <definedName name="HTML71_6" hidden="1">-4146</definedName>
    <definedName name="HTML71_7" hidden="1">-4146</definedName>
    <definedName name="HTML71_8" hidden="1">"2000/06/20"</definedName>
    <definedName name="HTML71_9" hidden="1">"株式会社ブリヂストン"</definedName>
    <definedName name="HTML72_1" hidden="1">"[BU000616.xls]部署一覧!$A$979:$G$1098"</definedName>
    <definedName name="HTML72_10" hidden="1">""</definedName>
    <definedName name="HTML72_11" hidden="1">1</definedName>
    <definedName name="HTML72_12" hidden="1">"E:\0616_6.htm"</definedName>
    <definedName name="HTML72_2" hidden="1">1</definedName>
    <definedName name="HTML72_3" hidden="1">"部署番号表"</definedName>
    <definedName name="HTML72_4" hidden="1">"部署番号表『工場』"</definedName>
    <definedName name="HTML72_5" hidden="1">""</definedName>
    <definedName name="HTML72_6" hidden="1">-4146</definedName>
    <definedName name="HTML72_7" hidden="1">-4146</definedName>
    <definedName name="HTML72_8" hidden="1">"2000/06/20"</definedName>
    <definedName name="HTML72_9" hidden="1">"株式会社ブリヂストン"</definedName>
    <definedName name="HTML73_1" hidden="1">"[BU000616.xls]部署一覧!$A$1108:$G$1160"</definedName>
    <definedName name="HTML73_10" hidden="1">""</definedName>
    <definedName name="HTML73_11" hidden="1">1</definedName>
    <definedName name="HTML73_12" hidden="1">"E:\0616_7.htm"</definedName>
    <definedName name="HTML73_2" hidden="1">1</definedName>
    <definedName name="HTML73_3" hidden="1">"部署番号表"</definedName>
    <definedName name="HTML73_4" hidden="1">"部署番号表『工場』"</definedName>
    <definedName name="HTML73_5" hidden="1">""</definedName>
    <definedName name="HTML73_6" hidden="1">-4146</definedName>
    <definedName name="HTML73_7" hidden="1">-4146</definedName>
    <definedName name="HTML73_8" hidden="1">"2000/06/20"</definedName>
    <definedName name="HTML73_9" hidden="1">"株式会社ブリヂストン"</definedName>
    <definedName name="HTML74_1" hidden="1">"[BU000616.xls]部署一覧!$A$1172:$G$1363"</definedName>
    <definedName name="HTML74_10" hidden="1">""</definedName>
    <definedName name="HTML74_11" hidden="1">1</definedName>
    <definedName name="HTML74_12" hidden="1">"E:\0616_8.htm"</definedName>
    <definedName name="HTML74_2" hidden="1">1</definedName>
    <definedName name="HTML74_3" hidden="1">"部署番号表"</definedName>
    <definedName name="HTML74_4" hidden="1">"部署番号表『化工品』"</definedName>
    <definedName name="HTML74_5" hidden="1">""</definedName>
    <definedName name="HTML74_6" hidden="1">-4146</definedName>
    <definedName name="HTML74_7" hidden="1">-4146</definedName>
    <definedName name="HTML74_8" hidden="1">"2000/06/20"</definedName>
    <definedName name="HTML74_9" hidden="1">"株式会社ブリヂストン"</definedName>
    <definedName name="HTML75_1" hidden="1">"[BU000616.xls]部署一覧!$A$1368:$G$1452"</definedName>
    <definedName name="HTML75_10" hidden="1">""</definedName>
    <definedName name="HTML75_11" hidden="1">1</definedName>
    <definedName name="HTML75_12" hidden="1">"E:\0616_9.htm"</definedName>
    <definedName name="HTML75_2" hidden="1">1</definedName>
    <definedName name="HTML75_3" hidden="1">"部署番号表"</definedName>
    <definedName name="HTML75_4" hidden="1">"部署番号表『化工品』"</definedName>
    <definedName name="HTML75_5" hidden="1">""</definedName>
    <definedName name="HTML75_6" hidden="1">-4146</definedName>
    <definedName name="HTML75_7" hidden="1">-4146</definedName>
    <definedName name="HTML75_8" hidden="1">"2000/06/20"</definedName>
    <definedName name="HTML75_9" hidden="1">"株式会社ブリヂストン"</definedName>
    <definedName name="HTML76_1" hidden="1">"[BU000816.xls]部署一覧!$A$6:$G$207"</definedName>
    <definedName name="HTML76_10" hidden="1">""</definedName>
    <definedName name="HTML76_11" hidden="1">1</definedName>
    <definedName name="HTML76_12" hidden="1">"E:\0816_1.htm"</definedName>
    <definedName name="HTML76_2" hidden="1">1</definedName>
    <definedName name="HTML76_3" hidden="1">"部署番号表"</definedName>
    <definedName name="HTML76_4" hidden="1">"部署番号表『本社』"</definedName>
    <definedName name="HTML76_5" hidden="1">""</definedName>
    <definedName name="HTML76_6" hidden="1">-4146</definedName>
    <definedName name="HTML76_7" hidden="1">-4146</definedName>
    <definedName name="HTML76_8" hidden="1">"2000/08/22"</definedName>
    <definedName name="HTML76_9" hidden="1">"株式会社ブリヂストン"</definedName>
    <definedName name="HTML77_1" hidden="1">"[BU000816.xls]部署一覧!$A$209:$G$403"</definedName>
    <definedName name="HTML77_10" hidden="1">""</definedName>
    <definedName name="HTML77_11" hidden="1">1</definedName>
    <definedName name="HTML77_12" hidden="1">"E:\0816_2.htm"</definedName>
    <definedName name="HTML77_2" hidden="1">1</definedName>
    <definedName name="HTML77_3" hidden="1">"部署番号表"</definedName>
    <definedName name="HTML77_4" hidden="1">"部署番号表『本社』"</definedName>
    <definedName name="HTML77_5" hidden="1">""</definedName>
    <definedName name="HTML77_6" hidden="1">-4146</definedName>
    <definedName name="HTML77_7" hidden="1">-4146</definedName>
    <definedName name="HTML77_8" hidden="1">"2000/08/22"</definedName>
    <definedName name="HTML77_9" hidden="1">"株式会社ブリヂストン"</definedName>
    <definedName name="HTML78_1" hidden="1">"[BU000816.xls]部署一覧!$A$406:$G$664"</definedName>
    <definedName name="HTML78_10" hidden="1">""</definedName>
    <definedName name="HTML78_11" hidden="1">1</definedName>
    <definedName name="HTML78_12" hidden="1">"E:\0816_3.htm"</definedName>
    <definedName name="HTML78_2" hidden="1">1</definedName>
    <definedName name="HTML78_3" hidden="1">"部署番号表"</definedName>
    <definedName name="HTML78_4" hidden="1">"部署番号表『小平』"</definedName>
    <definedName name="HTML78_5" hidden="1">""</definedName>
    <definedName name="HTML78_6" hidden="1">-4146</definedName>
    <definedName name="HTML78_7" hidden="1">-4146</definedName>
    <definedName name="HTML78_8" hidden="1">"2000/08/22"</definedName>
    <definedName name="HTML78_9" hidden="1">"株式会社ブリヂストン"</definedName>
    <definedName name="HTML79_1" hidden="1">"[BU000816.xls]部署一覧!$A$668:$G$867"</definedName>
    <definedName name="HTML79_10" hidden="1">""</definedName>
    <definedName name="HTML79_11" hidden="1">1</definedName>
    <definedName name="HTML79_12" hidden="1">"E:\0816_4.htm"</definedName>
    <definedName name="HTML79_2" hidden="1">1</definedName>
    <definedName name="HTML79_3" hidden="1">"部署番号表"</definedName>
    <definedName name="HTML79_4" hidden="1">"部署番号表『小平』"</definedName>
    <definedName name="HTML79_5" hidden="1">""</definedName>
    <definedName name="HTML79_6" hidden="1">-4146</definedName>
    <definedName name="HTML79_7" hidden="1">-4146</definedName>
    <definedName name="HTML79_8" hidden="1">"2000/08/22"</definedName>
    <definedName name="HTML79_9" hidden="1">"株式会社ブリヂストン"</definedName>
    <definedName name="HTML8_1" hidden="1">"[BU000201.xls]部署一覧!$A$979:$G$1101"</definedName>
    <definedName name="HTML8_10" hidden="1">""</definedName>
    <definedName name="HTML8_11" hidden="1">1</definedName>
    <definedName name="HTML8_12" hidden="1">"E:\0201_6.htm"</definedName>
    <definedName name="HTML8_2" hidden="1">1</definedName>
    <definedName name="HTML8_3" hidden="1">"部署番号表"</definedName>
    <definedName name="HTML8_4" hidden="1">"部署番号表『工場』"</definedName>
    <definedName name="HTML8_5" hidden="1">""</definedName>
    <definedName name="HTML8_6" hidden="1">-4146</definedName>
    <definedName name="HTML8_7" hidden="1">-4146</definedName>
    <definedName name="HTML8_8" hidden="1">"2000/02/03"</definedName>
    <definedName name="HTML8_9" hidden="1">"株式会社ブリヂストン"</definedName>
    <definedName name="HTML80_1" hidden="1">"[BU000816.xls]部署一覧!$A$870:$G$969"</definedName>
    <definedName name="HTML80_10" hidden="1">""</definedName>
    <definedName name="HTML80_11" hidden="1">1</definedName>
    <definedName name="HTML80_12" hidden="1">"E:\0816_5.htm"</definedName>
    <definedName name="HTML80_2" hidden="1">1</definedName>
    <definedName name="HTML80_3" hidden="1">"部署番号表"</definedName>
    <definedName name="HTML80_4" hidden="1">"部署番号表『工場』"</definedName>
    <definedName name="HTML80_5" hidden="1">""</definedName>
    <definedName name="HTML80_6" hidden="1">-4146</definedName>
    <definedName name="HTML80_7" hidden="1">-4146</definedName>
    <definedName name="HTML80_8" hidden="1">"2000/08/22"</definedName>
    <definedName name="HTML80_9" hidden="1">"株式会社ブリヂストン"</definedName>
    <definedName name="HTML81_1" hidden="1">"[BU000816.xls]部署一覧!$A$979:$G$1096"</definedName>
    <definedName name="HTML81_10" hidden="1">""</definedName>
    <definedName name="HTML81_11" hidden="1">1</definedName>
    <definedName name="HTML81_12" hidden="1">"E:\0816_6.htm"</definedName>
    <definedName name="HTML81_2" hidden="1">1</definedName>
    <definedName name="HTML81_3" hidden="1">"部署番号表"</definedName>
    <definedName name="HTML81_4" hidden="1">"部署番号表『工場』"</definedName>
    <definedName name="HTML81_5" hidden="1">""</definedName>
    <definedName name="HTML81_6" hidden="1">-4146</definedName>
    <definedName name="HTML81_7" hidden="1">-4146</definedName>
    <definedName name="HTML81_8" hidden="1">"2000/08/22"</definedName>
    <definedName name="HTML81_9" hidden="1">"株式会社ブリヂストン"</definedName>
    <definedName name="HTML82_1" hidden="1">"[BU000816.xls]部署一覧!$A$1108:$G$1160"</definedName>
    <definedName name="HTML82_10" hidden="1">""</definedName>
    <definedName name="HTML82_11" hidden="1">1</definedName>
    <definedName name="HTML82_12" hidden="1">"E:\0816_7.htm"</definedName>
    <definedName name="HTML82_2" hidden="1">1</definedName>
    <definedName name="HTML82_3" hidden="1">"部署番号表"</definedName>
    <definedName name="HTML82_4" hidden="1">"部署番号表『工場』"</definedName>
    <definedName name="HTML82_5" hidden="1">""</definedName>
    <definedName name="HTML82_6" hidden="1">-4146</definedName>
    <definedName name="HTML82_7" hidden="1">-4146</definedName>
    <definedName name="HTML82_8" hidden="1">"2000/08/22"</definedName>
    <definedName name="HTML82_9" hidden="1">"株式会社ブリヂストン"</definedName>
    <definedName name="HTML83_1" hidden="1">"[BU000816.xls]部署一覧!$A$1172:$G$1363"</definedName>
    <definedName name="HTML83_10" hidden="1">""</definedName>
    <definedName name="HTML83_11" hidden="1">1</definedName>
    <definedName name="HTML83_12" hidden="1">"E:\0816_8.htm"</definedName>
    <definedName name="HTML83_2" hidden="1">1</definedName>
    <definedName name="HTML83_3" hidden="1">"部署番号表"</definedName>
    <definedName name="HTML83_4" hidden="1">"部署番号表『化工品』"</definedName>
    <definedName name="HTML83_5" hidden="1">""</definedName>
    <definedName name="HTML83_6" hidden="1">-4146</definedName>
    <definedName name="HTML83_7" hidden="1">-4146</definedName>
    <definedName name="HTML83_8" hidden="1">"2000/08/22"</definedName>
    <definedName name="HTML83_9" hidden="1">"株式会社ブリヂストン"</definedName>
    <definedName name="HTML84_1" hidden="1">"[BU000816.xls]部署一覧!$A$1368:$G$1452"</definedName>
    <definedName name="HTML84_10" hidden="1">""</definedName>
    <definedName name="HTML84_11" hidden="1">1</definedName>
    <definedName name="HTML84_12" hidden="1">"E:\0816_9.htm"</definedName>
    <definedName name="HTML84_2" hidden="1">1</definedName>
    <definedName name="HTML84_3" hidden="1">"部署番号表"</definedName>
    <definedName name="HTML84_4" hidden="1">"部署番号表『化工品』"</definedName>
    <definedName name="HTML84_5" hidden="1">""</definedName>
    <definedName name="HTML84_6" hidden="1">-4146</definedName>
    <definedName name="HTML84_7" hidden="1">-4146</definedName>
    <definedName name="HTML84_8" hidden="1">"2000/08/22"</definedName>
    <definedName name="HTML84_9" hidden="1">"株式会社ブリヂストン"</definedName>
    <definedName name="HTML85_1" hidden="1">"[BU000901.xls]部署一覧!$A$6:$G$207"</definedName>
    <definedName name="HTML85_10" hidden="1">""</definedName>
    <definedName name="HTML85_11" hidden="1">1</definedName>
    <definedName name="HTML85_12" hidden="1">"E:\0901_1.htm"</definedName>
    <definedName name="HTML85_2" hidden="1">1</definedName>
    <definedName name="HTML85_3" hidden="1">"部署番号表"</definedName>
    <definedName name="HTML85_4" hidden="1">"部署番号表『本社』"</definedName>
    <definedName name="HTML85_5" hidden="1">""</definedName>
    <definedName name="HTML85_6" hidden="1">-4146</definedName>
    <definedName name="HTML85_7" hidden="1">-4146</definedName>
    <definedName name="HTML85_8" hidden="1">"2000/09/05"</definedName>
    <definedName name="HTML85_9" hidden="1">"株式会社ブリヂストン"</definedName>
    <definedName name="HTML86_1" hidden="1">"[BU000901.xls]部署一覧!$A$209:$G$403"</definedName>
    <definedName name="HTML86_10" hidden="1">""</definedName>
    <definedName name="HTML86_11" hidden="1">1</definedName>
    <definedName name="HTML86_12" hidden="1">"E:\0901_2.htm"</definedName>
    <definedName name="HTML86_2" hidden="1">1</definedName>
    <definedName name="HTML86_3" hidden="1">"部署番号表"</definedName>
    <definedName name="HTML86_4" hidden="1">"部署番号表『本社』"</definedName>
    <definedName name="HTML86_5" hidden="1">""</definedName>
    <definedName name="HTML86_6" hidden="1">-4146</definedName>
    <definedName name="HTML86_7" hidden="1">-4146</definedName>
    <definedName name="HTML86_8" hidden="1">"2000/09/05"</definedName>
    <definedName name="HTML86_9" hidden="1">"株式会社ブリヂストン"</definedName>
    <definedName name="HTML87_1" hidden="1">"[BU000901.xls]部署一覧!$A$406:$G$664"</definedName>
    <definedName name="HTML87_10" hidden="1">""</definedName>
    <definedName name="HTML87_11" hidden="1">1</definedName>
    <definedName name="HTML87_12" hidden="1">"E:\0901_3.htm"</definedName>
    <definedName name="HTML87_2" hidden="1">1</definedName>
    <definedName name="HTML87_3" hidden="1">"部署番号表"</definedName>
    <definedName name="HTML87_4" hidden="1">"部署番号表『小平』"</definedName>
    <definedName name="HTML87_5" hidden="1">""</definedName>
    <definedName name="HTML87_6" hidden="1">-4146</definedName>
    <definedName name="HTML87_7" hidden="1">-4146</definedName>
    <definedName name="HTML87_8" hidden="1">"2000/09/05"</definedName>
    <definedName name="HTML87_9" hidden="1">"株式会社ブリヂストン"</definedName>
    <definedName name="HTML88_1" hidden="1">"[BU000901.xls]部署一覧!$A$668:$G$866"</definedName>
    <definedName name="HTML88_10" hidden="1">""</definedName>
    <definedName name="HTML88_11" hidden="1">1</definedName>
    <definedName name="HTML88_12" hidden="1">"E:\0901_4.htm"</definedName>
    <definedName name="HTML88_2" hidden="1">1</definedName>
    <definedName name="HTML88_3" hidden="1">"部署番号表"</definedName>
    <definedName name="HTML88_4" hidden="1">"部署番号表『小平』"</definedName>
    <definedName name="HTML88_5" hidden="1">""</definedName>
    <definedName name="HTML88_6" hidden="1">-4146</definedName>
    <definedName name="HTML88_7" hidden="1">-4146</definedName>
    <definedName name="HTML88_8" hidden="1">"2000/09/05"</definedName>
    <definedName name="HTML88_9" hidden="1">"株式会社ブリヂストン"</definedName>
    <definedName name="HTML89_1" hidden="1">"[BU000901.xls]部署一覧!$A$869:$G$968"</definedName>
    <definedName name="HTML89_10" hidden="1">""</definedName>
    <definedName name="HTML89_11" hidden="1">1</definedName>
    <definedName name="HTML89_12" hidden="1">"E:\0901_5.htm"</definedName>
    <definedName name="HTML89_2" hidden="1">1</definedName>
    <definedName name="HTML89_3" hidden="1">"部署番号表"</definedName>
    <definedName name="HTML89_4" hidden="1">"部署番号表『工場』"</definedName>
    <definedName name="HTML89_5" hidden="1">""</definedName>
    <definedName name="HTML89_6" hidden="1">-4146</definedName>
    <definedName name="HTML89_7" hidden="1">-4146</definedName>
    <definedName name="HTML89_8" hidden="1">"2000/09/05"</definedName>
    <definedName name="HTML89_9" hidden="1">"株式会社ブリヂストン"</definedName>
    <definedName name="HTML9_1" hidden="1">"[BU000201.xls]部署一覧!$A$1108:$G$1160"</definedName>
    <definedName name="HTML9_10" hidden="1">""</definedName>
    <definedName name="HTML9_11" hidden="1">1</definedName>
    <definedName name="HTML9_12" hidden="1">"E:\0201_7.htm"</definedName>
    <definedName name="HTML9_2" hidden="1">1</definedName>
    <definedName name="HTML9_3" hidden="1">"部署番号表"</definedName>
    <definedName name="HTML9_4" hidden="1">"部署番号表『工場』"</definedName>
    <definedName name="HTML9_5" hidden="1">""</definedName>
    <definedName name="HTML9_6" hidden="1">-4146</definedName>
    <definedName name="HTML9_7" hidden="1">-4146</definedName>
    <definedName name="HTML9_8" hidden="1">"2000/02/03"</definedName>
    <definedName name="HTML9_9" hidden="1">"株式会社ブリヂストン"</definedName>
    <definedName name="HTML90_1" hidden="1">"[BU000901.xls]部署一覧!$A$979:$G$1096"</definedName>
    <definedName name="HTML90_10" hidden="1">""</definedName>
    <definedName name="HTML90_11" hidden="1">1</definedName>
    <definedName name="HTML90_12" hidden="1">"E:\0901_6.htm"</definedName>
    <definedName name="HTML90_2" hidden="1">1</definedName>
    <definedName name="HTML90_3" hidden="1">"部署番号表"</definedName>
    <definedName name="HTML90_4" hidden="1">"部署番号表『工場』"</definedName>
    <definedName name="HTML90_5" hidden="1">""</definedName>
    <definedName name="HTML90_6" hidden="1">-4146</definedName>
    <definedName name="HTML90_7" hidden="1">-4146</definedName>
    <definedName name="HTML90_8" hidden="1">"2000/09/05"</definedName>
    <definedName name="HTML90_9" hidden="1">"株式会社ブリヂストン"</definedName>
    <definedName name="HTML91_1" hidden="1">"[BU000901.xls]部署一覧!$A$1108:$G$1160"</definedName>
    <definedName name="HTML91_10" hidden="1">""</definedName>
    <definedName name="HTML91_11" hidden="1">1</definedName>
    <definedName name="HTML91_12" hidden="1">"E:\0901_7.htm"</definedName>
    <definedName name="HTML91_2" hidden="1">1</definedName>
    <definedName name="HTML91_3" hidden="1">"部署番号表"</definedName>
    <definedName name="HTML91_4" hidden="1">"部署番号表『工場』"</definedName>
    <definedName name="HTML91_5" hidden="1">""</definedName>
    <definedName name="HTML91_6" hidden="1">-4146</definedName>
    <definedName name="HTML91_7" hidden="1">-4146</definedName>
    <definedName name="HTML91_8" hidden="1">"2000/09/05"</definedName>
    <definedName name="HTML91_9" hidden="1">"株式会社ブリヂストン"</definedName>
    <definedName name="HTML92_1" hidden="1">"[BU000901.xls]部署一覧!$A$1172:$G$1362"</definedName>
    <definedName name="HTML92_10" hidden="1">""</definedName>
    <definedName name="HTML92_11" hidden="1">1</definedName>
    <definedName name="HTML92_12" hidden="1">"E:\0901_8.htm"</definedName>
    <definedName name="HTML92_2" hidden="1">1</definedName>
    <definedName name="HTML92_3" hidden="1">"部署番号表"</definedName>
    <definedName name="HTML92_4" hidden="1">"部署番号表『化工品』"</definedName>
    <definedName name="HTML92_5" hidden="1">""</definedName>
    <definedName name="HTML92_6" hidden="1">-4146</definedName>
    <definedName name="HTML92_7" hidden="1">-4146</definedName>
    <definedName name="HTML92_8" hidden="1">"2000/09/05"</definedName>
    <definedName name="HTML92_9" hidden="1">"株式会社ブリヂストン"</definedName>
    <definedName name="HTML93_1" hidden="1">"[BU000901.xls]部署一覧!$A$1368:$G$1452"</definedName>
    <definedName name="HTML93_10" hidden="1">""</definedName>
    <definedName name="HTML93_11" hidden="1">1</definedName>
    <definedName name="HTML93_12" hidden="1">"E:\0901_9.htm"</definedName>
    <definedName name="HTML93_2" hidden="1">1</definedName>
    <definedName name="HTML93_3" hidden="1">"部署番号表"</definedName>
    <definedName name="HTML93_4" hidden="1">"部署番号表『化工品』"</definedName>
    <definedName name="HTML93_5" hidden="1">""</definedName>
    <definedName name="HTML93_6" hidden="1">-4146</definedName>
    <definedName name="HTML93_7" hidden="1">-4146</definedName>
    <definedName name="HTML93_8" hidden="1">"2000/09/05"</definedName>
    <definedName name="HTML93_9" hidden="1">"株式会社ブリヂストン"</definedName>
    <definedName name="HTML94_1" hidden="1">"[BU001116.xls]部署一覧!$A$6:$G$183"</definedName>
    <definedName name="HTML94_10" hidden="1">""</definedName>
    <definedName name="HTML94_11" hidden="1">1</definedName>
    <definedName name="HTML94_12" hidden="1">"E:\1116_1.htm"</definedName>
    <definedName name="HTML94_2" hidden="1">1</definedName>
    <definedName name="HTML94_3" hidden="1">"部署番号表"</definedName>
    <definedName name="HTML94_4" hidden="1">"部署番号表『本社』"</definedName>
    <definedName name="HTML94_5" hidden="1">""</definedName>
    <definedName name="HTML94_6" hidden="1">-4146</definedName>
    <definedName name="HTML94_7" hidden="1">-4146</definedName>
    <definedName name="HTML94_8" hidden="1">"2000/11/17"</definedName>
    <definedName name="HTML94_9" hidden="1">"株式会社ブリヂストン"</definedName>
    <definedName name="HTML95_1" hidden="1">"[BU001116.xls]部署一覧!$A$198:$G$370"</definedName>
    <definedName name="HTML95_10" hidden="1">""</definedName>
    <definedName name="HTML95_11" hidden="1">1</definedName>
    <definedName name="HTML95_12" hidden="1">"E:\1116_2htm"</definedName>
    <definedName name="HTML95_2" hidden="1">1</definedName>
    <definedName name="HTML95_3" hidden="1">"部署番号表"</definedName>
    <definedName name="HTML95_4" hidden="1">"部署番号表『本社』"</definedName>
    <definedName name="HTML95_5" hidden="1">""</definedName>
    <definedName name="HTML95_6" hidden="1">-4146</definedName>
    <definedName name="HTML95_7" hidden="1">-4146</definedName>
    <definedName name="HTML95_8" hidden="1">"2000/11/17"</definedName>
    <definedName name="HTML95_9" hidden="1">"株式会社ブリヂストン"</definedName>
    <definedName name="HTML96_1" hidden="1">"[BU001116.xls]部署一覧!$A$393:$G$641"</definedName>
    <definedName name="HTML96_10" hidden="1">""</definedName>
    <definedName name="HTML96_11" hidden="1">1</definedName>
    <definedName name="HTML96_12" hidden="1">"E:\1116_3.htm"</definedName>
    <definedName name="HTML96_2" hidden="1">1</definedName>
    <definedName name="HTML96_3" hidden="1">"部署番号表"</definedName>
    <definedName name="HTML96_4" hidden="1">"部署番号表『小平』"</definedName>
    <definedName name="HTML96_5" hidden="1">""</definedName>
    <definedName name="HTML96_6" hidden="1">-4146</definedName>
    <definedName name="HTML96_7" hidden="1">-4146</definedName>
    <definedName name="HTML96_8" hidden="1">"2000/11/17"</definedName>
    <definedName name="HTML96_9" hidden="1">"株式会社ブリヂストン"</definedName>
    <definedName name="HTML97_1" hidden="1">"[BU001116.xls]部署一覧!$A$652:$G$830"</definedName>
    <definedName name="HTML97_10" hidden="1">""</definedName>
    <definedName name="HTML97_11" hidden="1">1</definedName>
    <definedName name="HTML97_12" hidden="1">"E:\1116_4.htm"</definedName>
    <definedName name="HTML97_2" hidden="1">1</definedName>
    <definedName name="HTML97_3" hidden="1">"部署番号表"</definedName>
    <definedName name="HTML97_4" hidden="1">"部署番号表『小平』"</definedName>
    <definedName name="HTML97_5" hidden="1">""</definedName>
    <definedName name="HTML97_6" hidden="1">-4146</definedName>
    <definedName name="HTML97_7" hidden="1">-4146</definedName>
    <definedName name="HTML97_8" hidden="1">"2000/11/17"</definedName>
    <definedName name="HTML97_9" hidden="1">"株式会社ブリヂストン"</definedName>
    <definedName name="HTML98_1" hidden="1">"[BU001116.xls]部署一覧!$A$833:$G$902"</definedName>
    <definedName name="HTML98_10" hidden="1">""</definedName>
    <definedName name="HTML98_11" hidden="1">1</definedName>
    <definedName name="HTML98_12" hidden="1">"E:\1116_5.htm"</definedName>
    <definedName name="HTML98_2" hidden="1">1</definedName>
    <definedName name="HTML98_3" hidden="1">"部署番号表"</definedName>
    <definedName name="HTML98_4" hidden="1">"部署番号表『工場』"</definedName>
    <definedName name="HTML98_5" hidden="1">""</definedName>
    <definedName name="HTML98_6" hidden="1">-4146</definedName>
    <definedName name="HTML98_7" hidden="1">-4146</definedName>
    <definedName name="HTML98_8" hidden="1">"2000/11/17"</definedName>
    <definedName name="HTML98_9" hidden="1">"株式会社ブリヂストン"</definedName>
    <definedName name="HTML99_1" hidden="1">"[BU001116.xls]部署一覧!$A$913:$G$1030"</definedName>
    <definedName name="HTML99_10" hidden="1">""</definedName>
    <definedName name="HTML99_11" hidden="1">1</definedName>
    <definedName name="HTML99_12" hidden="1">"E:\1116_6.htm"</definedName>
    <definedName name="HTML99_2" hidden="1">1</definedName>
    <definedName name="HTML99_3" hidden="1">"部署番号表"</definedName>
    <definedName name="HTML99_4" hidden="1">"部署番号表『工場』"</definedName>
    <definedName name="HTML99_5" hidden="1">""</definedName>
    <definedName name="HTML99_6" hidden="1">-4146</definedName>
    <definedName name="HTML99_7" hidden="1">-4146</definedName>
    <definedName name="HTML99_8" hidden="1">"2000/11/17"</definedName>
    <definedName name="HTML99_9" hidden="1">"株式会社ブリヂストン"</definedName>
    <definedName name="HTMLCount" hidden="1">1</definedName>
    <definedName name="less">"&lt;"</definedName>
    <definedName name="less_or_equal">"&lt;="</definedName>
    <definedName name="loadtbl" localSheetId="2">#REF!</definedName>
    <definedName name="loadtbl" localSheetId="3">#REF!</definedName>
    <definedName name="loadtbl" localSheetId="4">#REF!</definedName>
    <definedName name="loadtbl" localSheetId="5">#REF!</definedName>
    <definedName name="loadtbl" localSheetId="6">#REF!</definedName>
    <definedName name="loadtbl" localSheetId="7">#REF!</definedName>
    <definedName name="loadtbl">#REF!</definedName>
    <definedName name="orpor" hidden="1">[2]A!$C$39:$O$39</definedName>
    <definedName name="poku" hidden="1">[1]A!$J$3:$J$21</definedName>
    <definedName name="_xlnm.Print_Area" localSheetId="0">CR!$A$1:$I$53</definedName>
    <definedName name="Report">'[9]FGE-4. Exfactory'!$G$18:$T$67</definedName>
    <definedName name="Rujipun" localSheetId="2" hidden="1">#REF!</definedName>
    <definedName name="Rujipun" localSheetId="3" hidden="1">#REF!</definedName>
    <definedName name="Rujipun" localSheetId="4" hidden="1">#REF!</definedName>
    <definedName name="Rujipun" localSheetId="5" hidden="1">#REF!</definedName>
    <definedName name="Rujipun" localSheetId="6" hidden="1">#REF!</definedName>
    <definedName name="Rujipun" localSheetId="7" hidden="1">#REF!</definedName>
    <definedName name="Rujipun" localSheetId="8" hidden="1">#REF!</definedName>
    <definedName name="Rujipun" localSheetId="9" hidden="1">#REF!</definedName>
    <definedName name="Rujipun" localSheetId="11" hidden="1">#REF!</definedName>
    <definedName name="Rujipun" localSheetId="12" hidden="1">#REF!</definedName>
    <definedName name="Rujipun" localSheetId="13" hidden="1">#REF!</definedName>
    <definedName name="Rujipun" localSheetId="15" hidden="1">#REF!</definedName>
    <definedName name="Rujipun" localSheetId="16" hidden="1">#REF!</definedName>
    <definedName name="Rujipun" localSheetId="17" hidden="1">#REF!</definedName>
    <definedName name="Rujipun" hidden="1">#REF!</definedName>
    <definedName name="ｓ" localSheetId="11" hidden="1">#REF!</definedName>
    <definedName name="ｓ" localSheetId="12" hidden="1">#REF!</definedName>
    <definedName name="ｓ" localSheetId="13" hidden="1">#REF!</definedName>
    <definedName name="ｓ" localSheetId="15" hidden="1">#REF!</definedName>
    <definedName name="ｓ" localSheetId="16" hidden="1">#REF!</definedName>
    <definedName name="ｓ" localSheetId="17" hidden="1">#REF!</definedName>
    <definedName name="ｓ" localSheetId="1" hidden="1">#REF!</definedName>
    <definedName name="ｓ" hidden="1">#REF!</definedName>
    <definedName name="SAP対応マスタ" localSheetId="2">#REF!</definedName>
    <definedName name="SAP対応マスタ" localSheetId="3">#REF!</definedName>
    <definedName name="SAP対応マスタ" localSheetId="4">#REF!</definedName>
    <definedName name="SAP対応マスタ" localSheetId="5">#REF!</definedName>
    <definedName name="SAP対応マスタ" localSheetId="6">#REF!</definedName>
    <definedName name="SAP対応マスタ" localSheetId="7">#REF!</definedName>
    <definedName name="SAP対応マスタ">#REF!</definedName>
    <definedName name="tablelist" localSheetId="2">#REF!</definedName>
    <definedName name="tablelist" localSheetId="3">#REF!</definedName>
    <definedName name="tablelist" localSheetId="4">#REF!</definedName>
    <definedName name="tablelist" localSheetId="5">#REF!</definedName>
    <definedName name="tablelist" localSheetId="6">#REF!</definedName>
    <definedName name="tablelist" localSheetId="7">#REF!</definedName>
    <definedName name="tablelist">#REF!</definedName>
    <definedName name="tantou" localSheetId="11" hidden="1">[7]トピックス!#REF!</definedName>
    <definedName name="tantou" localSheetId="12" hidden="1">[7]トピックス!#REF!</definedName>
    <definedName name="tantou" localSheetId="13" hidden="1">[7]トピックス!#REF!</definedName>
    <definedName name="tantou" localSheetId="15" hidden="1">[7]トピックス!#REF!</definedName>
    <definedName name="tantou" localSheetId="16" hidden="1">[7]トピックス!#REF!</definedName>
    <definedName name="tantou" localSheetId="17" hidden="1">[7]トピックス!#REF!</definedName>
    <definedName name="tantou" localSheetId="1" hidden="1">[7]トピックス!#REF!</definedName>
    <definedName name="tantou" hidden="1">[7]トピックス!#REF!</definedName>
    <definedName name="tbl" localSheetId="2">#REF!</definedName>
    <definedName name="tbl" localSheetId="3">#REF!</definedName>
    <definedName name="tbl" localSheetId="4">#REF!</definedName>
    <definedName name="tbl" localSheetId="5">#REF!</definedName>
    <definedName name="tbl" localSheetId="6">#REF!</definedName>
    <definedName name="tbl" localSheetId="7">#REF!</definedName>
    <definedName name="tbl">#REF!</definedName>
    <definedName name="test" localSheetId="2">'[10]Issue log summary'!#REF!</definedName>
    <definedName name="test" localSheetId="3">'[10]Issue log summary'!#REF!</definedName>
    <definedName name="test" localSheetId="4">'[10]Issue log summary'!#REF!</definedName>
    <definedName name="test" localSheetId="5">'[10]Issue log summary'!#REF!</definedName>
    <definedName name="test" localSheetId="6">'[10]Issue log summary'!#REF!</definedName>
    <definedName name="test" localSheetId="7">'[10]Issue log summary'!#REF!</definedName>
    <definedName name="test" localSheetId="8">'[10]Issue log summary'!#REF!</definedName>
    <definedName name="test" localSheetId="9">'[10]Issue log summary'!#REF!</definedName>
    <definedName name="test" localSheetId="11">'[10]Issue log summary'!#REF!</definedName>
    <definedName name="test" localSheetId="12">'[10]Issue log summary'!#REF!</definedName>
    <definedName name="test" localSheetId="13">'[10]Issue log summary'!#REF!</definedName>
    <definedName name="test" localSheetId="15">'[10]Issue log summary'!#REF!</definedName>
    <definedName name="test" localSheetId="16">'[10]Issue log summary'!#REF!</definedName>
    <definedName name="test" localSheetId="17">'[10]Issue log summary'!#REF!</definedName>
    <definedName name="test">'[10]Issue log summary'!#REF!</definedName>
    <definedName name="wrn.Bethune." localSheetId="0" hidden="1">{"BE",#N/A,TRUE,"Sorting"}</definedName>
    <definedName name="wrn.Bethune." localSheetId="1" hidden="1">{"BE",#N/A,TRUE,"Sorting"}</definedName>
    <definedName name="wrn.Bethune." hidden="1">{"BE",#N/A,TRUE,"Sorting"}</definedName>
    <definedName name="xxx">'[11]FGE-4. Exfactory'!$G$18:$T$67</definedName>
    <definedName name="あ" hidden="1">[12]A!$A$1:$A$1</definedName>
    <definedName name="アクセス権" localSheetId="2">#REF!</definedName>
    <definedName name="アクセス権" localSheetId="3">#REF!</definedName>
    <definedName name="アクセス権" localSheetId="4">#REF!</definedName>
    <definedName name="アクセス権" localSheetId="5">#REF!</definedName>
    <definedName name="アクセス権" localSheetId="6">#REF!</definedName>
    <definedName name="アクセス権" localSheetId="7">#REF!</definedName>
    <definedName name="アクセス権">#REF!</definedName>
    <definedName name="ガラス洗浄" localSheetId="2">#REF!</definedName>
    <definedName name="ガラス洗浄" localSheetId="3">#REF!</definedName>
    <definedName name="ガラス洗浄" localSheetId="4">#REF!</definedName>
    <definedName name="ガラス洗浄" localSheetId="5">#REF!</definedName>
    <definedName name="ガラス洗浄" localSheetId="6">#REF!</definedName>
    <definedName name="ガラス洗浄" localSheetId="7">#REF!</definedName>
    <definedName name="ガラス洗浄">#REF!</definedName>
    <definedName name="ｻｲｽﾞﾘｽﾄ0007" localSheetId="11" hidden="1">[13]サイズリスト!#REF!</definedName>
    <definedName name="ｻｲｽﾞﾘｽﾄ0007" localSheetId="12" hidden="1">[13]サイズリスト!#REF!</definedName>
    <definedName name="ｻｲｽﾞﾘｽﾄ0007" localSheetId="13" hidden="1">[13]サイズリスト!#REF!</definedName>
    <definedName name="ｻｲｽﾞﾘｽﾄ0007" localSheetId="15" hidden="1">[13]サイズリスト!#REF!</definedName>
    <definedName name="ｻｲｽﾞﾘｽﾄ0007" localSheetId="16" hidden="1">[13]サイズリスト!#REF!</definedName>
    <definedName name="ｻｲｽﾞﾘｽﾄ0007" localSheetId="17" hidden="1">[13]サイズリスト!#REF!</definedName>
    <definedName name="ｻｲｽﾞﾘｽﾄ0007" hidden="1">[13]サイズリスト!#REF!</definedName>
    <definedName name="シリアル管理" localSheetId="2">#REF!</definedName>
    <definedName name="シリアル管理" localSheetId="3">#REF!</definedName>
    <definedName name="シリアル管理" localSheetId="4">#REF!</definedName>
    <definedName name="シリアル管理" localSheetId="5">#REF!</definedName>
    <definedName name="シリアル管理" localSheetId="6">#REF!</definedName>
    <definedName name="シリアル管理" localSheetId="7">#REF!</definedName>
    <definedName name="シリアル管理">#REF!</definedName>
    <definedName name="ﾊﾞｽ･ﾀｸｼｰ" localSheetId="2">#REF!</definedName>
    <definedName name="ﾊﾞｽ･ﾀｸｼｰ" localSheetId="3">#REF!</definedName>
    <definedName name="ﾊﾞｽ･ﾀｸｼｰ" localSheetId="4">#REF!</definedName>
    <definedName name="ﾊﾞｽ･ﾀｸｼｰ" localSheetId="5">#REF!</definedName>
    <definedName name="ﾊﾞｽ･ﾀｸｼｰ" localSheetId="6">#REF!</definedName>
    <definedName name="ﾊﾞｽ･ﾀｸｼｰ" localSheetId="7">#REF!</definedName>
    <definedName name="ﾊﾞｽ･ﾀｸｼｰ">#REF!</definedName>
    <definedName name="フィルム種別マスタ" localSheetId="2">#REF!</definedName>
    <definedName name="フィルム種別マスタ" localSheetId="3">#REF!</definedName>
    <definedName name="フィルム種別マスタ" localSheetId="4">#REF!</definedName>
    <definedName name="フィルム種別マスタ" localSheetId="5">#REF!</definedName>
    <definedName name="フィルム種別マスタ" localSheetId="6">#REF!</definedName>
    <definedName name="フィルム種別マスタ" localSheetId="7">#REF!</definedName>
    <definedName name="フィルム種別マスタ">#REF!</definedName>
    <definedName name="フィルム種別部材対応マスタ" localSheetId="2">#REF!</definedName>
    <definedName name="フィルム種別部材対応マスタ" localSheetId="3">#REF!</definedName>
    <definedName name="フィルム種別部材対応マスタ" localSheetId="4">#REF!</definedName>
    <definedName name="フィルム種別部材対応マスタ" localSheetId="5">#REF!</definedName>
    <definedName name="フィルム種別部材対応マスタ" localSheetId="6">#REF!</definedName>
    <definedName name="フィルム種別部材対応マスタ" localSheetId="7">#REF!</definedName>
    <definedName name="フィルム種別部材対応マスタ">#REF!</definedName>
    <definedName name="フレーム構成．加算値原点" localSheetId="2">[14]フレーム構成!#REF!</definedName>
    <definedName name="フレーム構成．加算値原点" localSheetId="3">[14]フレーム構成!#REF!</definedName>
    <definedName name="フレーム構成．加算値原点" localSheetId="4">[14]フレーム構成!#REF!</definedName>
    <definedName name="フレーム構成．加算値原点" localSheetId="5">[14]フレーム構成!#REF!</definedName>
    <definedName name="フレーム構成．加算値原点" localSheetId="6">[14]フレーム構成!#REF!</definedName>
    <definedName name="フレーム構成．加算値原点" localSheetId="7">[14]フレーム構成!#REF!</definedName>
    <definedName name="フレーム構成．加算値原点" localSheetId="8">[14]フレーム構成!#REF!</definedName>
    <definedName name="フレーム構成．加算値原点" localSheetId="9">[14]フレーム構成!#REF!</definedName>
    <definedName name="フレーム構成．加算値原点" localSheetId="11">[14]フレーム構成!#REF!</definedName>
    <definedName name="フレーム構成．加算値原点" localSheetId="12">[14]フレーム構成!#REF!</definedName>
    <definedName name="フレーム構成．加算値原点" localSheetId="13">[14]フレーム構成!#REF!</definedName>
    <definedName name="フレーム構成．加算値原点" localSheetId="15">[14]フレーム構成!#REF!</definedName>
    <definedName name="フレーム構成．加算値原点" localSheetId="16">[14]フレーム構成!#REF!</definedName>
    <definedName name="フレーム構成．加算値原点" localSheetId="17">[14]フレーム構成!#REF!</definedName>
    <definedName name="フレーム構成．加算値原点">[14]フレーム構成!#REF!</definedName>
    <definedName name="メッセージ入力ダイアログ表示" localSheetId="3">[15]!メッセージ入力ダイアログ表示</definedName>
    <definedName name="メッセージ入力ダイアログ表示" localSheetId="4">[15]!メッセージ入力ダイアログ表示</definedName>
    <definedName name="メッセージ入力ダイアログ表示" localSheetId="5">[15]!メッセージ入力ダイアログ表示</definedName>
    <definedName name="メッセージ入力ダイアログ表示" localSheetId="8">[15]!メッセージ入力ダイアログ表示</definedName>
    <definedName name="メッセージ入力ダイアログ表示" localSheetId="9">[15]!メッセージ入力ダイアログ表示</definedName>
    <definedName name="メッセージ入力ダイアログ表示" localSheetId="11">[15]!メッセージ入力ダイアログ表示</definedName>
    <definedName name="メッセージ入力ダイアログ表示" localSheetId="12">[15]!メッセージ入力ダイアログ表示</definedName>
    <definedName name="メッセージ入力ダイアログ表示" localSheetId="13">[15]!メッセージ入力ダイアログ表示</definedName>
    <definedName name="メッセージ入力ダイアログ表示" localSheetId="15">[15]!メッセージ入力ダイアログ表示</definedName>
    <definedName name="メッセージ入力ダイアログ表示" localSheetId="16">[15]!メッセージ入力ダイアログ表示</definedName>
    <definedName name="メッセージ入力ダイアログ表示" localSheetId="17">[15]!メッセージ入力ダイアログ表示</definedName>
    <definedName name="メッセージ入力ダイアログ表示">[15]!メッセージ入力ダイアログ表示</definedName>
    <definedName name="ユーザマスタ" localSheetId="2">#REF!</definedName>
    <definedName name="ユーザマスタ" localSheetId="3">#REF!</definedName>
    <definedName name="ユーザマスタ" localSheetId="4">#REF!</definedName>
    <definedName name="ユーザマスタ" localSheetId="5">#REF!</definedName>
    <definedName name="ユーザマスタ" localSheetId="6">#REF!</definedName>
    <definedName name="ユーザマスタ" localSheetId="7">#REF!</definedName>
    <definedName name="ユーザマスタ">#REF!</definedName>
    <definedName name="ロット管理" localSheetId="2">#REF!</definedName>
    <definedName name="ロット管理" localSheetId="3">#REF!</definedName>
    <definedName name="ロット管理" localSheetId="4">#REF!</definedName>
    <definedName name="ロット管理" localSheetId="5">#REF!</definedName>
    <definedName name="ロット管理" localSheetId="6">#REF!</definedName>
    <definedName name="ロット管理" localSheetId="7">#REF!</definedName>
    <definedName name="ロット管理">#REF!</definedName>
    <definedName name="不良" localSheetId="2">#REF!</definedName>
    <definedName name="不良" localSheetId="3">#REF!</definedName>
    <definedName name="不良" localSheetId="4">#REF!</definedName>
    <definedName name="不良" localSheetId="5">#REF!</definedName>
    <definedName name="不良" localSheetId="6">#REF!</definedName>
    <definedName name="不良" localSheetId="7">#REF!</definedName>
    <definedName name="不良">#REF!</definedName>
    <definedName name="不良ガラス" localSheetId="2">#REF!</definedName>
    <definedName name="不良ガラス" localSheetId="3">#REF!</definedName>
    <definedName name="不良ガラス" localSheetId="4">#REF!</definedName>
    <definedName name="不良ガラス" localSheetId="5">#REF!</definedName>
    <definedName name="不良ガラス" localSheetId="6">#REF!</definedName>
    <definedName name="不良ガラス" localSheetId="7">#REF!</definedName>
    <definedName name="不良ガラス">#REF!</definedName>
    <definedName name="不良マスタ" localSheetId="2">#REF!</definedName>
    <definedName name="不良マスタ" localSheetId="3">#REF!</definedName>
    <definedName name="不良マスタ" localSheetId="4">#REF!</definedName>
    <definedName name="不良マスタ" localSheetId="5">#REF!</definedName>
    <definedName name="不良マスタ" localSheetId="6">#REF!</definedName>
    <definedName name="不良マスタ" localSheetId="7">#REF!</definedName>
    <definedName name="不良マスタ">#REF!</definedName>
    <definedName name="不良原因マスタ" localSheetId="2">#REF!</definedName>
    <definedName name="不良原因マスタ" localSheetId="3">#REF!</definedName>
    <definedName name="不良原因マスタ" localSheetId="4">#REF!</definedName>
    <definedName name="不良原因マスタ" localSheetId="5">#REF!</definedName>
    <definedName name="不良原因マスタ" localSheetId="6">#REF!</definedName>
    <definedName name="不良原因マスタ" localSheetId="7">#REF!</definedName>
    <definedName name="不良原因マスタ">#REF!</definedName>
    <definedName name="作業者" localSheetId="2">#REF!</definedName>
    <definedName name="作業者" localSheetId="3">#REF!</definedName>
    <definedName name="作業者" localSheetId="4">#REF!</definedName>
    <definedName name="作業者" localSheetId="5">#REF!</definedName>
    <definedName name="作業者" localSheetId="6">#REF!</definedName>
    <definedName name="作業者" localSheetId="7">#REF!</definedName>
    <definedName name="作業者">#REF!</definedName>
    <definedName name="初期値マスタ" localSheetId="2">#REF!</definedName>
    <definedName name="初期値マスタ" localSheetId="3">#REF!</definedName>
    <definedName name="初期値マスタ" localSheetId="4">#REF!</definedName>
    <definedName name="初期値マスタ" localSheetId="5">#REF!</definedName>
    <definedName name="初期値マスタ" localSheetId="6">#REF!</definedName>
    <definedName name="初期値マスタ" localSheetId="7">#REF!</definedName>
    <definedName name="初期値マスタ">#REF!</definedName>
    <definedName name="単体テスト不具合件数">[16]関連ｻﾌﾞ!$U$1:'[16]関連ｻﾌﾞ'!$U$3000</definedName>
    <definedName name="単体テスト予定完了日">[16]関連ｻﾌﾞ!$P$1:'[16]関連ｻﾌﾞ'!$P$3000</definedName>
    <definedName name="単体テスト予定着手日">[16]関連ｻﾌﾞ!$O$1:'[16]関連ｻﾌﾞ'!$O$3000</definedName>
    <definedName name="単体テスト件数">[16]関連ｻﾌﾞ!$T$1:'[16]関連ｻﾌﾞ'!$T$3000</definedName>
    <definedName name="単体テスト実績完了日">[16]関連ｻﾌﾞ!$R$1:'[16]関連ｻﾌﾞ'!$R$3000</definedName>
    <definedName name="単体テスト実績着手日">[16]関連ｻﾌﾞ!$Q$1:'[16]関連ｻﾌﾞ'!$Q$3000</definedName>
    <definedName name="台車マスタ" localSheetId="2">#REF!</definedName>
    <definedName name="台車マスタ" localSheetId="3">#REF!</definedName>
    <definedName name="台車マスタ" localSheetId="4">#REF!</definedName>
    <definedName name="台車マスタ" localSheetId="5">#REF!</definedName>
    <definedName name="台車マスタ" localSheetId="6">#REF!</definedName>
    <definedName name="台車マスタ" localSheetId="7">#REF!</definedName>
    <definedName name="台車マスタ">#REF!</definedName>
    <definedName name="台車毎フィルター指定" localSheetId="2">#REF!</definedName>
    <definedName name="台車毎フィルター指定" localSheetId="3">#REF!</definedName>
    <definedName name="台車毎フィルター指定" localSheetId="4">#REF!</definedName>
    <definedName name="台車毎フィルター指定" localSheetId="5">#REF!</definedName>
    <definedName name="台車毎フィルター指定" localSheetId="6">#REF!</definedName>
    <definedName name="台車毎フィルター指定" localSheetId="7">#REF!</definedName>
    <definedName name="台車毎フィルター指定">#REF!</definedName>
    <definedName name="台車滞留先マスタ" localSheetId="2">#REF!</definedName>
    <definedName name="台車滞留先マスタ" localSheetId="3">#REF!</definedName>
    <definedName name="台車滞留先マスタ" localSheetId="4">#REF!</definedName>
    <definedName name="台車滞留先マスタ" localSheetId="5">#REF!</definedName>
    <definedName name="台車滞留先マスタ" localSheetId="6">#REF!</definedName>
    <definedName name="台車滞留先マスタ" localSheetId="7">#REF!</definedName>
    <definedName name="台車滞留先マスタ">#REF!</definedName>
    <definedName name="変更履歴" localSheetId="2">#REF!</definedName>
    <definedName name="変更履歴" localSheetId="3">#REF!</definedName>
    <definedName name="変更履歴" localSheetId="4">#REF!</definedName>
    <definedName name="変更履歴" localSheetId="5">#REF!</definedName>
    <definedName name="変更履歴" localSheetId="6">#REF!</definedName>
    <definedName name="変更履歴" localSheetId="7">#REF!</definedName>
    <definedName name="変更履歴">#REF!</definedName>
    <definedName name="外観検査指示" localSheetId="2">#REF!</definedName>
    <definedName name="外観検査指示" localSheetId="3">#REF!</definedName>
    <definedName name="外観検査指示" localSheetId="4">#REF!</definedName>
    <definedName name="外観検査指示" localSheetId="5">#REF!</definedName>
    <definedName name="外観検査指示" localSheetId="6">#REF!</definedName>
    <definedName name="外観検査指示" localSheetId="7">#REF!</definedName>
    <definedName name="外観検査指示">#REF!</definedName>
    <definedName name="宿泊" localSheetId="2">#REF!</definedName>
    <definedName name="宿泊" localSheetId="3">#REF!</definedName>
    <definedName name="宿泊" localSheetId="4">#REF!</definedName>
    <definedName name="宿泊" localSheetId="5">#REF!</definedName>
    <definedName name="宿泊" localSheetId="6">#REF!</definedName>
    <definedName name="宿泊" localSheetId="7">#REF!</definedName>
    <definedName name="宿泊">#REF!</definedName>
    <definedName name="宿泊単金" localSheetId="2">#REF!</definedName>
    <definedName name="宿泊単金" localSheetId="3">#REF!</definedName>
    <definedName name="宿泊単金" localSheetId="4">#REF!</definedName>
    <definedName name="宿泊単金" localSheetId="5">#REF!</definedName>
    <definedName name="宿泊単金" localSheetId="6">#REF!</definedName>
    <definedName name="宿泊単金" localSheetId="7">#REF!</definedName>
    <definedName name="宿泊単金">#REF!</definedName>
    <definedName name="工場倉庫マスタ" localSheetId="2">#REF!</definedName>
    <definedName name="工場倉庫マスタ" localSheetId="3">#REF!</definedName>
    <definedName name="工場倉庫マスタ" localSheetId="4">#REF!</definedName>
    <definedName name="工場倉庫マスタ" localSheetId="5">#REF!</definedName>
    <definedName name="工場倉庫マスタ" localSheetId="6">#REF!</definedName>
    <definedName name="工場倉庫マスタ" localSheetId="7">#REF!</definedName>
    <definedName name="工場倉庫マスタ">#REF!</definedName>
    <definedName name="工程毎詳細データ" localSheetId="2">#REF!</definedName>
    <definedName name="工程毎詳細データ" localSheetId="3">#REF!</definedName>
    <definedName name="工程毎詳細データ" localSheetId="4">#REF!</definedName>
    <definedName name="工程毎詳細データ" localSheetId="5">#REF!</definedName>
    <definedName name="工程毎詳細データ" localSheetId="6">#REF!</definedName>
    <definedName name="工程毎詳細データ" localSheetId="7">#REF!</definedName>
    <definedName name="工程毎詳細データ">#REF!</definedName>
    <definedName name="日帰り" localSheetId="2">#REF!</definedName>
    <definedName name="日帰り" localSheetId="3">#REF!</definedName>
    <definedName name="日帰り" localSheetId="4">#REF!</definedName>
    <definedName name="日帰り" localSheetId="5">#REF!</definedName>
    <definedName name="日帰り" localSheetId="6">#REF!</definedName>
    <definedName name="日帰り" localSheetId="7">#REF!</definedName>
    <definedName name="日帰り">#REF!</definedName>
    <definedName name="日帰り単金" localSheetId="2">#REF!</definedName>
    <definedName name="日帰り単金" localSheetId="3">#REF!</definedName>
    <definedName name="日帰り単金" localSheetId="4">#REF!</definedName>
    <definedName name="日帰り単金" localSheetId="5">#REF!</definedName>
    <definedName name="日帰り単金" localSheetId="6">#REF!</definedName>
    <definedName name="日帰り単金" localSheetId="7">#REF!</definedName>
    <definedName name="日帰り単金">#REF!</definedName>
    <definedName name="機器マスタ" localSheetId="2">#REF!</definedName>
    <definedName name="機器マスタ" localSheetId="3">#REF!</definedName>
    <definedName name="機器マスタ" localSheetId="4">#REF!</definedName>
    <definedName name="機器マスタ" localSheetId="5">#REF!</definedName>
    <definedName name="機器マスタ" localSheetId="6">#REF!</definedName>
    <definedName name="機器マスタ" localSheetId="7">#REF!</definedName>
    <definedName name="機器マスタ">#REF!</definedName>
    <definedName name="湿熱パターン" localSheetId="2">#REF!</definedName>
    <definedName name="湿熱パターン" localSheetId="3">#REF!</definedName>
    <definedName name="湿熱パターン" localSheetId="4">#REF!</definedName>
    <definedName name="湿熱パターン" localSheetId="5">#REF!</definedName>
    <definedName name="湿熱パターン" localSheetId="6">#REF!</definedName>
    <definedName name="湿熱パターン" localSheetId="7">#REF!</definedName>
    <definedName name="湿熱パターン">#REF!</definedName>
    <definedName name="状態マスタ" localSheetId="2">#REF!</definedName>
    <definedName name="状態マスタ" localSheetId="3">#REF!</definedName>
    <definedName name="状態マスタ" localSheetId="4">#REF!</definedName>
    <definedName name="状態マスタ" localSheetId="5">#REF!</definedName>
    <definedName name="状態マスタ" localSheetId="6">#REF!</definedName>
    <definedName name="状態マスタ" localSheetId="7">#REF!</definedName>
    <definedName name="状態マスタ">#REF!</definedName>
    <definedName name="箱毎フィルター指定" localSheetId="2">#REF!</definedName>
    <definedName name="箱毎フィルター指定" localSheetId="3">#REF!</definedName>
    <definedName name="箱毎フィルター指定" localSheetId="4">#REF!</definedName>
    <definedName name="箱毎フィルター指定" localSheetId="5">#REF!</definedName>
    <definedName name="箱毎フィルター指定" localSheetId="6">#REF!</definedName>
    <definedName name="箱毎フィルター指定" localSheetId="7">#REF!</definedName>
    <definedName name="箱毎フィルター指定">#REF!</definedName>
    <definedName name="製造指示" localSheetId="2">#REF!</definedName>
    <definedName name="製造指示" localSheetId="3">#REF!</definedName>
    <definedName name="製造指示" localSheetId="4">#REF!</definedName>
    <definedName name="製造指示" localSheetId="5">#REF!</definedName>
    <definedName name="製造指示" localSheetId="6">#REF!</definedName>
    <definedName name="製造指示" localSheetId="7">#REF!</definedName>
    <definedName name="製造指示">#REF!</definedName>
    <definedName name="詳細設計レビュー完">[16]関連ｻﾌﾞ!$N$1:'[16]関連ｻﾌﾞ'!$N$3000</definedName>
    <definedName name="詳細設計予定完了日">[16]関連ｻﾌﾞ!$J$1:'[16]関連ｻﾌﾞ'!$J$3000</definedName>
    <definedName name="詳細設計予定着手日">[16]関連ｻﾌﾞ!$I$1:'[16]関連ｻﾌﾞ'!$I$3000</definedName>
    <definedName name="詳細設計実績完了日">[16]関連ｻﾌﾞ!$L$1:'[16]関連ｻﾌﾞ'!$L$3000</definedName>
    <definedName name="詳細設計実績着手日">[16]関連ｻﾌﾞ!$K$1:'[16]関連ｻﾌﾞ'!$K$3000</definedName>
    <definedName name="通い箱マスタ" localSheetId="2">#REF!</definedName>
    <definedName name="通い箱マスタ" localSheetId="3">#REF!</definedName>
    <definedName name="通い箱マスタ" localSheetId="4">#REF!</definedName>
    <definedName name="通い箱マスタ" localSheetId="5">#REF!</definedName>
    <definedName name="通い箱マスタ" localSheetId="6">#REF!</definedName>
    <definedName name="通い箱マスタ" localSheetId="7">#REF!</definedName>
    <definedName name="通い箱マスタ">#REF!</definedName>
    <definedName name="進捗シリアル" localSheetId="2">#REF!</definedName>
    <definedName name="進捗シリアル" localSheetId="3">#REF!</definedName>
    <definedName name="進捗シリアル" localSheetId="4">#REF!</definedName>
    <definedName name="進捗シリアル" localSheetId="5">#REF!</definedName>
    <definedName name="進捗シリアル" localSheetId="6">#REF!</definedName>
    <definedName name="進捗シリアル" localSheetId="7">#REF!</definedName>
    <definedName name="進捗シリアル">#REF!</definedName>
    <definedName name="進捗ロット" localSheetId="2">#REF!</definedName>
    <definedName name="進捗ロット" localSheetId="3">#REF!</definedName>
    <definedName name="進捗ロット" localSheetId="4">#REF!</definedName>
    <definedName name="進捗ロット" localSheetId="5">#REF!</definedName>
    <definedName name="進捗ロット" localSheetId="6">#REF!</definedName>
    <definedName name="進捗ロット" localSheetId="7">#REF!</definedName>
    <definedName name="進捗ロット">#REF!</definedName>
    <definedName name="部材マスタ" localSheetId="2">#REF!</definedName>
    <definedName name="部材マスタ" localSheetId="3">#REF!</definedName>
    <definedName name="部材マスタ" localSheetId="4">#REF!</definedName>
    <definedName name="部材マスタ" localSheetId="5">#REF!</definedName>
    <definedName name="部材マスタ" localSheetId="6">#REF!</definedName>
    <definedName name="部材マスタ" localSheetId="7">#REF!</definedName>
    <definedName name="部材マスタ">#REF!</definedName>
    <definedName name="部材入荷" localSheetId="2">#REF!</definedName>
    <definedName name="部材入荷" localSheetId="3">#REF!</definedName>
    <definedName name="部材入荷" localSheetId="4">#REF!</definedName>
    <definedName name="部材入荷" localSheetId="5">#REF!</definedName>
    <definedName name="部材入荷" localSheetId="6">#REF!</definedName>
    <definedName name="部材入荷" localSheetId="7">#REF!</definedName>
    <definedName name="部材入荷">#REF!</definedName>
    <definedName name="部材情報" localSheetId="2">#REF!</definedName>
    <definedName name="部材情報" localSheetId="3">#REF!</definedName>
    <definedName name="部材情報" localSheetId="4">#REF!</definedName>
    <definedName name="部材情報" localSheetId="5">#REF!</definedName>
    <definedName name="部材情報" localSheetId="6">#REF!</definedName>
    <definedName name="部材情報" localSheetId="7">#REF!</definedName>
    <definedName name="部材情報">#REF!</definedName>
    <definedName name="銘柄マスタ" localSheetId="2">#REF!</definedName>
    <definedName name="銘柄マスタ" localSheetId="3">#REF!</definedName>
    <definedName name="銘柄マスタ" localSheetId="4">#REF!</definedName>
    <definedName name="銘柄マスタ" localSheetId="5">#REF!</definedName>
    <definedName name="銘柄マスタ" localSheetId="6">#REF!</definedName>
    <definedName name="銘柄マスタ" localSheetId="7">#REF!</definedName>
    <definedName name="銘柄マスタ">#REF!</definedName>
    <definedName name="関連表" localSheetId="2" hidden="1">#REF!</definedName>
    <definedName name="関連表" localSheetId="3" hidden="1">#REF!</definedName>
    <definedName name="関連表" localSheetId="4" hidden="1">#REF!</definedName>
    <definedName name="関連表" localSheetId="5" hidden="1">#REF!</definedName>
    <definedName name="関連表" localSheetId="6" hidden="1">#REF!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1" hidden="1">#REF!</definedName>
    <definedName name="関連表" localSheetId="12" hidden="1">#REF!</definedName>
    <definedName name="関連表" localSheetId="13" hidden="1">#REF!</definedName>
    <definedName name="関連表" localSheetId="15" hidden="1">#REF!</definedName>
    <definedName name="関連表" localSheetId="16" hidden="1">#REF!</definedName>
    <definedName name="関連表" localSheetId="17" hidden="1">#REF!</definedName>
    <definedName name="関連表" hidden="1">#REF!</definedName>
    <definedName name="電車" localSheetId="2">#REF!</definedName>
    <definedName name="電車" localSheetId="3">#REF!</definedName>
    <definedName name="電車" localSheetId="4">#REF!</definedName>
    <definedName name="電車" localSheetId="5">#REF!</definedName>
    <definedName name="電車" localSheetId="6">#REF!</definedName>
    <definedName name="電車" localSheetId="7">#REF!</definedName>
    <definedName name="電車">#REF!</definedName>
    <definedName name="類別選択" localSheetId="3">[17]ヘッダ!類別選択</definedName>
    <definedName name="類別選択" localSheetId="4">[17]ヘッダ!類別選択</definedName>
    <definedName name="類別選択" localSheetId="5">[17]ヘッダ!類別選択</definedName>
    <definedName name="類別選択" localSheetId="8">[17]ヘッダ!類別選択</definedName>
    <definedName name="類別選択" localSheetId="9">[17]ヘッダ!類別選択</definedName>
    <definedName name="類別選択" localSheetId="11">[17]ヘッダ!類別選択</definedName>
    <definedName name="類別選択" localSheetId="12">[17]ヘッダ!類別選択</definedName>
    <definedName name="類別選択" localSheetId="13">[17]ヘッダ!類別選択</definedName>
    <definedName name="類別選択" localSheetId="15">[17]ヘッダ!類別選択</definedName>
    <definedName name="類別選択" localSheetId="16">[17]ヘッダ!類別選択</definedName>
    <definedName name="類別選択" localSheetId="17">[17]ヘッダ!類別選択</definedName>
    <definedName name="類別選択">[17]ヘッダ!類別選択</definedName>
    <definedName name="顧客マスタ" localSheetId="2">#REF!</definedName>
    <definedName name="顧客マスタ" localSheetId="3">#REF!</definedName>
    <definedName name="顧客マスタ" localSheetId="4">#REF!</definedName>
    <definedName name="顧客マスタ" localSheetId="5">#REF!</definedName>
    <definedName name="顧客マスタ" localSheetId="6">#REF!</definedName>
    <definedName name="顧客マスタ" localSheetId="7">#REF!</definedName>
    <definedName name="顧客マスタ">#REF!</definedName>
    <definedName name="顧客銘柄対応マスタ" localSheetId="2">#REF!</definedName>
    <definedName name="顧客銘柄対応マスタ" localSheetId="3">#REF!</definedName>
    <definedName name="顧客銘柄対応マスタ" localSheetId="4">#REF!</definedName>
    <definedName name="顧客銘柄対応マスタ" localSheetId="5">#REF!</definedName>
    <definedName name="顧客銘柄対応マスタ" localSheetId="6">#REF!</definedName>
    <definedName name="顧客銘柄対応マスタ" localSheetId="7">#REF!</definedName>
    <definedName name="顧客銘柄対応マスタ">#REF!</definedName>
    <definedName name="飛行機" localSheetId="2">#REF!</definedName>
    <definedName name="飛行機" localSheetId="3">#REF!</definedName>
    <definedName name="飛行機" localSheetId="4">#REF!</definedName>
    <definedName name="飛行機" localSheetId="5">#REF!</definedName>
    <definedName name="飛行機" localSheetId="6">#REF!</definedName>
    <definedName name="飛行機" localSheetId="7">#REF!</definedName>
    <definedName name="飛行機">#REF!</definedName>
  </definedNames>
  <calcPr calcId="125725"/>
</workbook>
</file>

<file path=xl/calcChain.xml><?xml version="1.0" encoding="utf-8"?>
<calcChain xmlns="http://schemas.openxmlformats.org/spreadsheetml/2006/main">
  <c r="H64" i="29"/>
  <c r="G64"/>
  <c r="F64"/>
  <c r="E64"/>
  <c r="D64"/>
  <c r="H63"/>
  <c r="G63"/>
  <c r="F63"/>
  <c r="D63"/>
  <c r="C63"/>
  <c r="H62"/>
  <c r="G62"/>
  <c r="F62"/>
  <c r="E62"/>
  <c r="L62" s="1"/>
  <c r="D62"/>
  <c r="C62"/>
  <c r="G61"/>
  <c r="F61"/>
  <c r="E61"/>
  <c r="D61"/>
  <c r="H60"/>
  <c r="G60"/>
  <c r="F60"/>
  <c r="E60"/>
  <c r="D60"/>
  <c r="H59"/>
  <c r="G59"/>
  <c r="F59"/>
  <c r="E59"/>
  <c r="D59"/>
  <c r="C59"/>
  <c r="L58"/>
  <c r="H57"/>
  <c r="G57"/>
  <c r="F57"/>
  <c r="E57"/>
  <c r="D57"/>
  <c r="H56"/>
  <c r="G56"/>
  <c r="F56"/>
  <c r="E56"/>
  <c r="D56"/>
  <c r="C56"/>
  <c r="L55"/>
  <c r="H54"/>
  <c r="G54"/>
  <c r="F54"/>
  <c r="E54"/>
  <c r="D54"/>
  <c r="C54"/>
  <c r="H53"/>
  <c r="G53"/>
  <c r="F53"/>
  <c r="E53"/>
  <c r="D53"/>
  <c r="H52"/>
  <c r="H61" s="1"/>
  <c r="G52"/>
  <c r="F52"/>
  <c r="E52"/>
  <c r="D52"/>
  <c r="C52"/>
  <c r="L51"/>
  <c r="L50"/>
  <c r="T49"/>
  <c r="S49"/>
  <c r="R49"/>
  <c r="Q49"/>
  <c r="P49"/>
  <c r="L49"/>
  <c r="S48"/>
  <c r="R48"/>
  <c r="Q48"/>
  <c r="L48"/>
  <c r="T47"/>
  <c r="T48" s="1"/>
  <c r="S47"/>
  <c r="R47"/>
  <c r="Q47"/>
  <c r="P47"/>
  <c r="AB47" s="1"/>
  <c r="L47"/>
  <c r="T46"/>
  <c r="S46"/>
  <c r="R46"/>
  <c r="Q46"/>
  <c r="P46"/>
  <c r="L46"/>
  <c r="T45"/>
  <c r="S45"/>
  <c r="R45"/>
  <c r="Q45"/>
  <c r="P45"/>
  <c r="L45"/>
  <c r="T44"/>
  <c r="S44"/>
  <c r="R44"/>
  <c r="Q44"/>
  <c r="P44"/>
  <c r="L44"/>
  <c r="AB43"/>
  <c r="L43"/>
  <c r="T42"/>
  <c r="S42"/>
  <c r="R42"/>
  <c r="Q42"/>
  <c r="P42"/>
  <c r="L42"/>
  <c r="T41"/>
  <c r="S41"/>
  <c r="R41"/>
  <c r="Q41"/>
  <c r="P41"/>
  <c r="L41"/>
  <c r="T40"/>
  <c r="S40"/>
  <c r="R40"/>
  <c r="Q40"/>
  <c r="P40"/>
  <c r="L40"/>
  <c r="AB39"/>
  <c r="L39"/>
  <c r="AB38"/>
  <c r="L38"/>
  <c r="AB37"/>
  <c r="L37"/>
  <c r="AB36"/>
  <c r="L36"/>
  <c r="AB35"/>
  <c r="L35"/>
  <c r="AB34"/>
  <c r="L34"/>
  <c r="AB33"/>
  <c r="L33"/>
  <c r="AB32"/>
  <c r="L32"/>
  <c r="AB31"/>
  <c r="L31"/>
  <c r="AB30"/>
  <c r="L30"/>
  <c r="AB29"/>
  <c r="L29"/>
  <c r="AB28"/>
  <c r="L28"/>
  <c r="AB27"/>
  <c r="L27"/>
  <c r="L26"/>
  <c r="H18"/>
  <c r="G18"/>
  <c r="F18"/>
  <c r="E18"/>
  <c r="D18"/>
  <c r="C18"/>
  <c r="H17"/>
  <c r="G17"/>
  <c r="F17"/>
  <c r="E17"/>
  <c r="D17"/>
  <c r="C17"/>
  <c r="H16"/>
  <c r="G16"/>
  <c r="F16"/>
  <c r="E16"/>
  <c r="D16"/>
  <c r="C16"/>
  <c r="T15"/>
  <c r="S15"/>
  <c r="R15"/>
  <c r="Q15"/>
  <c r="P15"/>
  <c r="AC15" s="1"/>
  <c r="L15"/>
  <c r="T14"/>
  <c r="S14"/>
  <c r="R14"/>
  <c r="Q14"/>
  <c r="AC14" s="1"/>
  <c r="P14"/>
  <c r="L14"/>
  <c r="AC13"/>
  <c r="L13"/>
  <c r="AC12"/>
  <c r="L12"/>
  <c r="AC11"/>
  <c r="L11"/>
  <c r="AC10"/>
  <c r="L10"/>
  <c r="AC9"/>
  <c r="L9"/>
  <c r="AC8"/>
  <c r="L8"/>
  <c r="AC7"/>
  <c r="L7"/>
  <c r="A64" i="28"/>
  <c r="A65" s="1"/>
  <c r="A66" s="1"/>
  <c r="A67" s="1"/>
  <c r="A68" s="1"/>
  <c r="A69" s="1"/>
  <c r="A70" s="1"/>
  <c r="A71" s="1"/>
  <c r="A72" s="1"/>
  <c r="A73" s="1"/>
  <c r="A74" s="1"/>
  <c r="A75" s="1"/>
  <c r="A63"/>
  <c r="A62"/>
  <c r="I52"/>
  <c r="H52"/>
  <c r="AK51"/>
  <c r="AJ51"/>
  <c r="AG51"/>
  <c r="AF51"/>
  <c r="AC51"/>
  <c r="AB51"/>
  <c r="Y51"/>
  <c r="X51"/>
  <c r="U51"/>
  <c r="T51"/>
  <c r="Q51"/>
  <c r="L51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Q50"/>
  <c r="L50"/>
  <c r="K50"/>
  <c r="H50"/>
  <c r="AL49"/>
  <c r="AL51" s="1"/>
  <c r="AK49"/>
  <c r="AJ49"/>
  <c r="AI49"/>
  <c r="AI51" s="1"/>
  <c r="AH49"/>
  <c r="AH51" s="1"/>
  <c r="AG49"/>
  <c r="AF49"/>
  <c r="AE49"/>
  <c r="AE51" s="1"/>
  <c r="AD49"/>
  <c r="AD51" s="1"/>
  <c r="AC49"/>
  <c r="AB49"/>
  <c r="AA49"/>
  <c r="AA51" s="1"/>
  <c r="Z49"/>
  <c r="Z51" s="1"/>
  <c r="Y49"/>
  <c r="X49"/>
  <c r="W49"/>
  <c r="W51" s="1"/>
  <c r="V49"/>
  <c r="V51" s="1"/>
  <c r="U49"/>
  <c r="T49"/>
  <c r="S49"/>
  <c r="S51" s="1"/>
  <c r="R49"/>
  <c r="R51" s="1"/>
  <c r="Q49"/>
  <c r="L49"/>
  <c r="K49"/>
  <c r="K51" s="1"/>
  <c r="S48"/>
  <c r="S50" s="1"/>
  <c r="R48"/>
  <c r="R50" s="1"/>
  <c r="N48"/>
  <c r="N50" s="1"/>
  <c r="M48"/>
  <c r="M50" s="1"/>
  <c r="I48"/>
  <c r="H48"/>
  <c r="G47"/>
  <c r="G46"/>
  <c r="G45"/>
  <c r="H44"/>
  <c r="G44" s="1"/>
  <c r="N42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M42"/>
  <c r="J42"/>
  <c r="K42" s="1"/>
  <c r="L42" s="1"/>
  <c r="I42"/>
  <c r="AJ35"/>
  <c r="AB35"/>
  <c r="T35"/>
  <c r="AJ34"/>
  <c r="AB34"/>
  <c r="T34"/>
  <c r="AL33"/>
  <c r="AL35" s="1"/>
  <c r="AJ33"/>
  <c r="AE33"/>
  <c r="AE35" s="1"/>
  <c r="AB33"/>
  <c r="W33"/>
  <c r="W35" s="1"/>
  <c r="T33"/>
  <c r="AL32"/>
  <c r="AL34" s="1"/>
  <c r="AK32"/>
  <c r="AK34" s="1"/>
  <c r="AJ32"/>
  <c r="AI32"/>
  <c r="AI34" s="1"/>
  <c r="AH32"/>
  <c r="AH34" s="1"/>
  <c r="AG32"/>
  <c r="AG34" s="1"/>
  <c r="AF32"/>
  <c r="AE32"/>
  <c r="AE34" s="1"/>
  <c r="AD32"/>
  <c r="AD34" s="1"/>
  <c r="AC32"/>
  <c r="AC34" s="1"/>
  <c r="AB32"/>
  <c r="AA32"/>
  <c r="AA34" s="1"/>
  <c r="Z32"/>
  <c r="Z34" s="1"/>
  <c r="Y32"/>
  <c r="Y34" s="1"/>
  <c r="X32"/>
  <c r="W32"/>
  <c r="W34" s="1"/>
  <c r="V32"/>
  <c r="V34" s="1"/>
  <c r="U32"/>
  <c r="U34" s="1"/>
  <c r="T32"/>
  <c r="S32"/>
  <c r="S34" s="1"/>
  <c r="P32"/>
  <c r="P34" s="1"/>
  <c r="K32"/>
  <c r="K34" s="1"/>
  <c r="J32"/>
  <c r="J34" s="1"/>
  <c r="AL31"/>
  <c r="AK31"/>
  <c r="AJ31"/>
  <c r="AI31"/>
  <c r="AH31"/>
  <c r="AG31"/>
  <c r="AF31"/>
  <c r="AF34" s="1"/>
  <c r="AE31"/>
  <c r="AD31"/>
  <c r="AC31"/>
  <c r="AB31"/>
  <c r="AA31"/>
  <c r="Z31"/>
  <c r="Y31"/>
  <c r="X31"/>
  <c r="X34" s="1"/>
  <c r="W31"/>
  <c r="V31"/>
  <c r="U31"/>
  <c r="T31"/>
  <c r="S31"/>
  <c r="R31"/>
  <c r="Q31"/>
  <c r="P31"/>
  <c r="O31"/>
  <c r="N31"/>
  <c r="M31"/>
  <c r="L31"/>
  <c r="K31"/>
  <c r="J31"/>
  <c r="I31"/>
  <c r="H31"/>
  <c r="AJ28"/>
  <c r="AI28"/>
  <c r="AF28"/>
  <c r="AE28"/>
  <c r="AB28"/>
  <c r="AA28"/>
  <c r="X28"/>
  <c r="W28"/>
  <c r="T28"/>
  <c r="S28"/>
  <c r="L28"/>
  <c r="K28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R27"/>
  <c r="Q27"/>
  <c r="M27"/>
  <c r="L27"/>
  <c r="K27"/>
  <c r="AL26"/>
  <c r="AK26"/>
  <c r="AK28" s="1"/>
  <c r="AJ26"/>
  <c r="AI26"/>
  <c r="AH26"/>
  <c r="AG26"/>
  <c r="AG28" s="1"/>
  <c r="AF26"/>
  <c r="AE26"/>
  <c r="AD26"/>
  <c r="AC26"/>
  <c r="AC28" s="1"/>
  <c r="AB26"/>
  <c r="AA26"/>
  <c r="Z26"/>
  <c r="Y26"/>
  <c r="Y28" s="1"/>
  <c r="X26"/>
  <c r="W26"/>
  <c r="V26"/>
  <c r="U26"/>
  <c r="U28" s="1"/>
  <c r="T26"/>
  <c r="R26"/>
  <c r="Q26"/>
  <c r="Q28" s="1"/>
  <c r="M26"/>
  <c r="M28" s="1"/>
  <c r="L26"/>
  <c r="K33" s="1"/>
  <c r="K35" s="1"/>
  <c r="K26"/>
  <c r="S25"/>
  <c r="S26" s="1"/>
  <c r="R25"/>
  <c r="P25"/>
  <c r="P27" s="1"/>
  <c r="N25"/>
  <c r="O25" s="1"/>
  <c r="O26" s="1"/>
  <c r="O28" s="1"/>
  <c r="M25"/>
  <c r="L32" s="1"/>
  <c r="L34" s="1"/>
  <c r="H25"/>
  <c r="G24"/>
  <c r="G23"/>
  <c r="H22"/>
  <c r="G22" s="1"/>
  <c r="H21"/>
  <c r="G21" s="1"/>
  <c r="AK18"/>
  <c r="AH18"/>
  <c r="AG18"/>
  <c r="AF18"/>
  <c r="AD18"/>
  <c r="AC18"/>
  <c r="Z18"/>
  <c r="Y18"/>
  <c r="U18"/>
  <c r="R18"/>
  <c r="Q18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Q17"/>
  <c r="M17"/>
  <c r="L17"/>
  <c r="K17"/>
  <c r="AL16"/>
  <c r="AL18" s="1"/>
  <c r="AK16"/>
  <c r="AJ16"/>
  <c r="AI33" s="1"/>
  <c r="AI35" s="1"/>
  <c r="AI16"/>
  <c r="AH16"/>
  <c r="AG16"/>
  <c r="AF16"/>
  <c r="AE16"/>
  <c r="AD16"/>
  <c r="AC16"/>
  <c r="AB16"/>
  <c r="AA33" s="1"/>
  <c r="AA35" s="1"/>
  <c r="AA16"/>
  <c r="Z16"/>
  <c r="Y16"/>
  <c r="X16"/>
  <c r="X18" s="1"/>
  <c r="W16"/>
  <c r="V16"/>
  <c r="V18" s="1"/>
  <c r="U16"/>
  <c r="T16"/>
  <c r="S33" s="1"/>
  <c r="S35" s="1"/>
  <c r="R16"/>
  <c r="Q16"/>
  <c r="L16"/>
  <c r="L18" s="1"/>
  <c r="K16"/>
  <c r="S15"/>
  <c r="R32" s="1"/>
  <c r="R34" s="1"/>
  <c r="R15"/>
  <c r="Q32" s="1"/>
  <c r="Q34" s="1"/>
  <c r="O15"/>
  <c r="N32" s="1"/>
  <c r="N34" s="1"/>
  <c r="N15"/>
  <c r="N16" s="1"/>
  <c r="N18" s="1"/>
  <c r="M15"/>
  <c r="M16" s="1"/>
  <c r="M18" s="1"/>
  <c r="I15"/>
  <c r="I16" s="1"/>
  <c r="I18" s="1"/>
  <c r="H15"/>
  <c r="G14"/>
  <c r="G31" s="1"/>
  <c r="G13"/>
  <c r="H12"/>
  <c r="G12" s="1"/>
  <c r="H11"/>
  <c r="G11" s="1"/>
  <c r="J9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I9"/>
  <c r="I25" i="23"/>
  <c r="H25"/>
  <c r="F25"/>
  <c r="H24"/>
  <c r="I24" s="1"/>
  <c r="F24"/>
  <c r="I23"/>
  <c r="H23"/>
  <c r="F23"/>
  <c r="I22"/>
  <c r="H22"/>
  <c r="F22"/>
  <c r="I21"/>
  <c r="H21"/>
  <c r="F21"/>
  <c r="H20"/>
  <c r="I20" s="1"/>
  <c r="F20"/>
  <c r="I19"/>
  <c r="H19"/>
  <c r="F19"/>
  <c r="I18"/>
  <c r="H18"/>
  <c r="F18"/>
  <c r="I17"/>
  <c r="H17"/>
  <c r="F17"/>
  <c r="H16"/>
  <c r="I16" s="1"/>
  <c r="F16"/>
  <c r="I15"/>
  <c r="H15"/>
  <c r="F15"/>
  <c r="I14"/>
  <c r="H14"/>
  <c r="F14"/>
  <c r="I13"/>
  <c r="H13"/>
  <c r="F13"/>
  <c r="H12"/>
  <c r="I12" s="1"/>
  <c r="F12"/>
  <c r="I11"/>
  <c r="H11"/>
  <c r="F11"/>
  <c r="I10"/>
  <c r="H10"/>
  <c r="F10"/>
  <c r="I9"/>
  <c r="H9"/>
  <c r="F9"/>
  <c r="H8"/>
  <c r="I8" s="1"/>
  <c r="F8"/>
  <c r="I7"/>
  <c r="H7"/>
  <c r="F7"/>
  <c r="I6"/>
  <c r="H6"/>
  <c r="F6"/>
  <c r="I5"/>
  <c r="H5"/>
  <c r="F5"/>
  <c r="K4"/>
  <c r="U20" i="22"/>
  <c r="R20"/>
  <c r="U19"/>
  <c r="R19"/>
  <c r="U18"/>
  <c r="R18"/>
  <c r="U17"/>
  <c r="R17"/>
  <c r="U22" i="21"/>
  <c r="U21"/>
  <c r="U20"/>
  <c r="U19"/>
  <c r="U18"/>
  <c r="U17"/>
  <c r="U20" i="20"/>
  <c r="R20"/>
  <c r="U19"/>
  <c r="R19"/>
  <c r="U18"/>
  <c r="R18"/>
  <c r="U17"/>
  <c r="R17"/>
  <c r="U22" i="19"/>
  <c r="U21"/>
  <c r="U20"/>
  <c r="U19"/>
  <c r="U18"/>
  <c r="U17"/>
  <c r="P48" i="29" l="1"/>
  <c r="E63"/>
  <c r="O19" i="28"/>
  <c r="K19"/>
  <c r="K18"/>
  <c r="J33"/>
  <c r="J35" s="1"/>
  <c r="U33"/>
  <c r="U35" s="1"/>
  <c r="V28"/>
  <c r="AC33"/>
  <c r="AC35" s="1"/>
  <c r="AD28"/>
  <c r="AK33"/>
  <c r="AK35" s="1"/>
  <c r="AL28"/>
  <c r="AA18"/>
  <c r="Z33"/>
  <c r="Z35" s="1"/>
  <c r="AE18"/>
  <c r="AD33"/>
  <c r="AD35" s="1"/>
  <c r="H49"/>
  <c r="I17"/>
  <c r="AJ18"/>
  <c r="N19"/>
  <c r="H26"/>
  <c r="L33"/>
  <c r="L35" s="1"/>
  <c r="O16"/>
  <c r="O18" s="1"/>
  <c r="S16"/>
  <c r="S18" s="1"/>
  <c r="S17"/>
  <c r="H19"/>
  <c r="M19"/>
  <c r="J15"/>
  <c r="P15"/>
  <c r="AG19" s="1"/>
  <c r="H16"/>
  <c r="AB18"/>
  <c r="L19"/>
  <c r="Q19"/>
  <c r="AL19"/>
  <c r="N26"/>
  <c r="N27"/>
  <c r="S27"/>
  <c r="P33"/>
  <c r="P35" s="1"/>
  <c r="X33"/>
  <c r="X35" s="1"/>
  <c r="AF33"/>
  <c r="AF35" s="1"/>
  <c r="O48"/>
  <c r="I29"/>
  <c r="H27"/>
  <c r="I25"/>
  <c r="Q33"/>
  <c r="Q35" s="1"/>
  <c r="R28"/>
  <c r="M32"/>
  <c r="M34" s="1"/>
  <c r="N17"/>
  <c r="Y33"/>
  <c r="Y35" s="1"/>
  <c r="Z28"/>
  <c r="AG33"/>
  <c r="AG35" s="1"/>
  <c r="AH28"/>
  <c r="W18"/>
  <c r="V33"/>
  <c r="V35" s="1"/>
  <c r="AI18"/>
  <c r="AH33"/>
  <c r="AH35" s="1"/>
  <c r="I50"/>
  <c r="J48"/>
  <c r="I49"/>
  <c r="I51" s="1"/>
  <c r="J19"/>
  <c r="U19"/>
  <c r="N49"/>
  <c r="N51" s="1"/>
  <c r="O17"/>
  <c r="T18"/>
  <c r="I19"/>
  <c r="T19"/>
  <c r="H17"/>
  <c r="R33"/>
  <c r="R35" s="1"/>
  <c r="P26"/>
  <c r="O27"/>
  <c r="H29"/>
  <c r="H32"/>
  <c r="M49"/>
  <c r="M51" s="1"/>
  <c r="R17"/>
  <c r="L4" i="23"/>
  <c r="J53" i="28" l="1"/>
  <c r="H53"/>
  <c r="H51"/>
  <c r="I53"/>
  <c r="L53"/>
  <c r="P28"/>
  <c r="J50"/>
  <c r="J49"/>
  <c r="J51" s="1"/>
  <c r="L52"/>
  <c r="P48"/>
  <c r="O49"/>
  <c r="O51" s="1"/>
  <c r="O50"/>
  <c r="M33"/>
  <c r="M35" s="1"/>
  <c r="N28"/>
  <c r="H36"/>
  <c r="H34"/>
  <c r="I26"/>
  <c r="J25"/>
  <c r="I32" s="1"/>
  <c r="I27"/>
  <c r="J17"/>
  <c r="J16"/>
  <c r="J18" s="1"/>
  <c r="AI19"/>
  <c r="AD19"/>
  <c r="V19"/>
  <c r="X19"/>
  <c r="AE19"/>
  <c r="N33"/>
  <c r="N35" s="1"/>
  <c r="M52"/>
  <c r="AC19"/>
  <c r="AJ19"/>
  <c r="Z19"/>
  <c r="AH19"/>
  <c r="Q29"/>
  <c r="G25"/>
  <c r="G29" s="1"/>
  <c r="AK19"/>
  <c r="K52"/>
  <c r="J52"/>
  <c r="Z52"/>
  <c r="G15"/>
  <c r="G19" s="1"/>
  <c r="W19"/>
  <c r="AE29"/>
  <c r="O32"/>
  <c r="O34" s="1"/>
  <c r="P16"/>
  <c r="P18" s="1"/>
  <c r="P17"/>
  <c r="I30"/>
  <c r="H30"/>
  <c r="H28"/>
  <c r="AI20"/>
  <c r="W20"/>
  <c r="S20"/>
  <c r="AH20"/>
  <c r="AC20"/>
  <c r="H18"/>
  <c r="AD20"/>
  <c r="Z20"/>
  <c r="U20"/>
  <c r="AL20"/>
  <c r="AG20"/>
  <c r="Q20"/>
  <c r="L20"/>
  <c r="H20"/>
  <c r="AJ20"/>
  <c r="Y20"/>
  <c r="I20"/>
  <c r="AF20"/>
  <c r="P20"/>
  <c r="S19"/>
  <c r="AF19"/>
  <c r="Y19"/>
  <c r="P19"/>
  <c r="R19"/>
  <c r="AB19"/>
  <c r="O52"/>
  <c r="N52"/>
  <c r="AD52"/>
  <c r="AA19"/>
  <c r="Q24" i="18"/>
  <c r="J24"/>
  <c r="L24" s="1"/>
  <c r="R23"/>
  <c r="Q23"/>
  <c r="J23"/>
  <c r="L23" s="1"/>
  <c r="R22"/>
  <c r="Q22"/>
  <c r="J22"/>
  <c r="L22" s="1"/>
  <c r="R21"/>
  <c r="Q21"/>
  <c r="J21"/>
  <c r="L21" s="1"/>
  <c r="Q20"/>
  <c r="L20"/>
  <c r="J20"/>
  <c r="Q19"/>
  <c r="L19"/>
  <c r="J19"/>
  <c r="Q24" i="17"/>
  <c r="J24"/>
  <c r="L24" s="1"/>
  <c r="R23"/>
  <c r="Q23"/>
  <c r="J23"/>
  <c r="L23" s="1"/>
  <c r="R22"/>
  <c r="Q22"/>
  <c r="J22"/>
  <c r="L22" s="1"/>
  <c r="R21"/>
  <c r="Q21"/>
  <c r="J21"/>
  <c r="L21" s="1"/>
  <c r="Q20"/>
  <c r="L20"/>
  <c r="J20"/>
  <c r="Q19"/>
  <c r="J19"/>
  <c r="L19" s="1"/>
  <c r="K41" i="16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41" i="15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L23" i="14"/>
  <c r="L22"/>
  <c r="L21"/>
  <c r="L20"/>
  <c r="L19"/>
  <c r="L18"/>
  <c r="L22" i="13"/>
  <c r="J22"/>
  <c r="L21"/>
  <c r="J21"/>
  <c r="L20"/>
  <c r="J20"/>
  <c r="L19"/>
  <c r="J19"/>
  <c r="L18"/>
  <c r="J18"/>
  <c r="L17"/>
  <c r="J17"/>
  <c r="I34" i="28" l="1"/>
  <c r="AC36"/>
  <c r="M36"/>
  <c r="AD36"/>
  <c r="N36"/>
  <c r="P36"/>
  <c r="AJ36"/>
  <c r="O36"/>
  <c r="K36"/>
  <c r="AG36"/>
  <c r="Q36"/>
  <c r="AH36"/>
  <c r="R36"/>
  <c r="X36"/>
  <c r="AI36"/>
  <c r="W36"/>
  <c r="S36"/>
  <c r="AK36"/>
  <c r="U36"/>
  <c r="AL36"/>
  <c r="V36"/>
  <c r="AF36"/>
  <c r="AE36"/>
  <c r="AA36"/>
  <c r="L36"/>
  <c r="Y36"/>
  <c r="I36"/>
  <c r="Z36"/>
  <c r="J36"/>
  <c r="T36"/>
  <c r="G32"/>
  <c r="AB36"/>
  <c r="P49"/>
  <c r="P50"/>
  <c r="X52"/>
  <c r="V52"/>
  <c r="G48"/>
  <c r="G52" s="1"/>
  <c r="P52"/>
  <c r="AL52"/>
  <c r="W52"/>
  <c r="AC52"/>
  <c r="I28"/>
  <c r="H33"/>
  <c r="Y52"/>
  <c r="AJ52"/>
  <c r="AE52"/>
  <c r="R52"/>
  <c r="T20"/>
  <c r="R20"/>
  <c r="AB20"/>
  <c r="J20"/>
  <c r="N20"/>
  <c r="X20"/>
  <c r="O20"/>
  <c r="AE20"/>
  <c r="AG29"/>
  <c r="AF52"/>
  <c r="S52"/>
  <c r="Q52"/>
  <c r="T52"/>
  <c r="Q53"/>
  <c r="P53"/>
  <c r="O53"/>
  <c r="AH53"/>
  <c r="V20"/>
  <c r="G16"/>
  <c r="G20" s="1"/>
  <c r="AK20"/>
  <c r="M20"/>
  <c r="K20"/>
  <c r="AA20"/>
  <c r="AA52"/>
  <c r="U52"/>
  <c r="AI52"/>
  <c r="AK52"/>
  <c r="AB52"/>
  <c r="O33"/>
  <c r="O35" s="1"/>
  <c r="M53"/>
  <c r="K53"/>
  <c r="AA53"/>
  <c r="N53"/>
  <c r="J27"/>
  <c r="J26"/>
  <c r="AA29"/>
  <c r="U29"/>
  <c r="W29"/>
  <c r="Y29"/>
  <c r="AH29"/>
  <c r="X29"/>
  <c r="M29"/>
  <c r="V29"/>
  <c r="AI29"/>
  <c r="Z29"/>
  <c r="J29"/>
  <c r="AB29"/>
  <c r="S29"/>
  <c r="AK29"/>
  <c r="AD29"/>
  <c r="N29"/>
  <c r="L29"/>
  <c r="AF29"/>
  <c r="AJ29"/>
  <c r="K29"/>
  <c r="R29"/>
  <c r="T29"/>
  <c r="O29"/>
  <c r="AC29"/>
  <c r="AL29"/>
  <c r="P29"/>
  <c r="AH52"/>
  <c r="AG52"/>
  <c r="N66" i="6"/>
  <c r="M66"/>
  <c r="L66"/>
  <c r="K66"/>
  <c r="J66"/>
  <c r="P51" i="28" l="1"/>
  <c r="Z53"/>
  <c r="W53"/>
  <c r="AF53"/>
  <c r="AK53"/>
  <c r="AG53"/>
  <c r="AL53"/>
  <c r="V53"/>
  <c r="AI53"/>
  <c r="S53"/>
  <c r="X53"/>
  <c r="AJ53"/>
  <c r="AC53"/>
  <c r="Y53"/>
  <c r="G49"/>
  <c r="G53" s="1"/>
  <c r="AC37"/>
  <c r="Y37"/>
  <c r="M37"/>
  <c r="I37"/>
  <c r="AL37"/>
  <c r="AD37"/>
  <c r="Z37"/>
  <c r="V37"/>
  <c r="N37"/>
  <c r="J37"/>
  <c r="AF37"/>
  <c r="P37"/>
  <c r="H37"/>
  <c r="H35"/>
  <c r="T37"/>
  <c r="AE37"/>
  <c r="W37"/>
  <c r="AI37"/>
  <c r="AA37"/>
  <c r="S37"/>
  <c r="AJ37"/>
  <c r="L37"/>
  <c r="G33"/>
  <c r="G36"/>
  <c r="G34"/>
  <c r="AD53"/>
  <c r="T53"/>
  <c r="AE53"/>
  <c r="U53"/>
  <c r="R53"/>
  <c r="AB53"/>
  <c r="I33"/>
  <c r="I35" s="1"/>
  <c r="J28"/>
  <c r="AK30"/>
  <c r="U30"/>
  <c r="G26"/>
  <c r="G30" s="1"/>
  <c r="Z30"/>
  <c r="J30"/>
  <c r="L30"/>
  <c r="T30"/>
  <c r="Y30"/>
  <c r="AD30"/>
  <c r="N30"/>
  <c r="P30"/>
  <c r="AB30"/>
  <c r="O30"/>
  <c r="AJ30"/>
  <c r="AC30"/>
  <c r="M30"/>
  <c r="AH30"/>
  <c r="R30"/>
  <c r="X30"/>
  <c r="S30"/>
  <c r="W30"/>
  <c r="K30"/>
  <c r="AG30"/>
  <c r="Q30"/>
  <c r="AL30"/>
  <c r="V30"/>
  <c r="AF30"/>
  <c r="AI30"/>
  <c r="AE30"/>
  <c r="AA30"/>
  <c r="O66" i="6"/>
  <c r="Q64" s="1"/>
  <c r="M62"/>
  <c r="L62"/>
  <c r="K62"/>
  <c r="J62"/>
  <c r="N62"/>
  <c r="N55"/>
  <c r="N45"/>
  <c r="N31"/>
  <c r="K37" i="28" l="1"/>
  <c r="O37"/>
  <c r="AB37"/>
  <c r="X37"/>
  <c r="R37"/>
  <c r="AH37"/>
  <c r="Q37"/>
  <c r="AG37"/>
  <c r="G37"/>
  <c r="G35"/>
  <c r="U37"/>
  <c r="AK37"/>
  <c r="M45" i="6"/>
  <c r="L45"/>
  <c r="K45"/>
  <c r="J45"/>
  <c r="O45" l="1"/>
  <c r="Q33" s="1"/>
  <c r="M55"/>
  <c r="L55"/>
  <c r="K55"/>
  <c r="J55"/>
  <c r="M31"/>
  <c r="L31"/>
  <c r="K31"/>
  <c r="J31"/>
  <c r="O62" l="1"/>
  <c r="O55"/>
  <c r="Q47" s="1"/>
  <c r="O31"/>
  <c r="Q11" l="1"/>
  <c r="Q67" s="1"/>
  <c r="O67"/>
</calcChain>
</file>

<file path=xl/comments1.xml><?xml version="1.0" encoding="utf-8"?>
<comments xmlns="http://schemas.openxmlformats.org/spreadsheetml/2006/main">
  <authors>
    <author>Mahfud Andik Julianto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Mahfud Andik Julianto:</t>
        </r>
        <r>
          <rPr>
            <sz val="9"/>
            <color indexed="81"/>
            <rFont val="Tahoma"/>
            <family val="2"/>
          </rPr>
          <t xml:space="preserve">
Part Grup name</t>
        </r>
      </text>
    </comment>
  </commentList>
</comments>
</file>

<file path=xl/comments2.xml><?xml version="1.0" encoding="utf-8"?>
<comments xmlns="http://schemas.openxmlformats.org/spreadsheetml/2006/main">
  <authors>
    <author>Mahfud Andik Julianto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Mahfud Andik Julianto:</t>
        </r>
        <r>
          <rPr>
            <sz val="9"/>
            <color indexed="81"/>
            <rFont val="Tahoma"/>
            <family val="2"/>
          </rPr>
          <t xml:space="preserve">
Part Grup name</t>
        </r>
      </text>
    </comment>
  </commentList>
</comments>
</file>

<file path=xl/comments3.xml><?xml version="1.0" encoding="utf-8"?>
<comments xmlns="http://schemas.openxmlformats.org/spreadsheetml/2006/main">
  <authors>
    <author>Renatha Dewi Permeswari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M = MONTHLY
E = EMERGENCY</t>
        </r>
      </text>
    </comment>
    <comment ref="W23" authorId="0">
      <text>
        <r>
          <rPr>
            <b/>
            <sz val="9"/>
            <color indexed="81"/>
            <rFont val="Tahoma"/>
            <family val="2"/>
          </rPr>
          <t>automatically send remaining to Supplier after submit GR</t>
        </r>
      </text>
    </comment>
  </commentList>
</comments>
</file>

<file path=xl/comments4.xml><?xml version="1.0" encoding="utf-8"?>
<comments xmlns="http://schemas.openxmlformats.org/spreadsheetml/2006/main">
  <authors>
    <author>Hariyanto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Header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Original Release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Bulan Invoice date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Tahun berjalan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Tanggal invoice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NPWP peraffiliate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Nama Affiliate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Alamat Affiliate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Total kolom H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Total kolom I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Invoice No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Selling Price Per Pcs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Total Amount per part per PO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Total Amount(samadengan kolom F)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Hariyanto:</t>
        </r>
        <r>
          <rPr>
            <sz val="9"/>
            <color indexed="81"/>
            <rFont val="Tahoma"/>
            <family val="2"/>
          </rPr>
          <t xml:space="preserve">
Kolom H dikali 10%</t>
        </r>
      </text>
    </comment>
  </commentList>
</comments>
</file>

<file path=xl/sharedStrings.xml><?xml version="1.0" encoding="utf-8"?>
<sst xmlns="http://schemas.openxmlformats.org/spreadsheetml/2006/main" count="1925" uniqueCount="465">
  <si>
    <t>Client</t>
  </si>
  <si>
    <t>PO NO.</t>
  </si>
  <si>
    <t>CR NO.</t>
  </si>
  <si>
    <t>Application Module Area</t>
  </si>
  <si>
    <t>Request Date</t>
  </si>
  <si>
    <t>REQUEST DETAIL ( Customer )</t>
  </si>
  <si>
    <t>Detail Additional/ Request :</t>
  </si>
  <si>
    <t>EVALUATION ( TOS )</t>
  </si>
  <si>
    <t>From Consultant :</t>
  </si>
  <si>
    <t>Comment :</t>
  </si>
  <si>
    <t>Source Mandays Allocation :</t>
  </si>
  <si>
    <t>2.  ……….. Day(s) From PO</t>
  </si>
  <si>
    <t>CONCLUSION</t>
  </si>
  <si>
    <t>ITSS-01/A3-Rev.0</t>
  </si>
  <si>
    <t>PT TOS INFORMATION SYSTEMS INDONESIA
Change Request Form</t>
  </si>
  <si>
    <t xml:space="preserve">PT. TOS Information Systems Indonesia </t>
  </si>
  <si>
    <t>Development Detail List</t>
  </si>
  <si>
    <t>No</t>
  </si>
  <si>
    <t>Subject</t>
  </si>
  <si>
    <t>Program List</t>
  </si>
  <si>
    <t>Description</t>
  </si>
  <si>
    <t>Difficulty</t>
  </si>
  <si>
    <t>Priority</t>
  </si>
  <si>
    <t>Db</t>
  </si>
  <si>
    <t>PT. Autocomp System Indonesia (PASI)</t>
  </si>
  <si>
    <t>Purchase System</t>
  </si>
  <si>
    <t>Man Days</t>
  </si>
  <si>
    <t>Design</t>
  </si>
  <si>
    <t>Program</t>
  </si>
  <si>
    <t>Report/
Xls</t>
  </si>
  <si>
    <t>Test</t>
  </si>
  <si>
    <t>Total</t>
  </si>
  <si>
    <t>-</t>
  </si>
  <si>
    <t>Client Name : PT. AUTOCOMP SYSTEM INDONESIA (PASI)</t>
  </si>
  <si>
    <t>Project Name : Purchase System (Domestic &amp; Export)</t>
  </si>
  <si>
    <t>See Development Detail List for details.</t>
  </si>
  <si>
    <t>PASI System (Export)</t>
  </si>
  <si>
    <t>Application</t>
  </si>
  <si>
    <t>Sub Menu</t>
  </si>
  <si>
    <t>Menu</t>
  </si>
  <si>
    <t>Total 
(TOS)</t>
  </si>
  <si>
    <t>Reff</t>
  </si>
  <si>
    <t>1.      90     Day(s) From Free Maintenance</t>
  </si>
  <si>
    <t>1. Forecast Report</t>
  </si>
  <si>
    <t>3. Summary Invoice Domestic &amp; Export</t>
  </si>
  <si>
    <t>Forecast Report</t>
  </si>
  <si>
    <t>Receiving &amp; Delivery Export via PASI</t>
  </si>
  <si>
    <t>Summary Invoice Domestic &amp; Export</t>
  </si>
  <si>
    <t>PASI System (Domestic)</t>
  </si>
  <si>
    <t>Summary Outstanding Domestic &amp; Export</t>
  </si>
  <si>
    <t>Affiliate System</t>
  </si>
  <si>
    <t>Upload Forecast (Daily)</t>
  </si>
  <si>
    <t>Forecast</t>
  </si>
  <si>
    <t>Upload Forecast (Monthly)</t>
  </si>
  <si>
    <t>New funtion to upload daily forecast data</t>
  </si>
  <si>
    <t>A</t>
  </si>
  <si>
    <t>New funtion to upload monthly forecast data</t>
  </si>
  <si>
    <t>PASI System</t>
  </si>
  <si>
    <t>Forecast Inquiry (Daily)</t>
  </si>
  <si>
    <t>New function to inquiry daily forecast data that have been uploaded by affiliate</t>
  </si>
  <si>
    <t>Forecast Inquiry (Monthly)</t>
  </si>
  <si>
    <t>New function to inquiry monthly forecast data that have been uploaded by affiliate</t>
  </si>
  <si>
    <t>Forecast regular (Daily Fcast (N) ~ N+3)</t>
  </si>
  <si>
    <t>New forecast report : Forecast regular (Daily Fcast (N) ~ N+3)</t>
  </si>
  <si>
    <t>Deviasi Forecast Report</t>
  </si>
  <si>
    <t>New forecast report : Deviasi Forecast Report</t>
  </si>
  <si>
    <t xml:space="preserve">Calculate montly F'cast (from daily template) </t>
  </si>
  <si>
    <t xml:space="preserve">New forecast report : Calculate montly F'cast (from daily template) </t>
  </si>
  <si>
    <t>Calculate STP F'cast Vs Firm &amp; Actual Delivery</t>
  </si>
  <si>
    <t>New forecast report : Calculate STP F'cast Vs Firm &amp; Actual Delivery</t>
  </si>
  <si>
    <t>Calculate Regular F'cast Vs Firm &amp; Actual Delivery (Domestic Common Affiliate)</t>
  </si>
  <si>
    <t>New forecast report : Calculate Regular F'cast Vs Firm &amp; Actual Delivery (Domestic Common Affiliate)</t>
  </si>
  <si>
    <t>Calculate STP F'cast Vs Firm &amp; Actual Delivery (Domestic &amp; Export)</t>
  </si>
  <si>
    <t>New forecast report : Calculate STP F'cast Vs Firm &amp; Actual Delivery (Domestic &amp; Export)</t>
  </si>
  <si>
    <t>2. Summary Outstanding Domestic &amp; Export</t>
  </si>
  <si>
    <t>4. Receiving &amp; Delivery Export via PASI</t>
  </si>
  <si>
    <t>002/PASI-CR/IX/2017</t>
  </si>
  <si>
    <t>Progress Report</t>
  </si>
  <si>
    <t>Summary PO</t>
  </si>
  <si>
    <t>New report Summary PO Affiliate</t>
  </si>
  <si>
    <t>Summary Outstanding &amp; Delivery Supplier</t>
  </si>
  <si>
    <t>New report Summary Outstanding &amp; Delivery Supplier</t>
  </si>
  <si>
    <t>Summary Outstanding &amp; Delivery PASI to Affiliate</t>
  </si>
  <si>
    <t>New report Summary Outstanding &amp; Delivery PASI to Affiliate</t>
  </si>
  <si>
    <t>Summary Invoice Supplier</t>
  </si>
  <si>
    <t>PO Progress</t>
  </si>
  <si>
    <t>New report Summary Invoice Supplier</t>
  </si>
  <si>
    <t>Summary Invoice Affiliate</t>
  </si>
  <si>
    <t>New report Summary Invoice Affiliate</t>
  </si>
  <si>
    <t>5. E-Faktur</t>
  </si>
  <si>
    <t>E-Faktur</t>
  </si>
  <si>
    <t>New function to import data invoice to e-faktur in csv format</t>
  </si>
  <si>
    <t>AFFILIATE CODE</t>
  </si>
  <si>
    <t>SUPPLIER CODE</t>
  </si>
  <si>
    <t>AFFILIATE PO PERIODE</t>
  </si>
  <si>
    <t>SUPPLIER DELIVERY DATE</t>
  </si>
  <si>
    <t>PASI DELIVERY DATE</t>
  </si>
  <si>
    <t>SUMMARY OUTSTANDING DAN DELIVERY SUPPLIER</t>
  </si>
  <si>
    <t>PERIOD</t>
  </si>
  <si>
    <t>: Jul 2017 - Jul 2017</t>
  </si>
  <si>
    <t>AFFILIATE CODE/NAME</t>
  </si>
  <si>
    <t>: ==ALL== / ==ALL==</t>
  </si>
  <si>
    <t>PO KANBAN</t>
  </si>
  <si>
    <t>PO ISSUE DATE AFFILIATE</t>
  </si>
  <si>
    <t>PART NO.</t>
  </si>
  <si>
    <t>PART NAME</t>
  </si>
  <si>
    <t>QTY PO</t>
  </si>
  <si>
    <t>PCS/BOX</t>
  </si>
  <si>
    <t>BOX/ PALLET</t>
  </si>
  <si>
    <t>VOLUME (PALET)</t>
  </si>
  <si>
    <t>SCHEDULE ETD SUPPLIER</t>
  </si>
  <si>
    <t>SCHEDULE ETA AFFILIATE</t>
  </si>
  <si>
    <t>ACTUAL ETD SUPPLIER</t>
  </si>
  <si>
    <t>SUPPLIER SURAT JALAN NO.</t>
  </si>
  <si>
    <t>SUPPLIER DELIVERY QTY</t>
  </si>
  <si>
    <t>PASI RECEIVE DATE</t>
  </si>
  <si>
    <t>PASI RECEIVING QTY</t>
  </si>
  <si>
    <t>REMAINING</t>
  </si>
  <si>
    <t>STATUS PO</t>
  </si>
  <si>
    <t>70703-1SM</t>
  </si>
  <si>
    <t>SAMIT</t>
  </si>
  <si>
    <t>NANBU</t>
  </si>
  <si>
    <t>YES</t>
  </si>
  <si>
    <t>15/06/201711:25:25AM</t>
  </si>
  <si>
    <t>7276-2032-5W</t>
  </si>
  <si>
    <t>FLOORUNDERREARPROTECTOR1BASEASSY</t>
  </si>
  <si>
    <t>B09170702255</t>
  </si>
  <si>
    <t>CLOSE</t>
  </si>
  <si>
    <t>B09170702256</t>
  </si>
  <si>
    <t>70703-2ESA</t>
  </si>
  <si>
    <t>SUAI</t>
  </si>
  <si>
    <t>22/06/20171:31:57PM</t>
  </si>
  <si>
    <t>7271-1249-30</t>
  </si>
  <si>
    <t>CASSETTER/B1ASSY</t>
  </si>
  <si>
    <t>PASISUPP</t>
  </si>
  <si>
    <t>7254-0701-3W</t>
  </si>
  <si>
    <t>MAINF/BBASESUBASSYA</t>
  </si>
  <si>
    <t>70703-2PM</t>
  </si>
  <si>
    <t>PEMI</t>
  </si>
  <si>
    <t>KMK</t>
  </si>
  <si>
    <t>21/06/20179:54:31AM</t>
  </si>
  <si>
    <t>7176-0026-30</t>
  </si>
  <si>
    <t>ENGINEMAINCOVERPROTECTORBASE2</t>
  </si>
  <si>
    <t>7184-8880-50</t>
  </si>
  <si>
    <t>ARENGFRPROTECTORCOVER</t>
  </si>
  <si>
    <t>OPEN</t>
  </si>
  <si>
    <t>AFFILIATE ID</t>
  </si>
  <si>
    <t>M / E</t>
  </si>
  <si>
    <t>MOQ</t>
  </si>
  <si>
    <t>SCHEDULE ETA WH CONSOLIDATION</t>
  </si>
  <si>
    <t>ACTUAL ETA WH CONSOLIDATION</t>
  </si>
  <si>
    <t>SUPPLIER DN NO.</t>
  </si>
  <si>
    <t>BOX NO. FROM</t>
  </si>
  <si>
    <t>BOX NO. TO</t>
  </si>
  <si>
    <t>RECEIVE DATE</t>
  </si>
  <si>
    <t>HE7071</t>
  </si>
  <si>
    <t>HESTO</t>
  </si>
  <si>
    <t>SUGITY</t>
  </si>
  <si>
    <t>M</t>
  </si>
  <si>
    <t>7284-9277-3W</t>
  </si>
  <si>
    <t xml:space="preserve">PROTECTOR                                                                                           </t>
  </si>
  <si>
    <t>OGATA</t>
  </si>
  <si>
    <t>7284-9426-3W</t>
  </si>
  <si>
    <t xml:space="preserve">FRAME LH P/T                                                                                        </t>
  </si>
  <si>
    <t>AS7071</t>
  </si>
  <si>
    <t>YAS</t>
  </si>
  <si>
    <t>7184-9553-30</t>
  </si>
  <si>
    <t xml:space="preserve">KD ENGINE DASH PROTECTOR COVER (lhd)                                                                </t>
  </si>
  <si>
    <t>BS7071</t>
  </si>
  <si>
    <t>YBL-S</t>
  </si>
  <si>
    <t>7154-0842-30</t>
  </si>
  <si>
    <t xml:space="preserve">INPANE R/B NO.2 FUSE BLOCK                                                                          </t>
  </si>
  <si>
    <t>PY7071</t>
  </si>
  <si>
    <t>YPY</t>
  </si>
  <si>
    <t>7171-6050-30</t>
  </si>
  <si>
    <t xml:space="preserve">E/G ROOM R/B CONNECTOR HOLDER                                                                       </t>
  </si>
  <si>
    <t>PY707A</t>
  </si>
  <si>
    <t>E</t>
  </si>
  <si>
    <t>7171-6036</t>
  </si>
  <si>
    <t xml:space="preserve">R/F UPPER OPT LHD C/B (141×111)                                                                     </t>
  </si>
  <si>
    <t>2a</t>
  </si>
  <si>
    <t>2b</t>
  </si>
  <si>
    <t>2c</t>
  </si>
  <si>
    <t>2d</t>
  </si>
  <si>
    <t>2e</t>
  </si>
  <si>
    <t>2f</t>
  </si>
  <si>
    <t>** Hanya Summary PO saja tanpa mencantumkan delivery</t>
  </si>
  <si>
    <t>SUMMARY PO AFFILIATE</t>
  </si>
  <si>
    <t>PO SENT TO SUPPLIER DATE</t>
  </si>
  <si>
    <t>BOX/PALLET</t>
  </si>
  <si>
    <t>KANBAN NO.</t>
  </si>
  <si>
    <t>SCHEDULE QTY</t>
  </si>
  <si>
    <t>70703-2EPM</t>
  </si>
  <si>
    <t>3/07/201710:38:33AM</t>
  </si>
  <si>
    <t>7276-0821-3W</t>
  </si>
  <si>
    <t>MULTIT/MRHPROTECTORBASESUBASSY</t>
  </si>
  <si>
    <t>7271-4126-3W</t>
  </si>
  <si>
    <t>PTCCONNECTORBLOCKLHDNRWBASESUBASSY</t>
  </si>
  <si>
    <t>7284-9027-0W</t>
  </si>
  <si>
    <t>PROTECTOR</t>
  </si>
  <si>
    <t>70703-1PM</t>
  </si>
  <si>
    <t>19/06/201711:41:14AM</t>
  </si>
  <si>
    <t>7371-6245-3W</t>
  </si>
  <si>
    <t>CENTERCONNECTORBLOCK141</t>
  </si>
  <si>
    <t>7171-6192-30</t>
  </si>
  <si>
    <t>SIDEMEMMBERLHCONN.BLOCK</t>
  </si>
  <si>
    <t>7176-0812-30</t>
  </si>
  <si>
    <t>LHHEADCOVERRRPROTECTORCOVER</t>
  </si>
  <si>
    <t>7154-0896</t>
  </si>
  <si>
    <t>COVER</t>
  </si>
  <si>
    <t>7176-0624-30</t>
  </si>
  <si>
    <t>ENGINERRPROTECTORCOVER</t>
  </si>
  <si>
    <t>7276-0623-3W</t>
  </si>
  <si>
    <t>ENGINERRPROTECTORBASESUBASSY</t>
  </si>
  <si>
    <t>7284-9028-30</t>
  </si>
  <si>
    <t>7138-4073</t>
  </si>
  <si>
    <t>HARDTUBE</t>
  </si>
  <si>
    <t>7176-0452-30</t>
  </si>
  <si>
    <t>E/GHEADRHRRPROTECTORCOVER</t>
  </si>
  <si>
    <t>7184-9440</t>
  </si>
  <si>
    <t>DOORSMARTPROTECTORRH</t>
  </si>
  <si>
    <t>7271-1250-3W</t>
  </si>
  <si>
    <t>CASSETTER/B2ASSY</t>
  </si>
  <si>
    <t>7271-6172-30</t>
  </si>
  <si>
    <t>FRAMEASSY</t>
  </si>
  <si>
    <t>7154-7722-30</t>
  </si>
  <si>
    <t>R/BLOWERCOVER</t>
  </si>
  <si>
    <t>7154-7723-30</t>
  </si>
  <si>
    <t>INPANER/BLOWERCOVER(LHD)</t>
  </si>
  <si>
    <t>7174-0877-30</t>
  </si>
  <si>
    <t>IGNITERCONNECTORHOLDER2</t>
  </si>
  <si>
    <t>7184-9031</t>
  </si>
  <si>
    <t>PPPROTECTOR</t>
  </si>
  <si>
    <t>7254-0831-3W</t>
  </si>
  <si>
    <t>E/GROOMR/BFRAMEASSEMBLY(DIESEL)</t>
  </si>
  <si>
    <t>SUMMARY OUTSTANDING DAN DELIVERY PASI TO AFFILIATE</t>
  </si>
  <si>
    <t>MPQ</t>
  </si>
  <si>
    <t>PASI SURAT JALAN NO.</t>
  </si>
  <si>
    <t>PASI INVOICE NO.</t>
  </si>
  <si>
    <t>PASI DELIVERY QTY</t>
  </si>
  <si>
    <t>DASM70211T</t>
  </si>
  <si>
    <t>DASM70212T</t>
  </si>
  <si>
    <t>DAPM70733T</t>
  </si>
  <si>
    <t>DASA70792T</t>
  </si>
  <si>
    <t>DASA70803T</t>
  </si>
  <si>
    <t>DAPM70731T</t>
  </si>
  <si>
    <t>SUMMARY INVOICE SUPPLIER</t>
  </si>
  <si>
    <t>INVOICE NO</t>
  </si>
  <si>
    <t>INVOICE DATE</t>
  </si>
  <si>
    <t>PRICE/PCS</t>
  </si>
  <si>
    <t>TOTAL AMOUNT</t>
  </si>
  <si>
    <t>No. Inv/Nanbu/001</t>
  </si>
  <si>
    <t>SUMMARY INVOICE Affiliate</t>
  </si>
  <si>
    <t>PASI Surat jalan No</t>
  </si>
  <si>
    <t>AFF. RECEIVE DATE</t>
  </si>
  <si>
    <t>AFFILIATE RECEIVING QTY</t>
  </si>
  <si>
    <t>3a</t>
  </si>
  <si>
    <t>3b</t>
  </si>
  <si>
    <t>3c</t>
  </si>
  <si>
    <t>FK</t>
  </si>
  <si>
    <t>KD_JENIS_TRANSAKSI</t>
  </si>
  <si>
    <t>FG_PENGGANTI</t>
  </si>
  <si>
    <t>NOMOR_FAKTUR</t>
  </si>
  <si>
    <t>MASA_PAJAK</t>
  </si>
  <si>
    <t>TAHUN_PAJAK</t>
  </si>
  <si>
    <t>TANGGAL_FAKTUR</t>
  </si>
  <si>
    <t>NPWP</t>
  </si>
  <si>
    <t>NAMA</t>
  </si>
  <si>
    <t>ALAMAT_LENGKAP</t>
  </si>
  <si>
    <t>JUMLAH_DPP</t>
  </si>
  <si>
    <t>JUMLAH_PPN</t>
  </si>
  <si>
    <t>JUMLAH_PPNBM</t>
  </si>
  <si>
    <t>ID_KETERANGAN_TAMBAHAN</t>
  </si>
  <si>
    <t>FG_UANG_MUKA</t>
  </si>
  <si>
    <t>UANG_MUKA_DPP</t>
  </si>
  <si>
    <t>UANG_MUKA_PPN</t>
  </si>
  <si>
    <t>UANG_MUKA_PPNBM</t>
  </si>
  <si>
    <t>REFERENSI</t>
  </si>
  <si>
    <t>LT</t>
  </si>
  <si>
    <t>JALAN</t>
  </si>
  <si>
    <t>BLOK</t>
  </si>
  <si>
    <t>NOMOR</t>
  </si>
  <si>
    <t>RT</t>
  </si>
  <si>
    <t>RW</t>
  </si>
  <si>
    <t>KECAMATAN</t>
  </si>
  <si>
    <t>KELURAHAN</t>
  </si>
  <si>
    <t>KABUPATEN</t>
  </si>
  <si>
    <t>PROPINSI</t>
  </si>
  <si>
    <t>KODE_POS</t>
  </si>
  <si>
    <t>NOMOR_TELEPON</t>
  </si>
  <si>
    <t>07</t>
  </si>
  <si>
    <t>04</t>
  </si>
  <si>
    <t>018694695055000</t>
  </si>
  <si>
    <t>PT. SEMARANG AUTOCOMP MANUFACTURING INDONESIA</t>
  </si>
  <si>
    <t>WALISONGO KM. 9,8  TUGU REJO TUGU SEMARANG JAWA TENGAH 50151</t>
  </si>
  <si>
    <t>DASJ70044T</t>
  </si>
  <si>
    <t>7039-9010</t>
  </si>
  <si>
    <t>7039-9174</t>
  </si>
  <si>
    <t>7138-3286</t>
  </si>
  <si>
    <t>7138-3287</t>
  </si>
  <si>
    <t>7138-3333</t>
  </si>
  <si>
    <t>7138-3860</t>
  </si>
  <si>
    <t>7138-4089</t>
  </si>
  <si>
    <t>7138-4164</t>
  </si>
  <si>
    <t>7138-4533</t>
  </si>
  <si>
    <t>7138-8203-30</t>
  </si>
  <si>
    <t>7154-0811-30</t>
  </si>
  <si>
    <t>7171-6032</t>
  </si>
  <si>
    <t>7176-1180</t>
  </si>
  <si>
    <t>7184-9603</t>
  </si>
  <si>
    <t>7284-6030-3W</t>
  </si>
  <si>
    <t>7284-8100-3W</t>
  </si>
  <si>
    <t>7009-2194-02</t>
  </si>
  <si>
    <t>7009-2193-02</t>
  </si>
  <si>
    <t>7009-2191-02</t>
  </si>
  <si>
    <t>7009-2190-02</t>
  </si>
  <si>
    <t>7009-1786-02</t>
  </si>
  <si>
    <t>7009-1785-02</t>
  </si>
  <si>
    <t>7009-1343-02</t>
  </si>
  <si>
    <t>7009-1343</t>
  </si>
  <si>
    <t>ETA Affiliate</t>
  </si>
  <si>
    <t>ETA/ ETD PASI</t>
  </si>
  <si>
    <t>Firm Quantity</t>
  </si>
  <si>
    <t>Forecast Quantity Oct-17</t>
  </si>
  <si>
    <t>Forecast Quantity Sept-17</t>
  </si>
  <si>
    <t>Forecast Quantity Aug-17</t>
  </si>
  <si>
    <t>Forecast Quantity Jul-17</t>
  </si>
  <si>
    <t>Part No.</t>
  </si>
  <si>
    <t>No.</t>
  </si>
  <si>
    <t>11-Jun-2017</t>
  </si>
  <si>
    <t>Issue Date</t>
  </si>
  <si>
    <t>Affiliate Name</t>
  </si>
  <si>
    <t>Jul-17</t>
  </si>
  <si>
    <t>Period</t>
  </si>
  <si>
    <t>1a</t>
  </si>
  <si>
    <t>1b</t>
  </si>
  <si>
    <t>1c</t>
  </si>
  <si>
    <t>1d</t>
  </si>
  <si>
    <t>Term 77</t>
  </si>
  <si>
    <t>Forecast Quantity Nov-17</t>
  </si>
  <si>
    <t>Forecast Quantity Dec-17</t>
  </si>
  <si>
    <t>Forecast Quantity Jan-17</t>
  </si>
  <si>
    <t>Forecast Quantity Feb-17</t>
  </si>
  <si>
    <t>Forecast Quantity Mar-17</t>
  </si>
  <si>
    <t>Forecast Quantity Apr-17</t>
  </si>
  <si>
    <t>Forecast Quantity May-17</t>
  </si>
  <si>
    <t>Forecast Quantity Jun-17</t>
  </si>
  <si>
    <t>7009-1862-02</t>
  </si>
  <si>
    <t>Periode Forecast</t>
  </si>
  <si>
    <t>Forecast No</t>
  </si>
  <si>
    <t>Affiliate Code</t>
  </si>
  <si>
    <t>Supplier Code</t>
  </si>
  <si>
    <t>Part No</t>
  </si>
  <si>
    <t>Revision</t>
  </si>
  <si>
    <t>ISSUE DATE</t>
  </si>
  <si>
    <t>Forecast
Revision</t>
  </si>
  <si>
    <t>AFFILIATE</t>
  </si>
  <si>
    <t>SUPPLIER</t>
  </si>
  <si>
    <t>Part Name</t>
  </si>
  <si>
    <t>PROJECT</t>
  </si>
  <si>
    <t>Rev0</t>
  </si>
  <si>
    <t>TERMINAL</t>
  </si>
  <si>
    <t>640A</t>
  </si>
  <si>
    <t>SAMI JF</t>
  </si>
  <si>
    <t>Rev1</t>
  </si>
  <si>
    <t>SAMI T</t>
  </si>
  <si>
    <t>SAI T</t>
  </si>
  <si>
    <t>SAI B</t>
  </si>
  <si>
    <t>JAI</t>
  </si>
  <si>
    <t>LTF Periode</t>
  </si>
  <si>
    <t>ALL</t>
  </si>
  <si>
    <t>7171-6156</t>
  </si>
  <si>
    <t>Periode</t>
  </si>
  <si>
    <t>2.1Forecast regular (Daily Fcast (N) ~ N+3)</t>
  </si>
  <si>
    <t>Contoh Case KMK dan NANBU-ketika ada revisi Forecast</t>
  </si>
  <si>
    <t>Supplier</t>
  </si>
  <si>
    <t>Affiliate</t>
  </si>
  <si>
    <t>Data</t>
  </si>
  <si>
    <t>Forecast rev00</t>
  </si>
  <si>
    <t>Forecast rev01</t>
  </si>
  <si>
    <t>Forecast rev02</t>
  </si>
  <si>
    <t>Forecast rev03</t>
  </si>
  <si>
    <t>PO Affiliate Kanban</t>
  </si>
  <si>
    <t>PO PASI kanban</t>
  </si>
  <si>
    <t>Diff Fc Vs PO Affiliate kanban</t>
  </si>
  <si>
    <t>Diff Fc Vs PO PASI kanban</t>
  </si>
  <si>
    <t>Cumm Fc Vs PO Affiliate kanban</t>
  </si>
  <si>
    <t>Cumm Fc Vs PO PASI kanban</t>
  </si>
  <si>
    <t>PO Affiliate</t>
  </si>
  <si>
    <t>PO PASI</t>
  </si>
  <si>
    <t>Diff Fc Vs PO Affiliate</t>
  </si>
  <si>
    <t>Diff Fc Vs PO PASI</t>
  </si>
  <si>
    <t>Cumm Fc Vs PO Affiliate</t>
  </si>
  <si>
    <t>Cumm Fc Vs PO PASI</t>
  </si>
  <si>
    <t>Total Forecast</t>
  </si>
  <si>
    <t>Total PO Affiliate</t>
  </si>
  <si>
    <t>Total PO PASI</t>
  </si>
  <si>
    <t>Total Diff Fc Vs PO Affiliate</t>
  </si>
  <si>
    <t>Total Diff Fc Vs PO PASI</t>
  </si>
  <si>
    <t>Total Cumm Fc Vs PO Affiliate</t>
  </si>
  <si>
    <t>Total Cumm Fc Vs PO PASI</t>
  </si>
  <si>
    <t>2.2. Contoh case jika tidak ada revisi Forecast</t>
  </si>
  <si>
    <t>PLASESS</t>
  </si>
  <si>
    <t>Fluktuasi PO terhadap Forecast &gt;30%</t>
  </si>
  <si>
    <t>Daily</t>
  </si>
  <si>
    <t>Fluktuasi Forecast Wekly (R0 vs R1, R2, vs R1, R3 vs R2)</t>
  </si>
  <si>
    <t>Weekly</t>
  </si>
  <si>
    <t>Contoh screen filter Forecast &gt;30%</t>
  </si>
  <si>
    <t>Deviasi Forecast</t>
  </si>
  <si>
    <t>7276-1645-50</t>
  </si>
  <si>
    <t>NIDEC</t>
  </si>
  <si>
    <t>SAIT</t>
  </si>
  <si>
    <t>7171-1407</t>
  </si>
  <si>
    <t>7171-1408</t>
  </si>
  <si>
    <t>7171-6239</t>
  </si>
  <si>
    <t>7176-1888</t>
  </si>
  <si>
    <t>7176-1889</t>
  </si>
  <si>
    <t>7176-1890</t>
  </si>
  <si>
    <t>7273-2465-3W</t>
  </si>
  <si>
    <t>SAIB</t>
  </si>
  <si>
    <t>7273-2772-3W</t>
  </si>
  <si>
    <t>7273-2800-3W</t>
  </si>
  <si>
    <t>7273-2801-3W</t>
  </si>
  <si>
    <t>7273-3015-3W</t>
  </si>
  <si>
    <t>7273-3017-3W</t>
  </si>
  <si>
    <t>7273-3067-30</t>
  </si>
  <si>
    <t>7273-3068-30</t>
  </si>
  <si>
    <t>EVALUASI BULAN MAY</t>
  </si>
  <si>
    <t xml:space="preserve">2.5. Calculate montly F'cast (from daily template) </t>
  </si>
  <si>
    <t>2.6. Calculate STP F'cast Vs Firm &amp; Actual Delivery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</si>
  <si>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</si>
  <si>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</si>
  <si>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</si>
  <si>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</si>
  <si>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</si>
  <si>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</si>
  <si>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</si>
  <si>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</si>
  <si>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</si>
  <si>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AVG</t>
  </si>
  <si>
    <t>STP</t>
  </si>
  <si>
    <t>July Forecast</t>
  </si>
  <si>
    <t>Aug Forecast</t>
  </si>
  <si>
    <t>Sept Forecast</t>
  </si>
  <si>
    <t>Oct Forecast</t>
  </si>
  <si>
    <t>Nov Forecast</t>
  </si>
  <si>
    <t>Actual</t>
  </si>
  <si>
    <t>Diff STP Vs Actual</t>
  </si>
  <si>
    <t>Actual PO kanban</t>
  </si>
  <si>
    <t>Diff STP vs Firm</t>
  </si>
  <si>
    <t>Diff Firm vs Act</t>
  </si>
  <si>
    <t>Diff Firm vs Last FC</t>
  </si>
  <si>
    <t>FORMAT ALL AFFILIATE (DOMESTIC &amp; EXPORT)</t>
  </si>
  <si>
    <t>2.7. Calculate Regular F'cast Vs Firm &amp; Actual Delivery (Domestic Common Affiliate)</t>
  </si>
  <si>
    <t>2.8.Calculate STP F'cast Vs Firm &amp; Actual Delivery (Domestic &amp; Export)</t>
  </si>
  <si>
    <t>YHK</t>
  </si>
  <si>
    <t>YC</t>
  </si>
  <si>
    <t>Jul Forecast</t>
  </si>
  <si>
    <t>Diff Firm vs Fc 1</t>
  </si>
  <si>
    <t>TOTAL</t>
  </si>
  <si>
    <t>1e</t>
  </si>
  <si>
    <t>1f</t>
  </si>
  <si>
    <t>PASI HT System (Export)</t>
  </si>
  <si>
    <t>Receipt - PASI (Export)</t>
  </si>
  <si>
    <t>New screen at HT System to input receiving transaction (export)</t>
  </si>
</sst>
</file>

<file path=xl/styles.xml><?xml version="1.0" encoding="utf-8"?>
<styleSheet xmlns="http://schemas.openxmlformats.org/spreadsheetml/2006/main">
  <numFmts count="4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000_);_(* \(#,##0.0000\);_(* &quot;-&quot;??_);_(@_)"/>
    <numFmt numFmtId="166" formatCode="#,##0.00\ &quot;F&quot;;[Red]\-#,##0.00\ &quot;F&quot;"/>
    <numFmt numFmtId="167" formatCode="_-* #,##0\ &quot;F&quot;_-;\-* #,##0\ &quot;F&quot;_-;_-* &quot;-&quot;\ &quot;F&quot;_-;_-@_-"/>
    <numFmt numFmtId="168" formatCode="_-* #,##0.00\ &quot;$&quot;_-;\-* #,##0.00\ &quot;$&quot;_-;_-* &quot;-&quot;??\ &quot;$&quot;_-;_-@_-"/>
    <numFmt numFmtId="169" formatCode="0.0%;\(0.0%\)"/>
    <numFmt numFmtId="170" formatCode="&quot;$&quot;#,##0\ ;\(&quot;$&quot;#,##0\)"/>
    <numFmt numFmtId="171" formatCode="_-* #,##0.00\ _D_M_-;\-* #,##0.00\ _D_M_-;_-* &quot;-&quot;??\ _D_M_-;_-@_-"/>
    <numFmt numFmtId="172" formatCode="&quot;$&quot;#,##0.00;[Red]&quot;$&quot;#,##0.00"/>
    <numFmt numFmtId="173" formatCode="_-* #,##0\ &quot;$&quot;_-;\-* #,##0\ &quot;$&quot;_-;_-* &quot;-&quot;\ &quot;$&quot;_-;_-@_-"/>
    <numFmt numFmtId="174" formatCode="_ * #,##0_)&quot;?&quot;_ ;_ * \(#,##0\)&quot;?&quot;_ ;_ * &quot;-&quot;_)&quot;?&quot;_ ;_ @_ "/>
    <numFmt numFmtId="175" formatCode="_-* #,##0\ _F_-;\-* #,##0\ _F_-;_-* &quot;-&quot;\ _F_-;_-@_-"/>
    <numFmt numFmtId="176" formatCode="_-* #,##0.00\ &quot;F&quot;_-;\-* #,##0.00\ &quot;F&quot;_-;_-* &quot;-&quot;??\ &quot;F&quot;_-;_-@_-"/>
    <numFmt numFmtId="177" formatCode="_-* #,##0\ _$_-;\-* #,##0\ _$_-;_-* &quot;-&quot;\ _$_-;_-@_-"/>
    <numFmt numFmtId="178" formatCode="_-* #,##0.00\ _$_-;\-* #,##0.00\ _$_-;_-* &quot;-&quot;??\ _$_-;_-@_-"/>
    <numFmt numFmtId="179" formatCode="_-* #,##0\ &quot;DM&quot;_-;\-* #,##0\ &quot;DM&quot;_-;_-* &quot;-&quot;\ &quot;DM&quot;_-;_-@_-"/>
    <numFmt numFmtId="180" formatCode="_-* #,##0.00\ &quot;DM&quot;_-;\-* #,##0.00\ &quot;DM&quot;_-;_-* &quot;-&quot;??\ &quot;DM&quot;_-;_-@_-"/>
    <numFmt numFmtId="181" formatCode="#.###00"/>
    <numFmt numFmtId="182" formatCode="_-&quot;$&quot;* #,##0_-;\-&quot;$&quot;* #,##0_-;_-&quot;$&quot;* &quot;-&quot;_-;_-@_-"/>
    <numFmt numFmtId="183" formatCode="&quot;$&quot;#,##0.00;[Red]\-&quot;$&quot;#,##0.00"/>
    <numFmt numFmtId="184" formatCode="&quot;(&quot;0%&quot;)   &quot;;[Red]\-&quot;(&quot;0%&quot;)   &quot;;&quot;－    &quot;"/>
    <numFmt numFmtId="185" formatCode="&quot;(&quot;0.00%&quot;)   &quot;;[Red]\-&quot;(&quot;0.00%&quot;)   &quot;;&quot;－    &quot;"/>
    <numFmt numFmtId="186" formatCode="0.00%;[Red]\-0.00%;&quot;－&quot;"/>
    <numFmt numFmtId="187" formatCode="_ * #,##0_ ;_ * \-#,##0_ ;_ * &quot;-&quot;_ ;_ @_ "/>
    <numFmt numFmtId="188" formatCode="&quot;¥&quot;#,##0.00;[Red]&quot;¥&quot;\-#,##0.00"/>
    <numFmt numFmtId="189" formatCode="&quot;¥&quot;#,##0;[Red]&quot;¥&quot;\-#,##0"/>
    <numFmt numFmtId="190" formatCode="_(* #,##0_);_(* \(#,##0\);_(* &quot;-&quot;??_);_(@_)"/>
    <numFmt numFmtId="191" formatCode="_-* #,##0_-;\-* #,##0_-;_-* &quot;-&quot;_-;_-@_-"/>
    <numFmt numFmtId="192" formatCode="_-* #,##0.00_-;\-* #,##0.00_-;_-* &quot;-&quot;??_-;_-@_-"/>
    <numFmt numFmtId="193" formatCode="_-&quot;ß&quot;* #,##0_-;\-&quot;ß&quot;* #,##0_-;_-&quot;ß&quot;* &quot;-&quot;_-;_-@_-"/>
    <numFmt numFmtId="194" formatCode="_-&quot;ß&quot;* #,##0.00_-;\-&quot;ß&quot;* #,##0.00_-;_-&quot;ß&quot;* &quot;-&quot;??_-;_-@_-"/>
    <numFmt numFmtId="195" formatCode="#,##0;\(#,##0\)"/>
    <numFmt numFmtId="196" formatCode="\t0.00%"/>
    <numFmt numFmtId="197" formatCode="\t#\ ??/??"/>
    <numFmt numFmtId="198" formatCode="&quot;$&quot;#,##0;[Red]\-&quot;$&quot;#,##0"/>
    <numFmt numFmtId="199" formatCode="&quot;¥&quot;#,##0.00;[Red]\-&quot;¥&quot;#,##0.00"/>
    <numFmt numFmtId="200" formatCode="&quot;¥&quot;#,##0;[Red]\-&quot;¥&quot;#,##0"/>
    <numFmt numFmtId="201" formatCode="#,##0,"/>
    <numFmt numFmtId="202" formatCode="&quot;\&quot;#,##0.00;[Red]\-&quot;\&quot;#,##0.00"/>
    <numFmt numFmtId="203" formatCode="&quot;\&quot;#,##0.00;[Red]&quot;\&quot;\-#,##0.00"/>
    <numFmt numFmtId="204" formatCode="&quot;\&quot;#,##0;[Red]&quot;\&quot;\-#,##0"/>
    <numFmt numFmtId="205" formatCode="_-[$Rp-421]* #,##0_ ;_-[$Rp-421]* \-#,##0\ ;_-[$Rp-421]* &quot;-&quot;_ ;_-@_ "/>
    <numFmt numFmtId="206" formatCode="dd/mm/yyyy;@"/>
    <numFmt numFmtId="207" formatCode="[$-409]mmm\-yy;@"/>
  </numFmts>
  <fonts count="102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0"/>
      <name val="Helv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10"/>
      <color indexed="24"/>
      <name val="Courier New"/>
      <family val="3"/>
    </font>
    <font>
      <b/>
      <sz val="11"/>
      <color indexed="9"/>
      <name val="Calibri"/>
      <family val="2"/>
    </font>
    <font>
      <sz val="10"/>
      <name val="MS Sans Serif"/>
      <family val="2"/>
    </font>
    <font>
      <sz val="9"/>
      <name val="ＭＳ Ｐゴシック"/>
      <family val="3"/>
      <charset val="128"/>
    </font>
    <font>
      <u/>
      <sz val="8"/>
      <color indexed="36"/>
      <name val="Arial"/>
      <family val="2"/>
    </font>
    <font>
      <sz val="11"/>
      <color indexed="17"/>
      <name val="Calibri"/>
      <family val="2"/>
    </font>
    <font>
      <b/>
      <sz val="16"/>
      <name val="Times New Roman"/>
      <family val="1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ＭＳ ゴシック"/>
      <family val="3"/>
      <charset val="128"/>
    </font>
    <font>
      <sz val="11"/>
      <color indexed="52"/>
      <name val="Calibri"/>
      <family val="2"/>
    </font>
    <font>
      <sz val="7"/>
      <name val="Small Fonts"/>
      <family val="3"/>
      <charset val="128"/>
    </font>
    <font>
      <sz val="10"/>
      <color indexed="10"/>
      <name val="Arial"/>
      <family val="2"/>
    </font>
    <font>
      <b/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60"/>
      <name val="Calibri"/>
      <family val="2"/>
    </font>
    <font>
      <sz val="11"/>
      <color indexed="10"/>
      <name val="明朝"/>
      <family val="1"/>
      <charset val="128"/>
    </font>
    <font>
      <b/>
      <i/>
      <sz val="10"/>
      <name val="Arial"/>
      <family val="2"/>
    </font>
    <font>
      <b/>
      <sz val="10"/>
      <name val="MS Sans Serif"/>
      <family val="2"/>
    </font>
    <font>
      <sz val="10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2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・団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"/>
      <color theme="1"/>
      <name val="Calibri"/>
      <family val="2"/>
      <scheme val="minor"/>
    </font>
    <font>
      <u/>
      <sz val="9.9"/>
      <color theme="10"/>
      <name val="Calibri"/>
      <family val="2"/>
    </font>
    <font>
      <u/>
      <sz val="9"/>
      <color theme="10"/>
      <name val="Calibri"/>
      <family val="2"/>
    </font>
    <font>
      <sz val="10"/>
      <name val="Arial"/>
    </font>
    <font>
      <i/>
      <sz val="10"/>
      <name val="Arial"/>
      <family val="2"/>
    </font>
    <font>
      <sz val="11"/>
      <name val="Calibri"/>
      <family val="2"/>
    </font>
    <font>
      <b/>
      <u/>
      <sz val="14"/>
      <name val="Calibri"/>
      <family val="2"/>
    </font>
    <font>
      <sz val="9"/>
      <name val="Calibri"/>
      <family val="2"/>
    </font>
    <font>
      <b/>
      <sz val="9"/>
      <color indexed="81"/>
      <name val="Tahoma"/>
      <family val="2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9"/>
      <name val="lr oSVbN"/>
      <family val="3"/>
      <charset val="128"/>
    </font>
    <font>
      <sz val="14"/>
      <name val="Cordia New"/>
      <family val="2"/>
      <charset val="222"/>
    </font>
    <font>
      <sz val="12"/>
      <name val="¹UAAA¼"/>
      <family val="3"/>
      <charset val="129"/>
    </font>
    <font>
      <sz val="10"/>
      <name val="Times New Roman"/>
      <family val="1"/>
    </font>
    <font>
      <sz val="20"/>
      <name val="HP Logo LG"/>
      <charset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sz val="14"/>
      <name val="Cordia New"/>
      <family val="2"/>
    </font>
    <font>
      <sz val="11"/>
      <name val=""/>
      <family val="1"/>
      <charset val="136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ＭＳ Ｐゴシック"/>
      <family val="3"/>
      <charset val="128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0"/>
      <color theme="0"/>
      <name val="Arial Narrow"/>
      <family val="2"/>
    </font>
    <font>
      <sz val="10"/>
      <color rgb="FF0066CC"/>
      <name val="Arial"/>
      <family val="2"/>
    </font>
    <font>
      <b/>
      <sz val="11"/>
      <color rgb="FF0066CC"/>
      <name val="Calibri"/>
      <family val="2"/>
      <scheme val="minor"/>
    </font>
    <font>
      <b/>
      <sz val="11"/>
      <color theme="0"/>
      <name val="Arial Narrow"/>
      <family val="2"/>
    </font>
  </fonts>
  <fills count="4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lightGray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71">
    <xf numFmtId="0" fontId="0" fillId="0" borderId="0"/>
    <xf numFmtId="0" fontId="4" fillId="0" borderId="0"/>
    <xf numFmtId="9" fontId="11" fillId="5" borderId="0"/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1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5" fontId="15" fillId="0" borderId="0" applyFill="0" applyBorder="0" applyAlignment="0"/>
    <xf numFmtId="165" fontId="15" fillId="0" borderId="0" applyFill="0" applyBorder="0" applyAlignment="0"/>
    <xf numFmtId="166" fontId="16" fillId="0" borderId="0" applyFill="0" applyBorder="0" applyAlignment="0"/>
    <xf numFmtId="166" fontId="16" fillId="0" borderId="0" applyFill="0" applyBorder="0" applyAlignment="0"/>
    <xf numFmtId="167" fontId="16" fillId="0" borderId="0" applyFill="0" applyBorder="0" applyAlignment="0"/>
    <xf numFmtId="167" fontId="16" fillId="0" borderId="0" applyFill="0" applyBorder="0" applyAlignment="0"/>
    <xf numFmtId="168" fontId="15" fillId="0" borderId="0" applyFill="0" applyBorder="0" applyAlignment="0"/>
    <xf numFmtId="168" fontId="15" fillId="0" borderId="0" applyFill="0" applyBorder="0" applyAlignment="0"/>
    <xf numFmtId="169" fontId="15" fillId="0" borderId="0" applyFill="0" applyBorder="0" applyAlignment="0"/>
    <xf numFmtId="169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0" fontId="17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>
      <alignment vertical="center"/>
    </xf>
    <xf numFmtId="3" fontId="1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4" fontId="20" fillId="0" borderId="0" applyFill="0" applyBorder="0" applyAlignment="0"/>
    <xf numFmtId="14" fontId="20" fillId="0" borderId="0" applyFill="0" applyBorder="0" applyAlignment="0"/>
    <xf numFmtId="38" fontId="21" fillId="0" borderId="18">
      <alignment vertical="center"/>
    </xf>
    <xf numFmtId="171" fontId="11" fillId="0" borderId="0" applyFont="0" applyFill="0" applyBorder="0" applyAlignment="0" applyProtection="0"/>
    <xf numFmtId="168" fontId="15" fillId="0" borderId="0" applyFill="0" applyBorder="0" applyAlignment="0"/>
    <xf numFmtId="168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8" fontId="15" fillId="0" borderId="0" applyFill="0" applyBorder="0" applyAlignment="0"/>
    <xf numFmtId="169" fontId="15" fillId="0" borderId="0" applyFill="0" applyBorder="0" applyAlignment="0"/>
    <xf numFmtId="169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2" fontId="19" fillId="0" borderId="0" applyFont="0" applyFill="0" applyBorder="0" applyAlignment="0" applyProtection="0"/>
    <xf numFmtId="0" fontId="11" fillId="0" borderId="0"/>
    <xf numFmtId="49" fontId="22" fillId="0" borderId="0" applyFill="0" applyBorder="0">
      <alignment horizontal="left"/>
    </xf>
    <xf numFmtId="49" fontId="22" fillId="5" borderId="19" applyFill="0" applyBorder="0">
      <alignment horizontal="centerContinuous" vertical="center"/>
    </xf>
    <xf numFmtId="49" fontId="22" fillId="0" borderId="20" applyFill="0" applyBorder="0">
      <alignment horizontal="left"/>
    </xf>
    <xf numFmtId="0" fontId="23" fillId="20" borderId="21" applyFont="0" applyBorder="0">
      <alignment horizontal="center"/>
    </xf>
    <xf numFmtId="0" fontId="23" fillId="20" borderId="21" applyFont="0" applyBorder="0">
      <alignment horizontal="center"/>
    </xf>
    <xf numFmtId="38" fontId="24" fillId="21" borderId="0" applyNumberFormat="0" applyBorder="0" applyAlignment="0" applyProtection="0"/>
    <xf numFmtId="38" fontId="24" fillId="21" borderId="0" applyNumberFormat="0" applyBorder="0" applyAlignment="0" applyProtection="0"/>
    <xf numFmtId="0" fontId="25" fillId="0" borderId="0"/>
    <xf numFmtId="0" fontId="26" fillId="0" borderId="22" applyNumberFormat="0" applyAlignment="0" applyProtection="0">
      <alignment horizontal="left" vertical="center"/>
    </xf>
    <xf numFmtId="0" fontId="26" fillId="0" borderId="22" applyNumberFormat="0" applyAlignment="0" applyProtection="0">
      <alignment horizontal="left" vertical="center"/>
    </xf>
    <xf numFmtId="0" fontId="26" fillId="0" borderId="23">
      <alignment horizontal="left" vertical="center"/>
    </xf>
    <xf numFmtId="0" fontId="26" fillId="0" borderId="23">
      <alignment horizontal="left" vertical="center"/>
    </xf>
    <xf numFmtId="0" fontId="27" fillId="0" borderId="0"/>
    <xf numFmtId="0" fontId="28" fillId="0" borderId="0"/>
    <xf numFmtId="0" fontId="29" fillId="0" borderId="0"/>
    <xf numFmtId="0" fontId="11" fillId="0" borderId="0">
      <alignment horizontal="center"/>
    </xf>
    <xf numFmtId="0" fontId="30" fillId="0" borderId="0" applyBorder="0"/>
    <xf numFmtId="10" fontId="24" fillId="22" borderId="1" applyNumberFormat="0" applyBorder="0" applyAlignment="0" applyProtection="0"/>
    <xf numFmtId="10" fontId="24" fillId="22" borderId="1" applyNumberFormat="0" applyBorder="0" applyAlignment="0" applyProtection="0"/>
    <xf numFmtId="0" fontId="30" fillId="0" borderId="0"/>
    <xf numFmtId="168" fontId="15" fillId="0" borderId="0" applyFill="0" applyBorder="0" applyAlignment="0"/>
    <xf numFmtId="168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8" fontId="15" fillId="0" borderId="0" applyFill="0" applyBorder="0" applyAlignment="0"/>
    <xf numFmtId="169" fontId="15" fillId="0" borderId="0" applyFill="0" applyBorder="0" applyAlignment="0"/>
    <xf numFmtId="169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0" fontId="11" fillId="0" borderId="0">
      <alignment horizontal="center"/>
    </xf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6" fontId="31" fillId="0" borderId="0" applyFont="0" applyFill="0" applyBorder="0" applyAlignment="0" applyProtection="0"/>
    <xf numFmtId="8" fontId="31" fillId="0" borderId="0" applyFont="0" applyFill="0" applyBorder="0" applyAlignment="0" applyProtection="0"/>
    <xf numFmtId="37" fontId="32" fillId="0" borderId="0"/>
    <xf numFmtId="172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11" fillId="0" borderId="0"/>
    <xf numFmtId="0" fontId="3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8" fillId="0" borderId="0"/>
    <xf numFmtId="0" fontId="39" fillId="0" borderId="0"/>
    <xf numFmtId="0" fontId="11" fillId="0" borderId="0"/>
    <xf numFmtId="0" fontId="40" fillId="0" borderId="0"/>
    <xf numFmtId="17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4" fontId="14" fillId="0" borderId="0">
      <alignment horizontal="center" wrapText="1"/>
      <protection locked="0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0" fontId="11" fillId="0" borderId="0" applyFont="0" applyFill="0" applyBorder="0" applyAlignment="0" applyProtection="0"/>
    <xf numFmtId="168" fontId="15" fillId="0" borderId="0" applyFill="0" applyBorder="0" applyAlignment="0"/>
    <xf numFmtId="168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8" fontId="15" fillId="0" borderId="0" applyFill="0" applyBorder="0" applyAlignment="0"/>
    <xf numFmtId="169" fontId="15" fillId="0" borderId="0" applyFill="0" applyBorder="0" applyAlignment="0"/>
    <xf numFmtId="169" fontId="15" fillId="0" borderId="0" applyFill="0" applyBorder="0" applyAlignment="0"/>
    <xf numFmtId="164" fontId="15" fillId="0" borderId="0" applyFill="0" applyBorder="0" applyAlignment="0"/>
    <xf numFmtId="164" fontId="15" fillId="0" borderId="0" applyFill="0" applyBorder="0" applyAlignment="0"/>
    <xf numFmtId="0" fontId="11" fillId="0" borderId="0"/>
    <xf numFmtId="0" fontId="21" fillId="0" borderId="0" applyNumberFormat="0" applyFont="0" applyFill="0" applyBorder="0" applyAlignment="0" applyProtection="0">
      <alignment horizontal="left"/>
    </xf>
    <xf numFmtId="0" fontId="41" fillId="0" borderId="24">
      <alignment horizontal="center"/>
    </xf>
    <xf numFmtId="0" fontId="42" fillId="23" borderId="0">
      <alignment horizontal="left" vertical="top"/>
    </xf>
    <xf numFmtId="49" fontId="20" fillId="0" borderId="0" applyFill="0" applyBorder="0" applyAlignment="0"/>
    <xf numFmtId="49" fontId="20" fillId="0" borderId="0" applyFill="0" applyBorder="0" applyAlignment="0"/>
    <xf numFmtId="175" fontId="16" fillId="0" borderId="0" applyFill="0" applyBorder="0" applyAlignment="0"/>
    <xf numFmtId="175" fontId="16" fillId="0" borderId="0" applyFill="0" applyBorder="0" applyAlignment="0"/>
    <xf numFmtId="176" fontId="16" fillId="0" borderId="0" applyFill="0" applyBorder="0" applyAlignment="0"/>
    <xf numFmtId="176" fontId="16" fillId="0" borderId="0" applyFill="0" applyBorder="0" applyAlignment="0"/>
    <xf numFmtId="0" fontId="11" fillId="0" borderId="0"/>
    <xf numFmtId="0" fontId="11" fillId="0" borderId="0">
      <alignment horizontal="center" textRotation="180"/>
    </xf>
    <xf numFmtId="177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46" fillId="28" borderId="25" applyNumberFormat="0" applyAlignment="0" applyProtection="0">
      <alignment vertical="center"/>
    </xf>
    <xf numFmtId="181" fontId="18" fillId="0" borderId="0" applyFont="0" applyFill="0" applyBorder="0" applyAlignment="0" applyProtection="0"/>
    <xf numFmtId="0" fontId="47" fillId="29" borderId="0" applyNumberFormat="0" applyBorder="0" applyAlignment="0" applyProtection="0">
      <alignment vertical="center"/>
    </xf>
    <xf numFmtId="182" fontId="11" fillId="0" borderId="0" applyFont="0" applyFill="0" applyBorder="0" applyAlignment="0" applyProtection="0"/>
    <xf numFmtId="183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>
      <alignment vertical="top"/>
    </xf>
    <xf numFmtId="186" fontId="4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/>
    <xf numFmtId="0" fontId="12" fillId="30" borderId="26" applyNumberFormat="0" applyFont="0" applyAlignment="0" applyProtection="0">
      <alignment vertical="center"/>
    </xf>
    <xf numFmtId="187" fontId="11" fillId="0" borderId="0" applyFont="0" applyFill="0" applyBorder="0" applyAlignment="0" applyProtection="0"/>
    <xf numFmtId="4" fontId="15" fillId="0" borderId="0" applyFont="0" applyFill="0" applyBorder="0" applyAlignment="0" applyProtection="0"/>
    <xf numFmtId="4" fontId="15" fillId="0" borderId="0" applyFont="0" applyFill="0" applyBorder="0" applyAlignment="0" applyProtection="0"/>
    <xf numFmtId="0" fontId="50" fillId="0" borderId="27" applyNumberFormat="0" applyFill="0" applyAlignment="0" applyProtection="0">
      <alignment vertical="center"/>
    </xf>
    <xf numFmtId="0" fontId="18" fillId="0" borderId="0" applyNumberFormat="0" applyFont="0" applyFill="0" applyBorder="0" applyProtection="0">
      <alignment vertical="top"/>
    </xf>
    <xf numFmtId="0" fontId="18" fillId="0" borderId="3" applyNumberFormat="0" applyFont="0" applyFill="0" applyBorder="0" applyProtection="0">
      <alignment vertical="top" wrapText="1"/>
      <protection locked="0"/>
    </xf>
    <xf numFmtId="0" fontId="18" fillId="0" borderId="0" applyNumberFormat="0" applyFont="0" applyFill="0" applyBorder="0" applyProtection="0">
      <alignment vertical="center"/>
    </xf>
    <xf numFmtId="0" fontId="18" fillId="0" borderId="0" applyNumberFormat="0" applyFont="0" applyFill="0" applyBorder="0" applyProtection="0">
      <alignment vertical="center" wrapText="1"/>
    </xf>
    <xf numFmtId="0" fontId="51" fillId="11" borderId="28" applyNumberFormat="0" applyAlignment="0" applyProtection="0">
      <alignment vertical="center"/>
    </xf>
    <xf numFmtId="0" fontId="52" fillId="31" borderId="29" applyNumberFormat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0">
      <alignment vertical="center"/>
    </xf>
    <xf numFmtId="0" fontId="55" fillId="7" borderId="0" applyNumberFormat="0" applyBorder="0" applyAlignment="0" applyProtection="0">
      <alignment vertical="center"/>
    </xf>
    <xf numFmtId="0" fontId="56" fillId="0" borderId="0" applyNumberFormat="0" applyFont="0" applyFill="0" applyBorder="0">
      <alignment horizontal="left" vertical="top" wrapText="1"/>
    </xf>
    <xf numFmtId="0" fontId="57" fillId="0" borderId="0"/>
    <xf numFmtId="38" fontId="18" fillId="0" borderId="0" applyFont="0" applyFill="0" applyBorder="0" applyAlignment="0" applyProtection="0"/>
    <xf numFmtId="0" fontId="11" fillId="0" borderId="0"/>
    <xf numFmtId="0" fontId="12" fillId="0" borderId="0">
      <alignment vertical="center"/>
    </xf>
    <xf numFmtId="0" fontId="12" fillId="0" borderId="0">
      <alignment vertical="center"/>
    </xf>
    <xf numFmtId="0" fontId="18" fillId="0" borderId="0"/>
    <xf numFmtId="0" fontId="58" fillId="0" borderId="0">
      <alignment vertical="center"/>
    </xf>
    <xf numFmtId="0" fontId="5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9" fillId="0" borderId="0">
      <alignment vertical="center"/>
      <protection locked="0"/>
    </xf>
    <xf numFmtId="188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0" fontId="18" fillId="8" borderId="0" applyNumberFormat="0" applyBorder="0" applyAlignment="0" applyProtection="0">
      <alignment vertical="center"/>
    </xf>
    <xf numFmtId="0" fontId="61" fillId="0" borderId="30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63" fillId="0" borderId="32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Fill="0" applyBorder="0" applyProtection="0"/>
    <xf numFmtId="0" fontId="65" fillId="31" borderId="28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68" fillId="0" borderId="3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74" fillId="0" borderId="0"/>
    <xf numFmtId="43" fontId="3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80" fillId="0" borderId="0"/>
    <xf numFmtId="191" fontId="81" fillId="0" borderId="0" applyFont="0" applyFill="0" applyBorder="0" applyAlignment="0" applyProtection="0"/>
    <xf numFmtId="192" fontId="81" fillId="0" borderId="0" applyFont="0" applyFill="0" applyBorder="0" applyAlignment="0" applyProtection="0"/>
    <xf numFmtId="193" fontId="81" fillId="0" borderId="0" applyFont="0" applyFill="0" applyBorder="0" applyAlignment="0" applyProtection="0"/>
    <xf numFmtId="194" fontId="81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/>
    <xf numFmtId="0" fontId="82" fillId="0" borderId="0"/>
    <xf numFmtId="195" fontId="83" fillId="0" borderId="0"/>
    <xf numFmtId="196" fontId="11" fillId="0" borderId="0"/>
    <xf numFmtId="197" fontId="11" fillId="0" borderId="0"/>
    <xf numFmtId="0" fontId="34" fillId="0" borderId="40" applyFill="0" applyBorder="0"/>
    <xf numFmtId="0" fontId="26" fillId="0" borderId="40" applyBorder="0">
      <alignment horizontal="center" vertical="center"/>
    </xf>
    <xf numFmtId="0" fontId="27" fillId="0" borderId="40" applyBorder="0">
      <alignment horizontal="center" vertical="center"/>
    </xf>
    <xf numFmtId="0" fontId="84" fillId="0" borderId="40" applyBorder="0">
      <alignment horizontal="center" vertical="center"/>
    </xf>
    <xf numFmtId="198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6" fontId="21" fillId="0" borderId="0" applyFont="0" applyFill="0" applyBorder="0" applyAlignment="0" applyProtection="0"/>
    <xf numFmtId="8" fontId="21" fillId="0" borderId="0" applyFont="0" applyFill="0" applyBorder="0" applyAlignment="0" applyProtection="0"/>
    <xf numFmtId="0" fontId="83" fillId="0" borderId="0"/>
    <xf numFmtId="192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9" fontId="21" fillId="0" borderId="41" applyNumberFormat="0" applyBorder="0"/>
    <xf numFmtId="1" fontId="11" fillId="0" borderId="11" applyNumberFormat="0" applyFill="0" applyAlignment="0" applyProtection="0">
      <alignment horizontal="center" vertical="center"/>
    </xf>
    <xf numFmtId="0" fontId="85" fillId="0" borderId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191" fontId="87" fillId="0" borderId="0" applyFont="0" applyFill="0" applyBorder="0" applyAlignment="0" applyProtection="0"/>
    <xf numFmtId="192" fontId="87" fillId="0" borderId="0" applyFont="0" applyFill="0" applyBorder="0" applyAlignment="0" applyProtection="0"/>
    <xf numFmtId="42" fontId="87" fillId="0" borderId="0" applyFont="0" applyFill="0" applyBorder="0" applyAlignment="0" applyProtection="0"/>
    <xf numFmtId="44" fontId="87" fillId="0" borderId="0" applyFont="0" applyFill="0" applyBorder="0" applyAlignment="0" applyProtection="0"/>
    <xf numFmtId="0" fontId="11" fillId="0" borderId="0"/>
    <xf numFmtId="199" fontId="88" fillId="0" borderId="0" applyFont="0" applyFill="0" applyBorder="0" applyAlignment="0" applyProtection="0"/>
    <xf numFmtId="200" fontId="88" fillId="0" borderId="0" applyFont="0" applyFill="0" applyBorder="0" applyAlignment="0" applyProtection="0"/>
    <xf numFmtId="0" fontId="88" fillId="0" borderId="0"/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90" fillId="0" borderId="0"/>
    <xf numFmtId="201" fontId="11" fillId="0" borderId="0" applyFont="0" applyFill="0" applyBorder="0" applyAlignment="0" applyProtection="0"/>
    <xf numFmtId="202" fontId="91" fillId="0" borderId="0" applyFont="0" applyFill="0" applyBorder="0" applyAlignment="0" applyProtection="0"/>
    <xf numFmtId="203" fontId="92" fillId="0" borderId="0" applyFont="0" applyFill="0" applyBorder="0" applyAlignment="0" applyProtection="0"/>
    <xf numFmtId="204" fontId="92" fillId="0" borderId="0" applyFont="0" applyFill="0" applyBorder="0" applyAlignment="0" applyProtection="0"/>
    <xf numFmtId="0" fontId="93" fillId="0" borderId="0"/>
    <xf numFmtId="0" fontId="11" fillId="0" borderId="0"/>
    <xf numFmtId="0" fontId="4" fillId="0" borderId="0" applyBorder="0">
      <alignment horizontal="center" vertical="center"/>
    </xf>
    <xf numFmtId="0" fontId="94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313">
    <xf numFmtId="0" fontId="0" fillId="0" borderId="0" xfId="0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5" fillId="0" borderId="0" xfId="1" applyNumberFormat="1" applyFont="1" applyBorder="1" applyAlignment="1">
      <alignment horizontal="left" vertical="center"/>
    </xf>
    <xf numFmtId="49" fontId="6" fillId="0" borderId="0" xfId="1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49" fontId="7" fillId="0" borderId="0" xfId="1" applyNumberFormat="1" applyFont="1" applyBorder="1" applyAlignment="1">
      <alignment horizontal="left" vertical="center"/>
    </xf>
    <xf numFmtId="49" fontId="8" fillId="0" borderId="0" xfId="1" applyNumberFormat="1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vertical="center" wrapText="1"/>
    </xf>
    <xf numFmtId="0" fontId="10" fillId="0" borderId="17" xfId="0" applyFont="1" applyBorder="1" applyAlignment="1">
      <alignment vertical="center"/>
    </xf>
    <xf numFmtId="4" fontId="10" fillId="0" borderId="14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vertical="center"/>
    </xf>
    <xf numFmtId="4" fontId="69" fillId="0" borderId="36" xfId="0" applyNumberFormat="1" applyFont="1" applyBorder="1" applyAlignment="1">
      <alignment horizontal="center" vertical="center"/>
    </xf>
    <xf numFmtId="4" fontId="10" fillId="0" borderId="17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15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13" xfId="0" applyFont="1" applyBorder="1" applyAlignment="1">
      <alignment vertical="center"/>
    </xf>
    <xf numFmtId="4" fontId="69" fillId="0" borderId="13" xfId="0" applyNumberFormat="1" applyFont="1" applyBorder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0" fontId="71" fillId="0" borderId="16" xfId="612" quotePrefix="1" applyFont="1" applyBorder="1" applyAlignment="1" applyProtection="1">
      <alignment horizontal="center" vertical="center"/>
    </xf>
    <xf numFmtId="4" fontId="69" fillId="0" borderId="16" xfId="0" applyNumberFormat="1" applyFont="1" applyBorder="1" applyAlignment="1">
      <alignment horizontal="center" vertical="center"/>
    </xf>
    <xf numFmtId="0" fontId="71" fillId="0" borderId="16" xfId="612" applyFont="1" applyBorder="1" applyAlignment="1" applyProtection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vertical="center" wrapText="1"/>
    </xf>
    <xf numFmtId="0" fontId="10" fillId="0" borderId="16" xfId="0" applyFont="1" applyBorder="1" applyAlignment="1">
      <alignment vertical="center"/>
    </xf>
    <xf numFmtId="4" fontId="10" fillId="0" borderId="16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vertical="center" wrapText="1"/>
    </xf>
    <xf numFmtId="0" fontId="10" fillId="0" borderId="37" xfId="0" applyFont="1" applyBorder="1" applyAlignment="1">
      <alignment vertical="center"/>
    </xf>
    <xf numFmtId="4" fontId="10" fillId="0" borderId="37" xfId="0" applyNumberFormat="1" applyFont="1" applyBorder="1" applyAlignment="1">
      <alignment horizontal="center" vertical="center"/>
    </xf>
    <xf numFmtId="0" fontId="69" fillId="0" borderId="36" xfId="0" applyFont="1" applyBorder="1" applyAlignment="1">
      <alignment horizontal="center" vertical="center"/>
    </xf>
    <xf numFmtId="0" fontId="69" fillId="0" borderId="36" xfId="0" applyFont="1" applyBorder="1" applyAlignment="1">
      <alignment vertical="center"/>
    </xf>
    <xf numFmtId="0" fontId="11" fillId="0" borderId="0" xfId="613" applyFont="1"/>
    <xf numFmtId="0" fontId="72" fillId="0" borderId="0" xfId="613"/>
    <xf numFmtId="0" fontId="73" fillId="0" borderId="0" xfId="613" applyFont="1" applyFill="1"/>
    <xf numFmtId="0" fontId="72" fillId="0" borderId="0" xfId="613" applyFill="1"/>
    <xf numFmtId="0" fontId="75" fillId="0" borderId="0" xfId="614" applyNumberFormat="1" applyFont="1" applyFill="1" applyBorder="1" applyAlignment="1">
      <alignment horizontal="left" vertical="top"/>
    </xf>
    <xf numFmtId="0" fontId="76" fillId="0" borderId="0" xfId="614" applyNumberFormat="1" applyFont="1" applyFill="1" applyBorder="1" applyAlignment="1">
      <alignment horizontal="left" vertical="top"/>
    </xf>
    <xf numFmtId="190" fontId="76" fillId="0" borderId="0" xfId="615" applyNumberFormat="1" applyFont="1" applyFill="1" applyBorder="1"/>
    <xf numFmtId="49" fontId="76" fillId="0" borderId="0" xfId="614" applyNumberFormat="1" applyFont="1" applyFill="1" applyBorder="1"/>
    <xf numFmtId="0" fontId="76" fillId="0" borderId="0" xfId="614" applyNumberFormat="1" applyFont="1" applyFill="1" applyBorder="1"/>
    <xf numFmtId="17" fontId="10" fillId="0" borderId="1" xfId="613" applyNumberFormat="1" applyFont="1" applyFill="1" applyBorder="1" applyAlignment="1">
      <alignment horizontal="left" vertical="center"/>
    </xf>
    <xf numFmtId="0" fontId="10" fillId="0" borderId="1" xfId="613" applyNumberFormat="1" applyFont="1" applyFill="1" applyBorder="1" applyAlignment="1">
      <alignment horizontal="left" vertical="center"/>
    </xf>
    <xf numFmtId="15" fontId="10" fillId="0" borderId="1" xfId="613" applyNumberFormat="1" applyFont="1" applyFill="1" applyBorder="1" applyAlignment="1">
      <alignment horizontal="left" vertical="center"/>
    </xf>
    <xf numFmtId="3" fontId="10" fillId="0" borderId="1" xfId="615" applyNumberFormat="1" applyFont="1" applyFill="1" applyBorder="1" applyAlignment="1">
      <alignment vertical="center"/>
    </xf>
    <xf numFmtId="3" fontId="10" fillId="0" borderId="1" xfId="613" applyNumberFormat="1" applyFont="1" applyFill="1" applyBorder="1" applyAlignment="1">
      <alignment horizontal="left" vertical="center"/>
    </xf>
    <xf numFmtId="15" fontId="10" fillId="0" borderId="1" xfId="613" applyNumberFormat="1" applyFont="1" applyFill="1" applyBorder="1" applyAlignment="1">
      <alignment vertical="center"/>
    </xf>
    <xf numFmtId="0" fontId="10" fillId="33" borderId="1" xfId="613" applyNumberFormat="1" applyFont="1" applyFill="1" applyBorder="1" applyAlignment="1">
      <alignment vertical="center"/>
    </xf>
    <xf numFmtId="3" fontId="10" fillId="33" borderId="1" xfId="615" applyNumberFormat="1" applyFont="1" applyFill="1" applyBorder="1" applyAlignment="1">
      <alignment vertical="center"/>
    </xf>
    <xf numFmtId="15" fontId="10" fillId="33" borderId="1" xfId="613" applyNumberFormat="1" applyFont="1" applyFill="1" applyBorder="1" applyAlignment="1">
      <alignment vertical="center"/>
    </xf>
    <xf numFmtId="0" fontId="72" fillId="32" borderId="1" xfId="613" applyFill="1" applyBorder="1"/>
    <xf numFmtId="0" fontId="10" fillId="0" borderId="1" xfId="613" applyNumberFormat="1" applyFont="1" applyFill="1" applyBorder="1" applyAlignment="1">
      <alignment vertical="center"/>
    </xf>
    <xf numFmtId="0" fontId="72" fillId="0" borderId="39" xfId="613" applyBorder="1"/>
    <xf numFmtId="3" fontId="10" fillId="34" borderId="1" xfId="615" applyNumberFormat="1" applyFont="1" applyFill="1" applyBorder="1" applyAlignment="1">
      <alignment vertical="center"/>
    </xf>
    <xf numFmtId="0" fontId="71" fillId="0" borderId="14" xfId="612" applyFont="1" applyBorder="1" applyAlignment="1" applyProtection="1">
      <alignment horizontal="center" vertical="center"/>
    </xf>
    <xf numFmtId="0" fontId="11" fillId="0" borderId="0" xfId="116" applyFont="1"/>
    <xf numFmtId="0" fontId="11" fillId="0" borderId="0" xfId="116"/>
    <xf numFmtId="0" fontId="73" fillId="34" borderId="0" xfId="116" applyFont="1" applyFill="1"/>
    <xf numFmtId="0" fontId="11" fillId="34" borderId="0" xfId="116" applyFill="1"/>
    <xf numFmtId="17" fontId="10" fillId="0" borderId="1" xfId="116" applyNumberFormat="1" applyFont="1" applyFill="1" applyBorder="1" applyAlignment="1">
      <alignment horizontal="left" vertical="center"/>
    </xf>
    <xf numFmtId="0" fontId="10" fillId="0" borderId="1" xfId="116" applyNumberFormat="1" applyFont="1" applyFill="1" applyBorder="1" applyAlignment="1">
      <alignment horizontal="left" vertical="center"/>
    </xf>
    <xf numFmtId="15" fontId="10" fillId="0" borderId="1" xfId="116" applyNumberFormat="1" applyFont="1" applyFill="1" applyBorder="1" applyAlignment="1">
      <alignment horizontal="left" vertical="center"/>
    </xf>
    <xf numFmtId="3" fontId="10" fillId="0" borderId="1" xfId="116" applyNumberFormat="1" applyFont="1" applyFill="1" applyBorder="1" applyAlignment="1">
      <alignment horizontal="left" vertical="center"/>
    </xf>
    <xf numFmtId="15" fontId="10" fillId="0" borderId="1" xfId="116" applyNumberFormat="1" applyFont="1" applyFill="1" applyBorder="1" applyAlignment="1">
      <alignment vertical="center"/>
    </xf>
    <xf numFmtId="0" fontId="10" fillId="0" borderId="1" xfId="116" applyNumberFormat="1" applyFont="1" applyFill="1" applyBorder="1" applyAlignment="1">
      <alignment vertical="center"/>
    </xf>
    <xf numFmtId="0" fontId="11" fillId="32" borderId="1" xfId="116" applyFill="1" applyBorder="1"/>
    <xf numFmtId="0" fontId="73" fillId="33" borderId="0" xfId="116" applyFont="1" applyFill="1"/>
    <xf numFmtId="0" fontId="11" fillId="33" borderId="0" xfId="116" applyFill="1"/>
    <xf numFmtId="43" fontId="76" fillId="0" borderId="0" xfId="615" applyNumberFormat="1" applyFont="1" applyFill="1" applyBorder="1"/>
    <xf numFmtId="205" fontId="10" fillId="0" borderId="1" xfId="116" applyNumberFormat="1" applyFont="1" applyFill="1" applyBorder="1" applyAlignment="1">
      <alignment vertical="center"/>
    </xf>
    <xf numFmtId="205" fontId="10" fillId="0" borderId="1" xfId="615" applyNumberFormat="1" applyFont="1" applyFill="1" applyBorder="1" applyAlignment="1">
      <alignment vertical="center"/>
    </xf>
    <xf numFmtId="0" fontId="3" fillId="0" borderId="0" xfId="405"/>
    <xf numFmtId="0" fontId="3" fillId="36" borderId="0" xfId="405" applyFill="1"/>
    <xf numFmtId="0" fontId="3" fillId="36" borderId="0" xfId="405" quotePrefix="1" applyFill="1"/>
    <xf numFmtId="0" fontId="3" fillId="0" borderId="0" xfId="405" quotePrefix="1" applyFill="1"/>
    <xf numFmtId="0" fontId="3" fillId="0" borderId="0" xfId="405" applyFill="1" applyAlignment="1">
      <alignment horizontal="center"/>
    </xf>
    <xf numFmtId="206" fontId="11" fillId="0" borderId="0" xfId="116" applyNumberFormat="1" applyFill="1"/>
    <xf numFmtId="0" fontId="3" fillId="0" borderId="0" xfId="405" applyFill="1"/>
    <xf numFmtId="0" fontId="11" fillId="0" borderId="0" xfId="116" applyFill="1"/>
    <xf numFmtId="0" fontId="3" fillId="0" borderId="0" xfId="405" applyFont="1" applyFill="1"/>
    <xf numFmtId="0" fontId="72" fillId="0" borderId="1" xfId="613" applyBorder="1" applyAlignment="1"/>
    <xf numFmtId="38" fontId="72" fillId="0" borderId="1" xfId="613" applyNumberFormat="1" applyFill="1" applyBorder="1"/>
    <xf numFmtId="0" fontId="72" fillId="0" borderId="1" xfId="613" applyBorder="1"/>
    <xf numFmtId="0" fontId="72" fillId="0" borderId="1" xfId="613" applyFill="1" applyBorder="1"/>
    <xf numFmtId="0" fontId="72" fillId="0" borderId="1" xfId="613" applyBorder="1" applyAlignment="1">
      <alignment horizontal="center"/>
    </xf>
    <xf numFmtId="0" fontId="72" fillId="0" borderId="0" xfId="613" applyAlignment="1"/>
    <xf numFmtId="16" fontId="11" fillId="0" borderId="1" xfId="613" quotePrefix="1" applyNumberFormat="1" applyFont="1" applyBorder="1" applyAlignment="1">
      <alignment horizontal="left"/>
    </xf>
    <xf numFmtId="17" fontId="11" fillId="0" borderId="1" xfId="613" quotePrefix="1" applyNumberFormat="1" applyFont="1" applyBorder="1" applyAlignment="1">
      <alignment horizontal="left"/>
    </xf>
    <xf numFmtId="17" fontId="11" fillId="0" borderId="1" xfId="613" applyNumberFormat="1" applyFont="1" applyBorder="1" applyAlignment="1">
      <alignment horizontal="left"/>
    </xf>
    <xf numFmtId="16" fontId="11" fillId="0" borderId="1" xfId="613" applyNumberFormat="1" applyFont="1" applyBorder="1" applyAlignment="1">
      <alignment horizontal="left"/>
    </xf>
    <xf numFmtId="0" fontId="11" fillId="0" borderId="0" xfId="613" applyFont="1" applyAlignment="1">
      <alignment horizontal="left" vertical="center"/>
    </xf>
    <xf numFmtId="16" fontId="72" fillId="0" borderId="1" xfId="613" applyNumberFormat="1" applyBorder="1" applyAlignment="1">
      <alignment horizontal="center"/>
    </xf>
    <xf numFmtId="16" fontId="11" fillId="0" borderId="1" xfId="613" applyNumberFormat="1" applyFont="1" applyBorder="1" applyAlignment="1">
      <alignment horizontal="center"/>
    </xf>
    <xf numFmtId="0" fontId="11" fillId="0" borderId="1" xfId="613" applyFont="1" applyBorder="1" applyAlignment="1">
      <alignment horizontal="center"/>
    </xf>
    <xf numFmtId="0" fontId="11" fillId="0" borderId="1" xfId="613" applyFont="1" applyBorder="1"/>
    <xf numFmtId="16" fontId="72" fillId="34" borderId="1" xfId="613" applyNumberFormat="1" applyFill="1" applyBorder="1" applyAlignment="1">
      <alignment horizontal="center"/>
    </xf>
    <xf numFmtId="16" fontId="11" fillId="34" borderId="1" xfId="613" applyNumberFormat="1" applyFont="1" applyFill="1" applyBorder="1" applyAlignment="1">
      <alignment horizontal="center"/>
    </xf>
    <xf numFmtId="0" fontId="11" fillId="34" borderId="1" xfId="613" applyFont="1" applyFill="1" applyBorder="1" applyAlignment="1">
      <alignment horizontal="center"/>
    </xf>
    <xf numFmtId="0" fontId="72" fillId="34" borderId="1" xfId="613" applyFill="1" applyBorder="1"/>
    <xf numFmtId="38" fontId="72" fillId="34" borderId="1" xfId="613" applyNumberFormat="1" applyFill="1" applyBorder="1"/>
    <xf numFmtId="0" fontId="72" fillId="34" borderId="1" xfId="613" applyFill="1" applyBorder="1" applyAlignment="1"/>
    <xf numFmtId="16" fontId="11" fillId="0" borderId="1" xfId="613" applyNumberFormat="1" applyFont="1" applyFill="1" applyBorder="1" applyAlignment="1">
      <alignment horizontal="center"/>
    </xf>
    <xf numFmtId="9" fontId="72" fillId="0" borderId="0" xfId="613" applyNumberFormat="1"/>
    <xf numFmtId="17" fontId="72" fillId="0" borderId="0" xfId="613" applyNumberFormat="1"/>
    <xf numFmtId="16" fontId="11" fillId="0" borderId="1" xfId="613" applyNumberFormat="1" applyFont="1" applyBorder="1"/>
    <xf numFmtId="0" fontId="72" fillId="37" borderId="1" xfId="613" applyFill="1" applyBorder="1"/>
    <xf numFmtId="0" fontId="72" fillId="38" borderId="1" xfId="613" applyFill="1" applyBorder="1"/>
    <xf numFmtId="0" fontId="11" fillId="0" borderId="1" xfId="613" applyFont="1" applyFill="1" applyBorder="1"/>
    <xf numFmtId="9" fontId="0" fillId="0" borderId="1" xfId="669" applyFont="1" applyBorder="1"/>
    <xf numFmtId="9" fontId="72" fillId="0" borderId="1" xfId="613" applyNumberFormat="1" applyBorder="1"/>
    <xf numFmtId="0" fontId="11" fillId="0" borderId="10" xfId="613" applyFont="1" applyBorder="1"/>
    <xf numFmtId="0" fontId="72" fillId="0" borderId="10" xfId="613" applyBorder="1"/>
    <xf numFmtId="9" fontId="0" fillId="0" borderId="10" xfId="669" applyFont="1" applyBorder="1"/>
    <xf numFmtId="9" fontId="72" fillId="0" borderId="10" xfId="613" applyNumberFormat="1" applyBorder="1"/>
    <xf numFmtId="0" fontId="11" fillId="0" borderId="0" xfId="613" applyFont="1" applyFill="1" applyBorder="1"/>
    <xf numFmtId="17" fontId="11" fillId="0" borderId="10" xfId="613" applyNumberFormat="1" applyFont="1" applyBorder="1" applyAlignment="1">
      <alignment horizontal="center"/>
    </xf>
    <xf numFmtId="0" fontId="11" fillId="0" borderId="38" xfId="613" applyFont="1" applyBorder="1" applyAlignment="1">
      <alignment horizontal="center"/>
    </xf>
    <xf numFmtId="0" fontId="11" fillId="0" borderId="0" xfId="613" applyFont="1" applyBorder="1" applyAlignment="1">
      <alignment horizontal="center" vertical="center"/>
    </xf>
    <xf numFmtId="0" fontId="11" fillId="0" borderId="0" xfId="613" applyFont="1" applyBorder="1"/>
    <xf numFmtId="0" fontId="72" fillId="0" borderId="0" xfId="613" applyBorder="1"/>
    <xf numFmtId="9" fontId="0" fillId="0" borderId="0" xfId="669" applyFont="1" applyBorder="1"/>
    <xf numFmtId="9" fontId="72" fillId="0" borderId="0" xfId="613" applyNumberFormat="1" applyBorder="1"/>
    <xf numFmtId="9" fontId="0" fillId="0" borderId="0" xfId="669" applyFont="1"/>
    <xf numFmtId="0" fontId="34" fillId="0" borderId="0" xfId="613" applyFont="1"/>
    <xf numFmtId="0" fontId="11" fillId="34" borderId="1" xfId="613" applyFont="1" applyFill="1" applyBorder="1"/>
    <xf numFmtId="9" fontId="72" fillId="0" borderId="1" xfId="613" applyNumberFormat="1" applyBorder="1" applyAlignment="1">
      <alignment horizontal="center"/>
    </xf>
    <xf numFmtId="9" fontId="11" fillId="0" borderId="1" xfId="613" applyNumberFormat="1" applyFont="1" applyBorder="1" applyAlignment="1">
      <alignment horizontal="center"/>
    </xf>
    <xf numFmtId="0" fontId="72" fillId="0" borderId="1" xfId="613" applyNumberFormat="1" applyFont="1" applyFill="1" applyBorder="1"/>
    <xf numFmtId="0" fontId="97" fillId="0" borderId="1" xfId="613" applyFont="1" applyFill="1" applyBorder="1" applyAlignment="1">
      <alignment vertical="top"/>
    </xf>
    <xf numFmtId="0" fontId="72" fillId="0" borderId="1" xfId="613" applyFill="1" applyBorder="1" applyAlignment="1">
      <alignment horizontal="center"/>
    </xf>
    <xf numFmtId="0" fontId="98" fillId="39" borderId="6" xfId="613" applyFont="1" applyFill="1" applyBorder="1" applyAlignment="1">
      <alignment vertical="top"/>
    </xf>
    <xf numFmtId="0" fontId="96" fillId="0" borderId="1" xfId="613" applyFont="1" applyFill="1" applyBorder="1" applyAlignment="1">
      <alignment horizontal="center" vertical="top"/>
    </xf>
    <xf numFmtId="207" fontId="96" fillId="0" borderId="1" xfId="613" applyNumberFormat="1" applyFont="1" applyBorder="1" applyAlignment="1">
      <alignment horizontal="center" vertical="top"/>
    </xf>
    <xf numFmtId="16" fontId="72" fillId="0" borderId="1" xfId="613" applyNumberFormat="1" applyFill="1" applyBorder="1"/>
    <xf numFmtId="190" fontId="11" fillId="0" borderId="1" xfId="670" applyNumberFormat="1" applyFont="1" applyFill="1" applyBorder="1" applyAlignment="1">
      <alignment horizontal="center"/>
    </xf>
    <xf numFmtId="190" fontId="0" fillId="0" borderId="1" xfId="670" applyNumberFormat="1" applyFont="1" applyFill="1" applyBorder="1" applyAlignment="1">
      <alignment horizontal="center"/>
    </xf>
    <xf numFmtId="190" fontId="0" fillId="0" borderId="1" xfId="670" applyNumberFormat="1" applyFont="1" applyFill="1" applyBorder="1"/>
    <xf numFmtId="190" fontId="72" fillId="0" borderId="1" xfId="613" applyNumberFormat="1" applyFill="1" applyBorder="1"/>
    <xf numFmtId="190" fontId="11" fillId="33" borderId="1" xfId="670" applyNumberFormat="1" applyFont="1" applyFill="1" applyBorder="1" applyAlignment="1">
      <alignment horizontal="center"/>
    </xf>
    <xf numFmtId="190" fontId="0" fillId="0" borderId="1" xfId="670" applyNumberFormat="1" applyFont="1" applyBorder="1" applyAlignment="1">
      <alignment horizontal="center"/>
    </xf>
    <xf numFmtId="190" fontId="72" fillId="0" borderId="1" xfId="613" applyNumberFormat="1" applyBorder="1"/>
    <xf numFmtId="190" fontId="99" fillId="0" borderId="1" xfId="670" applyNumberFormat="1" applyFont="1" applyFill="1" applyBorder="1" applyAlignment="1">
      <alignment horizontal="center"/>
    </xf>
    <xf numFmtId="190" fontId="11" fillId="40" borderId="1" xfId="670" applyNumberFormat="1" applyFont="1" applyFill="1" applyBorder="1" applyAlignment="1">
      <alignment horizontal="center"/>
    </xf>
    <xf numFmtId="190" fontId="11" fillId="41" borderId="1" xfId="670" applyNumberFormat="1" applyFont="1" applyFill="1" applyBorder="1"/>
    <xf numFmtId="190" fontId="11" fillId="42" borderId="1" xfId="670" applyNumberFormat="1" applyFont="1" applyFill="1" applyBorder="1"/>
    <xf numFmtId="190" fontId="11" fillId="33" borderId="1" xfId="670" applyNumberFormat="1" applyFont="1" applyFill="1" applyBorder="1"/>
    <xf numFmtId="190" fontId="0" fillId="0" borderId="1" xfId="670" applyNumberFormat="1" applyFont="1" applyBorder="1"/>
    <xf numFmtId="190" fontId="99" fillId="40" borderId="1" xfId="670" applyNumberFormat="1" applyFont="1" applyFill="1" applyBorder="1"/>
    <xf numFmtId="190" fontId="11" fillId="40" borderId="1" xfId="670" applyNumberFormat="1" applyFont="1" applyFill="1" applyBorder="1"/>
    <xf numFmtId="190" fontId="11" fillId="0" borderId="1" xfId="670" applyNumberFormat="1" applyFont="1" applyFill="1" applyBorder="1"/>
    <xf numFmtId="0" fontId="72" fillId="34" borderId="1" xfId="613" applyFill="1" applyBorder="1" applyAlignment="1">
      <alignment vertical="top"/>
    </xf>
    <xf numFmtId="190" fontId="11" fillId="34" borderId="1" xfId="670" applyNumberFormat="1" applyFont="1" applyFill="1" applyBorder="1" applyAlignment="1">
      <alignment vertical="top"/>
    </xf>
    <xf numFmtId="0" fontId="96" fillId="41" borderId="1" xfId="613" applyFont="1" applyFill="1" applyBorder="1" applyAlignment="1">
      <alignment vertical="top"/>
    </xf>
    <xf numFmtId="9" fontId="96" fillId="41" borderId="1" xfId="613" applyNumberFormat="1" applyFont="1" applyFill="1" applyBorder="1" applyAlignment="1">
      <alignment vertical="top"/>
    </xf>
    <xf numFmtId="9" fontId="72" fillId="0" borderId="1" xfId="613" applyNumberFormat="1" applyBorder="1" applyAlignment="1">
      <alignment vertical="top"/>
    </xf>
    <xf numFmtId="9" fontId="11" fillId="33" borderId="1" xfId="669" applyFont="1" applyFill="1" applyBorder="1" applyAlignment="1">
      <alignment vertical="top"/>
    </xf>
    <xf numFmtId="0" fontId="11" fillId="0" borderId="1" xfId="613" applyFont="1" applyFill="1" applyBorder="1" applyAlignment="1">
      <alignment vertical="top"/>
    </xf>
    <xf numFmtId="190" fontId="99" fillId="0" borderId="1" xfId="670" applyNumberFormat="1" applyFont="1" applyFill="1" applyBorder="1" applyAlignment="1">
      <alignment vertical="top"/>
    </xf>
    <xf numFmtId="190" fontId="11" fillId="0" borderId="1" xfId="670" applyNumberFormat="1" applyFont="1" applyFill="1" applyBorder="1" applyAlignment="1">
      <alignment vertical="top"/>
    </xf>
    <xf numFmtId="190" fontId="0" fillId="0" borderId="1" xfId="670" applyNumberFormat="1" applyFont="1" applyFill="1" applyBorder="1" applyAlignment="1">
      <alignment vertical="top"/>
    </xf>
    <xf numFmtId="0" fontId="11" fillId="42" borderId="1" xfId="613" applyFont="1" applyFill="1" applyBorder="1" applyAlignment="1">
      <alignment vertical="top"/>
    </xf>
    <xf numFmtId="9" fontId="72" fillId="42" borderId="1" xfId="613" applyNumberFormat="1" applyFill="1" applyBorder="1" applyAlignment="1">
      <alignment vertical="top"/>
    </xf>
    <xf numFmtId="0" fontId="96" fillId="0" borderId="1" xfId="613" applyFont="1" applyFill="1" applyBorder="1" applyAlignment="1">
      <alignment vertical="top"/>
    </xf>
    <xf numFmtId="9" fontId="100" fillId="0" borderId="1" xfId="613" applyNumberFormat="1" applyFont="1" applyFill="1" applyBorder="1" applyAlignment="1">
      <alignment vertical="top"/>
    </xf>
    <xf numFmtId="9" fontId="72" fillId="0" borderId="1" xfId="613" applyNumberFormat="1" applyFill="1" applyBorder="1" applyAlignment="1">
      <alignment vertical="top"/>
    </xf>
    <xf numFmtId="0" fontId="72" fillId="0" borderId="1" xfId="613" applyFill="1" applyBorder="1" applyAlignment="1">
      <alignment vertical="top"/>
    </xf>
    <xf numFmtId="0" fontId="72" fillId="0" borderId="1" xfId="613" applyBorder="1" applyAlignment="1">
      <alignment vertical="top"/>
    </xf>
    <xf numFmtId="190" fontId="72" fillId="0" borderId="1" xfId="613" applyNumberFormat="1" applyBorder="1" applyAlignment="1">
      <alignment vertical="top"/>
    </xf>
    <xf numFmtId="192" fontId="72" fillId="0" borderId="1" xfId="613" applyNumberFormat="1" applyBorder="1" applyAlignment="1">
      <alignment vertical="top"/>
    </xf>
    <xf numFmtId="43" fontId="72" fillId="0" borderId="1" xfId="613" applyNumberFormat="1" applyFill="1" applyBorder="1" applyAlignment="1">
      <alignment vertical="top"/>
    </xf>
    <xf numFmtId="9" fontId="11" fillId="40" borderId="1" xfId="613" applyNumberFormat="1" applyFont="1" applyFill="1" applyBorder="1" applyAlignment="1">
      <alignment vertical="top"/>
    </xf>
    <xf numFmtId="190" fontId="72" fillId="0" borderId="1" xfId="613" applyNumberFormat="1" applyFill="1" applyBorder="1" applyAlignment="1">
      <alignment vertical="top"/>
    </xf>
    <xf numFmtId="192" fontId="72" fillId="0" borderId="1" xfId="613" applyNumberFormat="1" applyFill="1" applyBorder="1" applyAlignment="1">
      <alignment vertical="top"/>
    </xf>
    <xf numFmtId="0" fontId="34" fillId="0" borderId="0" xfId="125" applyFont="1" applyFill="1" applyBorder="1"/>
    <xf numFmtId="0" fontId="72" fillId="0" borderId="0" xfId="613" applyFill="1" applyBorder="1"/>
    <xf numFmtId="0" fontId="101" fillId="0" borderId="0" xfId="613" applyFont="1" applyFill="1" applyBorder="1" applyAlignment="1">
      <alignment vertical="top"/>
    </xf>
    <xf numFmtId="0" fontId="72" fillId="0" borderId="0" xfId="613" applyFill="1" applyBorder="1" applyAlignment="1">
      <alignment horizontal="center"/>
    </xf>
    <xf numFmtId="0" fontId="11" fillId="0" borderId="10" xfId="613" applyFont="1" applyBorder="1" applyAlignment="1">
      <alignment vertical="center" wrapText="1"/>
    </xf>
    <xf numFmtId="0" fontId="101" fillId="0" borderId="0" xfId="613" applyFont="1" applyFill="1" applyBorder="1" applyAlignment="1">
      <alignment horizontal="left" vertical="center"/>
    </xf>
    <xf numFmtId="0" fontId="96" fillId="0" borderId="0" xfId="613" applyFont="1" applyFill="1" applyBorder="1" applyAlignment="1">
      <alignment horizontal="center" vertical="top"/>
    </xf>
    <xf numFmtId="0" fontId="101" fillId="39" borderId="6" xfId="613" applyFont="1" applyFill="1" applyBorder="1" applyAlignment="1">
      <alignment vertical="top"/>
    </xf>
    <xf numFmtId="0" fontId="34" fillId="0" borderId="11" xfId="125" applyFont="1" applyBorder="1"/>
    <xf numFmtId="190" fontId="72" fillId="0" borderId="0" xfId="613" applyNumberFormat="1" applyFill="1" applyBorder="1"/>
    <xf numFmtId="0" fontId="101" fillId="39" borderId="0" xfId="613" applyFont="1" applyFill="1" applyBorder="1" applyAlignment="1">
      <alignment horizontal="left" vertical="center"/>
    </xf>
    <xf numFmtId="0" fontId="96" fillId="0" borderId="1" xfId="613" applyFont="1" applyBorder="1" applyAlignment="1">
      <alignment horizontal="center" vertical="top"/>
    </xf>
    <xf numFmtId="0" fontId="72" fillId="0" borderId="0" xfId="613" applyBorder="1" applyAlignment="1">
      <alignment horizontal="center"/>
    </xf>
    <xf numFmtId="16" fontId="72" fillId="0" borderId="23" xfId="613" applyNumberFormat="1" applyBorder="1"/>
    <xf numFmtId="190" fontId="11" fillId="41" borderId="1" xfId="670" applyNumberFormat="1" applyFont="1" applyFill="1" applyBorder="1" applyAlignment="1">
      <alignment horizontal="center"/>
    </xf>
    <xf numFmtId="190" fontId="11" fillId="42" borderId="1" xfId="670" applyNumberFormat="1" applyFont="1" applyFill="1" applyBorder="1" applyAlignment="1">
      <alignment horizontal="center"/>
    </xf>
    <xf numFmtId="16" fontId="11" fillId="0" borderId="23" xfId="613" applyNumberFormat="1" applyFont="1" applyBorder="1"/>
    <xf numFmtId="0" fontId="72" fillId="34" borderId="23" xfId="613" applyFill="1" applyBorder="1" applyAlignment="1">
      <alignment vertical="top"/>
    </xf>
    <xf numFmtId="0" fontId="96" fillId="41" borderId="23" xfId="613" applyFont="1" applyFill="1" applyBorder="1" applyAlignment="1">
      <alignment vertical="top"/>
    </xf>
    <xf numFmtId="0" fontId="72" fillId="42" borderId="23" xfId="613" applyFill="1" applyBorder="1" applyAlignment="1">
      <alignment vertical="top"/>
    </xf>
    <xf numFmtId="0" fontId="72" fillId="0" borderId="0" xfId="613" applyAlignment="1">
      <alignment vertical="top"/>
    </xf>
    <xf numFmtId="0" fontId="72" fillId="43" borderId="23" xfId="613" applyFill="1" applyBorder="1" applyAlignment="1">
      <alignment vertical="top"/>
    </xf>
    <xf numFmtId="190" fontId="11" fillId="43" borderId="1" xfId="670" applyNumberFormat="1" applyFont="1" applyFill="1" applyBorder="1" applyAlignment="1">
      <alignment vertical="top"/>
    </xf>
    <xf numFmtId="0" fontId="72" fillId="43" borderId="1" xfId="613" applyFill="1" applyBorder="1" applyAlignment="1">
      <alignment vertical="top"/>
    </xf>
    <xf numFmtId="0" fontId="72" fillId="0" borderId="0" xfId="613" applyFill="1" applyBorder="1" applyAlignment="1">
      <alignment vertical="top"/>
    </xf>
    <xf numFmtId="0" fontId="96" fillId="44" borderId="23" xfId="613" applyFont="1" applyFill="1" applyBorder="1" applyAlignment="1">
      <alignment vertical="top"/>
    </xf>
    <xf numFmtId="9" fontId="96" fillId="44" borderId="1" xfId="613" applyNumberFormat="1" applyFont="1" applyFill="1" applyBorder="1" applyAlignment="1">
      <alignment vertical="top"/>
    </xf>
    <xf numFmtId="9" fontId="72" fillId="44" borderId="1" xfId="613" applyNumberFormat="1" applyFill="1" applyBorder="1" applyAlignment="1">
      <alignment vertical="top"/>
    </xf>
    <xf numFmtId="0" fontId="72" fillId="44" borderId="1" xfId="613" applyFill="1" applyBorder="1" applyAlignment="1">
      <alignment vertical="top"/>
    </xf>
    <xf numFmtId="0" fontId="72" fillId="45" borderId="3" xfId="613" applyFill="1" applyBorder="1" applyAlignment="1">
      <alignment vertical="top"/>
    </xf>
    <xf numFmtId="9" fontId="72" fillId="45" borderId="1" xfId="613" applyNumberFormat="1" applyFill="1" applyBorder="1" applyAlignment="1">
      <alignment vertical="top"/>
    </xf>
    <xf numFmtId="0" fontId="72" fillId="45" borderId="1" xfId="613" applyFill="1" applyBorder="1" applyAlignment="1">
      <alignment vertical="top"/>
    </xf>
    <xf numFmtId="0" fontId="96" fillId="0" borderId="0" xfId="613" applyFont="1" applyFill="1" applyBorder="1" applyAlignment="1">
      <alignment vertical="top"/>
    </xf>
    <xf numFmtId="9" fontId="96" fillId="0" borderId="0" xfId="613" applyNumberFormat="1" applyFont="1" applyFill="1" applyBorder="1" applyAlignment="1">
      <alignment vertical="top"/>
    </xf>
    <xf numFmtId="9" fontId="72" fillId="0" borderId="0" xfId="613" applyNumberFormat="1" applyFill="1" applyBorder="1" applyAlignment="1">
      <alignment vertical="top"/>
    </xf>
    <xf numFmtId="192" fontId="72" fillId="0" borderId="0" xfId="613" applyNumberFormat="1" applyFill="1" applyBorder="1" applyAlignment="1">
      <alignment vertical="top"/>
    </xf>
    <xf numFmtId="190" fontId="72" fillId="0" borderId="0" xfId="613" applyNumberFormat="1" applyFill="1" applyBorder="1" applyAlignment="1">
      <alignment vertical="top"/>
    </xf>
    <xf numFmtId="0" fontId="72" fillId="42" borderId="1" xfId="613" applyFill="1" applyBorder="1" applyAlignment="1">
      <alignment vertical="top"/>
    </xf>
    <xf numFmtId="190" fontId="11" fillId="0" borderId="0" xfId="670" applyNumberFormat="1" applyFont="1" applyFill="1" applyBorder="1" applyAlignment="1">
      <alignment vertical="top"/>
    </xf>
    <xf numFmtId="0" fontId="11" fillId="0" borderId="0" xfId="613" applyFont="1" applyFill="1" applyBorder="1" applyAlignment="1">
      <alignment vertical="center" wrapText="1"/>
    </xf>
    <xf numFmtId="0" fontId="11" fillId="0" borderId="11" xfId="613" applyFont="1" applyFill="1" applyBorder="1"/>
    <xf numFmtId="0" fontId="72" fillId="0" borderId="0" xfId="613" applyFill="1" applyBorder="1" applyAlignment="1">
      <alignment vertical="center" wrapText="1"/>
    </xf>
    <xf numFmtId="207" fontId="96" fillId="0" borderId="0" xfId="613" applyNumberFormat="1" applyFont="1" applyFill="1" applyBorder="1" applyAlignment="1">
      <alignment horizontal="center" vertical="top"/>
    </xf>
    <xf numFmtId="16" fontId="11" fillId="0" borderId="0" xfId="613" applyNumberFormat="1" applyFont="1" applyFill="1" applyBorder="1"/>
    <xf numFmtId="190" fontId="11" fillId="0" borderId="0" xfId="670" applyNumberFormat="1" applyFont="1" applyFill="1" applyBorder="1" applyAlignment="1">
      <alignment horizontal="center"/>
    </xf>
    <xf numFmtId="190" fontId="0" fillId="0" borderId="0" xfId="670" applyNumberFormat="1" applyFont="1" applyFill="1" applyBorder="1" applyAlignment="1">
      <alignment horizontal="center"/>
    </xf>
    <xf numFmtId="190" fontId="11" fillId="0" borderId="0" xfId="670" applyNumberFormat="1" applyFont="1" applyFill="1" applyBorder="1"/>
    <xf numFmtId="190" fontId="0" fillId="0" borderId="0" xfId="670" applyNumberFormat="1" applyFont="1" applyFill="1" applyBorder="1"/>
    <xf numFmtId="0" fontId="70" fillId="0" borderId="16" xfId="612" applyBorder="1" applyAlignment="1" applyProtection="1">
      <alignment horizontal="center" vertical="center"/>
    </xf>
    <xf numFmtId="4" fontId="69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1" xfId="0" applyBorder="1" applyAlignment="1">
      <alignment horizontal="left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4" fontId="69" fillId="0" borderId="16" xfId="0" applyNumberFormat="1" applyFont="1" applyBorder="1" applyAlignment="1">
      <alignment horizontal="center" vertical="center"/>
    </xf>
    <xf numFmtId="4" fontId="69" fillId="0" borderId="11" xfId="0" applyNumberFormat="1" applyFont="1" applyBorder="1" applyAlignment="1">
      <alignment horizontal="center" vertical="center"/>
    </xf>
    <xf numFmtId="4" fontId="69" fillId="0" borderId="15" xfId="0" applyNumberFormat="1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72" fillId="0" borderId="1" xfId="613" applyBorder="1" applyAlignment="1">
      <alignment horizontal="left"/>
    </xf>
    <xf numFmtId="0" fontId="11" fillId="0" borderId="1" xfId="613" applyFont="1" applyBorder="1" applyAlignment="1">
      <alignment horizontal="left"/>
    </xf>
    <xf numFmtId="0" fontId="72" fillId="0" borderId="1" xfId="613" applyBorder="1" applyAlignment="1">
      <alignment horizontal="center"/>
    </xf>
    <xf numFmtId="0" fontId="72" fillId="0" borderId="1" xfId="613" applyBorder="1" applyAlignment="1">
      <alignment horizontal="center" vertical="center" wrapText="1"/>
    </xf>
    <xf numFmtId="0" fontId="11" fillId="0" borderId="1" xfId="613" applyFont="1" applyBorder="1" applyAlignment="1">
      <alignment horizontal="center" vertical="center" wrapText="1"/>
    </xf>
    <xf numFmtId="0" fontId="11" fillId="0" borderId="0" xfId="613" applyFont="1" applyAlignment="1">
      <alignment horizontal="left" vertical="center"/>
    </xf>
    <xf numFmtId="0" fontId="11" fillId="0" borderId="10" xfId="613" applyFont="1" applyBorder="1" applyAlignment="1">
      <alignment horizontal="center" vertical="center" wrapText="1"/>
    </xf>
    <xf numFmtId="0" fontId="72" fillId="0" borderId="11" xfId="613" applyBorder="1" applyAlignment="1">
      <alignment horizontal="center" vertical="center" wrapText="1"/>
    </xf>
    <xf numFmtId="0" fontId="72" fillId="0" borderId="38" xfId="613" applyBorder="1" applyAlignment="1">
      <alignment horizontal="center" vertical="center" wrapText="1"/>
    </xf>
    <xf numFmtId="0" fontId="11" fillId="0" borderId="11" xfId="613" applyFont="1" applyBorder="1" applyAlignment="1">
      <alignment horizontal="center" vertical="center" wrapText="1"/>
    </xf>
    <xf numFmtId="0" fontId="11" fillId="0" borderId="38" xfId="613" applyFont="1" applyBorder="1" applyAlignment="1">
      <alignment horizontal="center" vertical="center" wrapText="1"/>
    </xf>
    <xf numFmtId="17" fontId="11" fillId="0" borderId="10" xfId="613" applyNumberFormat="1" applyFont="1" applyBorder="1" applyAlignment="1">
      <alignment horizontal="center" vertical="center"/>
    </xf>
    <xf numFmtId="17" fontId="11" fillId="0" borderId="38" xfId="613" applyNumberFormat="1" applyFont="1" applyBorder="1" applyAlignment="1">
      <alignment horizontal="center" vertical="center"/>
    </xf>
    <xf numFmtId="0" fontId="11" fillId="0" borderId="1" xfId="613" applyFont="1" applyBorder="1" applyAlignment="1">
      <alignment horizontal="center"/>
    </xf>
    <xf numFmtId="16" fontId="72" fillId="0" borderId="1" xfId="613" applyNumberFormat="1" applyBorder="1" applyAlignment="1">
      <alignment horizontal="center"/>
    </xf>
    <xf numFmtId="0" fontId="11" fillId="0" borderId="1" xfId="613" applyFont="1" applyBorder="1" applyAlignment="1">
      <alignment horizontal="center" vertical="center"/>
    </xf>
    <xf numFmtId="0" fontId="11" fillId="0" borderId="10" xfId="613" applyFont="1" applyBorder="1" applyAlignment="1">
      <alignment horizontal="center" vertical="center"/>
    </xf>
    <xf numFmtId="0" fontId="11" fillId="0" borderId="11" xfId="613" applyFont="1" applyBorder="1" applyAlignment="1">
      <alignment horizontal="center" vertical="center"/>
    </xf>
    <xf numFmtId="0" fontId="11" fillId="0" borderId="38" xfId="613" applyFont="1" applyBorder="1" applyAlignment="1">
      <alignment horizontal="center" vertical="center"/>
    </xf>
    <xf numFmtId="0" fontId="72" fillId="0" borderId="10" xfId="613" applyBorder="1" applyAlignment="1">
      <alignment horizontal="center" vertical="center"/>
    </xf>
    <xf numFmtId="0" fontId="72" fillId="0" borderId="11" xfId="613" applyBorder="1" applyAlignment="1">
      <alignment horizontal="center" vertical="center"/>
    </xf>
    <xf numFmtId="0" fontId="72" fillId="0" borderId="38" xfId="613" applyBorder="1" applyAlignment="1">
      <alignment horizontal="center" vertical="center"/>
    </xf>
    <xf numFmtId="0" fontId="11" fillId="0" borderId="1" xfId="613" applyFont="1" applyFill="1" applyBorder="1" applyAlignment="1">
      <alignment horizontal="center" vertical="center" wrapText="1"/>
    </xf>
    <xf numFmtId="0" fontId="72" fillId="0" borderId="1" xfId="613" applyFill="1" applyBorder="1" applyAlignment="1">
      <alignment horizontal="center" vertical="center" wrapText="1"/>
    </xf>
    <xf numFmtId="0" fontId="11" fillId="0" borderId="0" xfId="613" applyFont="1" applyFill="1" applyBorder="1" applyAlignment="1">
      <alignment horizontal="center" vertical="center" wrapText="1"/>
    </xf>
    <xf numFmtId="0" fontId="72" fillId="0" borderId="0" xfId="613" applyFill="1" applyBorder="1" applyAlignment="1">
      <alignment horizontal="center" vertical="center" wrapText="1"/>
    </xf>
    <xf numFmtId="190" fontId="76" fillId="0" borderId="1" xfId="615" applyNumberFormat="1" applyFont="1" applyFill="1" applyBorder="1" applyAlignment="1">
      <alignment horizontal="center" vertical="center" wrapText="1"/>
    </xf>
    <xf numFmtId="0" fontId="76" fillId="0" borderId="1" xfId="614" applyNumberFormat="1" applyFont="1" applyFill="1" applyBorder="1" applyAlignment="1">
      <alignment horizontal="center" vertical="center" wrapText="1"/>
    </xf>
    <xf numFmtId="190" fontId="76" fillId="34" borderId="10" xfId="615" applyNumberFormat="1" applyFont="1" applyFill="1" applyBorder="1" applyAlignment="1">
      <alignment horizontal="center" vertical="center" wrapText="1"/>
    </xf>
    <xf numFmtId="190" fontId="76" fillId="34" borderId="38" xfId="615" applyNumberFormat="1" applyFont="1" applyFill="1" applyBorder="1" applyAlignment="1">
      <alignment horizontal="center" vertical="center" wrapText="1"/>
    </xf>
    <xf numFmtId="49" fontId="76" fillId="34" borderId="1" xfId="614" applyNumberFormat="1" applyFont="1" applyFill="1" applyBorder="1" applyAlignment="1">
      <alignment horizontal="center" vertical="center" wrapText="1"/>
    </xf>
    <xf numFmtId="0" fontId="76" fillId="35" borderId="10" xfId="614" applyNumberFormat="1" applyFont="1" applyFill="1" applyBorder="1" applyAlignment="1">
      <alignment horizontal="center" vertical="center" wrapText="1"/>
    </xf>
    <xf numFmtId="0" fontId="76" fillId="35" borderId="38" xfId="614" applyNumberFormat="1" applyFont="1" applyFill="1" applyBorder="1" applyAlignment="1">
      <alignment horizontal="center" vertical="center" wrapText="1"/>
    </xf>
    <xf numFmtId="190" fontId="76" fillId="0" borderId="10" xfId="615" applyNumberFormat="1" applyFont="1" applyFill="1" applyBorder="1" applyAlignment="1">
      <alignment horizontal="center" vertical="center" wrapText="1"/>
    </xf>
    <xf numFmtId="190" fontId="76" fillId="0" borderId="38" xfId="615" applyNumberFormat="1" applyFont="1" applyFill="1" applyBorder="1" applyAlignment="1">
      <alignment horizontal="center" vertical="center" wrapText="1"/>
    </xf>
    <xf numFmtId="190" fontId="76" fillId="32" borderId="1" xfId="615" applyNumberFormat="1" applyFont="1" applyFill="1" applyBorder="1" applyAlignment="1">
      <alignment horizontal="center" vertical="center" wrapText="1"/>
    </xf>
    <xf numFmtId="49" fontId="76" fillId="0" borderId="1" xfId="614" applyNumberFormat="1" applyFont="1" applyFill="1" applyBorder="1" applyAlignment="1">
      <alignment horizontal="center" vertical="center" wrapText="1"/>
    </xf>
    <xf numFmtId="0" fontId="76" fillId="0" borderId="10" xfId="614" applyNumberFormat="1" applyFont="1" applyFill="1" applyBorder="1" applyAlignment="1">
      <alignment horizontal="center" vertical="center" wrapText="1"/>
    </xf>
    <xf numFmtId="0" fontId="76" fillId="0" borderId="38" xfId="614" applyNumberFormat="1" applyFont="1" applyFill="1" applyBorder="1" applyAlignment="1">
      <alignment horizontal="center" vertical="center" wrapText="1"/>
    </xf>
    <xf numFmtId="49" fontId="76" fillId="0" borderId="10" xfId="614" applyNumberFormat="1" applyFont="1" applyFill="1" applyBorder="1" applyAlignment="1">
      <alignment horizontal="center" vertical="center" wrapText="1"/>
    </xf>
    <xf numFmtId="49" fontId="76" fillId="0" borderId="38" xfId="614" applyNumberFormat="1" applyFont="1" applyFill="1" applyBorder="1" applyAlignment="1">
      <alignment horizontal="center" vertical="center" wrapText="1"/>
    </xf>
    <xf numFmtId="190" fontId="76" fillId="32" borderId="10" xfId="615" applyNumberFormat="1" applyFont="1" applyFill="1" applyBorder="1" applyAlignment="1">
      <alignment horizontal="center" vertical="center" wrapText="1"/>
    </xf>
    <xf numFmtId="190" fontId="76" fillId="32" borderId="38" xfId="615" applyNumberFormat="1" applyFont="1" applyFill="1" applyBorder="1" applyAlignment="1">
      <alignment horizontal="center" vertical="center" wrapText="1"/>
    </xf>
    <xf numFmtId="0" fontId="76" fillId="0" borderId="10" xfId="614" applyNumberFormat="1" applyFont="1" applyFill="1" applyBorder="1" applyAlignment="1">
      <alignment horizontal="center" vertical="center"/>
    </xf>
    <xf numFmtId="0" fontId="76" fillId="0" borderId="38" xfId="614" applyNumberFormat="1" applyFont="1" applyFill="1" applyBorder="1" applyAlignment="1">
      <alignment horizontal="center" vertical="center"/>
    </xf>
    <xf numFmtId="43" fontId="76" fillId="0" borderId="10" xfId="615" applyNumberFormat="1" applyFont="1" applyFill="1" applyBorder="1" applyAlignment="1">
      <alignment horizontal="center" vertical="center" wrapText="1"/>
    </xf>
    <xf numFmtId="43" fontId="76" fillId="0" borderId="38" xfId="615" applyNumberFormat="1" applyFont="1" applyFill="1" applyBorder="1" applyAlignment="1">
      <alignment horizontal="center" vertical="center" wrapText="1"/>
    </xf>
  </cellXfs>
  <cellStyles count="671">
    <cellStyle name="=C:\WINDOWS\SYSTEM32\COMMAND.COM" xfId="2"/>
    <cellStyle name="\¦ÏÝÌnCp[N" xfId="616"/>
    <cellStyle name="nCp[N" xfId="617"/>
    <cellStyle name="W_ÊÞÝÆÝ¸Þvæ\" xfId="618"/>
    <cellStyle name="20% - アクセント 1" xfId="3"/>
    <cellStyle name="20% - アクセント 2" xfId="4"/>
    <cellStyle name="20% - アクセント 3" xfId="5"/>
    <cellStyle name="20% - アクセント 4" xfId="6"/>
    <cellStyle name="20% - アクセント 5" xfId="7"/>
    <cellStyle name="20% - アクセント 6" xfId="8"/>
    <cellStyle name="40% - アクセント 1" xfId="9"/>
    <cellStyle name="40% - アクセント 2" xfId="10"/>
    <cellStyle name="40% - アクセント 3" xfId="11"/>
    <cellStyle name="40% - アクセント 4" xfId="12"/>
    <cellStyle name="40% - アクセント 5" xfId="13"/>
    <cellStyle name="40% - アクセント 6" xfId="14"/>
    <cellStyle name="60% - アクセント 1" xfId="15"/>
    <cellStyle name="60% - アクセント 2" xfId="16"/>
    <cellStyle name="60% - アクセント 3" xfId="17"/>
    <cellStyle name="60% - アクセント 4" xfId="18"/>
    <cellStyle name="60% - アクセント 5" xfId="19"/>
    <cellStyle name="60% - アクセント 6" xfId="20"/>
    <cellStyle name="à¤Ã×èÍ§ËÁÒÂ¨ØÅÀÒ¤ [0]_Excel_MD97DL" xfId="619"/>
    <cellStyle name="à¤Ã×èÍ§ËÁÒÂ¨ØÅÀÒ¤_Excel_MD97DL" xfId="620"/>
    <cellStyle name="à¤Ã×èÍ§ËÁÒÂÊ¡ØÅà§Ô¹ [0]_Excel_MD97DL" xfId="621"/>
    <cellStyle name="à¤Ã×èÍ§ËÁÒÂÊ¡ØÅà§Ô¹_Excel_MD97DL" xfId="622"/>
    <cellStyle name="AeE­ [0]_INQUIRY ¿μ¾÷AßAø " xfId="623"/>
    <cellStyle name="AeE­_INQUIRY ¿μ¾÷AßAø " xfId="624"/>
    <cellStyle name="args.style" xfId="21"/>
    <cellStyle name="AÞ¸¶ [0]_INQUIRY ¿?¾÷AßAø " xfId="625"/>
    <cellStyle name="AÞ¸¶_INQUIRY ¿?¾÷AßAø " xfId="626"/>
    <cellStyle name="C?AØ_¿?¾÷CoE² " xfId="627"/>
    <cellStyle name="C￥AØ_¿μ¾÷CoE² " xfId="628"/>
    <cellStyle name="Calc Currency (0)" xfId="22"/>
    <cellStyle name="Calc Currency (2)" xfId="23"/>
    <cellStyle name="Calc Currency (2) 2" xfId="24"/>
    <cellStyle name="Calc Percent (0)" xfId="25"/>
    <cellStyle name="Calc Percent (0) 2" xfId="26"/>
    <cellStyle name="Calc Percent (1)" xfId="27"/>
    <cellStyle name="Calc Percent (1) 2" xfId="28"/>
    <cellStyle name="Calc Percent (2)" xfId="29"/>
    <cellStyle name="Calc Percent (2) 2" xfId="30"/>
    <cellStyle name="Calc Units (0)" xfId="31"/>
    <cellStyle name="Calc Units (0) 2" xfId="32"/>
    <cellStyle name="Calc Units (1)" xfId="33"/>
    <cellStyle name="Calc Units (1) 2" xfId="34"/>
    <cellStyle name="Calc Units (2)" xfId="35"/>
    <cellStyle name="Calc Units (2) 2" xfId="36"/>
    <cellStyle name="Comma [00]" xfId="37"/>
    <cellStyle name="Comma [00] 2" xfId="38"/>
    <cellStyle name="Comma 2" xfId="39"/>
    <cellStyle name="Comma 2 10" xfId="40"/>
    <cellStyle name="Comma 2 11" xfId="41"/>
    <cellStyle name="Comma 2 12" xfId="42"/>
    <cellStyle name="Comma 2 13" xfId="43"/>
    <cellStyle name="Comma 2 14" xfId="44"/>
    <cellStyle name="Comma 2 15" xfId="45"/>
    <cellStyle name="Comma 2 16" xfId="46"/>
    <cellStyle name="Comma 2 17" xfId="47"/>
    <cellStyle name="Comma 2 18" xfId="48"/>
    <cellStyle name="Comma 2 19" xfId="49"/>
    <cellStyle name="Comma 2 2" xfId="50"/>
    <cellStyle name="Comma 2 20" xfId="615"/>
    <cellStyle name="Comma 2 3" xfId="51"/>
    <cellStyle name="Comma 2 4" xfId="52"/>
    <cellStyle name="Comma 2 5" xfId="53"/>
    <cellStyle name="Comma 2 6" xfId="54"/>
    <cellStyle name="Comma 2 7" xfId="55"/>
    <cellStyle name="Comma 2 8" xfId="56"/>
    <cellStyle name="Comma 2 9" xfId="57"/>
    <cellStyle name="Comma 3" xfId="670"/>
    <cellStyle name="comma zerodec" xfId="629"/>
    <cellStyle name="Comma0" xfId="58"/>
    <cellStyle name="Currency [00]" xfId="59"/>
    <cellStyle name="Currency [00] 2" xfId="60"/>
    <cellStyle name="Currency0" xfId="61"/>
    <cellStyle name="Currency1" xfId="630"/>
    <cellStyle name="Date" xfId="62"/>
    <cellStyle name="Date Short" xfId="63"/>
    <cellStyle name="Date Short 2" xfId="64"/>
    <cellStyle name="DELTA" xfId="65"/>
    <cellStyle name="Dezimal_Mappe2" xfId="66"/>
    <cellStyle name="Dollar (zero dec)" xfId="631"/>
    <cellStyle name="Enter Currency (0)" xfId="67"/>
    <cellStyle name="Enter Currency (0) 2" xfId="68"/>
    <cellStyle name="Enter Currency (2)" xfId="69"/>
    <cellStyle name="Enter Currency (2) 2" xfId="70"/>
    <cellStyle name="Enter Units (0)" xfId="71"/>
    <cellStyle name="Enter Units (0) 2" xfId="72"/>
    <cellStyle name="Enter Units (1)" xfId="73"/>
    <cellStyle name="Enter Units (1) 2" xfId="74"/>
    <cellStyle name="Enter Units (2)" xfId="75"/>
    <cellStyle name="Enter Units (2) 2" xfId="76"/>
    <cellStyle name="Fixed" xfId="77"/>
    <cellStyle name="Flag" xfId="78"/>
    <cellStyle name="FONT9" xfId="79"/>
    <cellStyle name="font9 center" xfId="80"/>
    <cellStyle name="font9 right" xfId="81"/>
    <cellStyle name="fuji" xfId="82"/>
    <cellStyle name="fuji 2" xfId="83"/>
    <cellStyle name="Grey" xfId="84"/>
    <cellStyle name="Grey 2" xfId="85"/>
    <cellStyle name="header" xfId="86"/>
    <cellStyle name="Header 1" xfId="632"/>
    <cellStyle name="Header 2" xfId="633"/>
    <cellStyle name="Header Center" xfId="634"/>
    <cellStyle name="Header1" xfId="87"/>
    <cellStyle name="Header1 2" xfId="88"/>
    <cellStyle name="Header2" xfId="89"/>
    <cellStyle name="Header2 2" xfId="90"/>
    <cellStyle name="Heading1" xfId="91"/>
    <cellStyle name="Heading2" xfId="92"/>
    <cellStyle name="Heading3" xfId="93"/>
    <cellStyle name="Horizontal" xfId="94"/>
    <cellStyle name="HP Logo" xfId="635"/>
    <cellStyle name="Hyperlink" xfId="612" builtinId="8"/>
    <cellStyle name="IBM(401K)" xfId="95"/>
    <cellStyle name="Input [yellow]" xfId="96"/>
    <cellStyle name="Input [yellow] 2" xfId="97"/>
    <cellStyle name="J401K" xfId="98"/>
    <cellStyle name="Link Currency (0)" xfId="99"/>
    <cellStyle name="Link Currency (0) 2" xfId="100"/>
    <cellStyle name="Link Currency (2)" xfId="101"/>
    <cellStyle name="Link Currency (2) 2" xfId="102"/>
    <cellStyle name="Link Units (0)" xfId="103"/>
    <cellStyle name="Link Units (0) 2" xfId="104"/>
    <cellStyle name="Link Units (1)" xfId="105"/>
    <cellStyle name="Link Units (1) 2" xfId="106"/>
    <cellStyle name="Link Units (2)" xfId="107"/>
    <cellStyle name="Link Units (2) 2" xfId="108"/>
    <cellStyle name="Matrix" xfId="109"/>
    <cellStyle name="Milliers [0]_AR1194" xfId="110"/>
    <cellStyle name="Milliers_AR1194" xfId="111"/>
    <cellStyle name="Monétaire [0]_AR1194" xfId="636"/>
    <cellStyle name="Monétaire_AR1194" xfId="637"/>
    <cellStyle name="Mon彋aire [0]_AR1194" xfId="638"/>
    <cellStyle name="Mon彋aire_AR1194" xfId="639"/>
    <cellStyle name="Mon騁aire [0]_AR1194" xfId="112"/>
    <cellStyle name="Mon騁aire_AR1194" xfId="113"/>
    <cellStyle name="New Times Roman" xfId="640"/>
    <cellStyle name="no dec" xfId="114"/>
    <cellStyle name="Normal" xfId="0" builtinId="0"/>
    <cellStyle name="Normal - Style1" xfId="115"/>
    <cellStyle name="Normal 10" xfId="116"/>
    <cellStyle name="Normal 11" xfId="117"/>
    <cellStyle name="Normal 12" xfId="118"/>
    <cellStyle name="Normal 13" xfId="119"/>
    <cellStyle name="Normal 14" xfId="120"/>
    <cellStyle name="Normal 15" xfId="121"/>
    <cellStyle name="Normal 16" xfId="122"/>
    <cellStyle name="Normal 17" xfId="123"/>
    <cellStyle name="Normal 2" xfId="124"/>
    <cellStyle name="Normal 2 10" xfId="125"/>
    <cellStyle name="Normal 2 10 2" xfId="126"/>
    <cellStyle name="Normal 2 10 3" xfId="127"/>
    <cellStyle name="Normal 2 10 4" xfId="128"/>
    <cellStyle name="Normal 2 10 5" xfId="129"/>
    <cellStyle name="Normal 2 11" xfId="130"/>
    <cellStyle name="Normal 2 11 10" xfId="131"/>
    <cellStyle name="Normal 2 11 11" xfId="132"/>
    <cellStyle name="Normal 2 11 12" xfId="133"/>
    <cellStyle name="Normal 2 11 13" xfId="134"/>
    <cellStyle name="Normal 2 11 14" xfId="135"/>
    <cellStyle name="Normal 2 11 15" xfId="136"/>
    <cellStyle name="Normal 2 11 16" xfId="137"/>
    <cellStyle name="Normal 2 11 17" xfId="138"/>
    <cellStyle name="Normal 2 11 18" xfId="139"/>
    <cellStyle name="Normal 2 11 19" xfId="140"/>
    <cellStyle name="Normal 2 11 2" xfId="141"/>
    <cellStyle name="Normal 2 11 20" xfId="142"/>
    <cellStyle name="Normal 2 11 21" xfId="143"/>
    <cellStyle name="Normal 2 11 22" xfId="144"/>
    <cellStyle name="Normal 2 11 23" xfId="145"/>
    <cellStyle name="Normal 2 11 24" xfId="146"/>
    <cellStyle name="Normal 2 11 3" xfId="147"/>
    <cellStyle name="Normal 2 11 4" xfId="148"/>
    <cellStyle name="Normal 2 11 5" xfId="149"/>
    <cellStyle name="Normal 2 11 6" xfId="150"/>
    <cellStyle name="Normal 2 11 7" xfId="151"/>
    <cellStyle name="Normal 2 11 8" xfId="152"/>
    <cellStyle name="Normal 2 11 9" xfId="153"/>
    <cellStyle name="Normal 2 12" xfId="154"/>
    <cellStyle name="Normal 2 13" xfId="155"/>
    <cellStyle name="Normal 2 14" xfId="156"/>
    <cellStyle name="Normal 2 15" xfId="157"/>
    <cellStyle name="Normal 2 16" xfId="158"/>
    <cellStyle name="Normal 2 17" xfId="159"/>
    <cellStyle name="Normal 2 18" xfId="160"/>
    <cellStyle name="Normal 2 19" xfId="161"/>
    <cellStyle name="Normal 2 2" xfId="162"/>
    <cellStyle name="Normal 2 2 10" xfId="163"/>
    <cellStyle name="Normal 2 2 11" xfId="164"/>
    <cellStyle name="Normal 2 2 11 10" xfId="165"/>
    <cellStyle name="Normal 2 2 11 11" xfId="166"/>
    <cellStyle name="Normal 2 2 11 12" xfId="167"/>
    <cellStyle name="Normal 2 2 11 13" xfId="168"/>
    <cellStyle name="Normal 2 2 11 14" xfId="169"/>
    <cellStyle name="Normal 2 2 11 15" xfId="170"/>
    <cellStyle name="Normal 2 2 11 16" xfId="171"/>
    <cellStyle name="Normal 2 2 11 17" xfId="172"/>
    <cellStyle name="Normal 2 2 11 18" xfId="173"/>
    <cellStyle name="Normal 2 2 11 19" xfId="174"/>
    <cellStyle name="Normal 2 2 11 2" xfId="175"/>
    <cellStyle name="Normal 2 2 11 20" xfId="176"/>
    <cellStyle name="Normal 2 2 11 21" xfId="177"/>
    <cellStyle name="Normal 2 2 11 22" xfId="178"/>
    <cellStyle name="Normal 2 2 11 23" xfId="179"/>
    <cellStyle name="Normal 2 2 11 24" xfId="180"/>
    <cellStyle name="Normal 2 2 11 3" xfId="181"/>
    <cellStyle name="Normal 2 2 11 4" xfId="182"/>
    <cellStyle name="Normal 2 2 11 5" xfId="183"/>
    <cellStyle name="Normal 2 2 11 6" xfId="184"/>
    <cellStyle name="Normal 2 2 11 7" xfId="185"/>
    <cellStyle name="Normal 2 2 11 8" xfId="186"/>
    <cellStyle name="Normal 2 2 11 9" xfId="187"/>
    <cellStyle name="Normal 2 2 12" xfId="188"/>
    <cellStyle name="Normal 2 2 13" xfId="189"/>
    <cellStyle name="Normal 2 2 14" xfId="190"/>
    <cellStyle name="Normal 2 2 15" xfId="191"/>
    <cellStyle name="Normal 2 2 16" xfId="192"/>
    <cellStyle name="Normal 2 2 17" xfId="193"/>
    <cellStyle name="Normal 2 2 18" xfId="194"/>
    <cellStyle name="Normal 2 2 19" xfId="195"/>
    <cellStyle name="Normal 2 2 2" xfId="196"/>
    <cellStyle name="Normal 2 2 2 10" xfId="197"/>
    <cellStyle name="Normal 2 2 2 11" xfId="198"/>
    <cellStyle name="Normal 2 2 2 12" xfId="199"/>
    <cellStyle name="Normal 2 2 2 13" xfId="200"/>
    <cellStyle name="Normal 2 2 2 14" xfId="201"/>
    <cellStyle name="Normal 2 2 2 15" xfId="202"/>
    <cellStyle name="Normal 2 2 2 16" xfId="203"/>
    <cellStyle name="Normal 2 2 2 17" xfId="204"/>
    <cellStyle name="Normal 2 2 2 18" xfId="205"/>
    <cellStyle name="Normal 2 2 2 19" xfId="206"/>
    <cellStyle name="Normal 2 2 2 2" xfId="207"/>
    <cellStyle name="Normal 2 2 2 2 10" xfId="208"/>
    <cellStyle name="Normal 2 2 2 2 11" xfId="209"/>
    <cellStyle name="Normal 2 2 2 2 12" xfId="210"/>
    <cellStyle name="Normal 2 2 2 2 13" xfId="211"/>
    <cellStyle name="Normal 2 2 2 2 14" xfId="212"/>
    <cellStyle name="Normal 2 2 2 2 15" xfId="213"/>
    <cellStyle name="Normal 2 2 2 2 16" xfId="214"/>
    <cellStyle name="Normal 2 2 2 2 17" xfId="215"/>
    <cellStyle name="Normal 2 2 2 2 18" xfId="216"/>
    <cellStyle name="Normal 2 2 2 2 19" xfId="217"/>
    <cellStyle name="Normal 2 2 2 2 2" xfId="218"/>
    <cellStyle name="Normal 2 2 2 2 2 10" xfId="219"/>
    <cellStyle name="Normal 2 2 2 2 2 11" xfId="220"/>
    <cellStyle name="Normal 2 2 2 2 2 12" xfId="221"/>
    <cellStyle name="Normal 2 2 2 2 2 13" xfId="222"/>
    <cellStyle name="Normal 2 2 2 2 2 14" xfId="223"/>
    <cellStyle name="Normal 2 2 2 2 2 15" xfId="224"/>
    <cellStyle name="Normal 2 2 2 2 2 16" xfId="225"/>
    <cellStyle name="Normal 2 2 2 2 2 17" xfId="226"/>
    <cellStyle name="Normal 2 2 2 2 2 18" xfId="227"/>
    <cellStyle name="Normal 2 2 2 2 2 19" xfId="228"/>
    <cellStyle name="Normal 2 2 2 2 2 2" xfId="229"/>
    <cellStyle name="Normal 2 2 2 2 2 20" xfId="230"/>
    <cellStyle name="Normal 2 2 2 2 2 21" xfId="231"/>
    <cellStyle name="Normal 2 2 2 2 2 22" xfId="232"/>
    <cellStyle name="Normal 2 2 2 2 2 23" xfId="233"/>
    <cellStyle name="Normal 2 2 2 2 2 24" xfId="234"/>
    <cellStyle name="Normal 2 2 2 2 2 3" xfId="235"/>
    <cellStyle name="Normal 2 2 2 2 2 4" xfId="236"/>
    <cellStyle name="Normal 2 2 2 2 2 5" xfId="237"/>
    <cellStyle name="Normal 2 2 2 2 2 6" xfId="238"/>
    <cellStyle name="Normal 2 2 2 2 2 7" xfId="239"/>
    <cellStyle name="Normal 2 2 2 2 2 8" xfId="240"/>
    <cellStyle name="Normal 2 2 2 2 2 9" xfId="241"/>
    <cellStyle name="Normal 2 2 2 2 20" xfId="242"/>
    <cellStyle name="Normal 2 2 2 2 21" xfId="243"/>
    <cellStyle name="Normal 2 2 2 2 22" xfId="244"/>
    <cellStyle name="Normal 2 2 2 2 23" xfId="245"/>
    <cellStyle name="Normal 2 2 2 2 24" xfId="246"/>
    <cellStyle name="Normal 2 2 2 2 25" xfId="247"/>
    <cellStyle name="Normal 2 2 2 2 26" xfId="248"/>
    <cellStyle name="Normal 2 2 2 2 27" xfId="249"/>
    <cellStyle name="Normal 2 2 2 2 28" xfId="250"/>
    <cellStyle name="Normal 2 2 2 2 29" xfId="251"/>
    <cellStyle name="Normal 2 2 2 2 3" xfId="252"/>
    <cellStyle name="Normal 2 2 2 2 30" xfId="253"/>
    <cellStyle name="Normal 2 2 2 2 31" xfId="254"/>
    <cellStyle name="Normal 2 2 2 2 32" xfId="255"/>
    <cellStyle name="Normal 2 2 2 2 33" xfId="256"/>
    <cellStyle name="Normal 2 2 2 2 34" xfId="257"/>
    <cellStyle name="Normal 2 2 2 2 35" xfId="258"/>
    <cellStyle name="Normal 2 2 2 2 36" xfId="259"/>
    <cellStyle name="Normal 2 2 2 2 37" xfId="260"/>
    <cellStyle name="Normal 2 2 2 2 4" xfId="261"/>
    <cellStyle name="Normal 2 2 2 2 5" xfId="262"/>
    <cellStyle name="Normal 2 2 2 2 6" xfId="263"/>
    <cellStyle name="Normal 2 2 2 2 7" xfId="264"/>
    <cellStyle name="Normal 2 2 2 2 8" xfId="265"/>
    <cellStyle name="Normal 2 2 2 2 9" xfId="266"/>
    <cellStyle name="Normal 2 2 2 20" xfId="267"/>
    <cellStyle name="Normal 2 2 2 21" xfId="268"/>
    <cellStyle name="Normal 2 2 2 22" xfId="269"/>
    <cellStyle name="Normal 2 2 2 23" xfId="270"/>
    <cellStyle name="Normal 2 2 2 24" xfId="271"/>
    <cellStyle name="Normal 2 2 2 25" xfId="272"/>
    <cellStyle name="Normal 2 2 2 26" xfId="273"/>
    <cellStyle name="Normal 2 2 2 27" xfId="274"/>
    <cellStyle name="Normal 2 2 2 28" xfId="275"/>
    <cellStyle name="Normal 2 2 2 29" xfId="276"/>
    <cellStyle name="Normal 2 2 2 3" xfId="277"/>
    <cellStyle name="Normal 2 2 2 30" xfId="278"/>
    <cellStyle name="Normal 2 2 2 31" xfId="279"/>
    <cellStyle name="Normal 2 2 2 32" xfId="280"/>
    <cellStyle name="Normal 2 2 2 33" xfId="281"/>
    <cellStyle name="Normal 2 2 2 34" xfId="282"/>
    <cellStyle name="Normal 2 2 2 35" xfId="283"/>
    <cellStyle name="Normal 2 2 2 36" xfId="284"/>
    <cellStyle name="Normal 2 2 2 37" xfId="285"/>
    <cellStyle name="Normal 2 2 2 38" xfId="286"/>
    <cellStyle name="Normal 2 2 2 39" xfId="287"/>
    <cellStyle name="Normal 2 2 2 4" xfId="288"/>
    <cellStyle name="Normal 2 2 2 5" xfId="289"/>
    <cellStyle name="Normal 2 2 2 5 10" xfId="290"/>
    <cellStyle name="Normal 2 2 2 5 11" xfId="291"/>
    <cellStyle name="Normal 2 2 2 5 12" xfId="292"/>
    <cellStyle name="Normal 2 2 2 5 13" xfId="293"/>
    <cellStyle name="Normal 2 2 2 5 14" xfId="294"/>
    <cellStyle name="Normal 2 2 2 5 15" xfId="295"/>
    <cellStyle name="Normal 2 2 2 5 16" xfId="296"/>
    <cellStyle name="Normal 2 2 2 5 17" xfId="297"/>
    <cellStyle name="Normal 2 2 2 5 18" xfId="298"/>
    <cellStyle name="Normal 2 2 2 5 19" xfId="299"/>
    <cellStyle name="Normal 2 2 2 5 2" xfId="300"/>
    <cellStyle name="Normal 2 2 2 5 20" xfId="301"/>
    <cellStyle name="Normal 2 2 2 5 21" xfId="302"/>
    <cellStyle name="Normal 2 2 2 5 22" xfId="303"/>
    <cellStyle name="Normal 2 2 2 5 23" xfId="304"/>
    <cellStyle name="Normal 2 2 2 5 24" xfId="305"/>
    <cellStyle name="Normal 2 2 2 5 3" xfId="306"/>
    <cellStyle name="Normal 2 2 2 5 4" xfId="307"/>
    <cellStyle name="Normal 2 2 2 5 5" xfId="308"/>
    <cellStyle name="Normal 2 2 2 5 6" xfId="309"/>
    <cellStyle name="Normal 2 2 2 5 7" xfId="310"/>
    <cellStyle name="Normal 2 2 2 5 8" xfId="311"/>
    <cellStyle name="Normal 2 2 2 5 9" xfId="312"/>
    <cellStyle name="Normal 2 2 2 6" xfId="313"/>
    <cellStyle name="Normal 2 2 2 7" xfId="314"/>
    <cellStyle name="Normal 2 2 2 8" xfId="315"/>
    <cellStyle name="Normal 2 2 2 9" xfId="316"/>
    <cellStyle name="Normal 2 2 20" xfId="317"/>
    <cellStyle name="Normal 2 2 21" xfId="318"/>
    <cellStyle name="Normal 2 2 22" xfId="319"/>
    <cellStyle name="Normal 2 2 23" xfId="320"/>
    <cellStyle name="Normal 2 2 24" xfId="321"/>
    <cellStyle name="Normal 2 2 25" xfId="322"/>
    <cellStyle name="Normal 2 2 26" xfId="323"/>
    <cellStyle name="Normal 2 2 27" xfId="324"/>
    <cellStyle name="Normal 2 2 28" xfId="325"/>
    <cellStyle name="Normal 2 2 29" xfId="326"/>
    <cellStyle name="Normal 2 2 3" xfId="327"/>
    <cellStyle name="Normal 2 2 30" xfId="328"/>
    <cellStyle name="Normal 2 2 31" xfId="329"/>
    <cellStyle name="Normal 2 2 32" xfId="330"/>
    <cellStyle name="Normal 2 2 33" xfId="331"/>
    <cellStyle name="Normal 2 2 34" xfId="332"/>
    <cellStyle name="Normal 2 2 35" xfId="333"/>
    <cellStyle name="Normal 2 2 36" xfId="334"/>
    <cellStyle name="Normal 2 2 37" xfId="335"/>
    <cellStyle name="Normal 2 2 38" xfId="336"/>
    <cellStyle name="Normal 2 2 39" xfId="337"/>
    <cellStyle name="Normal 2 2 4" xfId="338"/>
    <cellStyle name="Normal 2 2 40" xfId="339"/>
    <cellStyle name="Normal 2 2 41" xfId="340"/>
    <cellStyle name="Normal 2 2 42" xfId="341"/>
    <cellStyle name="Normal 2 2 43" xfId="342"/>
    <cellStyle name="Normal 2 2 44" xfId="343"/>
    <cellStyle name="Normal 2 2 45" xfId="344"/>
    <cellStyle name="Normal 2 2 46" xfId="345"/>
    <cellStyle name="Normal 2 2 47" xfId="346"/>
    <cellStyle name="Normal 2 2 48" xfId="347"/>
    <cellStyle name="Normal 2 2 49" xfId="348"/>
    <cellStyle name="Normal 2 2 5" xfId="349"/>
    <cellStyle name="Normal 2 2 50" xfId="614"/>
    <cellStyle name="Normal 2 2 6" xfId="350"/>
    <cellStyle name="Normal 2 2 7" xfId="351"/>
    <cellStyle name="Normal 2 2 8" xfId="352"/>
    <cellStyle name="Normal 2 2 9" xfId="353"/>
    <cellStyle name="Normal 2 20" xfId="354"/>
    <cellStyle name="Normal 2 21" xfId="355"/>
    <cellStyle name="Normal 2 22" xfId="356"/>
    <cellStyle name="Normal 2 23" xfId="357"/>
    <cellStyle name="Normal 2 24" xfId="358"/>
    <cellStyle name="Normal 2 25" xfId="359"/>
    <cellStyle name="Normal 2 26" xfId="360"/>
    <cellStyle name="Normal 2 27" xfId="361"/>
    <cellStyle name="Normal 2 28" xfId="362"/>
    <cellStyle name="Normal 2 29" xfId="363"/>
    <cellStyle name="Normal 2 3" xfId="364"/>
    <cellStyle name="Normal 2 3 2" xfId="365"/>
    <cellStyle name="Normal 2 3 3" xfId="366"/>
    <cellStyle name="Normal 2 3 4" xfId="367"/>
    <cellStyle name="Normal 2 3 5" xfId="368"/>
    <cellStyle name="Normal 2 3 6" xfId="369"/>
    <cellStyle name="Normal 2 3 7" xfId="370"/>
    <cellStyle name="Normal 2 3 8" xfId="371"/>
    <cellStyle name="Normal 2 3 9" xfId="372"/>
    <cellStyle name="Normal 2 30" xfId="373"/>
    <cellStyle name="Normal 2 31" xfId="374"/>
    <cellStyle name="Normal 2 32" xfId="375"/>
    <cellStyle name="Normal 2 33" xfId="376"/>
    <cellStyle name="Normal 2 34" xfId="377"/>
    <cellStyle name="Normal 2 35" xfId="378"/>
    <cellStyle name="Normal 2 36" xfId="379"/>
    <cellStyle name="Normal 2 37" xfId="380"/>
    <cellStyle name="Normal 2 38" xfId="381"/>
    <cellStyle name="Normal 2 39" xfId="382"/>
    <cellStyle name="Normal 2 4" xfId="383"/>
    <cellStyle name="Normal 2 40" xfId="384"/>
    <cellStyle name="Normal 2 41" xfId="385"/>
    <cellStyle name="Normal 2 42" xfId="386"/>
    <cellStyle name="Normal 2 43" xfId="387"/>
    <cellStyle name="Normal 2 44" xfId="388"/>
    <cellStyle name="Normal 2 45" xfId="389"/>
    <cellStyle name="Normal 2 46" xfId="390"/>
    <cellStyle name="Normal 2 47" xfId="391"/>
    <cellStyle name="Normal 2 48" xfId="392"/>
    <cellStyle name="Normal 2 49" xfId="393"/>
    <cellStyle name="Normal 2 5" xfId="394"/>
    <cellStyle name="Normal 2 6" xfId="395"/>
    <cellStyle name="Normal 2 7" xfId="396"/>
    <cellStyle name="Normal 2 8" xfId="397"/>
    <cellStyle name="Normal 2 9" xfId="398"/>
    <cellStyle name="Normal 2 9 2" xfId="399"/>
    <cellStyle name="Normal 2 9 3" xfId="400"/>
    <cellStyle name="Normal 2 9 4" xfId="401"/>
    <cellStyle name="Normal 2 9 5" xfId="402"/>
    <cellStyle name="Normal 2_20111219 BS_Fit_And_Gap 日本語版 (Rev.0) 20122011 Herfin" xfId="403"/>
    <cellStyle name="Normal 3" xfId="404"/>
    <cellStyle name="Normal 3 10" xfId="405"/>
    <cellStyle name="Normal 3 11" xfId="406"/>
    <cellStyle name="Normal 3 12" xfId="407"/>
    <cellStyle name="Normal 3 13" xfId="408"/>
    <cellStyle name="Normal 3 14" xfId="409"/>
    <cellStyle name="Normal 3 15" xfId="410"/>
    <cellStyle name="Normal 3 16" xfId="411"/>
    <cellStyle name="Normal 3 17" xfId="412"/>
    <cellStyle name="Normal 3 18" xfId="413"/>
    <cellStyle name="Normal 3 19" xfId="414"/>
    <cellStyle name="Normal 3 2" xfId="415"/>
    <cellStyle name="Normal 3 2 10" xfId="416"/>
    <cellStyle name="Normal 3 2 11" xfId="417"/>
    <cellStyle name="Normal 3 2 12" xfId="418"/>
    <cellStyle name="Normal 3 2 13" xfId="419"/>
    <cellStyle name="Normal 3 2 14" xfId="420"/>
    <cellStyle name="Normal 3 2 15" xfId="421"/>
    <cellStyle name="Normal 3 2 16" xfId="422"/>
    <cellStyle name="Normal 3 2 17" xfId="423"/>
    <cellStyle name="Normal 3 2 18" xfId="424"/>
    <cellStyle name="Normal 3 2 19" xfId="425"/>
    <cellStyle name="Normal 3 2 2" xfId="426"/>
    <cellStyle name="Normal 3 2 20" xfId="427"/>
    <cellStyle name="Normal 3 2 21" xfId="428"/>
    <cellStyle name="Normal 3 2 22" xfId="429"/>
    <cellStyle name="Normal 3 2 23" xfId="430"/>
    <cellStyle name="Normal 3 2 24" xfId="431"/>
    <cellStyle name="Normal 3 2 3" xfId="432"/>
    <cellStyle name="Normal 3 2 4" xfId="433"/>
    <cellStyle name="Normal 3 2 5" xfId="434"/>
    <cellStyle name="Normal 3 2 6" xfId="435"/>
    <cellStyle name="Normal 3 2 7" xfId="436"/>
    <cellStyle name="Normal 3 2 8" xfId="437"/>
    <cellStyle name="Normal 3 2 9" xfId="438"/>
    <cellStyle name="Normal 3 20" xfId="439"/>
    <cellStyle name="Normal 3 21" xfId="440"/>
    <cellStyle name="Normal 3 22" xfId="441"/>
    <cellStyle name="Normal 3 23" xfId="442"/>
    <cellStyle name="Normal 3 24" xfId="443"/>
    <cellStyle name="Normal 3 25" xfId="444"/>
    <cellStyle name="Normal 3 3" xfId="445"/>
    <cellStyle name="Normal 3 4" xfId="446"/>
    <cellStyle name="Normal 3 5" xfId="447"/>
    <cellStyle name="Normal 3 6" xfId="448"/>
    <cellStyle name="Normal 3 7" xfId="449"/>
    <cellStyle name="Normal 3 8" xfId="450"/>
    <cellStyle name="Normal 3 9" xfId="451"/>
    <cellStyle name="Normal 30" xfId="452"/>
    <cellStyle name="Normal 32" xfId="453"/>
    <cellStyle name="Normal 39" xfId="454"/>
    <cellStyle name="Normal 4" xfId="455"/>
    <cellStyle name="Normal 4 2" xfId="456"/>
    <cellStyle name="Normal 4 2 2" xfId="457"/>
    <cellStyle name="Normal 5" xfId="613"/>
    <cellStyle name="Normal 5 10" xfId="458"/>
    <cellStyle name="Normal 5 11" xfId="459"/>
    <cellStyle name="Normal 5 12" xfId="460"/>
    <cellStyle name="Normal 5 13" xfId="461"/>
    <cellStyle name="Normal 5 14" xfId="462"/>
    <cellStyle name="Normal 5 15" xfId="463"/>
    <cellStyle name="Normal 5 16" xfId="464"/>
    <cellStyle name="Normal 5 17" xfId="465"/>
    <cellStyle name="Normal 5 18" xfId="466"/>
    <cellStyle name="Normal 5 19" xfId="467"/>
    <cellStyle name="Normal 5 2" xfId="468"/>
    <cellStyle name="Normal 5 20" xfId="469"/>
    <cellStyle name="Normal 5 21" xfId="470"/>
    <cellStyle name="Normal 5 22" xfId="471"/>
    <cellStyle name="Normal 5 23" xfId="472"/>
    <cellStyle name="Normal 5 24" xfId="473"/>
    <cellStyle name="Normal 5 3" xfId="474"/>
    <cellStyle name="Normal 5 4" xfId="475"/>
    <cellStyle name="Normal 5 5" xfId="476"/>
    <cellStyle name="Normal 5 6" xfId="477"/>
    <cellStyle name="Normal 5 7" xfId="478"/>
    <cellStyle name="Normal 5 8" xfId="479"/>
    <cellStyle name="Normal 5 9" xfId="480"/>
    <cellStyle name="Normal 6 10" xfId="481"/>
    <cellStyle name="Normal 6 11" xfId="482"/>
    <cellStyle name="Normal 6 12" xfId="483"/>
    <cellStyle name="Normal 6 13" xfId="484"/>
    <cellStyle name="Normal 6 14" xfId="485"/>
    <cellStyle name="Normal 6 15" xfId="486"/>
    <cellStyle name="Normal 6 16" xfId="487"/>
    <cellStyle name="Normal 6 17" xfId="488"/>
    <cellStyle name="Normal 6 18" xfId="489"/>
    <cellStyle name="Normal 6 19" xfId="490"/>
    <cellStyle name="Normal 6 2" xfId="491"/>
    <cellStyle name="Normal 6 20" xfId="492"/>
    <cellStyle name="Normal 6 21" xfId="493"/>
    <cellStyle name="Normal 6 22" xfId="494"/>
    <cellStyle name="Normal 6 23" xfId="495"/>
    <cellStyle name="Normal 6 24" xfId="496"/>
    <cellStyle name="Normal 6 3" xfId="497"/>
    <cellStyle name="Normal 6 4" xfId="498"/>
    <cellStyle name="Normal 6 5" xfId="499"/>
    <cellStyle name="Normal 6 6" xfId="500"/>
    <cellStyle name="Normal 6 7" xfId="501"/>
    <cellStyle name="Normal 6 8" xfId="502"/>
    <cellStyle name="Normal 6 9" xfId="503"/>
    <cellStyle name="Normal 7" xfId="504"/>
    <cellStyle name="Normal 7 2" xfId="505"/>
    <cellStyle name="Normal 7 3" xfId="506"/>
    <cellStyle name="Normal 7 4" xfId="507"/>
    <cellStyle name="Normal 7 5" xfId="508"/>
    <cellStyle name="Normal 8" xfId="509"/>
    <cellStyle name="Normal 9" xfId="510"/>
    <cellStyle name="Normalny_BUDGET PLAN CALCULATION 8_2W3" xfId="511"/>
    <cellStyle name="Œ…‹æØ‚è [0.00]_Erb tsm " xfId="641"/>
    <cellStyle name="Œ…‹æØ‚è_Erb tsm " xfId="642"/>
    <cellStyle name="oft Excel]_x000d__x000a_Options5=1155_x000d__x000a_Pos=-12,9,1048,771_x000d__x000a_MRUFuncs=345,205,221,1,65,28,37,24,3,36_x000d__x000a_StickyPtX=574_x000d__x000a_StickyPtY=45" xfId="512"/>
    <cellStyle name="Option" xfId="513"/>
    <cellStyle name="OptionHeading" xfId="514"/>
    <cellStyle name="ParaBirimi [0]_RESULTS" xfId="515"/>
    <cellStyle name="ParaBirimi_RESULTS" xfId="516"/>
    <cellStyle name="per.style" xfId="517"/>
    <cellStyle name="Percent [0]" xfId="518"/>
    <cellStyle name="Percent [0] 2" xfId="519"/>
    <cellStyle name="Percent [00]" xfId="520"/>
    <cellStyle name="Percent [00] 2" xfId="521"/>
    <cellStyle name="Percent [2]" xfId="522"/>
    <cellStyle name="Percent 2" xfId="669"/>
    <cellStyle name="PERCENTAGE" xfId="643"/>
    <cellStyle name="PrePop Currency (0)" xfId="523"/>
    <cellStyle name="PrePop Currency (0) 2" xfId="524"/>
    <cellStyle name="PrePop Currency (2)" xfId="525"/>
    <cellStyle name="PrePop Currency (2) 2" xfId="526"/>
    <cellStyle name="PrePop Units (0)" xfId="527"/>
    <cellStyle name="PrePop Units (0) 2" xfId="528"/>
    <cellStyle name="PrePop Units (1)" xfId="529"/>
    <cellStyle name="PrePop Units (1) 2" xfId="530"/>
    <cellStyle name="PrePop Units (2)" xfId="531"/>
    <cellStyle name="PrePop Units (2) 2" xfId="532"/>
    <cellStyle name="Price" xfId="533"/>
    <cellStyle name="PSChar" xfId="534"/>
    <cellStyle name="PSHeading" xfId="535"/>
    <cellStyle name="Quantity" xfId="644"/>
    <cellStyle name="standard" xfId="536"/>
    <cellStyle name="Text Indent A" xfId="537"/>
    <cellStyle name="Text Indent A 2" xfId="538"/>
    <cellStyle name="Text Indent B" xfId="539"/>
    <cellStyle name="Text Indent B 2" xfId="540"/>
    <cellStyle name="Text Indent C" xfId="541"/>
    <cellStyle name="Text Indent C 2" xfId="542"/>
    <cellStyle name="Unit" xfId="543"/>
    <cellStyle name="Vertical" xfId="544"/>
    <cellStyle name="Virg・ [0]_RESULTS" xfId="545"/>
    <cellStyle name="Virg・_RESULTS" xfId="546"/>
    <cellStyle name="Währung [0]_Mappe2" xfId="547"/>
    <cellStyle name="Währung_Mappe2" xfId="548"/>
    <cellStyle name="アクセント 1" xfId="549"/>
    <cellStyle name="アクセント 2" xfId="550"/>
    <cellStyle name="アクセント 3" xfId="551"/>
    <cellStyle name="アクセント 4" xfId="552"/>
    <cellStyle name="アクセント 5" xfId="553"/>
    <cellStyle name="アクセント 6" xfId="554"/>
    <cellStyle name="アンダーライン" xfId="555"/>
    <cellStyle name="イタリック" xfId="556"/>
    <cellStyle name="センター" xfId="645"/>
    <cellStyle name="タイトル" xfId="557"/>
    <cellStyle name="チェック セル" xfId="558"/>
    <cellStyle name="テスト小数点" xfId="559"/>
    <cellStyle name="どちらでもない" xfId="560"/>
    <cellStyle name="ﾄ褊褂燾・[0]_PERSONAL" xfId="561"/>
    <cellStyle name="ﾄ褊褂燾饑PERSONAL" xfId="562"/>
    <cellStyle name="ﾄ褊褂燾饑PERSONAL 2" xfId="563"/>
    <cellStyle name="パーセント()" xfId="564"/>
    <cellStyle name="パーセント(0.00)" xfId="565"/>
    <cellStyle name="パーセント[0.00]" xfId="566"/>
    <cellStyle name="ハイパーリンク" xfId="646"/>
    <cellStyle name="ボールド" xfId="567"/>
    <cellStyle name="ﾎ磊隆_PERSONAL" xfId="568"/>
    <cellStyle name="メモ" xfId="569"/>
    <cellStyle name="ﾔ竟瑙糺・[0]_PERSONAL" xfId="570"/>
    <cellStyle name="ﾔ竟瑙糺饑PERSONAL" xfId="571"/>
    <cellStyle name="ﾔ竟瑙糺饑PERSONAL 2" xfId="572"/>
    <cellStyle name="リンク セル" xfId="573"/>
    <cellStyle name="เครื่องหมายจุลภาค [0]_Book1" xfId="647"/>
    <cellStyle name="เครื่องหมายจุลภาค_Book1" xfId="648"/>
    <cellStyle name="เครื่องหมายสกุลเงิน [0]_Book1" xfId="649"/>
    <cellStyle name="เครื่องหมายสกุลเงิน_Book1" xfId="650"/>
    <cellStyle name="ปกติ_~0014855" xfId="651"/>
    <cellStyle name=" [0.00]_?" xfId="652"/>
    <cellStyle name="_?" xfId="653"/>
    <cellStyle name="?_?" xfId="654"/>
    <cellStyle name="똿뗦먛귟 [0.00]_PRODUCT DETAIL Q1" xfId="655"/>
    <cellStyle name="똿뗦먛귟_PRODUCT DETAIL Q1" xfId="656"/>
    <cellStyle name="믅됞 [0.00]_PRODUCT DETAIL Q1" xfId="657"/>
    <cellStyle name="믅됞_PRODUCT DETAIL Q1" xfId="658"/>
    <cellStyle name="백분율_HOBONG" xfId="659"/>
    <cellStyle name="뷭?_BOOKSHIP" xfId="660"/>
    <cellStyle name="콤마 [0]_1202" xfId="661"/>
    <cellStyle name="콤마_1202" xfId="662"/>
    <cellStyle name="통화 [0]_1202" xfId="663"/>
    <cellStyle name="통화_1202" xfId="664"/>
    <cellStyle name="표준_(정보부문)월별인원계획" xfId="665"/>
    <cellStyle name="一般_PLDT" xfId="666"/>
    <cellStyle name="上詰め" xfId="574"/>
    <cellStyle name="上詰め＋折返し" xfId="575"/>
    <cellStyle name="中央詰め" xfId="576"/>
    <cellStyle name="中央詰め＋折返し" xfId="577"/>
    <cellStyle name="入力" xfId="578"/>
    <cellStyle name="出力" xfId="579"/>
    <cellStyle name="取り消し線" xfId="580"/>
    <cellStyle name="型番" xfId="581"/>
    <cellStyle name="悪い" xfId="582"/>
    <cellStyle name="折り返し" xfId="583"/>
    <cellStyle name="未定義" xfId="584"/>
    <cellStyle name="桁区切り 2" xfId="585"/>
    <cellStyle name="標準 2" xfId="586"/>
    <cellStyle name="標準 2 2" xfId="587"/>
    <cellStyle name="標準 2 2 2" xfId="588"/>
    <cellStyle name="標準 2_2003-AX⇔EZR_ IF一覧" xfId="589"/>
    <cellStyle name="標準 3" xfId="590"/>
    <cellStyle name="標準 3 2" xfId="591"/>
    <cellStyle name="標準 4" xfId="592"/>
    <cellStyle name="標準 5" xfId="593"/>
    <cellStyle name="標準 6" xfId="594"/>
    <cellStyle name="標準 7" xfId="595"/>
    <cellStyle name="標準 8" xfId="596"/>
    <cellStyle name="標準_~8781187" xfId="667"/>
    <cellStyle name="標準_Y2K実計-CAD" xfId="1"/>
    <cellStyle name="標準YT" xfId="597"/>
    <cellStyle name="脱浦 [0.00]_?O±U" xfId="598"/>
    <cellStyle name="脱浦_?O±U" xfId="599"/>
    <cellStyle name="良い" xfId="600"/>
    <cellStyle name="表示済みのハイパーリンク" xfId="668"/>
    <cellStyle name="見出し 1" xfId="601"/>
    <cellStyle name="見出し 2" xfId="602"/>
    <cellStyle name="見出し 3" xfId="603"/>
    <cellStyle name="見出し 4" xfId="604"/>
    <cellStyle name="見出し１" xfId="605"/>
    <cellStyle name="計算" xfId="606"/>
    <cellStyle name="説明文" xfId="607"/>
    <cellStyle name="警告文" xfId="608"/>
    <cellStyle name="通浦 [0.00]_laroux" xfId="609"/>
    <cellStyle name="通浦_laroux" xfId="610"/>
    <cellStyle name="集計" xfId="6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8</xdr:row>
      <xdr:rowOff>19050</xdr:rowOff>
    </xdr:from>
    <xdr:to>
      <xdr:col>7</xdr:col>
      <xdr:colOff>428625</xdr:colOff>
      <xdr:row>9</xdr:row>
      <xdr:rowOff>180975</xdr:rowOff>
    </xdr:to>
    <xdr:grpSp>
      <xdr:nvGrpSpPr>
        <xdr:cNvPr id="2" name="Group 1"/>
        <xdr:cNvGrpSpPr/>
      </xdr:nvGrpSpPr>
      <xdr:grpSpPr>
        <a:xfrm>
          <a:off x="3457576" y="1819275"/>
          <a:ext cx="2600324" cy="352425"/>
          <a:chOff x="4143375" y="1924050"/>
          <a:chExt cx="2847975" cy="352425"/>
        </a:xfrm>
      </xdr:grpSpPr>
      <xdr:sp macro="" textlink="">
        <xdr:nvSpPr>
          <xdr:cNvPr id="3" name="Rectangle 2"/>
          <xdr:cNvSpPr/>
        </xdr:nvSpPr>
        <xdr:spPr>
          <a:xfrm>
            <a:off x="4143375" y="1924050"/>
            <a:ext cx="28479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Attachments</a:t>
            </a:r>
            <a:r>
              <a:rPr lang="en-US" sz="1100" baseline="0">
                <a:solidFill>
                  <a:schemeClr val="tx1"/>
                </a:solidFill>
              </a:rPr>
              <a:t> :            Yes            X    No</a:t>
            </a:r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5295900" y="1962150"/>
            <a:ext cx="180975" cy="18097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/>
          <xdr:cNvSpPr/>
        </xdr:nvSpPr>
        <xdr:spPr>
          <a:xfrm>
            <a:off x="6086475" y="1962150"/>
            <a:ext cx="180975" cy="18097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9526</xdr:colOff>
      <xdr:row>48</xdr:row>
      <xdr:rowOff>19050</xdr:rowOff>
    </xdr:from>
    <xdr:to>
      <xdr:col>5</xdr:col>
      <xdr:colOff>0</xdr:colOff>
      <xdr:row>49</xdr:row>
      <xdr:rowOff>180975</xdr:rowOff>
    </xdr:to>
    <xdr:grpSp>
      <xdr:nvGrpSpPr>
        <xdr:cNvPr id="6" name="Group 5"/>
        <xdr:cNvGrpSpPr/>
      </xdr:nvGrpSpPr>
      <xdr:grpSpPr>
        <a:xfrm>
          <a:off x="123826" y="9258300"/>
          <a:ext cx="3333749" cy="352425"/>
          <a:chOff x="4143375" y="1924050"/>
          <a:chExt cx="2847975" cy="352425"/>
        </a:xfrm>
      </xdr:grpSpPr>
      <xdr:sp macro="" textlink="">
        <xdr:nvSpPr>
          <xdr:cNvPr id="7" name="Rectangle 6"/>
          <xdr:cNvSpPr/>
        </xdr:nvSpPr>
        <xdr:spPr>
          <a:xfrm>
            <a:off x="4143375" y="1924050"/>
            <a:ext cx="28479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Conclusion</a:t>
            </a:r>
            <a:r>
              <a:rPr lang="en-US" sz="1100" baseline="0">
                <a:solidFill>
                  <a:schemeClr val="tx1"/>
                </a:solidFill>
              </a:rPr>
              <a:t> :                 Agree                   Disagree</a:t>
            </a:r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5018091" y="1962150"/>
            <a:ext cx="180975" cy="18097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 8"/>
          <xdr:cNvSpPr/>
        </xdr:nvSpPr>
        <xdr:spPr>
          <a:xfrm>
            <a:off x="5828160" y="1962150"/>
            <a:ext cx="180975" cy="18097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5</xdr:col>
      <xdr:colOff>390525</xdr:colOff>
      <xdr:row>18</xdr:row>
      <xdr:rowOff>114300</xdr:rowOff>
    </xdr:from>
    <xdr:to>
      <xdr:col>7</xdr:col>
      <xdr:colOff>533111</xdr:colOff>
      <xdr:row>23</xdr:row>
      <xdr:rowOff>152260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38525" y="2971800"/>
          <a:ext cx="1361786" cy="990460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43</xdr:row>
      <xdr:rowOff>85725</xdr:rowOff>
    </xdr:from>
    <xdr:to>
      <xdr:col>7</xdr:col>
      <xdr:colOff>523591</xdr:colOff>
      <xdr:row>49</xdr:row>
      <xdr:rowOff>152249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467100" y="7705725"/>
          <a:ext cx="1323691" cy="1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1485900</xdr:colOff>
      <xdr:row>32</xdr:row>
      <xdr:rowOff>66675</xdr:rowOff>
    </xdr:from>
    <xdr:to>
      <xdr:col>7</xdr:col>
      <xdr:colOff>533248</xdr:colOff>
      <xdr:row>38</xdr:row>
      <xdr:rowOff>152247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57600" y="5591175"/>
          <a:ext cx="1142848" cy="1228572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26</xdr:row>
      <xdr:rowOff>95250</xdr:rowOff>
    </xdr:from>
    <xdr:to>
      <xdr:col>7</xdr:col>
      <xdr:colOff>409574</xdr:colOff>
      <xdr:row>28</xdr:row>
      <xdr:rowOff>66675</xdr:rowOff>
    </xdr:to>
    <xdr:grpSp>
      <xdr:nvGrpSpPr>
        <xdr:cNvPr id="13" name="Group 12"/>
        <xdr:cNvGrpSpPr/>
      </xdr:nvGrpSpPr>
      <xdr:grpSpPr>
        <a:xfrm>
          <a:off x="3457575" y="5314950"/>
          <a:ext cx="2581274" cy="352425"/>
          <a:chOff x="4143375" y="1924050"/>
          <a:chExt cx="2847975" cy="352425"/>
        </a:xfrm>
      </xdr:grpSpPr>
      <xdr:sp macro="" textlink="">
        <xdr:nvSpPr>
          <xdr:cNvPr id="14" name="Rectangle 13"/>
          <xdr:cNvSpPr/>
        </xdr:nvSpPr>
        <xdr:spPr>
          <a:xfrm>
            <a:off x="4143375" y="1924050"/>
            <a:ext cx="28479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Attachments</a:t>
            </a:r>
            <a:r>
              <a:rPr lang="en-US" sz="1100" baseline="0">
                <a:solidFill>
                  <a:schemeClr val="tx1"/>
                </a:solidFill>
              </a:rPr>
              <a:t> :       X   Yes                 No</a:t>
            </a:r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295900" y="1962150"/>
            <a:ext cx="180975" cy="18097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6086475" y="1962150"/>
            <a:ext cx="180975" cy="18097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19050</xdr:colOff>
      <xdr:row>41</xdr:row>
      <xdr:rowOff>66675</xdr:rowOff>
    </xdr:from>
    <xdr:to>
      <xdr:col>7</xdr:col>
      <xdr:colOff>447674</xdr:colOff>
      <xdr:row>43</xdr:row>
      <xdr:rowOff>38100</xdr:rowOff>
    </xdr:to>
    <xdr:grpSp>
      <xdr:nvGrpSpPr>
        <xdr:cNvPr id="17" name="Group 16"/>
        <xdr:cNvGrpSpPr/>
      </xdr:nvGrpSpPr>
      <xdr:grpSpPr>
        <a:xfrm>
          <a:off x="3476625" y="8010525"/>
          <a:ext cx="2600324" cy="314325"/>
          <a:chOff x="4143375" y="1924050"/>
          <a:chExt cx="2847975" cy="352425"/>
        </a:xfrm>
      </xdr:grpSpPr>
      <xdr:sp macro="" textlink="">
        <xdr:nvSpPr>
          <xdr:cNvPr id="18" name="Rectangle 17"/>
          <xdr:cNvSpPr/>
        </xdr:nvSpPr>
        <xdr:spPr>
          <a:xfrm>
            <a:off x="4143375" y="1924050"/>
            <a:ext cx="28479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Attachments</a:t>
            </a:r>
            <a:r>
              <a:rPr lang="en-US" sz="1100" baseline="0">
                <a:solidFill>
                  <a:schemeClr val="tx1"/>
                </a:solidFill>
              </a:rPr>
              <a:t> :             Yes                 No</a:t>
            </a:r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5295900" y="1962150"/>
            <a:ext cx="180975" cy="18097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/>
          <xdr:cNvSpPr/>
        </xdr:nvSpPr>
        <xdr:spPr>
          <a:xfrm>
            <a:off x="6086475" y="1962150"/>
            <a:ext cx="180975" cy="18097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0</xdr:colOff>
      <xdr:row>51</xdr:row>
      <xdr:rowOff>28575</xdr:rowOff>
    </xdr:from>
    <xdr:to>
      <xdr:col>1</xdr:col>
      <xdr:colOff>155448</xdr:colOff>
      <xdr:row>51</xdr:row>
      <xdr:rowOff>180975</xdr:rowOff>
    </xdr:to>
    <xdr:sp macro="" textlink="">
      <xdr:nvSpPr>
        <xdr:cNvPr id="21" name="Rectangle 20"/>
        <xdr:cNvSpPr/>
      </xdr:nvSpPr>
      <xdr:spPr>
        <a:xfrm>
          <a:off x="609600" y="9172575"/>
          <a:ext cx="155448" cy="1524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10</xdr:row>
      <xdr:rowOff>123826</xdr:rowOff>
    </xdr:from>
    <xdr:to>
      <xdr:col>20</xdr:col>
      <xdr:colOff>609600</xdr:colOff>
      <xdr:row>12</xdr:row>
      <xdr:rowOff>142875</xdr:rowOff>
    </xdr:to>
    <xdr:sp macro="" textlink="">
      <xdr:nvSpPr>
        <xdr:cNvPr id="2" name="Rectangular Callout 1"/>
        <xdr:cNvSpPr/>
      </xdr:nvSpPr>
      <xdr:spPr bwMode="auto">
        <a:xfrm>
          <a:off x="14887575" y="2295526"/>
          <a:ext cx="2505075" cy="342899"/>
        </a:xfrm>
        <a:prstGeom prst="wedgeRectCallout">
          <a:avLst>
            <a:gd name="adj1" fmla="val -17489"/>
            <a:gd name="adj2" fmla="val 347689"/>
          </a:avLst>
        </a:prstGeom>
        <a:solidFill>
          <a:srgbClr val="2E0000">
            <a:alpha val="50000"/>
          </a:srgb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AU" sz="1100" baseline="0">
              <a:solidFill>
                <a:schemeClr val="bg1"/>
              </a:solidFill>
            </a:rPr>
            <a:t>Urut sesuai Issue date /Surat jalan  (tidak acak)</a:t>
          </a:r>
          <a:endParaRPr lang="en-AU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6</xdr:col>
      <xdr:colOff>1143000</xdr:colOff>
      <xdr:row>4</xdr:row>
      <xdr:rowOff>28575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38425" y="676275"/>
          <a:ext cx="23526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4</xdr:row>
      <xdr:rowOff>57150</xdr:rowOff>
    </xdr:from>
    <xdr:to>
      <xdr:col>6</xdr:col>
      <xdr:colOff>1095375</xdr:colOff>
      <xdr:row>5</xdr:row>
      <xdr:rowOff>66675</xdr:rowOff>
    </xdr:to>
    <xdr:pic>
      <xdr:nvPicPr>
        <xdr:cNvPr id="4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47950" y="990600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5</xdr:row>
      <xdr:rowOff>114300</xdr:rowOff>
    </xdr:from>
    <xdr:to>
      <xdr:col>6</xdr:col>
      <xdr:colOff>1095375</xdr:colOff>
      <xdr:row>6</xdr:row>
      <xdr:rowOff>123825</xdr:rowOff>
    </xdr:to>
    <xdr:pic>
      <xdr:nvPicPr>
        <xdr:cNvPr id="5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47950" y="1304925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28575</xdr:colOff>
      <xdr:row>0</xdr:row>
      <xdr:rowOff>85725</xdr:rowOff>
    </xdr:from>
    <xdr:to>
      <xdr:col>6</xdr:col>
      <xdr:colOff>9525</xdr:colOff>
      <xdr:row>1</xdr:row>
      <xdr:rowOff>200025</xdr:rowOff>
    </xdr:to>
    <xdr:pic>
      <xdr:nvPicPr>
        <xdr:cNvPr id="6" name="Picture 7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57475" y="857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1</xdr:row>
      <xdr:rowOff>190500</xdr:rowOff>
    </xdr:from>
    <xdr:to>
      <xdr:col>6</xdr:col>
      <xdr:colOff>0</xdr:colOff>
      <xdr:row>2</xdr:row>
      <xdr:rowOff>209550</xdr:rowOff>
    </xdr:to>
    <xdr:pic>
      <xdr:nvPicPr>
        <xdr:cNvPr id="7" name="Picture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47950" y="3524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8</xdr:col>
      <xdr:colOff>1466850</xdr:colOff>
      <xdr:row>3</xdr:row>
      <xdr:rowOff>95810</xdr:rowOff>
    </xdr:to>
    <xdr:sp macro="" textlink="">
      <xdr:nvSpPr>
        <xdr:cNvPr id="9" name="Rectangle 8"/>
        <xdr:cNvSpPr/>
      </xdr:nvSpPr>
      <xdr:spPr bwMode="auto">
        <a:xfrm>
          <a:off x="6400800" y="419100"/>
          <a:ext cx="1466850" cy="35298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800"/>
            <a:t>DOMESTIC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3</xdr:row>
      <xdr:rowOff>0</xdr:rowOff>
    </xdr:from>
    <xdr:to>
      <xdr:col>6</xdr:col>
      <xdr:colOff>1143000</xdr:colOff>
      <xdr:row>4</xdr:row>
      <xdr:rowOff>28575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38425" y="676275"/>
          <a:ext cx="23526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4</xdr:row>
      <xdr:rowOff>57150</xdr:rowOff>
    </xdr:from>
    <xdr:to>
      <xdr:col>6</xdr:col>
      <xdr:colOff>1095375</xdr:colOff>
      <xdr:row>5</xdr:row>
      <xdr:rowOff>66675</xdr:rowOff>
    </xdr:to>
    <xdr:pic>
      <xdr:nvPicPr>
        <xdr:cNvPr id="4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47950" y="990600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5</xdr:row>
      <xdr:rowOff>114300</xdr:rowOff>
    </xdr:from>
    <xdr:to>
      <xdr:col>6</xdr:col>
      <xdr:colOff>1095375</xdr:colOff>
      <xdr:row>6</xdr:row>
      <xdr:rowOff>123825</xdr:rowOff>
    </xdr:to>
    <xdr:pic>
      <xdr:nvPicPr>
        <xdr:cNvPr id="5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47950" y="1304925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28575</xdr:colOff>
      <xdr:row>0</xdr:row>
      <xdr:rowOff>85725</xdr:rowOff>
    </xdr:from>
    <xdr:to>
      <xdr:col>6</xdr:col>
      <xdr:colOff>9525</xdr:colOff>
      <xdr:row>1</xdr:row>
      <xdr:rowOff>200025</xdr:rowOff>
    </xdr:to>
    <xdr:pic>
      <xdr:nvPicPr>
        <xdr:cNvPr id="6" name="Picture 7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57475" y="857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1</xdr:row>
      <xdr:rowOff>190500</xdr:rowOff>
    </xdr:from>
    <xdr:to>
      <xdr:col>6</xdr:col>
      <xdr:colOff>0</xdr:colOff>
      <xdr:row>2</xdr:row>
      <xdr:rowOff>209550</xdr:rowOff>
    </xdr:to>
    <xdr:pic>
      <xdr:nvPicPr>
        <xdr:cNvPr id="7" name="Picture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47950" y="3524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666750</xdr:colOff>
      <xdr:row>9</xdr:row>
      <xdr:rowOff>47625</xdr:rowOff>
    </xdr:from>
    <xdr:to>
      <xdr:col>21</xdr:col>
      <xdr:colOff>152400</xdr:colOff>
      <xdr:row>10</xdr:row>
      <xdr:rowOff>152399</xdr:rowOff>
    </xdr:to>
    <xdr:sp macro="" textlink="">
      <xdr:nvSpPr>
        <xdr:cNvPr id="8" name="Rectangular Callout 7"/>
        <xdr:cNvSpPr/>
      </xdr:nvSpPr>
      <xdr:spPr bwMode="auto">
        <a:xfrm>
          <a:off x="15068550" y="5143500"/>
          <a:ext cx="2505075" cy="342899"/>
        </a:xfrm>
        <a:prstGeom prst="wedgeRectCallout">
          <a:avLst>
            <a:gd name="adj1" fmla="val -17489"/>
            <a:gd name="adj2" fmla="val 347689"/>
          </a:avLst>
        </a:prstGeom>
        <a:solidFill>
          <a:srgbClr val="2E0000">
            <a:alpha val="50000"/>
          </a:srgb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AU" sz="1100" baseline="0">
              <a:solidFill>
                <a:schemeClr val="bg1"/>
              </a:solidFill>
            </a:rPr>
            <a:t>Urut sesuai Issue date /Surat jalan  (tidak acak)</a:t>
          </a:r>
          <a:endParaRPr lang="en-AU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1466850</xdr:colOff>
      <xdr:row>3</xdr:row>
      <xdr:rowOff>95810</xdr:rowOff>
    </xdr:to>
    <xdr:sp macro="" textlink="">
      <xdr:nvSpPr>
        <xdr:cNvPr id="9" name="Rectangle 8"/>
        <xdr:cNvSpPr/>
      </xdr:nvSpPr>
      <xdr:spPr bwMode="auto">
        <a:xfrm>
          <a:off x="6400800" y="419100"/>
          <a:ext cx="1466850" cy="35298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800"/>
            <a:t>DOMESTIC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10</xdr:row>
      <xdr:rowOff>123826</xdr:rowOff>
    </xdr:from>
    <xdr:to>
      <xdr:col>20</xdr:col>
      <xdr:colOff>609600</xdr:colOff>
      <xdr:row>12</xdr:row>
      <xdr:rowOff>142875</xdr:rowOff>
    </xdr:to>
    <xdr:sp macro="" textlink="">
      <xdr:nvSpPr>
        <xdr:cNvPr id="2" name="Rectangular Callout 1"/>
        <xdr:cNvSpPr/>
      </xdr:nvSpPr>
      <xdr:spPr bwMode="auto">
        <a:xfrm>
          <a:off x="14887575" y="2295526"/>
          <a:ext cx="2505075" cy="342899"/>
        </a:xfrm>
        <a:prstGeom prst="wedgeRectCallout">
          <a:avLst>
            <a:gd name="adj1" fmla="val -17489"/>
            <a:gd name="adj2" fmla="val 347689"/>
          </a:avLst>
        </a:prstGeom>
        <a:solidFill>
          <a:srgbClr val="2E0000">
            <a:alpha val="50000"/>
          </a:srgb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AU" sz="1100" baseline="0">
              <a:solidFill>
                <a:schemeClr val="bg1"/>
              </a:solidFill>
            </a:rPr>
            <a:t>Urut sesuai Issue date /Surat jalan  (tidak acak)</a:t>
          </a:r>
          <a:endParaRPr lang="en-AU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6</xdr:col>
      <xdr:colOff>1143000</xdr:colOff>
      <xdr:row>4</xdr:row>
      <xdr:rowOff>28575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38425" y="676275"/>
          <a:ext cx="23526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4</xdr:row>
      <xdr:rowOff>57150</xdr:rowOff>
    </xdr:from>
    <xdr:to>
      <xdr:col>6</xdr:col>
      <xdr:colOff>1095375</xdr:colOff>
      <xdr:row>5</xdr:row>
      <xdr:rowOff>66675</xdr:rowOff>
    </xdr:to>
    <xdr:pic>
      <xdr:nvPicPr>
        <xdr:cNvPr id="4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47950" y="990600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5</xdr:row>
      <xdr:rowOff>114300</xdr:rowOff>
    </xdr:from>
    <xdr:to>
      <xdr:col>6</xdr:col>
      <xdr:colOff>1095375</xdr:colOff>
      <xdr:row>6</xdr:row>
      <xdr:rowOff>123825</xdr:rowOff>
    </xdr:to>
    <xdr:pic>
      <xdr:nvPicPr>
        <xdr:cNvPr id="5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47950" y="1304925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28575</xdr:colOff>
      <xdr:row>0</xdr:row>
      <xdr:rowOff>85725</xdr:rowOff>
    </xdr:from>
    <xdr:to>
      <xdr:col>6</xdr:col>
      <xdr:colOff>9525</xdr:colOff>
      <xdr:row>1</xdr:row>
      <xdr:rowOff>200025</xdr:rowOff>
    </xdr:to>
    <xdr:pic>
      <xdr:nvPicPr>
        <xdr:cNvPr id="6" name="Picture 7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57475" y="857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1</xdr:row>
      <xdr:rowOff>190500</xdr:rowOff>
    </xdr:from>
    <xdr:to>
      <xdr:col>6</xdr:col>
      <xdr:colOff>0</xdr:colOff>
      <xdr:row>2</xdr:row>
      <xdr:rowOff>209550</xdr:rowOff>
    </xdr:to>
    <xdr:pic>
      <xdr:nvPicPr>
        <xdr:cNvPr id="7" name="Picture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47950" y="3524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8</xdr:col>
      <xdr:colOff>1466850</xdr:colOff>
      <xdr:row>3</xdr:row>
      <xdr:rowOff>95810</xdr:rowOff>
    </xdr:to>
    <xdr:sp macro="" textlink="">
      <xdr:nvSpPr>
        <xdr:cNvPr id="8" name="Rectangle 7"/>
        <xdr:cNvSpPr/>
      </xdr:nvSpPr>
      <xdr:spPr bwMode="auto">
        <a:xfrm>
          <a:off x="6400800" y="419100"/>
          <a:ext cx="1466850" cy="35298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800"/>
            <a:t>EXPORT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3</xdr:row>
      <xdr:rowOff>0</xdr:rowOff>
    </xdr:from>
    <xdr:to>
      <xdr:col>6</xdr:col>
      <xdr:colOff>1143000</xdr:colOff>
      <xdr:row>4</xdr:row>
      <xdr:rowOff>28575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38425" y="676275"/>
          <a:ext cx="23526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4</xdr:row>
      <xdr:rowOff>57150</xdr:rowOff>
    </xdr:from>
    <xdr:to>
      <xdr:col>6</xdr:col>
      <xdr:colOff>1095375</xdr:colOff>
      <xdr:row>5</xdr:row>
      <xdr:rowOff>66675</xdr:rowOff>
    </xdr:to>
    <xdr:pic>
      <xdr:nvPicPr>
        <xdr:cNvPr id="3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47950" y="990600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5</xdr:row>
      <xdr:rowOff>114300</xdr:rowOff>
    </xdr:from>
    <xdr:to>
      <xdr:col>6</xdr:col>
      <xdr:colOff>1095375</xdr:colOff>
      <xdr:row>6</xdr:row>
      <xdr:rowOff>123825</xdr:rowOff>
    </xdr:to>
    <xdr:pic>
      <xdr:nvPicPr>
        <xdr:cNvPr id="4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47950" y="1304925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28575</xdr:colOff>
      <xdr:row>0</xdr:row>
      <xdr:rowOff>85725</xdr:rowOff>
    </xdr:from>
    <xdr:to>
      <xdr:col>6</xdr:col>
      <xdr:colOff>9525</xdr:colOff>
      <xdr:row>1</xdr:row>
      <xdr:rowOff>200025</xdr:rowOff>
    </xdr:to>
    <xdr:pic>
      <xdr:nvPicPr>
        <xdr:cNvPr id="5" name="Picture 7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57475" y="857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</xdr:colOff>
      <xdr:row>1</xdr:row>
      <xdr:rowOff>190500</xdr:rowOff>
    </xdr:from>
    <xdr:to>
      <xdr:col>6</xdr:col>
      <xdr:colOff>0</xdr:colOff>
      <xdr:row>2</xdr:row>
      <xdr:rowOff>209550</xdr:rowOff>
    </xdr:to>
    <xdr:pic>
      <xdr:nvPicPr>
        <xdr:cNvPr id="6" name="Picture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47950" y="3524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666750</xdr:colOff>
      <xdr:row>9</xdr:row>
      <xdr:rowOff>47625</xdr:rowOff>
    </xdr:from>
    <xdr:to>
      <xdr:col>21</xdr:col>
      <xdr:colOff>152400</xdr:colOff>
      <xdr:row>10</xdr:row>
      <xdr:rowOff>152399</xdr:rowOff>
    </xdr:to>
    <xdr:sp macro="" textlink="">
      <xdr:nvSpPr>
        <xdr:cNvPr id="7" name="Rectangular Callout 6"/>
        <xdr:cNvSpPr/>
      </xdr:nvSpPr>
      <xdr:spPr bwMode="auto">
        <a:xfrm>
          <a:off x="15068550" y="1981200"/>
          <a:ext cx="2505075" cy="342899"/>
        </a:xfrm>
        <a:prstGeom prst="wedgeRectCallout">
          <a:avLst>
            <a:gd name="adj1" fmla="val -17489"/>
            <a:gd name="adj2" fmla="val 347689"/>
          </a:avLst>
        </a:prstGeom>
        <a:solidFill>
          <a:srgbClr val="2E0000">
            <a:alpha val="50000"/>
          </a:srgb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AU" sz="1100" baseline="0">
              <a:solidFill>
                <a:schemeClr val="bg1"/>
              </a:solidFill>
            </a:rPr>
            <a:t>Urut sesuai Issue date /Surat jalan  (tidak acak)</a:t>
          </a:r>
          <a:endParaRPr lang="en-AU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1466850</xdr:colOff>
      <xdr:row>3</xdr:row>
      <xdr:rowOff>95810</xdr:rowOff>
    </xdr:to>
    <xdr:sp macro="" textlink="">
      <xdr:nvSpPr>
        <xdr:cNvPr id="8" name="Rectangle 7"/>
        <xdr:cNvSpPr/>
      </xdr:nvSpPr>
      <xdr:spPr bwMode="auto">
        <a:xfrm>
          <a:off x="6400800" y="419100"/>
          <a:ext cx="1466850" cy="35298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800"/>
            <a:t>EXPORT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885825</xdr:colOff>
      <xdr:row>3</xdr:row>
      <xdr:rowOff>19050</xdr:rowOff>
    </xdr:from>
    <xdr:to>
      <xdr:col>6</xdr:col>
      <xdr:colOff>142875</xdr:colOff>
      <xdr:row>4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24225" y="619125"/>
          <a:ext cx="13239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9525</xdr:rowOff>
    </xdr:from>
    <xdr:to>
      <xdr:col>6</xdr:col>
      <xdr:colOff>152400</xdr:colOff>
      <xdr:row>5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0" y="819150"/>
          <a:ext cx="13239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876300</xdr:colOff>
      <xdr:row>1</xdr:row>
      <xdr:rowOff>0</xdr:rowOff>
    </xdr:from>
    <xdr:to>
      <xdr:col>6</xdr:col>
      <xdr:colOff>200025</xdr:colOff>
      <xdr:row>2</xdr:row>
      <xdr:rowOff>19050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r="51518" b="-4013"/>
        <a:stretch>
          <a:fillRect/>
        </a:stretch>
      </xdr:blipFill>
      <xdr:spPr bwMode="auto">
        <a:xfrm>
          <a:off x="3314700" y="161925"/>
          <a:ext cx="1390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</xdr:row>
      <xdr:rowOff>38100</xdr:rowOff>
    </xdr:from>
    <xdr:to>
      <xdr:col>6</xdr:col>
      <xdr:colOff>142875</xdr:colOff>
      <xdr:row>6</xdr:row>
      <xdr:rowOff>66675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333750" y="1057275"/>
          <a:ext cx="13144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895350</xdr:colOff>
      <xdr:row>2</xdr:row>
      <xdr:rowOff>0</xdr:rowOff>
    </xdr:from>
    <xdr:to>
      <xdr:col>6</xdr:col>
      <xdr:colOff>171450</xdr:colOff>
      <xdr:row>3</xdr:row>
      <xdr:rowOff>28575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333750" y="390525"/>
          <a:ext cx="13430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47625</xdr:rowOff>
    </xdr:from>
    <xdr:to>
      <xdr:col>6</xdr:col>
      <xdr:colOff>152400</xdr:colOff>
      <xdr:row>7</xdr:row>
      <xdr:rowOff>38100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0" y="1276350"/>
          <a:ext cx="13239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885825</xdr:colOff>
      <xdr:row>2</xdr:row>
      <xdr:rowOff>19050</xdr:rowOff>
    </xdr:from>
    <xdr:to>
      <xdr:col>5</xdr:col>
      <xdr:colOff>142875</xdr:colOff>
      <xdr:row>2</xdr:row>
      <xdr:rowOff>219075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14625" y="457200"/>
          <a:ext cx="13239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152400</xdr:colOff>
      <xdr:row>3</xdr:row>
      <xdr:rowOff>209550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24150" y="723900"/>
          <a:ext cx="13239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38100</xdr:rowOff>
    </xdr:from>
    <xdr:to>
      <xdr:col>5</xdr:col>
      <xdr:colOff>142875</xdr:colOff>
      <xdr:row>5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24150" y="1028700"/>
          <a:ext cx="13144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857250</xdr:colOff>
      <xdr:row>0</xdr:row>
      <xdr:rowOff>152400</xdr:rowOff>
    </xdr:from>
    <xdr:to>
      <xdr:col>6</xdr:col>
      <xdr:colOff>942975</xdr:colOff>
      <xdr:row>1</xdr:row>
      <xdr:rowOff>247650</xdr:rowOff>
    </xdr:to>
    <xdr:pic>
      <xdr:nvPicPr>
        <xdr:cNvPr id="5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86050" y="152400"/>
          <a:ext cx="31337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3</xdr:row>
      <xdr:rowOff>0</xdr:rowOff>
    </xdr:from>
    <xdr:to>
      <xdr:col>5</xdr:col>
      <xdr:colOff>1143000</xdr:colOff>
      <xdr:row>4</xdr:row>
      <xdr:rowOff>28575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676275"/>
          <a:ext cx="23526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0</xdr:row>
      <xdr:rowOff>85725</xdr:rowOff>
    </xdr:from>
    <xdr:to>
      <xdr:col>5</xdr:col>
      <xdr:colOff>9525</xdr:colOff>
      <xdr:row>1</xdr:row>
      <xdr:rowOff>200025</xdr:rowOff>
    </xdr:to>
    <xdr:pic>
      <xdr:nvPicPr>
        <xdr:cNvPr id="3" name="Picture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52625" y="857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</xdr:row>
      <xdr:rowOff>190500</xdr:rowOff>
    </xdr:from>
    <xdr:to>
      <xdr:col>5</xdr:col>
      <xdr:colOff>0</xdr:colOff>
      <xdr:row>2</xdr:row>
      <xdr:rowOff>209550</xdr:rowOff>
    </xdr:to>
    <xdr:pic>
      <xdr:nvPicPr>
        <xdr:cNvPr id="4" name="Picture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43100" y="3524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7</xdr:col>
      <xdr:colOff>447675</xdr:colOff>
      <xdr:row>3</xdr:row>
      <xdr:rowOff>95810</xdr:rowOff>
    </xdr:to>
    <xdr:sp macro="" textlink="">
      <xdr:nvSpPr>
        <xdr:cNvPr id="5" name="Rectangle 4"/>
        <xdr:cNvSpPr/>
      </xdr:nvSpPr>
      <xdr:spPr bwMode="auto">
        <a:xfrm>
          <a:off x="4410075" y="419100"/>
          <a:ext cx="1466850" cy="35298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800"/>
            <a:t>DOMESTIC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380440</xdr:colOff>
      <xdr:row>6</xdr:row>
      <xdr:rowOff>127188</xdr:rowOff>
    </xdr:from>
    <xdr:to>
      <xdr:col>22</xdr:col>
      <xdr:colOff>489137</xdr:colOff>
      <xdr:row>11</xdr:row>
      <xdr:rowOff>70037</xdr:rowOff>
    </xdr:to>
    <xdr:sp macro="" textlink="">
      <xdr:nvSpPr>
        <xdr:cNvPr id="2" name="Rectangular Callout 1"/>
        <xdr:cNvSpPr/>
      </xdr:nvSpPr>
      <xdr:spPr bwMode="auto">
        <a:xfrm>
          <a:off x="16334815" y="1574988"/>
          <a:ext cx="2223247" cy="828674"/>
        </a:xfrm>
        <a:prstGeom prst="wedgeRectCallout">
          <a:avLst>
            <a:gd name="adj1" fmla="val -42204"/>
            <a:gd name="adj2" fmla="val 134013"/>
          </a:avLst>
        </a:prstGeom>
        <a:solidFill>
          <a:srgbClr val="2E0000">
            <a:alpha val="50000"/>
          </a:srgb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AU" sz="1100" baseline="0">
              <a:solidFill>
                <a:schemeClr val="bg1"/>
              </a:solidFill>
            </a:rPr>
            <a:t>1.System Protect Delivery Over dari PO</a:t>
          </a:r>
        </a:p>
        <a:p>
          <a:pPr algn="l"/>
          <a:r>
            <a:rPr lang="en-AU" sz="1100" baseline="0">
              <a:solidFill>
                <a:schemeClr val="bg1"/>
              </a:solidFill>
            </a:rPr>
            <a:t>2. Remaining Delivery (Scehdule delivery dikurangi PASI Receive)</a:t>
          </a:r>
          <a:endParaRPr lang="en-AU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152400</xdr:colOff>
      <xdr:row>10</xdr:row>
      <xdr:rowOff>19051</xdr:rowOff>
    </xdr:from>
    <xdr:to>
      <xdr:col>20</xdr:col>
      <xdr:colOff>171450</xdr:colOff>
      <xdr:row>12</xdr:row>
      <xdr:rowOff>38100</xdr:rowOff>
    </xdr:to>
    <xdr:sp macro="" textlink="">
      <xdr:nvSpPr>
        <xdr:cNvPr id="3" name="Rectangular Callout 2"/>
        <xdr:cNvSpPr/>
      </xdr:nvSpPr>
      <xdr:spPr bwMode="auto">
        <a:xfrm>
          <a:off x="12801600" y="2190751"/>
          <a:ext cx="4038600" cy="342899"/>
        </a:xfrm>
        <a:prstGeom prst="wedgeRectCallout">
          <a:avLst>
            <a:gd name="adj1" fmla="val -17489"/>
            <a:gd name="adj2" fmla="val 347689"/>
          </a:avLst>
        </a:prstGeom>
        <a:solidFill>
          <a:srgbClr val="2E0000">
            <a:alpha val="50000"/>
          </a:srgb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AU" sz="1100" baseline="0">
              <a:solidFill>
                <a:schemeClr val="bg1"/>
              </a:solidFill>
            </a:rPr>
            <a:t>Urut sesuai Nomor SJ Supplier (tidak acak)</a:t>
          </a:r>
          <a:endParaRPr lang="en-AU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9525</xdr:colOff>
      <xdr:row>3</xdr:row>
      <xdr:rowOff>0</xdr:rowOff>
    </xdr:from>
    <xdr:to>
      <xdr:col>5</xdr:col>
      <xdr:colOff>1143000</xdr:colOff>
      <xdr:row>4</xdr:row>
      <xdr:rowOff>28575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676275"/>
          <a:ext cx="23526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4</xdr:row>
      <xdr:rowOff>57150</xdr:rowOff>
    </xdr:from>
    <xdr:to>
      <xdr:col>5</xdr:col>
      <xdr:colOff>1095375</xdr:colOff>
      <xdr:row>5</xdr:row>
      <xdr:rowOff>66675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43100" y="990600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5</xdr:row>
      <xdr:rowOff>114300</xdr:rowOff>
    </xdr:from>
    <xdr:to>
      <xdr:col>5</xdr:col>
      <xdr:colOff>1095375</xdr:colOff>
      <xdr:row>6</xdr:row>
      <xdr:rowOff>123825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43100" y="1304925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0</xdr:row>
      <xdr:rowOff>85725</xdr:rowOff>
    </xdr:from>
    <xdr:to>
      <xdr:col>5</xdr:col>
      <xdr:colOff>9525</xdr:colOff>
      <xdr:row>1</xdr:row>
      <xdr:rowOff>200025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52625" y="857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</xdr:row>
      <xdr:rowOff>190500</xdr:rowOff>
    </xdr:from>
    <xdr:to>
      <xdr:col>5</xdr:col>
      <xdr:colOff>0</xdr:colOff>
      <xdr:row>2</xdr:row>
      <xdr:rowOff>209550</xdr:rowOff>
    </xdr:to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43100" y="3524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38100</xdr:colOff>
      <xdr:row>2</xdr:row>
      <xdr:rowOff>28575</xdr:rowOff>
    </xdr:from>
    <xdr:to>
      <xdr:col>7</xdr:col>
      <xdr:colOff>1504950</xdr:colOff>
      <xdr:row>3</xdr:row>
      <xdr:rowOff>123825</xdr:rowOff>
    </xdr:to>
    <xdr:sp macro="" textlink="">
      <xdr:nvSpPr>
        <xdr:cNvPr id="14" name="Rectangle 13"/>
        <xdr:cNvSpPr/>
      </xdr:nvSpPr>
      <xdr:spPr bwMode="auto">
        <a:xfrm>
          <a:off x="5734050" y="447675"/>
          <a:ext cx="1466850" cy="35242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800"/>
            <a:t>DOMESTIC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11</xdr:row>
      <xdr:rowOff>104774</xdr:rowOff>
    </xdr:from>
    <xdr:to>
      <xdr:col>18</xdr:col>
      <xdr:colOff>447675</xdr:colOff>
      <xdr:row>13</xdr:row>
      <xdr:rowOff>85723</xdr:rowOff>
    </xdr:to>
    <xdr:sp macro="" textlink="">
      <xdr:nvSpPr>
        <xdr:cNvPr id="2" name="Rectangular Callout 1"/>
        <xdr:cNvSpPr/>
      </xdr:nvSpPr>
      <xdr:spPr bwMode="auto">
        <a:xfrm>
          <a:off x="11001375" y="2362199"/>
          <a:ext cx="3305175" cy="380999"/>
        </a:xfrm>
        <a:prstGeom prst="wedgeRectCallout">
          <a:avLst>
            <a:gd name="adj1" fmla="val -17489"/>
            <a:gd name="adj2" fmla="val 347689"/>
          </a:avLst>
        </a:prstGeom>
        <a:solidFill>
          <a:srgbClr val="2E0000">
            <a:alpha val="50000"/>
          </a:srgb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AU" sz="1100" baseline="0">
              <a:solidFill>
                <a:schemeClr val="bg1"/>
              </a:solidFill>
            </a:rPr>
            <a:t>Urut sesuai Nomor Invoice PASI(tidak acak)</a:t>
          </a:r>
          <a:endParaRPr lang="en-AU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3</xdr:row>
      <xdr:rowOff>247650</xdr:rowOff>
    </xdr:from>
    <xdr:to>
      <xdr:col>5</xdr:col>
      <xdr:colOff>600075</xdr:colOff>
      <xdr:row>5</xdr:row>
      <xdr:rowOff>19050</xdr:rowOff>
    </xdr:to>
    <xdr:pic>
      <xdr:nvPicPr>
        <xdr:cNvPr id="3" name="Picture 5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0" y="828675"/>
          <a:ext cx="23526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5</xdr:row>
      <xdr:rowOff>9525</xdr:rowOff>
    </xdr:from>
    <xdr:to>
      <xdr:col>5</xdr:col>
      <xdr:colOff>552450</xdr:colOff>
      <xdr:row>6</xdr:row>
      <xdr:rowOff>19050</xdr:rowOff>
    </xdr:to>
    <xdr:pic>
      <xdr:nvPicPr>
        <xdr:cNvPr id="4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38275" y="1104900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6</xdr:row>
      <xdr:rowOff>28575</xdr:rowOff>
    </xdr:from>
    <xdr:to>
      <xdr:col>5</xdr:col>
      <xdr:colOff>552450</xdr:colOff>
      <xdr:row>7</xdr:row>
      <xdr:rowOff>38100</xdr:rowOff>
    </xdr:to>
    <xdr:pic>
      <xdr:nvPicPr>
        <xdr:cNvPr id="5" name="Picture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38275" y="1381125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66675</xdr:colOff>
      <xdr:row>1</xdr:row>
      <xdr:rowOff>152400</xdr:rowOff>
    </xdr:from>
    <xdr:to>
      <xdr:col>4</xdr:col>
      <xdr:colOff>47625</xdr:colOff>
      <xdr:row>3</xdr:row>
      <xdr:rowOff>9525</xdr:rowOff>
    </xdr:to>
    <xdr:pic>
      <xdr:nvPicPr>
        <xdr:cNvPr id="6" name="Picture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47800" y="3143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3</xdr:row>
      <xdr:rowOff>0</xdr:rowOff>
    </xdr:from>
    <xdr:to>
      <xdr:col>4</xdr:col>
      <xdr:colOff>38100</xdr:colOff>
      <xdr:row>4</xdr:row>
      <xdr:rowOff>19050</xdr:rowOff>
    </xdr:to>
    <xdr:pic>
      <xdr:nvPicPr>
        <xdr:cNvPr id="7" name="Picture 9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38275" y="5810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7</xdr:col>
      <xdr:colOff>247650</xdr:colOff>
      <xdr:row>4</xdr:row>
      <xdr:rowOff>95810</xdr:rowOff>
    </xdr:to>
    <xdr:sp macro="" textlink="">
      <xdr:nvSpPr>
        <xdr:cNvPr id="8" name="Rectangle 7"/>
        <xdr:cNvSpPr/>
      </xdr:nvSpPr>
      <xdr:spPr bwMode="auto">
        <a:xfrm>
          <a:off x="4400550" y="581025"/>
          <a:ext cx="1466850" cy="35298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800"/>
            <a:t>DOMESTIC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3</xdr:row>
      <xdr:rowOff>0</xdr:rowOff>
    </xdr:from>
    <xdr:to>
      <xdr:col>5</xdr:col>
      <xdr:colOff>1143000</xdr:colOff>
      <xdr:row>4</xdr:row>
      <xdr:rowOff>28575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676275"/>
          <a:ext cx="23526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0</xdr:row>
      <xdr:rowOff>85725</xdr:rowOff>
    </xdr:from>
    <xdr:to>
      <xdr:col>5</xdr:col>
      <xdr:colOff>9525</xdr:colOff>
      <xdr:row>1</xdr:row>
      <xdr:rowOff>200025</xdr:rowOff>
    </xdr:to>
    <xdr:pic>
      <xdr:nvPicPr>
        <xdr:cNvPr id="3" name="Picture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52625" y="857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</xdr:row>
      <xdr:rowOff>190500</xdr:rowOff>
    </xdr:from>
    <xdr:to>
      <xdr:col>5</xdr:col>
      <xdr:colOff>0</xdr:colOff>
      <xdr:row>2</xdr:row>
      <xdr:rowOff>209550</xdr:rowOff>
    </xdr:to>
    <xdr:pic>
      <xdr:nvPicPr>
        <xdr:cNvPr id="4" name="Picture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43100" y="3524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7</xdr:col>
      <xdr:colOff>447675</xdr:colOff>
      <xdr:row>3</xdr:row>
      <xdr:rowOff>95810</xdr:rowOff>
    </xdr:to>
    <xdr:sp macro="" textlink="">
      <xdr:nvSpPr>
        <xdr:cNvPr id="5" name="Rectangle 4"/>
        <xdr:cNvSpPr/>
      </xdr:nvSpPr>
      <xdr:spPr bwMode="auto">
        <a:xfrm>
          <a:off x="4410075" y="419100"/>
          <a:ext cx="1466850" cy="35298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800"/>
            <a:t>EXPORT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4</xdr:row>
      <xdr:rowOff>0</xdr:rowOff>
    </xdr:from>
    <xdr:to>
      <xdr:col>5</xdr:col>
      <xdr:colOff>1143000</xdr:colOff>
      <xdr:row>5</xdr:row>
      <xdr:rowOff>123825</xdr:rowOff>
    </xdr:to>
    <xdr:pic>
      <xdr:nvPicPr>
        <xdr:cNvPr id="9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5791200"/>
          <a:ext cx="23526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5</xdr:row>
      <xdr:rowOff>57150</xdr:rowOff>
    </xdr:from>
    <xdr:to>
      <xdr:col>5</xdr:col>
      <xdr:colOff>1095375</xdr:colOff>
      <xdr:row>7</xdr:row>
      <xdr:rowOff>0</xdr:rowOff>
    </xdr:to>
    <xdr:pic>
      <xdr:nvPicPr>
        <xdr:cNvPr id="10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43100" y="6105525"/>
          <a:ext cx="2295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6</xdr:row>
      <xdr:rowOff>114300</xdr:rowOff>
    </xdr:from>
    <xdr:to>
      <xdr:col>5</xdr:col>
      <xdr:colOff>1095375</xdr:colOff>
      <xdr:row>8</xdr:row>
      <xdr:rowOff>57149</xdr:rowOff>
    </xdr:to>
    <xdr:pic>
      <xdr:nvPicPr>
        <xdr:cNvPr id="11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43100" y="6419850"/>
          <a:ext cx="22955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</xdr:row>
      <xdr:rowOff>85725</xdr:rowOff>
    </xdr:from>
    <xdr:to>
      <xdr:col>5</xdr:col>
      <xdr:colOff>9525</xdr:colOff>
      <xdr:row>3</xdr:row>
      <xdr:rowOff>38100</xdr:rowOff>
    </xdr:to>
    <xdr:pic>
      <xdr:nvPicPr>
        <xdr:cNvPr id="12" name="Picture 7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52625" y="5200650"/>
          <a:ext cx="1200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</xdr:row>
      <xdr:rowOff>190500</xdr:rowOff>
    </xdr:from>
    <xdr:to>
      <xdr:col>5</xdr:col>
      <xdr:colOff>0</xdr:colOff>
      <xdr:row>4</xdr:row>
      <xdr:rowOff>114300</xdr:rowOff>
    </xdr:to>
    <xdr:pic>
      <xdr:nvPicPr>
        <xdr:cNvPr id="13" name="Picture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43100" y="5467350"/>
          <a:ext cx="12001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</xdr:row>
      <xdr:rowOff>33618</xdr:rowOff>
    </xdr:from>
    <xdr:to>
      <xdr:col>7</xdr:col>
      <xdr:colOff>1466850</xdr:colOff>
      <xdr:row>3</xdr:row>
      <xdr:rowOff>128868</xdr:rowOff>
    </xdr:to>
    <xdr:sp macro="" textlink="">
      <xdr:nvSpPr>
        <xdr:cNvPr id="15" name="Rectangle 14"/>
        <xdr:cNvSpPr/>
      </xdr:nvSpPr>
      <xdr:spPr bwMode="auto">
        <a:xfrm>
          <a:off x="5695950" y="5310468"/>
          <a:ext cx="1466850" cy="35242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800"/>
            <a:t>EXPORT</a:t>
          </a:r>
        </a:p>
      </xdr:txBody>
    </xdr:sp>
    <xdr:clientData/>
  </xdr:twoCellAnchor>
  <xdr:twoCellAnchor>
    <xdr:from>
      <xdr:col>15</xdr:col>
      <xdr:colOff>847725</xdr:colOff>
      <xdr:row>11</xdr:row>
      <xdr:rowOff>114300</xdr:rowOff>
    </xdr:from>
    <xdr:to>
      <xdr:col>21</xdr:col>
      <xdr:colOff>161925</xdr:colOff>
      <xdr:row>13</xdr:row>
      <xdr:rowOff>133349</xdr:rowOff>
    </xdr:to>
    <xdr:sp macro="" textlink="">
      <xdr:nvSpPr>
        <xdr:cNvPr id="16" name="Rectangular Callout 15"/>
        <xdr:cNvSpPr/>
      </xdr:nvSpPr>
      <xdr:spPr bwMode="auto">
        <a:xfrm>
          <a:off x="13496925" y="7400925"/>
          <a:ext cx="4038600" cy="342899"/>
        </a:xfrm>
        <a:prstGeom prst="wedgeRectCallout">
          <a:avLst>
            <a:gd name="adj1" fmla="val -17489"/>
            <a:gd name="adj2" fmla="val 347689"/>
          </a:avLst>
        </a:prstGeom>
        <a:solidFill>
          <a:srgbClr val="2E0000">
            <a:alpha val="50000"/>
          </a:srgb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AU" sz="1100" baseline="0">
              <a:solidFill>
                <a:schemeClr val="bg1"/>
              </a:solidFill>
            </a:rPr>
            <a:t>Urut sesuai Nomor SJ Supplier (tidak acak)</a:t>
          </a:r>
          <a:endParaRPr lang="en-AU" sz="11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238125</xdr:colOff>
      <xdr:row>6</xdr:row>
      <xdr:rowOff>209550</xdr:rowOff>
    </xdr:from>
    <xdr:to>
      <xdr:col>25</xdr:col>
      <xdr:colOff>533400</xdr:colOff>
      <xdr:row>11</xdr:row>
      <xdr:rowOff>57149</xdr:rowOff>
    </xdr:to>
    <xdr:sp macro="" textlink="">
      <xdr:nvSpPr>
        <xdr:cNvPr id="17" name="Rectangular Callout 16"/>
        <xdr:cNvSpPr/>
      </xdr:nvSpPr>
      <xdr:spPr bwMode="auto">
        <a:xfrm>
          <a:off x="18307050" y="6515100"/>
          <a:ext cx="2228850" cy="828674"/>
        </a:xfrm>
        <a:prstGeom prst="wedgeRectCallout">
          <a:avLst>
            <a:gd name="adj1" fmla="val -42204"/>
            <a:gd name="adj2" fmla="val 134013"/>
          </a:avLst>
        </a:prstGeom>
        <a:solidFill>
          <a:srgbClr val="2E0000">
            <a:alpha val="50000"/>
          </a:srgb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AU" sz="1100" baseline="0">
              <a:solidFill>
                <a:schemeClr val="bg1"/>
              </a:solidFill>
            </a:rPr>
            <a:t>1.System Protect Delivery Over dari PO</a:t>
          </a:r>
        </a:p>
        <a:p>
          <a:pPr algn="l"/>
          <a:r>
            <a:rPr lang="en-AU" sz="1100" baseline="0">
              <a:solidFill>
                <a:schemeClr val="bg1"/>
              </a:solidFill>
            </a:rPr>
            <a:t>2. Remaining Delivery (PASI Receive - Qty PO)</a:t>
          </a:r>
          <a:endParaRPr lang="en-AU" sz="1100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11</xdr:row>
      <xdr:rowOff>104774</xdr:rowOff>
    </xdr:from>
    <xdr:to>
      <xdr:col>18</xdr:col>
      <xdr:colOff>447675</xdr:colOff>
      <xdr:row>13</xdr:row>
      <xdr:rowOff>85723</xdr:rowOff>
    </xdr:to>
    <xdr:sp macro="" textlink="">
      <xdr:nvSpPr>
        <xdr:cNvPr id="2" name="Rectangular Callout 1"/>
        <xdr:cNvSpPr/>
      </xdr:nvSpPr>
      <xdr:spPr bwMode="auto">
        <a:xfrm>
          <a:off x="11001375" y="2362199"/>
          <a:ext cx="3305175" cy="380999"/>
        </a:xfrm>
        <a:prstGeom prst="wedgeRectCallout">
          <a:avLst>
            <a:gd name="adj1" fmla="val -17489"/>
            <a:gd name="adj2" fmla="val 347689"/>
          </a:avLst>
        </a:prstGeom>
        <a:solidFill>
          <a:srgbClr val="2E0000">
            <a:alpha val="50000"/>
          </a:srgb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AU" sz="1100" baseline="0">
              <a:solidFill>
                <a:schemeClr val="bg1"/>
              </a:solidFill>
            </a:rPr>
            <a:t>Urut sesuai Nomor Invoice PASI(tidak acak)</a:t>
          </a:r>
          <a:endParaRPr lang="en-AU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3</xdr:row>
      <xdr:rowOff>247650</xdr:rowOff>
    </xdr:from>
    <xdr:to>
      <xdr:col>5</xdr:col>
      <xdr:colOff>600075</xdr:colOff>
      <xdr:row>5</xdr:row>
      <xdr:rowOff>19050</xdr:rowOff>
    </xdr:to>
    <xdr:pic>
      <xdr:nvPicPr>
        <xdr:cNvPr id="3" name="Picture 5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0" y="828675"/>
          <a:ext cx="23526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5</xdr:row>
      <xdr:rowOff>9525</xdr:rowOff>
    </xdr:from>
    <xdr:to>
      <xdr:col>5</xdr:col>
      <xdr:colOff>552450</xdr:colOff>
      <xdr:row>6</xdr:row>
      <xdr:rowOff>19050</xdr:rowOff>
    </xdr:to>
    <xdr:pic>
      <xdr:nvPicPr>
        <xdr:cNvPr id="4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38275" y="1104900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6</xdr:row>
      <xdr:rowOff>28575</xdr:rowOff>
    </xdr:from>
    <xdr:to>
      <xdr:col>5</xdr:col>
      <xdr:colOff>552450</xdr:colOff>
      <xdr:row>7</xdr:row>
      <xdr:rowOff>38100</xdr:rowOff>
    </xdr:to>
    <xdr:pic>
      <xdr:nvPicPr>
        <xdr:cNvPr id="5" name="Picture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38275" y="1381125"/>
          <a:ext cx="2295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66675</xdr:colOff>
      <xdr:row>1</xdr:row>
      <xdr:rowOff>152400</xdr:rowOff>
    </xdr:from>
    <xdr:to>
      <xdr:col>4</xdr:col>
      <xdr:colOff>47625</xdr:colOff>
      <xdr:row>3</xdr:row>
      <xdr:rowOff>9525</xdr:rowOff>
    </xdr:to>
    <xdr:pic>
      <xdr:nvPicPr>
        <xdr:cNvPr id="6" name="Picture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47800" y="3143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3</xdr:row>
      <xdr:rowOff>0</xdr:rowOff>
    </xdr:from>
    <xdr:to>
      <xdr:col>4</xdr:col>
      <xdr:colOff>38100</xdr:colOff>
      <xdr:row>4</xdr:row>
      <xdr:rowOff>19050</xdr:rowOff>
    </xdr:to>
    <xdr:pic>
      <xdr:nvPicPr>
        <xdr:cNvPr id="7" name="Picture 9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38275" y="581025"/>
          <a:ext cx="12001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7</xdr:col>
      <xdr:colOff>247650</xdr:colOff>
      <xdr:row>4</xdr:row>
      <xdr:rowOff>95810</xdr:rowOff>
    </xdr:to>
    <xdr:sp macro="" textlink="">
      <xdr:nvSpPr>
        <xdr:cNvPr id="9" name="Rectangle 8"/>
        <xdr:cNvSpPr/>
      </xdr:nvSpPr>
      <xdr:spPr bwMode="auto">
        <a:xfrm>
          <a:off x="4400550" y="581025"/>
          <a:ext cx="1466850" cy="35298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 w="12700" cap="flat" cmpd="sng" algn="ctr">
          <a:solidFill>
            <a:srgbClr val="1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800"/>
            <a:t>EXPORT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oyanagi/AppData/Local/Microsoft/Windows/Temporary%20Internet%20Files/Content.Outlook/FE5ZDLHJ/GMAXCL/Mail/tmp/MsgTmp/M1414204/My%20Documents%202/&#20104;&#31639;MTP&#38306;&#36899;/RB01/WINDOWS/TEMP/CARVBG9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lapamnua\Local%20Settings\Temporary%20Internet%20Files\OLK68A\wichai%20IMV%20issue%20log%20&amp;%20deliverable%20status%201.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oyanagi/AppData/Local/Microsoft/Windows/Temporary%20Internet%20Files/Content.Outlook/FE5ZDLHJ/GMAXCL/Mail/tmp/MsgTmp/M1414204/My%20Documents%202/RB99/WINDOWS/TEMP/WINDOWS/TEMP/CARVBG9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w519022\KAIGAI\Documents%20and%20Settings\K.OOSUKA\&#12487;&#12473;&#12463;&#12488;&#12483;&#12503;\&#20445;&#23432;EIP&#12498;&#12450;&#12522;&#12531;&#12464;&#26368;&#32066;\&#26087;4261\KEEP%20FILE\&#65423;&#65416;&#65392;&#65404;&#65438;&#65426;&#65437;&#65412;&#22577;&#21578;\00&#19979;&#65423;&#65416;&#65392;&#65404;&#65438;&#65426;&#65437;&#65412;&#22577;&#21578;\&#12501;&#12521;&#12483;&#12464;&#12471;&#12483;&#1250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oyanagi/AppData/Local/Microsoft/Windows/Temporary%20Internet%20Files/Content.Outlook/FE5ZDLHJ/GMAXCL/Mail/tmp/MsgTmp/M1414204/My%20Documents%202/&#20104;&#31639;MTP&#38306;&#36899;/RB01/COSTOS/REVBUD98/PRESENTA/WINDOWS/TEMP/GF98-5-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9619004\gmapdoc\Doc\&#36939;&#29992;\05&#27177;&#38480;\&#26989;&#21209;&#21029;&#27177;&#38480;&#35373;&#23450;&#34920;\&#27177;&#38480;&#35373;&#23450;&#34920;-W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w519022\KAIGAI\Documents%20and%20Settings\K.OOSUKA\&#12487;&#12473;&#12463;&#12488;&#12483;&#12503;\&#20445;&#23432;EIP&#12498;&#12450;&#12522;&#12531;&#12464;&#26368;&#32066;\&#26087;4261\&#12304;E-group&#12305;\&#9632;%20BMW%20&#9632;\&#12304;MOLD%20DR&#12305;\E63\E60\&#12501;&#12521;&#12483;&#12464;&#12471;&#12483;&#1250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w519022\KAIGAI\Documents%20and%20Settings\K.OOSUKA\&#12487;&#12473;&#12463;&#12488;&#12483;&#12503;\&#20445;&#23432;EIP&#12498;&#12450;&#12522;&#12531;&#12464;&#26368;&#32066;\&#26087;4261\&#12304;S-group&#12305;\&#38283;&#30330;&#12469;&#12452;&#12474;\&#26376;&#22577;\Follow_00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1"/>
    </sheetNames>
    <sheetDataSet>
      <sheetData sheetId="0">
        <row r="3">
          <cell r="A3" t="str">
            <v>MIXING</v>
          </cell>
          <cell r="C3">
            <v>20152</v>
          </cell>
          <cell r="D3">
            <v>2298</v>
          </cell>
          <cell r="H3">
            <v>22450</v>
          </cell>
          <cell r="J3">
            <v>3000</v>
          </cell>
        </row>
        <row r="4">
          <cell r="A4" t="str">
            <v>TUBING TREAD 10"</v>
          </cell>
          <cell r="C4">
            <v>16748</v>
          </cell>
          <cell r="D4">
            <v>3257</v>
          </cell>
          <cell r="H4">
            <v>20005</v>
          </cell>
          <cell r="J4">
            <v>3000</v>
          </cell>
        </row>
        <row r="5">
          <cell r="A5" t="str">
            <v>TUBING TREAD 8"</v>
          </cell>
          <cell r="C5">
            <v>3606</v>
          </cell>
          <cell r="J5">
            <v>3000</v>
          </cell>
        </row>
        <row r="6">
          <cell r="A6" t="str">
            <v>TUBING SW/AGS/IL</v>
          </cell>
          <cell r="C6">
            <v>18093</v>
          </cell>
          <cell r="D6">
            <v>2153</v>
          </cell>
          <cell r="H6">
            <v>20246</v>
          </cell>
          <cell r="J6">
            <v>3000</v>
          </cell>
        </row>
        <row r="7">
          <cell r="A7" t="str">
            <v>TUBING SW/AGS 8"</v>
          </cell>
          <cell r="C7">
            <v>3052</v>
          </cell>
          <cell r="J7">
            <v>3000</v>
          </cell>
        </row>
        <row r="8">
          <cell r="A8" t="str">
            <v>TUBING FILLER</v>
          </cell>
          <cell r="C8">
            <v>19750</v>
          </cell>
          <cell r="D8">
            <v>758</v>
          </cell>
          <cell r="H8">
            <v>20508</v>
          </cell>
          <cell r="J8">
            <v>3000</v>
          </cell>
        </row>
        <row r="9">
          <cell r="A9" t="str">
            <v>CALEND. FABRIC</v>
          </cell>
          <cell r="C9">
            <v>22956</v>
          </cell>
          <cell r="D9">
            <v>909</v>
          </cell>
          <cell r="H9">
            <v>23865</v>
          </cell>
          <cell r="J9">
            <v>3000</v>
          </cell>
        </row>
        <row r="10">
          <cell r="A10" t="str">
            <v>CALEND. STEEL</v>
          </cell>
          <cell r="C10">
            <v>23902</v>
          </cell>
          <cell r="D10">
            <v>283</v>
          </cell>
          <cell r="H10">
            <v>24185</v>
          </cell>
          <cell r="J10">
            <v>3000</v>
          </cell>
        </row>
        <row r="11">
          <cell r="A11" t="str">
            <v>CALEND. INNER.</v>
          </cell>
          <cell r="C11">
            <v>22430</v>
          </cell>
          <cell r="D11">
            <v>478</v>
          </cell>
          <cell r="H11">
            <v>22908</v>
          </cell>
          <cell r="J11">
            <v>3000</v>
          </cell>
        </row>
        <row r="12">
          <cell r="A12" t="str">
            <v>SQUEEGEE</v>
          </cell>
          <cell r="C12">
            <v>19445</v>
          </cell>
          <cell r="D12">
            <v>275</v>
          </cell>
          <cell r="H12">
            <v>19720</v>
          </cell>
          <cell r="J12">
            <v>3000</v>
          </cell>
        </row>
        <row r="13">
          <cell r="A13" t="str">
            <v>HI TAB. BAN.</v>
          </cell>
          <cell r="C13">
            <v>8895</v>
          </cell>
          <cell r="J13">
            <v>3000</v>
          </cell>
        </row>
        <row r="14">
          <cell r="A14" t="str">
            <v>LOW TAB. BAN.</v>
          </cell>
          <cell r="C14">
            <v>1950</v>
          </cell>
          <cell r="J14">
            <v>3000</v>
          </cell>
        </row>
        <row r="15">
          <cell r="A15" t="str">
            <v xml:space="preserve">                 CUTTING TRD PLY</v>
          </cell>
          <cell r="C15">
            <v>23096</v>
          </cell>
          <cell r="D15">
            <v>289</v>
          </cell>
          <cell r="H15">
            <v>23385</v>
          </cell>
          <cell r="J15">
            <v>3000</v>
          </cell>
        </row>
        <row r="16">
          <cell r="A16" t="str">
            <v>BEADS W. WIND</v>
          </cell>
          <cell r="C16">
            <v>25404</v>
          </cell>
          <cell r="D16">
            <v>1296</v>
          </cell>
          <cell r="H16">
            <v>26700</v>
          </cell>
          <cell r="J16">
            <v>3000</v>
          </cell>
        </row>
        <row r="17">
          <cell r="A17" t="str">
            <v>BEADS H.B. FIL</v>
          </cell>
          <cell r="C17">
            <v>24295</v>
          </cell>
          <cell r="D17">
            <v>455</v>
          </cell>
          <cell r="H17">
            <v>24750</v>
          </cell>
          <cell r="J17">
            <v>3000</v>
          </cell>
        </row>
        <row r="18">
          <cell r="A18" t="str">
            <v>BUILDING</v>
          </cell>
          <cell r="C18">
            <v>22240</v>
          </cell>
          <cell r="D18">
            <v>500</v>
          </cell>
          <cell r="E18">
            <v>1030</v>
          </cell>
          <cell r="H18">
            <v>23770</v>
          </cell>
          <cell r="J18">
            <v>3000</v>
          </cell>
        </row>
        <row r="19">
          <cell r="A19" t="str">
            <v>CURING</v>
          </cell>
          <cell r="C19">
            <v>22224</v>
          </cell>
          <cell r="D19">
            <v>477</v>
          </cell>
          <cell r="E19">
            <v>424</v>
          </cell>
          <cell r="H19">
            <v>23125</v>
          </cell>
          <cell r="J19">
            <v>3000</v>
          </cell>
        </row>
        <row r="20">
          <cell r="A20" t="str">
            <v>TUO</v>
          </cell>
          <cell r="C20">
            <v>8575</v>
          </cell>
          <cell r="D20">
            <v>467</v>
          </cell>
          <cell r="E20">
            <v>1758</v>
          </cell>
          <cell r="H20">
            <v>10800</v>
          </cell>
          <cell r="J20">
            <v>3000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活動内容"/>
      <sheetName val="ST-TR-GL learning"/>
      <sheetName val="ICS-recovery-plan note"/>
      <sheetName val="MATS alternatives"/>
      <sheetName val="Notes on LDAP impact on SCP"/>
      <sheetName val="IMV role, resp, skill"/>
      <sheetName val="IMV life cycle &amp; skill"/>
      <sheetName val="Action"/>
      <sheetName val="Architecture plan"/>
      <sheetName val="Deliverable status"/>
      <sheetName val="ST-UAT management process"/>
      <sheetName val="Issue log summary"/>
      <sheetName val="Issue log"/>
      <sheetName val="Issue mgt guide"/>
      <sheetName val="Progress review"/>
      <sheetName val="debit credit"/>
      <sheetName val="FGE-4. Exfactory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Lookup"/>
      <sheetName val="FG-9.Actual Royalty fee adj _x0000__x0000_䱰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1"/>
    </sheetNames>
    <sheetDataSet>
      <sheetData sheetId="0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サイズリスト"/>
      <sheetName val="サイズリスト (2)"/>
      <sheetName val="サイズリスト (3)"/>
      <sheetName val="サイズリスト (4)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作業シート"/>
      <sheetName val="Sheet1"/>
      <sheetName val="PR"/>
      <sheetName val="G001 画面部品定義"/>
      <sheetName val="ハードウェア"/>
      <sheetName val="関連ｻﾌﾞ"/>
      <sheetName val="ﾍｯﾀﾞ"/>
      <sheetName val="各・・・"/>
      <sheetName val="障害検出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ハードウェア"/>
      <sheetName val="Issue log summary"/>
      <sheetName val="\\SMS088\次世代ＳＭＳ\WINNT\Profiles\"/>
      <sheetName val="各・・・"/>
      <sheetName val="障害検出率"/>
      <sheetName val="社員リスト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帳票分類"/>
      <sheetName val="表紙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維持実績入力test"/>
      <sheetName val="sheet1"/>
      <sheetName val="PMF"/>
      <sheetName val="DIST"/>
      <sheetName val="KD"/>
      <sheetName val="KDSET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バッチ表紙"/>
      <sheetName val="バッチ改定履歴"/>
      <sheetName val="機能仕様書"/>
      <sheetName val="設計工程共通"/>
      <sheetName val="機能設計工程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ED-154 画面項目説明書"/>
      <sheetName val="類別選択"/>
      <sheetName val="ﾃｽﾄﾃﾞｰﾀ一覧"/>
      <sheetName val="JOB関連図"/>
      <sheetName val="["/>
      <sheetName val="為替前提"/>
      <sheetName val="基本情報"/>
      <sheetName val="ｶﾚﾝﾀﾞｰﾃｰﾌﾞﾙ"/>
      <sheetName val="規模別分析"/>
      <sheetName val="Datasheet from R. Hinds"/>
      <sheetName val="入力用"/>
      <sheetName val="売上検収（Ａ）"/>
      <sheetName val="課題一覧"/>
      <sheetName val="関連ｻﾌﾞ"/>
      <sheetName val="組立運搬・順立て部品"/>
      <sheetName val="詳細（受注実績)"/>
      <sheetName val="ﾍｯﾀﾞ"/>
      <sheetName val="順序Data"/>
      <sheetName val="Source"/>
      <sheetName val="対応表サンプル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_"/>
      <sheetName val="Ｓｉ問連"/>
      <sheetName val="sum_gtm"/>
      <sheetName val="予実績管理表"/>
      <sheetName val="驗証來源"/>
      <sheetName val="今月ﾃﾞｰﾀｰ"/>
      <sheetName val="ED-114 画Ѣ_x0005_㓮説明書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入力規則"/>
      <sheetName val="ﾌﾟﾙﾀﾞｳﾝﾒﾆｭｰ"/>
      <sheetName val="車両仕様"/>
      <sheetName val="030L依頼書"/>
      <sheetName val="原價圖表"/>
      <sheetName val="ｺｰﾄﾞ"/>
      <sheetName val="重量補助"/>
      <sheetName val="PR"/>
      <sheetName val="190XS設計室1128"/>
      <sheetName val="コストグラフ"/>
      <sheetName val="紹介カード"/>
      <sheetName val="Code"/>
      <sheetName val="本船スケジュール"/>
      <sheetName val="吊上げパ(20)"/>
      <sheetName val="吊上げパ_20_"/>
      <sheetName val=""/>
      <sheetName val=" DATA"/>
      <sheetName val="売上高表(半期別)"/>
      <sheetName val="_x000b__x0008__x0003_ͥ_x0000__x0000_ͥ_x0000__x0000_"/>
      <sheetName val="INFO"/>
      <sheetName val="Assumptions"/>
      <sheetName val="Input_Actual_2010"/>
      <sheetName val="Raw materials"/>
      <sheetName val="サーバＦＪＢ"/>
      <sheetName val="製品リスト"/>
      <sheetName val="障害検出率"/>
      <sheetName val="KAA"/>
      <sheetName val="tbContab05"/>
      <sheetName val="参照ワーク"/>
      <sheetName val="挿入ワーク"/>
      <sheetName val="機能概要(カード利用なし)"/>
      <sheetName val="取り纏め表"/>
      <sheetName val="ｽｹｼﾞｭｰﾙ(990729)"/>
      <sheetName val="明細_インフラ"/>
      <sheetName val="Result"/>
      <sheetName val="送金RATE"/>
      <sheetName val="Sales Pace"/>
      <sheetName val="TMMI"/>
      <sheetName val="98.休日マスタ（削除禁止）"/>
      <sheetName val="選択項目"/>
      <sheetName val="ｬｰｴﾀｫeｴ｣"/>
      <sheetName val="コード表"/>
      <sheetName val="設定"/>
      <sheetName val="WORK"/>
      <sheetName val="ｺｰﾄﾞ表"/>
      <sheetName val="設定一覧"/>
      <sheetName val="YK37進度管理表"/>
      <sheetName val="汎用設備調達日程表"/>
      <sheetName val="#REF!"/>
      <sheetName val="チーム名"/>
      <sheetName val="説明"/>
      <sheetName val="案1(44%)"/>
      <sheetName val="重量測定依頼&amp;結果"/>
      <sheetName val="ｽｸﾗｯﾌﾟ@"/>
      <sheetName val="列数"/>
      <sheetName val="ｴｷｽﾄﾗ"/>
      <sheetName val="行数"/>
      <sheetName val="ﾍﾞｰｽ"/>
      <sheetName val="製作工数"/>
      <sheetName val="ED-114 画Ѣ_x005f_x0005_㓮説明書"/>
      <sheetName val="_x005f_x000b__x005f_x0008__x005f_x0003_ͥ_x005f_x0000__"/>
      <sheetName val="社員リスト"/>
      <sheetName val="_x000b__x0008__x0003_ͥ"/>
      <sheetName val="\\AU10S003\車両保守\WINDOWS\Profile"/>
    </sheetNames>
    <definedNames>
      <definedName name="類別選択" sheetId="0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KG PMH"/>
    </sheetNames>
    <sheetDataSet>
      <sheetData sheetId="0" refreshError="1">
        <row r="36">
          <cell r="C36">
            <v>693</v>
          </cell>
          <cell r="D36">
            <v>698</v>
          </cell>
          <cell r="E36">
            <v>698</v>
          </cell>
          <cell r="F36">
            <v>696</v>
          </cell>
          <cell r="G36">
            <v>718</v>
          </cell>
          <cell r="H36">
            <v>718</v>
          </cell>
          <cell r="I36">
            <v>723</v>
          </cell>
          <cell r="J36">
            <v>723</v>
          </cell>
          <cell r="K36">
            <v>729</v>
          </cell>
          <cell r="L36">
            <v>732</v>
          </cell>
          <cell r="M36">
            <v>734</v>
          </cell>
          <cell r="N36">
            <v>740</v>
          </cell>
          <cell r="O36">
            <v>740</v>
          </cell>
        </row>
        <row r="37">
          <cell r="C37">
            <v>693</v>
          </cell>
          <cell r="D37">
            <v>698</v>
          </cell>
          <cell r="E37">
            <v>698</v>
          </cell>
          <cell r="F37">
            <v>689</v>
          </cell>
          <cell r="G37">
            <v>705</v>
          </cell>
          <cell r="H37">
            <v>693</v>
          </cell>
          <cell r="I37">
            <v>678</v>
          </cell>
          <cell r="J37">
            <v>674</v>
          </cell>
          <cell r="K37">
            <v>680</v>
          </cell>
          <cell r="L37">
            <v>679</v>
          </cell>
          <cell r="M37">
            <v>681</v>
          </cell>
          <cell r="N37">
            <v>665</v>
          </cell>
          <cell r="O37">
            <v>659</v>
          </cell>
        </row>
        <row r="39">
          <cell r="C39">
            <v>700</v>
          </cell>
          <cell r="D39">
            <v>704</v>
          </cell>
          <cell r="E39">
            <v>702</v>
          </cell>
          <cell r="F39">
            <v>702</v>
          </cell>
          <cell r="G39">
            <v>702</v>
          </cell>
          <cell r="H39">
            <v>702</v>
          </cell>
          <cell r="I39">
            <v>688</v>
          </cell>
          <cell r="J39">
            <v>688</v>
          </cell>
          <cell r="K39">
            <v>688</v>
          </cell>
          <cell r="L39">
            <v>688</v>
          </cell>
          <cell r="M39">
            <v>676</v>
          </cell>
          <cell r="N39">
            <v>670</v>
          </cell>
          <cell r="O39">
            <v>665</v>
          </cell>
        </row>
      </sheetData>
      <sheetData sheetId="1" refreshError="1">
        <row r="36">
          <cell r="C36">
            <v>664</v>
          </cell>
          <cell r="D36">
            <v>669</v>
          </cell>
          <cell r="E36">
            <v>669</v>
          </cell>
          <cell r="F36">
            <v>667</v>
          </cell>
          <cell r="G36">
            <v>689</v>
          </cell>
          <cell r="H36">
            <v>689</v>
          </cell>
          <cell r="I36">
            <v>694</v>
          </cell>
          <cell r="J36">
            <v>694</v>
          </cell>
          <cell r="K36">
            <v>700</v>
          </cell>
          <cell r="L36">
            <v>703</v>
          </cell>
          <cell r="M36">
            <v>705</v>
          </cell>
          <cell r="N36">
            <v>711</v>
          </cell>
          <cell r="O36">
            <v>711</v>
          </cell>
        </row>
        <row r="37">
          <cell r="C37">
            <v>664</v>
          </cell>
          <cell r="D37">
            <v>669</v>
          </cell>
          <cell r="E37">
            <v>669</v>
          </cell>
          <cell r="F37">
            <v>660</v>
          </cell>
          <cell r="G37">
            <v>676</v>
          </cell>
          <cell r="H37">
            <v>664</v>
          </cell>
          <cell r="I37">
            <v>649</v>
          </cell>
          <cell r="J37">
            <v>645</v>
          </cell>
          <cell r="K37">
            <v>651</v>
          </cell>
          <cell r="L37">
            <v>650</v>
          </cell>
          <cell r="M37">
            <v>652</v>
          </cell>
          <cell r="N37">
            <v>636</v>
          </cell>
          <cell r="O37">
            <v>630</v>
          </cell>
        </row>
        <row r="39">
          <cell r="C39">
            <v>671</v>
          </cell>
          <cell r="D39">
            <v>675</v>
          </cell>
          <cell r="E39">
            <v>673</v>
          </cell>
          <cell r="F39">
            <v>673</v>
          </cell>
          <cell r="G39">
            <v>673</v>
          </cell>
          <cell r="H39">
            <v>673</v>
          </cell>
          <cell r="I39">
            <v>659</v>
          </cell>
          <cell r="J39">
            <v>659</v>
          </cell>
          <cell r="K39">
            <v>659</v>
          </cell>
          <cell r="L39">
            <v>659</v>
          </cell>
          <cell r="M39">
            <v>647</v>
          </cell>
          <cell r="N39">
            <v>641</v>
          </cell>
          <cell r="O39">
            <v>636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ＷＦ権限プロファイル"/>
      <sheetName val="Profile"/>
      <sheetName val="SUPER"/>
      <sheetName val="ADMIN"/>
      <sheetName val="USER"/>
      <sheetName val="権限管理(WF)"/>
      <sheetName val="権限管理(IMG)"/>
      <sheetName val="アーカイブ照会権限"/>
      <sheetName val="ﾕｰｻﾞ区分"/>
      <sheetName val="権限管理詳細(IMG)"/>
      <sheetName val="権限管理詳細(WF)"/>
      <sheetName val="権限ﾌﾟﾛﾌｧｲﾙ"/>
      <sheetName val="WFその他トランザクションコードチェックシート"/>
    </sheetNames>
    <sheetDataSet>
      <sheetData sheetId="0" refreshError="1">
        <row r="3">
          <cell r="B3" t="str">
            <v>ZBZ#WF_ADMIN</v>
          </cell>
          <cell r="C3" t="str">
            <v>ワークフロー:管理ユーザ</v>
          </cell>
          <cell r="E3" t="str">
            <v>ABAP/4 によるファイルシステムアクセス</v>
          </cell>
          <cell r="F3" t="str">
            <v>&amp;_SAP_ALL</v>
          </cell>
        </row>
        <row r="4">
          <cell r="E4" t="str">
            <v>ABAP/4 プログラムからの OLE 呼出</v>
          </cell>
          <cell r="F4" t="str">
            <v>&amp;_SAP_ALL</v>
          </cell>
        </row>
        <row r="5">
          <cell r="E5" t="str">
            <v>ABAP/4 ワークベンチ</v>
          </cell>
          <cell r="F5" t="str">
            <v>S_OBJT_READ</v>
          </cell>
        </row>
        <row r="6">
          <cell r="E6" t="str">
            <v>ABAP/4: プログラム実行チェック</v>
          </cell>
          <cell r="F6" t="str">
            <v>S_WF_DIAG</v>
          </cell>
        </row>
        <row r="7">
          <cell r="F7" t="str">
            <v>S_WF_INF_OA</v>
          </cell>
        </row>
        <row r="8">
          <cell r="F8" t="str">
            <v>S_WF_INF_WIA</v>
          </cell>
        </row>
        <row r="9">
          <cell r="E9" t="str">
            <v>CC コントロールセンタ: システム管理</v>
          </cell>
          <cell r="F9" t="str">
            <v>&amp;_SAP_ALL</v>
          </cell>
        </row>
        <row r="10">
          <cell r="E10" t="str">
            <v>HR: 人事計画権限</v>
          </cell>
          <cell r="F10" t="str">
            <v>P_PLOG_WF_DI</v>
          </cell>
        </row>
        <row r="11">
          <cell r="E11" t="str">
            <v>SAP オフィス: SAP オフィスユーザの機能</v>
          </cell>
          <cell r="F11" t="str">
            <v>S_OC_ADM</v>
          </cell>
        </row>
        <row r="12">
          <cell r="E12" t="str">
            <v>SAPOffice: 伝票付活動に対する権限</v>
          </cell>
          <cell r="F12" t="str">
            <v>S_OC_ALL</v>
          </cell>
        </row>
        <row r="13">
          <cell r="E13" t="str">
            <v>SAPoffice: オフィスユーザ権限</v>
          </cell>
          <cell r="F13" t="str">
            <v>S_OC_USER</v>
          </cell>
        </row>
        <row r="14">
          <cell r="E14" t="str">
            <v>WFEDI: S_IDOCMONI - IDoc 監視へのアクセス</v>
          </cell>
          <cell r="F14" t="str">
            <v>S_IDOC_SHOW</v>
          </cell>
        </row>
        <row r="15">
          <cell r="E15" t="str">
            <v>アーカイブリンク: 文書アクセス権限</v>
          </cell>
          <cell r="F15" t="str">
            <v>ZBZB#WF_ADM</v>
          </cell>
        </row>
        <row r="16">
          <cell r="E16" t="str">
            <v>アーカイブリンク: 文書アクセス権限</v>
          </cell>
          <cell r="F16" t="str">
            <v>ZBZB#WF_IMAG</v>
          </cell>
        </row>
        <row r="17">
          <cell r="F17" t="str">
            <v>ZBZB#WF_USER</v>
          </cell>
        </row>
        <row r="18">
          <cell r="E18" t="str">
            <v>システム管理機能</v>
          </cell>
          <cell r="F18" t="str">
            <v>ZBZB#USER</v>
          </cell>
        </row>
        <row r="19">
          <cell r="E19" t="str">
            <v>スプール: アクション</v>
          </cell>
          <cell r="F19" t="str">
            <v>ZBZB#USER</v>
          </cell>
        </row>
        <row r="20">
          <cell r="E20" t="str">
            <v>スプール: 装置権限</v>
          </cell>
          <cell r="F20" t="str">
            <v>S_SACHBEARB</v>
          </cell>
        </row>
        <row r="21">
          <cell r="E21" t="str">
            <v>トランザクション開始の権限チェック</v>
          </cell>
          <cell r="F21" t="str">
            <v>ZBZB#WF_ADM</v>
          </cell>
        </row>
        <row r="22">
          <cell r="E22" t="str">
            <v>トランザクション開始の権限チェック</v>
          </cell>
          <cell r="F22" t="str">
            <v>ZBZB#WF_USER</v>
          </cell>
        </row>
        <row r="23">
          <cell r="E23" t="str">
            <v>バッチインプット権限</v>
          </cell>
          <cell r="F23" t="str">
            <v>S_SACHBEARB</v>
          </cell>
        </row>
        <row r="24">
          <cell r="E24" t="str">
            <v>バッチ処理: バッチジョブの操作</v>
          </cell>
          <cell r="F24" t="str">
            <v>ZBZB#BATCH</v>
          </cell>
        </row>
        <row r="25">
          <cell r="E25" t="str">
            <v>バッチ処理: バッチ管理者</v>
          </cell>
          <cell r="F25" t="str">
            <v>S_BTCH_ADM</v>
          </cell>
        </row>
        <row r="26">
          <cell r="E26" t="str">
            <v>ファイルアクセス権限</v>
          </cell>
          <cell r="F26" t="str">
            <v>&amp;_SAP_ALL</v>
          </cell>
        </row>
        <row r="27">
          <cell r="E27" t="str">
            <v>ワークフロー: 作業項目の処理</v>
          </cell>
          <cell r="F27" t="str">
            <v>S_WFWI_CHAGT</v>
          </cell>
        </row>
        <row r="28">
          <cell r="E28" t="str">
            <v>ワークフロー: 作業項目の処理</v>
          </cell>
          <cell r="F28" t="str">
            <v>S_WFWI_CHDDL</v>
          </cell>
        </row>
        <row r="29">
          <cell r="F29" t="str">
            <v>S_WFWI_CHLAN</v>
          </cell>
        </row>
        <row r="30">
          <cell r="F30" t="str">
            <v>S_WFWI_CHPRI</v>
          </cell>
        </row>
        <row r="31">
          <cell r="F31" t="str">
            <v>S_WFWI_CHTXT</v>
          </cell>
        </row>
        <row r="32">
          <cell r="F32" t="str">
            <v>S_WFWI_EXECU</v>
          </cell>
        </row>
        <row r="33">
          <cell r="F33" t="str">
            <v>S_WFWI_RSBMT</v>
          </cell>
        </row>
        <row r="34">
          <cell r="F34" t="str">
            <v>ZBZB#USER</v>
          </cell>
        </row>
        <row r="35">
          <cell r="E35" t="str">
            <v>ワークフロー: 統合受信ボックスでのビュー処理</v>
          </cell>
          <cell r="F35" t="str">
            <v>S_WFLVIEWALL</v>
          </cell>
        </row>
        <row r="36">
          <cell r="E36" t="str">
            <v>送信用の権限オブジェクト</v>
          </cell>
          <cell r="F36" t="str">
            <v>&amp;_SAP_ALL</v>
          </cell>
        </row>
        <row r="37">
          <cell r="E37" t="str">
            <v>標準テキスト</v>
          </cell>
          <cell r="F37" t="str">
            <v>S_SACHBEARB</v>
          </cell>
        </row>
        <row r="38">
          <cell r="E38" t="str">
            <v>論理 OS コマンドの実行権限</v>
          </cell>
          <cell r="F38" t="str">
            <v>&amp;_SAP_ALL</v>
          </cell>
        </row>
        <row r="39">
          <cell r="B39" t="str">
            <v>ZBZ#WF_SUPER</v>
          </cell>
          <cell r="C39" t="str">
            <v>ワークフロー:スーパーユーザ</v>
          </cell>
          <cell r="E39" t="str">
            <v>ABAP/4 によるファイルシステムアクセス</v>
          </cell>
          <cell r="F39" t="str">
            <v>&amp;_SAP_ALL</v>
          </cell>
        </row>
        <row r="40">
          <cell r="E40" t="str">
            <v>ABAP/4 プログラムからの OLE 呼出</v>
          </cell>
          <cell r="F40" t="str">
            <v>&amp;_SAP_ALL</v>
          </cell>
        </row>
        <row r="41">
          <cell r="E41" t="str">
            <v>ABAP/4 ワークベンチ</v>
          </cell>
          <cell r="F41" t="str">
            <v>S_OBJT_READ</v>
          </cell>
        </row>
        <row r="42">
          <cell r="E42" t="str">
            <v>ABAP/4: プログラム実行チェック</v>
          </cell>
          <cell r="F42" t="str">
            <v>S_WF_DIAG</v>
          </cell>
        </row>
        <row r="43">
          <cell r="B43" t="str">
            <v>ZBZ#WF_SUPER</v>
          </cell>
          <cell r="C43" t="str">
            <v>ワークフロー:スーパーユーザ</v>
          </cell>
          <cell r="E43" t="str">
            <v>ABAP/4 によるファイルシステムアクセス</v>
          </cell>
          <cell r="F43" t="str">
            <v>S_WF_INF_OA</v>
          </cell>
        </row>
        <row r="44">
          <cell r="E44" t="str">
            <v>ABAP/4 プログラムからの OLE 呼出</v>
          </cell>
          <cell r="F44" t="str">
            <v>S_WF_INF_WIA</v>
          </cell>
        </row>
        <row r="45">
          <cell r="E45" t="str">
            <v>CC コントロールセンタ: システム管理</v>
          </cell>
          <cell r="F45" t="str">
            <v>&amp;_SAP_ALL</v>
          </cell>
        </row>
        <row r="46">
          <cell r="E46" t="str">
            <v>HR: トランザクションコード権限</v>
          </cell>
          <cell r="F46" t="str">
            <v>P_TCODE_WF</v>
          </cell>
        </row>
        <row r="47">
          <cell r="E47" t="str">
            <v>HR: 人事計画権限</v>
          </cell>
          <cell r="F47" t="str">
            <v>P_PLOG_WF_CH</v>
          </cell>
        </row>
        <row r="48">
          <cell r="E48" t="str">
            <v>SAP オフィス: SAP オフィスユーザの機能</v>
          </cell>
          <cell r="F48" t="str">
            <v>S_OC_ADM</v>
          </cell>
        </row>
        <row r="49">
          <cell r="E49" t="str">
            <v>SAPOffice: 伝票付活動に対する権限</v>
          </cell>
          <cell r="F49" t="str">
            <v>S_OC_ALL</v>
          </cell>
        </row>
        <row r="50">
          <cell r="E50" t="str">
            <v>SAPoffice: オフィスユーザ権限</v>
          </cell>
          <cell r="F50" t="str">
            <v>S_OC_USER</v>
          </cell>
        </row>
        <row r="51">
          <cell r="E51" t="str">
            <v>WFEDI: S_IDOCMONI - IDoc 監視へのアクセス</v>
          </cell>
          <cell r="F51" t="str">
            <v>S_IDOC_SHOW</v>
          </cell>
        </row>
        <row r="52">
          <cell r="E52" t="str">
            <v>アーカイブリンク: 文書アクセス権限</v>
          </cell>
          <cell r="F52" t="str">
            <v>ZBZB#WF_ADM</v>
          </cell>
        </row>
        <row r="53">
          <cell r="E53" t="str">
            <v>SAPOffice: 伝票付活動に対する権限</v>
          </cell>
          <cell r="F53" t="str">
            <v>ZBZB#WF_IMAG</v>
          </cell>
        </row>
        <row r="54">
          <cell r="E54" t="str">
            <v>SAPoffice: オフィスユーザ権限</v>
          </cell>
          <cell r="F54" t="str">
            <v>ZBZB#WF_USER</v>
          </cell>
        </row>
        <row r="55">
          <cell r="E55" t="str">
            <v>システム管理機能</v>
          </cell>
          <cell r="F55" t="str">
            <v>ZBZB#USER</v>
          </cell>
        </row>
        <row r="56">
          <cell r="E56" t="str">
            <v>スプール: アクション</v>
          </cell>
          <cell r="F56" t="str">
            <v>ZBZB#USER</v>
          </cell>
        </row>
        <row r="57">
          <cell r="E57" t="str">
            <v>スプール: 装置権限</v>
          </cell>
          <cell r="F57" t="str">
            <v>S_SACHBEARB</v>
          </cell>
        </row>
        <row r="58">
          <cell r="E58" t="str">
            <v>テーブル更新 (SM31 等の標準ツールによる)</v>
          </cell>
          <cell r="F58" t="str">
            <v>ZBLA#TAB_01</v>
          </cell>
        </row>
        <row r="59">
          <cell r="E59" t="str">
            <v>トランザクション開始の権限チェック</v>
          </cell>
          <cell r="F59" t="str">
            <v>ZBZB#WF_ADM</v>
          </cell>
        </row>
        <row r="60">
          <cell r="E60" t="str">
            <v>システム管理機能</v>
          </cell>
          <cell r="F60" t="str">
            <v>ZBZB#WF_USER</v>
          </cell>
        </row>
        <row r="61">
          <cell r="E61" t="str">
            <v>バッチインプット権限</v>
          </cell>
          <cell r="F61" t="str">
            <v>S_SACHBEARB</v>
          </cell>
        </row>
        <row r="62">
          <cell r="E62" t="str">
            <v>バッチ処理: バッチジョブの操作</v>
          </cell>
          <cell r="F62" t="str">
            <v>ZBZB#BATCH</v>
          </cell>
        </row>
        <row r="63">
          <cell r="E63" t="str">
            <v>バッチ処理: バッチ管理者</v>
          </cell>
          <cell r="F63" t="str">
            <v>S_BTCH_ADM</v>
          </cell>
        </row>
        <row r="64">
          <cell r="E64" t="str">
            <v>ファイルアクセス権限</v>
          </cell>
          <cell r="F64" t="str">
            <v>&amp;_SAP_ALL</v>
          </cell>
        </row>
        <row r="65">
          <cell r="E65" t="str">
            <v>ワークフロー: 作業項目の処理</v>
          </cell>
          <cell r="F65" t="str">
            <v>S_WFWI_CHAGT</v>
          </cell>
        </row>
        <row r="66">
          <cell r="E66" t="str">
            <v>バッチインプット権限</v>
          </cell>
          <cell r="F66" t="str">
            <v>S_WFWI_CHDDL</v>
          </cell>
        </row>
        <row r="67">
          <cell r="E67" t="str">
            <v>バッチ処理: バッチジョブの操作</v>
          </cell>
          <cell r="F67" t="str">
            <v>S_WFWI_CHLAN</v>
          </cell>
        </row>
        <row r="68">
          <cell r="E68" t="str">
            <v>バッチ処理: バッチ管理者</v>
          </cell>
          <cell r="F68" t="str">
            <v>S_WFWI_CHPRI</v>
          </cell>
        </row>
        <row r="69">
          <cell r="E69" t="str">
            <v>ファイルアクセス権限</v>
          </cell>
          <cell r="F69" t="str">
            <v>S_WFWI_CHTXT</v>
          </cell>
        </row>
        <row r="70">
          <cell r="E70" t="str">
            <v>ワークフロー: 作業項目の処理</v>
          </cell>
          <cell r="F70" t="str">
            <v>S_WFWI_EXECU</v>
          </cell>
        </row>
        <row r="71">
          <cell r="F71" t="str">
            <v>S_WFWI_RSBMT</v>
          </cell>
        </row>
        <row r="72">
          <cell r="F72" t="str">
            <v>ZBZB#USER</v>
          </cell>
        </row>
        <row r="73">
          <cell r="E73" t="str">
            <v>ワークフロー: 統合受信ボックスでのビュー処理</v>
          </cell>
          <cell r="F73" t="str">
            <v>S_WFLVIEWALL</v>
          </cell>
        </row>
        <row r="74">
          <cell r="E74" t="str">
            <v>送信用の権限オブジェクト</v>
          </cell>
          <cell r="F74" t="str">
            <v>&amp;_SAP_ALL</v>
          </cell>
        </row>
        <row r="75">
          <cell r="E75" t="str">
            <v>標準テキスト</v>
          </cell>
          <cell r="F75" t="str">
            <v>S_SACHBEARB</v>
          </cell>
        </row>
        <row r="76">
          <cell r="E76" t="str">
            <v>論理 OS コマンドの実行権限</v>
          </cell>
          <cell r="F76" t="str">
            <v>&amp;_SAP_ALL</v>
          </cell>
        </row>
        <row r="77">
          <cell r="B77" t="str">
            <v>ZBZ#WF_USER</v>
          </cell>
          <cell r="C77" t="str">
            <v>ワークフロー:一般ユーザ</v>
          </cell>
          <cell r="E77" t="str">
            <v>ABAP/4 によるファイルシステムアクセス</v>
          </cell>
          <cell r="F77" t="str">
            <v>&amp;_SAP_ALL</v>
          </cell>
        </row>
        <row r="78">
          <cell r="E78" t="str">
            <v>ABAP/4 ワークベンチ</v>
          </cell>
          <cell r="F78" t="str">
            <v>S_OBJT_READ</v>
          </cell>
        </row>
        <row r="79">
          <cell r="E79" t="str">
            <v>ABAP/4: プログラム実行チェック</v>
          </cell>
          <cell r="F79" t="str">
            <v>S_WF_DIAG</v>
          </cell>
        </row>
        <row r="80">
          <cell r="E80" t="str">
            <v>標準テキスト</v>
          </cell>
          <cell r="F80" t="str">
            <v>S_WF_INF_OA</v>
          </cell>
        </row>
        <row r="81">
          <cell r="E81" t="str">
            <v>論理 OS コマンドの実行権限</v>
          </cell>
          <cell r="F81" t="str">
            <v>S_WF_INF_WIA</v>
          </cell>
        </row>
        <row r="82">
          <cell r="E82" t="str">
            <v>CC コントロールセンタ: システム管理</v>
          </cell>
          <cell r="F82" t="str">
            <v>&amp;_SAP_ALL</v>
          </cell>
        </row>
        <row r="83">
          <cell r="E83" t="str">
            <v>HR: 人事計画権限</v>
          </cell>
          <cell r="F83" t="str">
            <v>P_PLOG_WF_DI</v>
          </cell>
        </row>
        <row r="84">
          <cell r="B84" t="str">
            <v>ZBZ#WF_USER</v>
          </cell>
          <cell r="C84" t="str">
            <v>ワークフロー:一般ユーザ</v>
          </cell>
          <cell r="E84" t="str">
            <v>SAP オフィス: SAP オフィスユーザの機能</v>
          </cell>
          <cell r="F84" t="str">
            <v>S_OC_ADM</v>
          </cell>
        </row>
        <row r="85">
          <cell r="E85" t="str">
            <v>SAPOffice: 伝票付活動に対する権限</v>
          </cell>
          <cell r="F85" t="str">
            <v>S_OC_ALL</v>
          </cell>
        </row>
        <row r="86">
          <cell r="E86" t="str">
            <v>SAPoffice: オフィスユーザ権限</v>
          </cell>
          <cell r="F86" t="str">
            <v>S_OC_USER</v>
          </cell>
        </row>
        <row r="87">
          <cell r="E87" t="str">
            <v>WFEDI: S_IDOCMONI - IDoc 監視へのアクセス</v>
          </cell>
          <cell r="F87" t="str">
            <v>S_IDOC_SHOW</v>
          </cell>
        </row>
        <row r="88">
          <cell r="E88" t="str">
            <v>アーカイブリンク: 文書アクセス権限</v>
          </cell>
          <cell r="F88" t="str">
            <v>ZBZB#WF_IMAG</v>
          </cell>
        </row>
        <row r="89">
          <cell r="E89" t="str">
            <v>CC コントロールセンタ: システム管理</v>
          </cell>
          <cell r="F89" t="str">
            <v>ZBZB#WF_USER</v>
          </cell>
        </row>
        <row r="90">
          <cell r="E90" t="str">
            <v>システム管理機能</v>
          </cell>
          <cell r="F90" t="str">
            <v>ZBZB#USER</v>
          </cell>
        </row>
        <row r="91">
          <cell r="E91" t="str">
            <v>スプール: アクション</v>
          </cell>
          <cell r="F91" t="str">
            <v>ZBZB#USER</v>
          </cell>
        </row>
        <row r="92">
          <cell r="E92" t="str">
            <v>スプール: 装置権限</v>
          </cell>
          <cell r="F92" t="str">
            <v>S_SACHBEARB</v>
          </cell>
        </row>
        <row r="93">
          <cell r="E93" t="str">
            <v>トランザクション開始の権限チェック</v>
          </cell>
          <cell r="F93" t="str">
            <v>ZBZB#WF_USER</v>
          </cell>
        </row>
        <row r="94">
          <cell r="E94" t="str">
            <v>バッチインプット権限</v>
          </cell>
          <cell r="F94" t="str">
            <v>S_SACHBEARB</v>
          </cell>
        </row>
        <row r="95">
          <cell r="E95" t="str">
            <v>バッチ処理: バッチジョブの操作</v>
          </cell>
          <cell r="F95" t="str">
            <v>ZBZB#BATCH</v>
          </cell>
        </row>
        <row r="96">
          <cell r="E96" t="str">
            <v>バッチ処理: バッチ管理者</v>
          </cell>
          <cell r="F96" t="str">
            <v>S_BTCH_ADM</v>
          </cell>
        </row>
        <row r="97">
          <cell r="E97" t="str">
            <v>ファイルアクセス権限</v>
          </cell>
          <cell r="F97" t="str">
            <v>&amp;_SAP_ALL</v>
          </cell>
        </row>
        <row r="98">
          <cell r="E98" t="str">
            <v>ワークフロー: 作業項目の処理</v>
          </cell>
          <cell r="F98" t="str">
            <v>ZBZB#USER</v>
          </cell>
        </row>
        <row r="99">
          <cell r="E99" t="str">
            <v>ワークフロー: 統合受信ボックスでのビュー処理</v>
          </cell>
          <cell r="F99" t="str">
            <v>S_WFLVIEWALL</v>
          </cell>
        </row>
        <row r="100">
          <cell r="E100" t="str">
            <v>送信用の権限オブジェクト</v>
          </cell>
          <cell r="F100" t="str">
            <v>&amp;_SAP_ALL</v>
          </cell>
        </row>
        <row r="101">
          <cell r="E101" t="str">
            <v>標準テキスト</v>
          </cell>
          <cell r="F101" t="str">
            <v>S_SACHBEARB</v>
          </cell>
        </row>
        <row r="102">
          <cell r="E102" t="str">
            <v>論理 OS コマンドの実行権限</v>
          </cell>
          <cell r="F102" t="str">
            <v>&amp;_SAP_ALL</v>
          </cell>
        </row>
        <row r="103">
          <cell r="B103" t="str">
            <v>ZWX#BASIS</v>
          </cell>
          <cell r="C103" t="str">
            <v>ベーシス共通 権限プロファイル</v>
          </cell>
          <cell r="E103" t="str">
            <v>ABAP/4 によるファイルシステムアクセス</v>
          </cell>
          <cell r="F103" t="str">
            <v>&amp;_SAP_ALL</v>
          </cell>
        </row>
        <row r="104">
          <cell r="E104" t="str">
            <v>ABAP/4 ワークベンチ</v>
          </cell>
          <cell r="F104" t="str">
            <v>S_OBJT_READ</v>
          </cell>
        </row>
        <row r="105">
          <cell r="E105" t="str">
            <v>CC コントロールセンタ: システム管理</v>
          </cell>
          <cell r="F105" t="str">
            <v>&amp;_SAP_ALL</v>
          </cell>
        </row>
        <row r="106">
          <cell r="E106" t="str">
            <v>システム管理機能</v>
          </cell>
          <cell r="F106" t="str">
            <v>ZBZB#USER</v>
          </cell>
        </row>
        <row r="107">
          <cell r="E107" t="str">
            <v>スプール: アクション</v>
          </cell>
          <cell r="F107" t="str">
            <v>ZBZB#USER</v>
          </cell>
        </row>
        <row r="108">
          <cell r="E108" t="str">
            <v>スプール: 装置権限</v>
          </cell>
          <cell r="F108" t="str">
            <v>S_SACHBEARB</v>
          </cell>
        </row>
        <row r="109">
          <cell r="E109" t="str">
            <v>トランザクション開始の権限チェック</v>
          </cell>
          <cell r="F109" t="str">
            <v>ZWXA#BASIS</v>
          </cell>
        </row>
        <row r="110">
          <cell r="E110" t="str">
            <v>バッチインプット権限</v>
          </cell>
          <cell r="F110" t="str">
            <v>S_SACHBEARB</v>
          </cell>
        </row>
        <row r="111">
          <cell r="E111" t="str">
            <v>バッチ処理: バッチジョブの操作</v>
          </cell>
          <cell r="F111" t="str">
            <v>ZBZB#BATCH</v>
          </cell>
        </row>
        <row r="112">
          <cell r="E112" t="str">
            <v>バッチ処理: バッチ管理者</v>
          </cell>
          <cell r="F112" t="str">
            <v>S_BTCH_ADM</v>
          </cell>
        </row>
        <row r="113">
          <cell r="E113" t="str">
            <v>ファイルアクセス権限</v>
          </cell>
          <cell r="F113" t="str">
            <v>&amp;_SAP_ALL</v>
          </cell>
        </row>
        <row r="114">
          <cell r="E114" t="str">
            <v>論理 OS コマンドの実行権限</v>
          </cell>
          <cell r="F114" t="str">
            <v>&amp;_SAP_ALL</v>
          </cell>
        </row>
        <row r="115">
          <cell r="B115" t="str">
            <v>ZBZ#USR_LOCK</v>
          </cell>
          <cell r="C115" t="str">
            <v>ユーザロック解除権限</v>
          </cell>
          <cell r="E115" t="str">
            <v>トランザクション開始の権限チェック</v>
          </cell>
          <cell r="F115" t="str">
            <v>ZBZA#USR_LOK</v>
          </cell>
        </row>
        <row r="116">
          <cell r="E116" t="str">
            <v>ユーザマスタ管理: ユーザグループ</v>
          </cell>
          <cell r="F116" t="str">
            <v>S_USER_SAP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サイズリスト"/>
      <sheetName val="サイズリスト (2)"/>
      <sheetName val="サイズリスト (3)"/>
      <sheetName val="サイズリスト (4)"/>
      <sheetName val="BMW RF"/>
      <sheetName val="負荷容量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R"/>
      <sheetName val="ﾃｽﾄﾃﾞｰﾀ一覧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トピックス"/>
      <sheetName val="E52"/>
      <sheetName val="E46_330_Summer"/>
      <sheetName val="E46_330_AS"/>
      <sheetName val="E46_Thai"/>
      <sheetName val="E53_18_V"/>
      <sheetName val="E65_17_AS"/>
      <sheetName val="E65_18_AS"/>
      <sheetName val="E65_17_ｻﾏｰ"/>
      <sheetName val="E65_18_ｻﾏｰ"/>
      <sheetName val="Ｍ５"/>
      <sheetName val="Ｍ3"/>
      <sheetName val="E46_E_225 HSP"/>
      <sheetName val="E53_18_AS"/>
      <sheetName val="E53 18 AT"/>
      <sheetName val="E53 17 AS"/>
      <sheetName val="E53 17 AT"/>
      <sheetName val="CD132"/>
      <sheetName val="Ford RF"/>
      <sheetName val="Alfa937"/>
      <sheetName val="Skipton"/>
      <sheetName val="Lotus_Monza"/>
      <sheetName val="Opel_RF"/>
      <sheetName val="Opel_ULW"/>
      <sheetName val="GMX24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社内見積.XLS"/>
      <sheetName val="\\tasc01\tasc_sourcesafe$\製番関連\"/>
      <sheetName val="処理機能記述"/>
      <sheetName val="FGE-4. Exfactory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フレーム構成"/>
      <sheetName val="各・・・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showGridLines="0" workbookViewId="0"/>
  </sheetViews>
  <sheetFormatPr defaultRowHeight="15"/>
  <cols>
    <col min="1" max="1" width="1.7109375" customWidth="1"/>
    <col min="2" max="3" width="8.7109375" customWidth="1"/>
    <col min="4" max="4" width="26.42578125" customWidth="1"/>
    <col min="5" max="5" width="6.28515625" customWidth="1"/>
    <col min="6" max="6" width="23.85546875" customWidth="1"/>
    <col min="7" max="8" width="8.7109375" customWidth="1"/>
    <col min="9" max="9" width="1.7109375" customWidth="1"/>
    <col min="12" max="12" width="16.28515625" style="2" customWidth="1"/>
    <col min="13" max="13" width="16.7109375" style="2" customWidth="1"/>
  </cols>
  <sheetData>
    <row r="1" spans="1:9" ht="32.25" customHeight="1">
      <c r="A1" s="6"/>
      <c r="B1" s="7"/>
      <c r="C1" s="249" t="s">
        <v>14</v>
      </c>
      <c r="D1" s="250"/>
      <c r="E1" s="250"/>
      <c r="F1" s="250"/>
      <c r="G1" s="250"/>
      <c r="H1" s="7"/>
      <c r="I1" s="8"/>
    </row>
    <row r="2" spans="1:9">
      <c r="A2" s="9"/>
      <c r="B2" s="5"/>
      <c r="C2" s="5"/>
      <c r="D2" s="5"/>
      <c r="E2" s="5"/>
      <c r="F2" s="5"/>
      <c r="G2" s="5"/>
      <c r="H2" s="5"/>
      <c r="I2" s="10"/>
    </row>
    <row r="3" spans="1:9">
      <c r="A3" s="9"/>
      <c r="B3" s="1" t="s">
        <v>0</v>
      </c>
      <c r="C3" s="251" t="s">
        <v>24</v>
      </c>
      <c r="D3" s="252"/>
      <c r="E3" s="5"/>
      <c r="F3" s="1" t="s">
        <v>3</v>
      </c>
      <c r="G3" s="251" t="s">
        <v>25</v>
      </c>
      <c r="H3" s="252"/>
      <c r="I3" s="10"/>
    </row>
    <row r="4" spans="1:9">
      <c r="A4" s="9"/>
      <c r="B4" s="1" t="s">
        <v>2</v>
      </c>
      <c r="C4" s="253" t="s">
        <v>76</v>
      </c>
      <c r="D4" s="253"/>
      <c r="E4" s="5"/>
      <c r="F4" s="1" t="s">
        <v>4</v>
      </c>
      <c r="G4" s="254">
        <v>42917</v>
      </c>
      <c r="H4" s="255"/>
      <c r="I4" s="10"/>
    </row>
    <row r="5" spans="1:9">
      <c r="A5" s="9"/>
      <c r="B5" s="1" t="s">
        <v>1</v>
      </c>
      <c r="C5" s="253" t="s">
        <v>32</v>
      </c>
      <c r="D5" s="253"/>
      <c r="E5" s="5"/>
      <c r="F5" s="5"/>
      <c r="G5" s="5"/>
      <c r="H5" s="5"/>
      <c r="I5" s="10"/>
    </row>
    <row r="6" spans="1:9">
      <c r="A6" s="9"/>
      <c r="B6" s="5"/>
      <c r="C6" s="5"/>
      <c r="D6" s="5"/>
      <c r="E6" s="5"/>
      <c r="F6" s="5"/>
      <c r="G6" s="5"/>
      <c r="H6" s="5"/>
      <c r="I6" s="10"/>
    </row>
    <row r="7" spans="1:9" ht="19.5" customHeight="1">
      <c r="A7" s="9"/>
      <c r="B7" s="246" t="s">
        <v>5</v>
      </c>
      <c r="C7" s="247"/>
      <c r="D7" s="247"/>
      <c r="E7" s="247"/>
      <c r="F7" s="247"/>
      <c r="G7" s="247"/>
      <c r="H7" s="248"/>
      <c r="I7" s="10"/>
    </row>
    <row r="8" spans="1:9">
      <c r="A8" s="9"/>
      <c r="B8" s="9"/>
      <c r="C8" s="5"/>
      <c r="D8" s="5"/>
      <c r="E8" s="5"/>
      <c r="F8" s="5"/>
      <c r="G8" s="5"/>
      <c r="H8" s="10"/>
      <c r="I8" s="10"/>
    </row>
    <row r="9" spans="1:9">
      <c r="A9" s="9"/>
      <c r="B9" s="9" t="s">
        <v>6</v>
      </c>
      <c r="C9" s="5"/>
      <c r="D9" s="5"/>
      <c r="E9" s="5"/>
      <c r="F9" s="5"/>
      <c r="G9" s="5"/>
      <c r="H9" s="10"/>
      <c r="I9" s="10"/>
    </row>
    <row r="10" spans="1:9">
      <c r="A10" s="9"/>
      <c r="B10" s="9"/>
      <c r="C10" s="5"/>
      <c r="D10" s="5"/>
      <c r="E10" s="5"/>
      <c r="F10" s="5"/>
      <c r="G10" s="5"/>
      <c r="H10" s="10"/>
      <c r="I10" s="10"/>
    </row>
    <row r="11" spans="1:9">
      <c r="A11" s="9"/>
      <c r="B11" s="9"/>
      <c r="C11" s="5" t="s">
        <v>43</v>
      </c>
      <c r="D11" s="5"/>
      <c r="E11" s="5"/>
      <c r="F11" s="5"/>
      <c r="G11" s="5"/>
      <c r="H11" s="10"/>
      <c r="I11" s="10"/>
    </row>
    <row r="12" spans="1:9">
      <c r="A12" s="9"/>
      <c r="B12" s="9"/>
      <c r="C12" s="5" t="s">
        <v>74</v>
      </c>
      <c r="D12" s="5"/>
      <c r="E12" s="5"/>
      <c r="F12" s="5"/>
      <c r="G12" s="5"/>
      <c r="H12" s="10"/>
      <c r="I12" s="10"/>
    </row>
    <row r="13" spans="1:9">
      <c r="A13" s="9"/>
      <c r="B13" s="9"/>
      <c r="C13" s="5" t="s">
        <v>44</v>
      </c>
      <c r="D13" s="5"/>
      <c r="E13" s="5"/>
      <c r="F13" s="5"/>
      <c r="G13" s="5"/>
      <c r="H13" s="10"/>
      <c r="I13" s="10"/>
    </row>
    <row r="14" spans="1:9">
      <c r="A14" s="9"/>
      <c r="B14" s="9"/>
      <c r="C14" s="36" t="s">
        <v>75</v>
      </c>
      <c r="D14" s="5"/>
      <c r="E14" s="5"/>
      <c r="F14" s="5"/>
      <c r="G14" s="5"/>
      <c r="H14" s="10"/>
      <c r="I14" s="10"/>
    </row>
    <row r="15" spans="1:9">
      <c r="A15" s="9"/>
      <c r="B15" s="9"/>
      <c r="C15" s="36" t="s">
        <v>89</v>
      </c>
      <c r="D15" s="5"/>
      <c r="E15" s="5"/>
      <c r="F15" s="5"/>
      <c r="G15" s="5"/>
      <c r="H15" s="10"/>
      <c r="I15" s="10"/>
    </row>
    <row r="16" spans="1:9">
      <c r="A16" s="9"/>
      <c r="B16" s="9"/>
      <c r="C16" s="36"/>
      <c r="D16" s="5"/>
      <c r="E16" s="5"/>
      <c r="F16" s="5"/>
      <c r="G16" s="5"/>
      <c r="H16" s="10"/>
      <c r="I16" s="10"/>
    </row>
    <row r="17" spans="1:13">
      <c r="A17" s="9"/>
      <c r="B17" s="9"/>
      <c r="C17" s="36"/>
      <c r="D17" s="5"/>
      <c r="E17" s="5"/>
      <c r="F17" s="5"/>
      <c r="G17" s="5"/>
      <c r="H17" s="10"/>
      <c r="I17" s="10"/>
    </row>
    <row r="18" spans="1:13">
      <c r="A18" s="9"/>
      <c r="B18" s="9"/>
      <c r="C18" s="36"/>
      <c r="D18" s="5"/>
      <c r="E18" s="5"/>
      <c r="F18" s="5"/>
      <c r="G18" s="5"/>
      <c r="H18" s="10"/>
      <c r="I18" s="10"/>
    </row>
    <row r="19" spans="1:13">
      <c r="A19" s="9"/>
      <c r="B19" s="9"/>
      <c r="C19" s="5"/>
      <c r="D19" s="5"/>
      <c r="E19" s="5"/>
      <c r="F19" s="5"/>
      <c r="G19" s="5"/>
      <c r="H19" s="10"/>
      <c r="I19" s="10"/>
      <c r="K19" s="5"/>
      <c r="L19" s="3"/>
      <c r="M19" s="3"/>
    </row>
    <row r="20" spans="1:13">
      <c r="A20" s="9"/>
      <c r="B20" s="9"/>
      <c r="C20" s="5"/>
      <c r="D20" s="5"/>
      <c r="E20" s="5"/>
      <c r="F20" s="5"/>
      <c r="G20" s="5"/>
      <c r="H20" s="10"/>
      <c r="I20" s="10"/>
      <c r="K20" s="5"/>
      <c r="L20" s="3"/>
      <c r="M20" s="3"/>
    </row>
    <row r="21" spans="1:13">
      <c r="A21" s="9"/>
      <c r="B21" s="9"/>
      <c r="C21" s="5"/>
      <c r="D21" s="5"/>
      <c r="E21" s="5"/>
      <c r="F21" s="5"/>
      <c r="G21" s="5"/>
      <c r="H21" s="10"/>
      <c r="I21" s="10"/>
      <c r="K21" s="5"/>
      <c r="L21" s="3"/>
      <c r="M21" s="3"/>
    </row>
    <row r="22" spans="1:13" ht="25.5" customHeight="1">
      <c r="A22" s="9"/>
      <c r="B22" s="9"/>
      <c r="C22" s="5"/>
      <c r="D22" s="5"/>
      <c r="E22" s="5"/>
      <c r="F22" s="5"/>
      <c r="G22" s="5"/>
      <c r="H22" s="10"/>
      <c r="I22" s="10"/>
      <c r="K22" s="5"/>
      <c r="L22" s="4"/>
      <c r="M22" s="4"/>
    </row>
    <row r="23" spans="1:13">
      <c r="A23" s="9"/>
      <c r="B23" s="9"/>
      <c r="C23" s="5"/>
      <c r="D23" s="5"/>
      <c r="E23" s="5"/>
      <c r="F23" s="5"/>
      <c r="G23" s="5"/>
      <c r="H23" s="10"/>
      <c r="I23" s="10"/>
      <c r="K23" s="5"/>
      <c r="L23" s="3"/>
      <c r="M23" s="3"/>
    </row>
    <row r="24" spans="1:13">
      <c r="A24" s="9"/>
      <c r="B24" s="11"/>
      <c r="C24" s="12"/>
      <c r="D24" s="12"/>
      <c r="E24" s="12"/>
      <c r="F24" s="12"/>
      <c r="G24" s="12"/>
      <c r="H24" s="13"/>
      <c r="I24" s="10"/>
    </row>
    <row r="25" spans="1:13" ht="3.75" customHeight="1">
      <c r="A25" s="9"/>
      <c r="B25" s="5"/>
      <c r="C25" s="5"/>
      <c r="D25" s="5"/>
      <c r="E25" s="5"/>
      <c r="F25" s="5"/>
      <c r="G25" s="5"/>
      <c r="H25" s="5"/>
      <c r="I25" s="10"/>
    </row>
    <row r="26" spans="1:13">
      <c r="A26" s="9"/>
      <c r="B26" s="246" t="s">
        <v>7</v>
      </c>
      <c r="C26" s="247"/>
      <c r="D26" s="247"/>
      <c r="E26" s="247"/>
      <c r="F26" s="247"/>
      <c r="G26" s="247"/>
      <c r="H26" s="248"/>
      <c r="I26" s="10"/>
    </row>
    <row r="27" spans="1:13">
      <c r="A27" s="9"/>
      <c r="B27" s="9"/>
      <c r="C27" s="5"/>
      <c r="D27" s="5"/>
      <c r="E27" s="5"/>
      <c r="F27" s="5"/>
      <c r="G27" s="5"/>
      <c r="H27" s="10"/>
      <c r="I27" s="10"/>
    </row>
    <row r="28" spans="1:13">
      <c r="A28" s="9"/>
      <c r="B28" s="9" t="s">
        <v>8</v>
      </c>
      <c r="C28" s="5"/>
      <c r="D28" s="5"/>
      <c r="E28" s="5"/>
      <c r="F28" s="5"/>
      <c r="G28" s="5"/>
      <c r="H28" s="10"/>
      <c r="I28" s="10"/>
    </row>
    <row r="29" spans="1:13">
      <c r="A29" s="9"/>
      <c r="B29" s="9"/>
      <c r="C29" s="5"/>
      <c r="D29" s="5"/>
      <c r="E29" s="5"/>
      <c r="F29" s="5"/>
      <c r="G29" s="5"/>
      <c r="H29" s="10"/>
      <c r="I29" s="10"/>
    </row>
    <row r="30" spans="1:13">
      <c r="A30" s="9"/>
      <c r="B30" s="9" t="s">
        <v>9</v>
      </c>
      <c r="C30" s="5"/>
      <c r="D30" s="5"/>
      <c r="E30" s="5"/>
      <c r="F30" s="5"/>
      <c r="G30" s="5"/>
      <c r="H30" s="10"/>
      <c r="I30" s="10"/>
    </row>
    <row r="31" spans="1:13">
      <c r="A31" s="9"/>
      <c r="B31" s="9"/>
      <c r="C31" s="5"/>
      <c r="D31" s="5"/>
      <c r="E31" s="5"/>
      <c r="F31" s="5"/>
      <c r="G31" s="5"/>
      <c r="H31" s="10"/>
      <c r="I31" s="10"/>
    </row>
    <row r="32" spans="1:13">
      <c r="A32" s="9"/>
      <c r="B32" s="9"/>
      <c r="C32" s="5" t="s">
        <v>35</v>
      </c>
      <c r="D32" s="5"/>
      <c r="E32" s="5"/>
      <c r="F32" s="5"/>
      <c r="G32" s="5"/>
      <c r="H32" s="10"/>
      <c r="I32" s="10"/>
    </row>
    <row r="33" spans="1:13">
      <c r="A33" s="9"/>
      <c r="B33" s="9"/>
      <c r="C33" s="5"/>
      <c r="D33" s="5"/>
      <c r="E33" s="5"/>
      <c r="F33" s="5"/>
      <c r="G33" s="5"/>
      <c r="H33" s="10"/>
      <c r="I33" s="10"/>
    </row>
    <row r="34" spans="1:13">
      <c r="A34" s="9"/>
      <c r="B34" s="9" t="s">
        <v>10</v>
      </c>
      <c r="C34" s="5"/>
      <c r="D34" s="5"/>
      <c r="E34" s="5"/>
      <c r="F34" s="5"/>
      <c r="G34" s="5"/>
      <c r="H34" s="10"/>
      <c r="I34" s="10"/>
    </row>
    <row r="35" spans="1:13">
      <c r="A35" s="9"/>
      <c r="B35" s="9"/>
      <c r="C35" s="5"/>
      <c r="D35" s="5"/>
      <c r="E35" s="5"/>
      <c r="F35" s="5"/>
      <c r="G35" s="5"/>
      <c r="H35" s="10"/>
      <c r="I35" s="10"/>
    </row>
    <row r="36" spans="1:13">
      <c r="A36" s="9"/>
      <c r="B36" s="9" t="s">
        <v>42</v>
      </c>
      <c r="C36" s="5"/>
      <c r="D36" s="5"/>
      <c r="E36" s="5"/>
      <c r="F36" s="5"/>
      <c r="G36" s="5"/>
      <c r="H36" s="10"/>
      <c r="I36" s="10"/>
      <c r="L36"/>
      <c r="M36"/>
    </row>
    <row r="37" spans="1:13">
      <c r="A37" s="9"/>
      <c r="B37" s="9"/>
      <c r="C37" s="5"/>
      <c r="D37" s="5"/>
      <c r="E37" s="5"/>
      <c r="F37" s="5"/>
      <c r="G37" s="5"/>
      <c r="H37" s="10"/>
      <c r="I37" s="10"/>
      <c r="L37"/>
      <c r="M37"/>
    </row>
    <row r="38" spans="1:13">
      <c r="A38" s="9"/>
      <c r="B38" s="9" t="s">
        <v>11</v>
      </c>
      <c r="C38" s="5"/>
      <c r="D38" s="5"/>
      <c r="E38" s="5"/>
      <c r="F38" s="5"/>
      <c r="G38" s="5"/>
      <c r="H38" s="10"/>
      <c r="I38" s="10"/>
      <c r="L38"/>
      <c r="M38"/>
    </row>
    <row r="39" spans="1:13">
      <c r="A39" s="9"/>
      <c r="B39" s="11"/>
      <c r="C39" s="12"/>
      <c r="D39" s="12"/>
      <c r="E39" s="12"/>
      <c r="F39" s="12"/>
      <c r="G39" s="12"/>
      <c r="H39" s="13"/>
      <c r="I39" s="10"/>
      <c r="L39"/>
      <c r="M39"/>
    </row>
    <row r="40" spans="1:13" ht="4.5" customHeight="1">
      <c r="A40" s="9"/>
      <c r="B40" s="5"/>
      <c r="C40" s="5"/>
      <c r="D40" s="5"/>
      <c r="E40" s="5"/>
      <c r="F40" s="5"/>
      <c r="G40" s="5"/>
      <c r="H40" s="5"/>
      <c r="I40" s="10"/>
      <c r="L40"/>
      <c r="M40"/>
    </row>
    <row r="41" spans="1:13">
      <c r="A41" s="9"/>
      <c r="B41" s="246" t="s">
        <v>12</v>
      </c>
      <c r="C41" s="247"/>
      <c r="D41" s="247"/>
      <c r="E41" s="247"/>
      <c r="F41" s="247"/>
      <c r="G41" s="247"/>
      <c r="H41" s="248"/>
      <c r="I41" s="10"/>
      <c r="L41"/>
      <c r="M41"/>
    </row>
    <row r="42" spans="1:13" ht="12" customHeight="1">
      <c r="A42" s="9"/>
      <c r="B42" s="9"/>
      <c r="C42" s="5"/>
      <c r="D42" s="5"/>
      <c r="E42" s="5"/>
      <c r="F42" s="5"/>
      <c r="G42" s="5"/>
      <c r="H42" s="10"/>
      <c r="I42" s="10"/>
      <c r="L42"/>
      <c r="M42"/>
    </row>
    <row r="43" spans="1:13">
      <c r="A43" s="9"/>
      <c r="B43" s="9" t="s">
        <v>9</v>
      </c>
      <c r="C43" s="5"/>
      <c r="D43" s="5"/>
      <c r="E43" s="5"/>
      <c r="F43" s="5"/>
      <c r="G43" s="5"/>
      <c r="H43" s="10"/>
      <c r="I43" s="10"/>
      <c r="L43"/>
      <c r="M43"/>
    </row>
    <row r="44" spans="1:13">
      <c r="A44" s="9"/>
      <c r="B44" s="9"/>
      <c r="C44" s="5"/>
      <c r="D44" s="5"/>
      <c r="E44" s="5"/>
      <c r="F44" s="5"/>
      <c r="G44" s="5"/>
      <c r="H44" s="10"/>
      <c r="I44" s="10"/>
      <c r="L44"/>
      <c r="M44"/>
    </row>
    <row r="45" spans="1:13">
      <c r="A45" s="9"/>
      <c r="B45" s="9"/>
      <c r="C45" s="5"/>
      <c r="D45" s="5"/>
      <c r="E45" s="5"/>
      <c r="F45" s="5"/>
      <c r="G45" s="5"/>
      <c r="H45" s="10"/>
      <c r="I45" s="10"/>
      <c r="L45"/>
      <c r="M45"/>
    </row>
    <row r="46" spans="1:13">
      <c r="A46" s="9"/>
      <c r="B46" s="9"/>
      <c r="C46" s="5"/>
      <c r="D46" s="5"/>
      <c r="E46" s="5"/>
      <c r="F46" s="5"/>
      <c r="G46" s="5"/>
      <c r="H46" s="10"/>
      <c r="I46" s="10"/>
      <c r="L46"/>
      <c r="M46"/>
    </row>
    <row r="47" spans="1:13">
      <c r="A47" s="9"/>
      <c r="B47" s="9"/>
      <c r="C47" s="5"/>
      <c r="D47" s="5"/>
      <c r="E47" s="5"/>
      <c r="F47" s="5"/>
      <c r="G47" s="5"/>
      <c r="H47" s="10"/>
      <c r="I47" s="10"/>
      <c r="L47"/>
      <c r="M47"/>
    </row>
    <row r="48" spans="1:13">
      <c r="A48" s="9"/>
      <c r="B48" s="9"/>
      <c r="C48" s="5"/>
      <c r="D48" s="5"/>
      <c r="E48" s="5"/>
      <c r="F48" s="5"/>
      <c r="G48" s="5"/>
      <c r="H48" s="10"/>
      <c r="I48" s="10"/>
      <c r="L48"/>
      <c r="M48"/>
    </row>
    <row r="49" spans="1:13">
      <c r="A49" s="9"/>
      <c r="B49" s="9"/>
      <c r="C49" s="5"/>
      <c r="D49" s="5"/>
      <c r="E49" s="5"/>
      <c r="F49" s="5"/>
      <c r="G49" s="5"/>
      <c r="H49" s="10"/>
      <c r="I49" s="10"/>
      <c r="L49"/>
      <c r="M49"/>
    </row>
    <row r="50" spans="1:13">
      <c r="A50" s="9"/>
      <c r="B50" s="11"/>
      <c r="C50" s="12"/>
      <c r="D50" s="12"/>
      <c r="E50" s="12"/>
      <c r="F50" s="12"/>
      <c r="G50" s="12"/>
      <c r="H50" s="13"/>
      <c r="I50" s="10"/>
      <c r="L50"/>
      <c r="M50"/>
    </row>
    <row r="51" spans="1:13" ht="3.75" customHeight="1">
      <c r="A51" s="9"/>
      <c r="B51" s="5"/>
      <c r="C51" s="5"/>
      <c r="D51" s="5"/>
      <c r="E51" s="5"/>
      <c r="F51" s="5"/>
      <c r="G51" s="5"/>
      <c r="H51" s="5"/>
      <c r="I51" s="10"/>
      <c r="L51"/>
      <c r="M51"/>
    </row>
    <row r="52" spans="1:13">
      <c r="A52" s="9"/>
      <c r="B52" s="245" t="s">
        <v>13</v>
      </c>
      <c r="C52" s="245"/>
      <c r="D52" s="5"/>
      <c r="E52" s="5"/>
      <c r="F52" s="5"/>
      <c r="G52" s="5"/>
      <c r="H52" s="5"/>
      <c r="I52" s="10"/>
      <c r="L52"/>
      <c r="M52"/>
    </row>
    <row r="53" spans="1:13" ht="6.75" customHeight="1">
      <c r="A53" s="11"/>
      <c r="B53" s="12"/>
      <c r="C53" s="12"/>
      <c r="D53" s="12"/>
      <c r="E53" s="12"/>
      <c r="F53" s="12"/>
      <c r="G53" s="12"/>
      <c r="H53" s="12"/>
      <c r="I53" s="13"/>
      <c r="L53"/>
      <c r="M53"/>
    </row>
  </sheetData>
  <mergeCells count="10">
    <mergeCell ref="B52:C52"/>
    <mergeCell ref="B7:H7"/>
    <mergeCell ref="B26:H26"/>
    <mergeCell ref="B41:H41"/>
    <mergeCell ref="C1:G1"/>
    <mergeCell ref="C3:D3"/>
    <mergeCell ref="C4:D4"/>
    <mergeCell ref="C5:D5"/>
    <mergeCell ref="G3:H3"/>
    <mergeCell ref="G4:H4"/>
  </mergeCells>
  <pageMargins left="0.7" right="0.34" top="0.75" bottom="0.23" header="0.3" footer="0.2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A26"/>
  <sheetViews>
    <sheetView showGridLines="0" zoomScale="85" zoomScaleNormal="85" workbookViewId="0"/>
  </sheetViews>
  <sheetFormatPr defaultRowHeight="12.75"/>
  <cols>
    <col min="1" max="1" width="9.140625" style="55"/>
    <col min="2" max="2" width="10.5703125" style="55" customWidth="1"/>
    <col min="3" max="5" width="9.140625" style="55"/>
    <col min="6" max="6" width="19" style="55" customWidth="1"/>
    <col min="7" max="7" width="19.28515625" style="55" customWidth="1"/>
    <col min="8" max="8" width="37" style="55" customWidth="1"/>
    <col min="9" max="9" width="9.140625" style="55"/>
    <col min="10" max="10" width="8.140625" style="55" customWidth="1"/>
    <col min="11" max="11" width="7.85546875" style="55" customWidth="1"/>
    <col min="12" max="12" width="8.140625" style="55" customWidth="1"/>
    <col min="13" max="13" width="9.140625" style="55"/>
    <col min="14" max="14" width="15.7109375" style="55" customWidth="1"/>
    <col min="15" max="15" width="9.140625" style="55"/>
    <col min="16" max="16" width="19" style="55" customWidth="1"/>
    <col min="17" max="17" width="9.140625" style="55"/>
    <col min="18" max="20" width="10.7109375" style="55" customWidth="1"/>
    <col min="21" max="21" width="10.5703125" style="55" customWidth="1"/>
    <col min="22" max="22" width="10.42578125" style="55" customWidth="1"/>
    <col min="23" max="23" width="10.7109375" style="55" customWidth="1"/>
    <col min="24" max="257" width="9.140625" style="55"/>
    <col min="258" max="258" width="10.5703125" style="55" customWidth="1"/>
    <col min="259" max="261" width="9.140625" style="55"/>
    <col min="262" max="262" width="19" style="55" customWidth="1"/>
    <col min="263" max="263" width="19.28515625" style="55" customWidth="1"/>
    <col min="264" max="264" width="37" style="55" customWidth="1"/>
    <col min="265" max="265" width="9.140625" style="55"/>
    <col min="266" max="266" width="8.140625" style="55" customWidth="1"/>
    <col min="267" max="267" width="7.85546875" style="55" customWidth="1"/>
    <col min="268" max="268" width="8.140625" style="55" customWidth="1"/>
    <col min="269" max="269" width="9.140625" style="55"/>
    <col min="270" max="270" width="15.7109375" style="55" customWidth="1"/>
    <col min="271" max="271" width="9.140625" style="55"/>
    <col min="272" max="272" width="19" style="55" customWidth="1"/>
    <col min="273" max="273" width="9.140625" style="55"/>
    <col min="274" max="276" width="10.7109375" style="55" customWidth="1"/>
    <col min="277" max="277" width="10.5703125" style="55" customWidth="1"/>
    <col min="278" max="278" width="10.42578125" style="55" customWidth="1"/>
    <col min="279" max="279" width="10.7109375" style="55" customWidth="1"/>
    <col min="280" max="513" width="9.140625" style="55"/>
    <col min="514" max="514" width="10.5703125" style="55" customWidth="1"/>
    <col min="515" max="517" width="9.140625" style="55"/>
    <col min="518" max="518" width="19" style="55" customWidth="1"/>
    <col min="519" max="519" width="19.28515625" style="55" customWidth="1"/>
    <col min="520" max="520" width="37" style="55" customWidth="1"/>
    <col min="521" max="521" width="9.140625" style="55"/>
    <col min="522" max="522" width="8.140625" style="55" customWidth="1"/>
    <col min="523" max="523" width="7.85546875" style="55" customWidth="1"/>
    <col min="524" max="524" width="8.140625" style="55" customWidth="1"/>
    <col min="525" max="525" width="9.140625" style="55"/>
    <col min="526" max="526" width="15.7109375" style="55" customWidth="1"/>
    <col min="527" max="527" width="9.140625" style="55"/>
    <col min="528" max="528" width="19" style="55" customWidth="1"/>
    <col min="529" max="529" width="9.140625" style="55"/>
    <col min="530" max="532" width="10.7109375" style="55" customWidth="1"/>
    <col min="533" max="533" width="10.5703125" style="55" customWidth="1"/>
    <col min="534" max="534" width="10.42578125" style="55" customWidth="1"/>
    <col min="535" max="535" width="10.7109375" style="55" customWidth="1"/>
    <col min="536" max="769" width="9.140625" style="55"/>
    <col min="770" max="770" width="10.5703125" style="55" customWidth="1"/>
    <col min="771" max="773" width="9.140625" style="55"/>
    <col min="774" max="774" width="19" style="55" customWidth="1"/>
    <col min="775" max="775" width="19.28515625" style="55" customWidth="1"/>
    <col min="776" max="776" width="37" style="55" customWidth="1"/>
    <col min="777" max="777" width="9.140625" style="55"/>
    <col min="778" max="778" width="8.140625" style="55" customWidth="1"/>
    <col min="779" max="779" width="7.85546875" style="55" customWidth="1"/>
    <col min="780" max="780" width="8.140625" style="55" customWidth="1"/>
    <col min="781" max="781" width="9.140625" style="55"/>
    <col min="782" max="782" width="15.7109375" style="55" customWidth="1"/>
    <col min="783" max="783" width="9.140625" style="55"/>
    <col min="784" max="784" width="19" style="55" customWidth="1"/>
    <col min="785" max="785" width="9.140625" style="55"/>
    <col min="786" max="788" width="10.7109375" style="55" customWidth="1"/>
    <col min="789" max="789" width="10.5703125" style="55" customWidth="1"/>
    <col min="790" max="790" width="10.42578125" style="55" customWidth="1"/>
    <col min="791" max="791" width="10.7109375" style="55" customWidth="1"/>
    <col min="792" max="1025" width="9.140625" style="55"/>
    <col min="1026" max="1026" width="10.5703125" style="55" customWidth="1"/>
    <col min="1027" max="1029" width="9.140625" style="55"/>
    <col min="1030" max="1030" width="19" style="55" customWidth="1"/>
    <col min="1031" max="1031" width="19.28515625" style="55" customWidth="1"/>
    <col min="1032" max="1032" width="37" style="55" customWidth="1"/>
    <col min="1033" max="1033" width="9.140625" style="55"/>
    <col min="1034" max="1034" width="8.140625" style="55" customWidth="1"/>
    <col min="1035" max="1035" width="7.85546875" style="55" customWidth="1"/>
    <col min="1036" max="1036" width="8.140625" style="55" customWidth="1"/>
    <col min="1037" max="1037" width="9.140625" style="55"/>
    <col min="1038" max="1038" width="15.7109375" style="55" customWidth="1"/>
    <col min="1039" max="1039" width="9.140625" style="55"/>
    <col min="1040" max="1040" width="19" style="55" customWidth="1"/>
    <col min="1041" max="1041" width="9.140625" style="55"/>
    <col min="1042" max="1044" width="10.7109375" style="55" customWidth="1"/>
    <col min="1045" max="1045" width="10.5703125" style="55" customWidth="1"/>
    <col min="1046" max="1046" width="10.42578125" style="55" customWidth="1"/>
    <col min="1047" max="1047" width="10.7109375" style="55" customWidth="1"/>
    <col min="1048" max="1281" width="9.140625" style="55"/>
    <col min="1282" max="1282" width="10.5703125" style="55" customWidth="1"/>
    <col min="1283" max="1285" width="9.140625" style="55"/>
    <col min="1286" max="1286" width="19" style="55" customWidth="1"/>
    <col min="1287" max="1287" width="19.28515625" style="55" customWidth="1"/>
    <col min="1288" max="1288" width="37" style="55" customWidth="1"/>
    <col min="1289" max="1289" width="9.140625" style="55"/>
    <col min="1290" max="1290" width="8.140625" style="55" customWidth="1"/>
    <col min="1291" max="1291" width="7.85546875" style="55" customWidth="1"/>
    <col min="1292" max="1292" width="8.140625" style="55" customWidth="1"/>
    <col min="1293" max="1293" width="9.140625" style="55"/>
    <col min="1294" max="1294" width="15.7109375" style="55" customWidth="1"/>
    <col min="1295" max="1295" width="9.140625" style="55"/>
    <col min="1296" max="1296" width="19" style="55" customWidth="1"/>
    <col min="1297" max="1297" width="9.140625" style="55"/>
    <col min="1298" max="1300" width="10.7109375" style="55" customWidth="1"/>
    <col min="1301" max="1301" width="10.5703125" style="55" customWidth="1"/>
    <col min="1302" max="1302" width="10.42578125" style="55" customWidth="1"/>
    <col min="1303" max="1303" width="10.7109375" style="55" customWidth="1"/>
    <col min="1304" max="1537" width="9.140625" style="55"/>
    <col min="1538" max="1538" width="10.5703125" style="55" customWidth="1"/>
    <col min="1539" max="1541" width="9.140625" style="55"/>
    <col min="1542" max="1542" width="19" style="55" customWidth="1"/>
    <col min="1543" max="1543" width="19.28515625" style="55" customWidth="1"/>
    <col min="1544" max="1544" width="37" style="55" customWidth="1"/>
    <col min="1545" max="1545" width="9.140625" style="55"/>
    <col min="1546" max="1546" width="8.140625" style="55" customWidth="1"/>
    <col min="1547" max="1547" width="7.85546875" style="55" customWidth="1"/>
    <col min="1548" max="1548" width="8.140625" style="55" customWidth="1"/>
    <col min="1549" max="1549" width="9.140625" style="55"/>
    <col min="1550" max="1550" width="15.7109375" style="55" customWidth="1"/>
    <col min="1551" max="1551" width="9.140625" style="55"/>
    <col min="1552" max="1552" width="19" style="55" customWidth="1"/>
    <col min="1553" max="1553" width="9.140625" style="55"/>
    <col min="1554" max="1556" width="10.7109375" style="55" customWidth="1"/>
    <col min="1557" max="1557" width="10.5703125" style="55" customWidth="1"/>
    <col min="1558" max="1558" width="10.42578125" style="55" customWidth="1"/>
    <col min="1559" max="1559" width="10.7109375" style="55" customWidth="1"/>
    <col min="1560" max="1793" width="9.140625" style="55"/>
    <col min="1794" max="1794" width="10.5703125" style="55" customWidth="1"/>
    <col min="1795" max="1797" width="9.140625" style="55"/>
    <col min="1798" max="1798" width="19" style="55" customWidth="1"/>
    <col min="1799" max="1799" width="19.28515625" style="55" customWidth="1"/>
    <col min="1800" max="1800" width="37" style="55" customWidth="1"/>
    <col min="1801" max="1801" width="9.140625" style="55"/>
    <col min="1802" max="1802" width="8.140625" style="55" customWidth="1"/>
    <col min="1803" max="1803" width="7.85546875" style="55" customWidth="1"/>
    <col min="1804" max="1804" width="8.140625" style="55" customWidth="1"/>
    <col min="1805" max="1805" width="9.140625" style="55"/>
    <col min="1806" max="1806" width="15.7109375" style="55" customWidth="1"/>
    <col min="1807" max="1807" width="9.140625" style="55"/>
    <col min="1808" max="1808" width="19" style="55" customWidth="1"/>
    <col min="1809" max="1809" width="9.140625" style="55"/>
    <col min="1810" max="1812" width="10.7109375" style="55" customWidth="1"/>
    <col min="1813" max="1813" width="10.5703125" style="55" customWidth="1"/>
    <col min="1814" max="1814" width="10.42578125" style="55" customWidth="1"/>
    <col min="1815" max="1815" width="10.7109375" style="55" customWidth="1"/>
    <col min="1816" max="2049" width="9.140625" style="55"/>
    <col min="2050" max="2050" width="10.5703125" style="55" customWidth="1"/>
    <col min="2051" max="2053" width="9.140625" style="55"/>
    <col min="2054" max="2054" width="19" style="55" customWidth="1"/>
    <col min="2055" max="2055" width="19.28515625" style="55" customWidth="1"/>
    <col min="2056" max="2056" width="37" style="55" customWidth="1"/>
    <col min="2057" max="2057" width="9.140625" style="55"/>
    <col min="2058" max="2058" width="8.140625" style="55" customWidth="1"/>
    <col min="2059" max="2059" width="7.85546875" style="55" customWidth="1"/>
    <col min="2060" max="2060" width="8.140625" style="55" customWidth="1"/>
    <col min="2061" max="2061" width="9.140625" style="55"/>
    <col min="2062" max="2062" width="15.7109375" style="55" customWidth="1"/>
    <col min="2063" max="2063" width="9.140625" style="55"/>
    <col min="2064" max="2064" width="19" style="55" customWidth="1"/>
    <col min="2065" max="2065" width="9.140625" style="55"/>
    <col min="2066" max="2068" width="10.7109375" style="55" customWidth="1"/>
    <col min="2069" max="2069" width="10.5703125" style="55" customWidth="1"/>
    <col min="2070" max="2070" width="10.42578125" style="55" customWidth="1"/>
    <col min="2071" max="2071" width="10.7109375" style="55" customWidth="1"/>
    <col min="2072" max="2305" width="9.140625" style="55"/>
    <col min="2306" max="2306" width="10.5703125" style="55" customWidth="1"/>
    <col min="2307" max="2309" width="9.140625" style="55"/>
    <col min="2310" max="2310" width="19" style="55" customWidth="1"/>
    <col min="2311" max="2311" width="19.28515625" style="55" customWidth="1"/>
    <col min="2312" max="2312" width="37" style="55" customWidth="1"/>
    <col min="2313" max="2313" width="9.140625" style="55"/>
    <col min="2314" max="2314" width="8.140625" style="55" customWidth="1"/>
    <col min="2315" max="2315" width="7.85546875" style="55" customWidth="1"/>
    <col min="2316" max="2316" width="8.140625" style="55" customWidth="1"/>
    <col min="2317" max="2317" width="9.140625" style="55"/>
    <col min="2318" max="2318" width="15.7109375" style="55" customWidth="1"/>
    <col min="2319" max="2319" width="9.140625" style="55"/>
    <col min="2320" max="2320" width="19" style="55" customWidth="1"/>
    <col min="2321" max="2321" width="9.140625" style="55"/>
    <col min="2322" max="2324" width="10.7109375" style="55" customWidth="1"/>
    <col min="2325" max="2325" width="10.5703125" style="55" customWidth="1"/>
    <col min="2326" max="2326" width="10.42578125" style="55" customWidth="1"/>
    <col min="2327" max="2327" width="10.7109375" style="55" customWidth="1"/>
    <col min="2328" max="2561" width="9.140625" style="55"/>
    <col min="2562" max="2562" width="10.5703125" style="55" customWidth="1"/>
    <col min="2563" max="2565" width="9.140625" style="55"/>
    <col min="2566" max="2566" width="19" style="55" customWidth="1"/>
    <col min="2567" max="2567" width="19.28515625" style="55" customWidth="1"/>
    <col min="2568" max="2568" width="37" style="55" customWidth="1"/>
    <col min="2569" max="2569" width="9.140625" style="55"/>
    <col min="2570" max="2570" width="8.140625" style="55" customWidth="1"/>
    <col min="2571" max="2571" width="7.85546875" style="55" customWidth="1"/>
    <col min="2572" max="2572" width="8.140625" style="55" customWidth="1"/>
    <col min="2573" max="2573" width="9.140625" style="55"/>
    <col min="2574" max="2574" width="15.7109375" style="55" customWidth="1"/>
    <col min="2575" max="2575" width="9.140625" style="55"/>
    <col min="2576" max="2576" width="19" style="55" customWidth="1"/>
    <col min="2577" max="2577" width="9.140625" style="55"/>
    <col min="2578" max="2580" width="10.7109375" style="55" customWidth="1"/>
    <col min="2581" max="2581" width="10.5703125" style="55" customWidth="1"/>
    <col min="2582" max="2582" width="10.42578125" style="55" customWidth="1"/>
    <col min="2583" max="2583" width="10.7109375" style="55" customWidth="1"/>
    <col min="2584" max="2817" width="9.140625" style="55"/>
    <col min="2818" max="2818" width="10.5703125" style="55" customWidth="1"/>
    <col min="2819" max="2821" width="9.140625" style="55"/>
    <col min="2822" max="2822" width="19" style="55" customWidth="1"/>
    <col min="2823" max="2823" width="19.28515625" style="55" customWidth="1"/>
    <col min="2824" max="2824" width="37" style="55" customWidth="1"/>
    <col min="2825" max="2825" width="9.140625" style="55"/>
    <col min="2826" max="2826" width="8.140625" style="55" customWidth="1"/>
    <col min="2827" max="2827" width="7.85546875" style="55" customWidth="1"/>
    <col min="2828" max="2828" width="8.140625" style="55" customWidth="1"/>
    <col min="2829" max="2829" width="9.140625" style="55"/>
    <col min="2830" max="2830" width="15.7109375" style="55" customWidth="1"/>
    <col min="2831" max="2831" width="9.140625" style="55"/>
    <col min="2832" max="2832" width="19" style="55" customWidth="1"/>
    <col min="2833" max="2833" width="9.140625" style="55"/>
    <col min="2834" max="2836" width="10.7109375" style="55" customWidth="1"/>
    <col min="2837" max="2837" width="10.5703125" style="55" customWidth="1"/>
    <col min="2838" max="2838" width="10.42578125" style="55" customWidth="1"/>
    <col min="2839" max="2839" width="10.7109375" style="55" customWidth="1"/>
    <col min="2840" max="3073" width="9.140625" style="55"/>
    <col min="3074" max="3074" width="10.5703125" style="55" customWidth="1"/>
    <col min="3075" max="3077" width="9.140625" style="55"/>
    <col min="3078" max="3078" width="19" style="55" customWidth="1"/>
    <col min="3079" max="3079" width="19.28515625" style="55" customWidth="1"/>
    <col min="3080" max="3080" width="37" style="55" customWidth="1"/>
    <col min="3081" max="3081" width="9.140625" style="55"/>
    <col min="3082" max="3082" width="8.140625" style="55" customWidth="1"/>
    <col min="3083" max="3083" width="7.85546875" style="55" customWidth="1"/>
    <col min="3084" max="3084" width="8.140625" style="55" customWidth="1"/>
    <col min="3085" max="3085" width="9.140625" style="55"/>
    <col min="3086" max="3086" width="15.7109375" style="55" customWidth="1"/>
    <col min="3087" max="3087" width="9.140625" style="55"/>
    <col min="3088" max="3088" width="19" style="55" customWidth="1"/>
    <col min="3089" max="3089" width="9.140625" style="55"/>
    <col min="3090" max="3092" width="10.7109375" style="55" customWidth="1"/>
    <col min="3093" max="3093" width="10.5703125" style="55" customWidth="1"/>
    <col min="3094" max="3094" width="10.42578125" style="55" customWidth="1"/>
    <col min="3095" max="3095" width="10.7109375" style="55" customWidth="1"/>
    <col min="3096" max="3329" width="9.140625" style="55"/>
    <col min="3330" max="3330" width="10.5703125" style="55" customWidth="1"/>
    <col min="3331" max="3333" width="9.140625" style="55"/>
    <col min="3334" max="3334" width="19" style="55" customWidth="1"/>
    <col min="3335" max="3335" width="19.28515625" style="55" customWidth="1"/>
    <col min="3336" max="3336" width="37" style="55" customWidth="1"/>
    <col min="3337" max="3337" width="9.140625" style="55"/>
    <col min="3338" max="3338" width="8.140625" style="55" customWidth="1"/>
    <col min="3339" max="3339" width="7.85546875" style="55" customWidth="1"/>
    <col min="3340" max="3340" width="8.140625" style="55" customWidth="1"/>
    <col min="3341" max="3341" width="9.140625" style="55"/>
    <col min="3342" max="3342" width="15.7109375" style="55" customWidth="1"/>
    <col min="3343" max="3343" width="9.140625" style="55"/>
    <col min="3344" max="3344" width="19" style="55" customWidth="1"/>
    <col min="3345" max="3345" width="9.140625" style="55"/>
    <col min="3346" max="3348" width="10.7109375" style="55" customWidth="1"/>
    <col min="3349" max="3349" width="10.5703125" style="55" customWidth="1"/>
    <col min="3350" max="3350" width="10.42578125" style="55" customWidth="1"/>
    <col min="3351" max="3351" width="10.7109375" style="55" customWidth="1"/>
    <col min="3352" max="3585" width="9.140625" style="55"/>
    <col min="3586" max="3586" width="10.5703125" style="55" customWidth="1"/>
    <col min="3587" max="3589" width="9.140625" style="55"/>
    <col min="3590" max="3590" width="19" style="55" customWidth="1"/>
    <col min="3591" max="3591" width="19.28515625" style="55" customWidth="1"/>
    <col min="3592" max="3592" width="37" style="55" customWidth="1"/>
    <col min="3593" max="3593" width="9.140625" style="55"/>
    <col min="3594" max="3594" width="8.140625" style="55" customWidth="1"/>
    <col min="3595" max="3595" width="7.85546875" style="55" customWidth="1"/>
    <col min="3596" max="3596" width="8.140625" style="55" customWidth="1"/>
    <col min="3597" max="3597" width="9.140625" style="55"/>
    <col min="3598" max="3598" width="15.7109375" style="55" customWidth="1"/>
    <col min="3599" max="3599" width="9.140625" style="55"/>
    <col min="3600" max="3600" width="19" style="55" customWidth="1"/>
    <col min="3601" max="3601" width="9.140625" style="55"/>
    <col min="3602" max="3604" width="10.7109375" style="55" customWidth="1"/>
    <col min="3605" max="3605" width="10.5703125" style="55" customWidth="1"/>
    <col min="3606" max="3606" width="10.42578125" style="55" customWidth="1"/>
    <col min="3607" max="3607" width="10.7109375" style="55" customWidth="1"/>
    <col min="3608" max="3841" width="9.140625" style="55"/>
    <col min="3842" max="3842" width="10.5703125" style="55" customWidth="1"/>
    <col min="3843" max="3845" width="9.140625" style="55"/>
    <col min="3846" max="3846" width="19" style="55" customWidth="1"/>
    <col min="3847" max="3847" width="19.28515625" style="55" customWidth="1"/>
    <col min="3848" max="3848" width="37" style="55" customWidth="1"/>
    <col min="3849" max="3849" width="9.140625" style="55"/>
    <col min="3850" max="3850" width="8.140625" style="55" customWidth="1"/>
    <col min="3851" max="3851" width="7.85546875" style="55" customWidth="1"/>
    <col min="3852" max="3852" width="8.140625" style="55" customWidth="1"/>
    <col min="3853" max="3853" width="9.140625" style="55"/>
    <col min="3854" max="3854" width="15.7109375" style="55" customWidth="1"/>
    <col min="3855" max="3855" width="9.140625" style="55"/>
    <col min="3856" max="3856" width="19" style="55" customWidth="1"/>
    <col min="3857" max="3857" width="9.140625" style="55"/>
    <col min="3858" max="3860" width="10.7109375" style="55" customWidth="1"/>
    <col min="3861" max="3861" width="10.5703125" style="55" customWidth="1"/>
    <col min="3862" max="3862" width="10.42578125" style="55" customWidth="1"/>
    <col min="3863" max="3863" width="10.7109375" style="55" customWidth="1"/>
    <col min="3864" max="4097" width="9.140625" style="55"/>
    <col min="4098" max="4098" width="10.5703125" style="55" customWidth="1"/>
    <col min="4099" max="4101" width="9.140625" style="55"/>
    <col min="4102" max="4102" width="19" style="55" customWidth="1"/>
    <col min="4103" max="4103" width="19.28515625" style="55" customWidth="1"/>
    <col min="4104" max="4104" width="37" style="55" customWidth="1"/>
    <col min="4105" max="4105" width="9.140625" style="55"/>
    <col min="4106" max="4106" width="8.140625" style="55" customWidth="1"/>
    <col min="4107" max="4107" width="7.85546875" style="55" customWidth="1"/>
    <col min="4108" max="4108" width="8.140625" style="55" customWidth="1"/>
    <col min="4109" max="4109" width="9.140625" style="55"/>
    <col min="4110" max="4110" width="15.7109375" style="55" customWidth="1"/>
    <col min="4111" max="4111" width="9.140625" style="55"/>
    <col min="4112" max="4112" width="19" style="55" customWidth="1"/>
    <col min="4113" max="4113" width="9.140625" style="55"/>
    <col min="4114" max="4116" width="10.7109375" style="55" customWidth="1"/>
    <col min="4117" max="4117" width="10.5703125" style="55" customWidth="1"/>
    <col min="4118" max="4118" width="10.42578125" style="55" customWidth="1"/>
    <col min="4119" max="4119" width="10.7109375" style="55" customWidth="1"/>
    <col min="4120" max="4353" width="9.140625" style="55"/>
    <col min="4354" max="4354" width="10.5703125" style="55" customWidth="1"/>
    <col min="4355" max="4357" width="9.140625" style="55"/>
    <col min="4358" max="4358" width="19" style="55" customWidth="1"/>
    <col min="4359" max="4359" width="19.28515625" style="55" customWidth="1"/>
    <col min="4360" max="4360" width="37" style="55" customWidth="1"/>
    <col min="4361" max="4361" width="9.140625" style="55"/>
    <col min="4362" max="4362" width="8.140625" style="55" customWidth="1"/>
    <col min="4363" max="4363" width="7.85546875" style="55" customWidth="1"/>
    <col min="4364" max="4364" width="8.140625" style="55" customWidth="1"/>
    <col min="4365" max="4365" width="9.140625" style="55"/>
    <col min="4366" max="4366" width="15.7109375" style="55" customWidth="1"/>
    <col min="4367" max="4367" width="9.140625" style="55"/>
    <col min="4368" max="4368" width="19" style="55" customWidth="1"/>
    <col min="4369" max="4369" width="9.140625" style="55"/>
    <col min="4370" max="4372" width="10.7109375" style="55" customWidth="1"/>
    <col min="4373" max="4373" width="10.5703125" style="55" customWidth="1"/>
    <col min="4374" max="4374" width="10.42578125" style="55" customWidth="1"/>
    <col min="4375" max="4375" width="10.7109375" style="55" customWidth="1"/>
    <col min="4376" max="4609" width="9.140625" style="55"/>
    <col min="4610" max="4610" width="10.5703125" style="55" customWidth="1"/>
    <col min="4611" max="4613" width="9.140625" style="55"/>
    <col min="4614" max="4614" width="19" style="55" customWidth="1"/>
    <col min="4615" max="4615" width="19.28515625" style="55" customWidth="1"/>
    <col min="4616" max="4616" width="37" style="55" customWidth="1"/>
    <col min="4617" max="4617" width="9.140625" style="55"/>
    <col min="4618" max="4618" width="8.140625" style="55" customWidth="1"/>
    <col min="4619" max="4619" width="7.85546875" style="55" customWidth="1"/>
    <col min="4620" max="4620" width="8.140625" style="55" customWidth="1"/>
    <col min="4621" max="4621" width="9.140625" style="55"/>
    <col min="4622" max="4622" width="15.7109375" style="55" customWidth="1"/>
    <col min="4623" max="4623" width="9.140625" style="55"/>
    <col min="4624" max="4624" width="19" style="55" customWidth="1"/>
    <col min="4625" max="4625" width="9.140625" style="55"/>
    <col min="4626" max="4628" width="10.7109375" style="55" customWidth="1"/>
    <col min="4629" max="4629" width="10.5703125" style="55" customWidth="1"/>
    <col min="4630" max="4630" width="10.42578125" style="55" customWidth="1"/>
    <col min="4631" max="4631" width="10.7109375" style="55" customWidth="1"/>
    <col min="4632" max="4865" width="9.140625" style="55"/>
    <col min="4866" max="4866" width="10.5703125" style="55" customWidth="1"/>
    <col min="4867" max="4869" width="9.140625" style="55"/>
    <col min="4870" max="4870" width="19" style="55" customWidth="1"/>
    <col min="4871" max="4871" width="19.28515625" style="55" customWidth="1"/>
    <col min="4872" max="4872" width="37" style="55" customWidth="1"/>
    <col min="4873" max="4873" width="9.140625" style="55"/>
    <col min="4874" max="4874" width="8.140625" style="55" customWidth="1"/>
    <col min="4875" max="4875" width="7.85546875" style="55" customWidth="1"/>
    <col min="4876" max="4876" width="8.140625" style="55" customWidth="1"/>
    <col min="4877" max="4877" width="9.140625" style="55"/>
    <col min="4878" max="4878" width="15.7109375" style="55" customWidth="1"/>
    <col min="4879" max="4879" width="9.140625" style="55"/>
    <col min="4880" max="4880" width="19" style="55" customWidth="1"/>
    <col min="4881" max="4881" width="9.140625" style="55"/>
    <col min="4882" max="4884" width="10.7109375" style="55" customWidth="1"/>
    <col min="4885" max="4885" width="10.5703125" style="55" customWidth="1"/>
    <col min="4886" max="4886" width="10.42578125" style="55" customWidth="1"/>
    <col min="4887" max="4887" width="10.7109375" style="55" customWidth="1"/>
    <col min="4888" max="5121" width="9.140625" style="55"/>
    <col min="5122" max="5122" width="10.5703125" style="55" customWidth="1"/>
    <col min="5123" max="5125" width="9.140625" style="55"/>
    <col min="5126" max="5126" width="19" style="55" customWidth="1"/>
    <col min="5127" max="5127" width="19.28515625" style="55" customWidth="1"/>
    <col min="5128" max="5128" width="37" style="55" customWidth="1"/>
    <col min="5129" max="5129" width="9.140625" style="55"/>
    <col min="5130" max="5130" width="8.140625" style="55" customWidth="1"/>
    <col min="5131" max="5131" width="7.85546875" style="55" customWidth="1"/>
    <col min="5132" max="5132" width="8.140625" style="55" customWidth="1"/>
    <col min="5133" max="5133" width="9.140625" style="55"/>
    <col min="5134" max="5134" width="15.7109375" style="55" customWidth="1"/>
    <col min="5135" max="5135" width="9.140625" style="55"/>
    <col min="5136" max="5136" width="19" style="55" customWidth="1"/>
    <col min="5137" max="5137" width="9.140625" style="55"/>
    <col min="5138" max="5140" width="10.7109375" style="55" customWidth="1"/>
    <col min="5141" max="5141" width="10.5703125" style="55" customWidth="1"/>
    <col min="5142" max="5142" width="10.42578125" style="55" customWidth="1"/>
    <col min="5143" max="5143" width="10.7109375" style="55" customWidth="1"/>
    <col min="5144" max="5377" width="9.140625" style="55"/>
    <col min="5378" max="5378" width="10.5703125" style="55" customWidth="1"/>
    <col min="5379" max="5381" width="9.140625" style="55"/>
    <col min="5382" max="5382" width="19" style="55" customWidth="1"/>
    <col min="5383" max="5383" width="19.28515625" style="55" customWidth="1"/>
    <col min="5384" max="5384" width="37" style="55" customWidth="1"/>
    <col min="5385" max="5385" width="9.140625" style="55"/>
    <col min="5386" max="5386" width="8.140625" style="55" customWidth="1"/>
    <col min="5387" max="5387" width="7.85546875" style="55" customWidth="1"/>
    <col min="5388" max="5388" width="8.140625" style="55" customWidth="1"/>
    <col min="5389" max="5389" width="9.140625" style="55"/>
    <col min="5390" max="5390" width="15.7109375" style="55" customWidth="1"/>
    <col min="5391" max="5391" width="9.140625" style="55"/>
    <col min="5392" max="5392" width="19" style="55" customWidth="1"/>
    <col min="5393" max="5393" width="9.140625" style="55"/>
    <col min="5394" max="5396" width="10.7109375" style="55" customWidth="1"/>
    <col min="5397" max="5397" width="10.5703125" style="55" customWidth="1"/>
    <col min="5398" max="5398" width="10.42578125" style="55" customWidth="1"/>
    <col min="5399" max="5399" width="10.7109375" style="55" customWidth="1"/>
    <col min="5400" max="5633" width="9.140625" style="55"/>
    <col min="5634" max="5634" width="10.5703125" style="55" customWidth="1"/>
    <col min="5635" max="5637" width="9.140625" style="55"/>
    <col min="5638" max="5638" width="19" style="55" customWidth="1"/>
    <col min="5639" max="5639" width="19.28515625" style="55" customWidth="1"/>
    <col min="5640" max="5640" width="37" style="55" customWidth="1"/>
    <col min="5641" max="5641" width="9.140625" style="55"/>
    <col min="5642" max="5642" width="8.140625" style="55" customWidth="1"/>
    <col min="5643" max="5643" width="7.85546875" style="55" customWidth="1"/>
    <col min="5644" max="5644" width="8.140625" style="55" customWidth="1"/>
    <col min="5645" max="5645" width="9.140625" style="55"/>
    <col min="5646" max="5646" width="15.7109375" style="55" customWidth="1"/>
    <col min="5647" max="5647" width="9.140625" style="55"/>
    <col min="5648" max="5648" width="19" style="55" customWidth="1"/>
    <col min="5649" max="5649" width="9.140625" style="55"/>
    <col min="5650" max="5652" width="10.7109375" style="55" customWidth="1"/>
    <col min="5653" max="5653" width="10.5703125" style="55" customWidth="1"/>
    <col min="5654" max="5654" width="10.42578125" style="55" customWidth="1"/>
    <col min="5655" max="5655" width="10.7109375" style="55" customWidth="1"/>
    <col min="5656" max="5889" width="9.140625" style="55"/>
    <col min="5890" max="5890" width="10.5703125" style="55" customWidth="1"/>
    <col min="5891" max="5893" width="9.140625" style="55"/>
    <col min="5894" max="5894" width="19" style="55" customWidth="1"/>
    <col min="5895" max="5895" width="19.28515625" style="55" customWidth="1"/>
    <col min="5896" max="5896" width="37" style="55" customWidth="1"/>
    <col min="5897" max="5897" width="9.140625" style="55"/>
    <col min="5898" max="5898" width="8.140625" style="55" customWidth="1"/>
    <col min="5899" max="5899" width="7.85546875" style="55" customWidth="1"/>
    <col min="5900" max="5900" width="8.140625" style="55" customWidth="1"/>
    <col min="5901" max="5901" width="9.140625" style="55"/>
    <col min="5902" max="5902" width="15.7109375" style="55" customWidth="1"/>
    <col min="5903" max="5903" width="9.140625" style="55"/>
    <col min="5904" max="5904" width="19" style="55" customWidth="1"/>
    <col min="5905" max="5905" width="9.140625" style="55"/>
    <col min="5906" max="5908" width="10.7109375" style="55" customWidth="1"/>
    <col min="5909" max="5909" width="10.5703125" style="55" customWidth="1"/>
    <col min="5910" max="5910" width="10.42578125" style="55" customWidth="1"/>
    <col min="5911" max="5911" width="10.7109375" style="55" customWidth="1"/>
    <col min="5912" max="6145" width="9.140625" style="55"/>
    <col min="6146" max="6146" width="10.5703125" style="55" customWidth="1"/>
    <col min="6147" max="6149" width="9.140625" style="55"/>
    <col min="6150" max="6150" width="19" style="55" customWidth="1"/>
    <col min="6151" max="6151" width="19.28515625" style="55" customWidth="1"/>
    <col min="6152" max="6152" width="37" style="55" customWidth="1"/>
    <col min="6153" max="6153" width="9.140625" style="55"/>
    <col min="6154" max="6154" width="8.140625" style="55" customWidth="1"/>
    <col min="6155" max="6155" width="7.85546875" style="55" customWidth="1"/>
    <col min="6156" max="6156" width="8.140625" style="55" customWidth="1"/>
    <col min="6157" max="6157" width="9.140625" style="55"/>
    <col min="6158" max="6158" width="15.7109375" style="55" customWidth="1"/>
    <col min="6159" max="6159" width="9.140625" style="55"/>
    <col min="6160" max="6160" width="19" style="55" customWidth="1"/>
    <col min="6161" max="6161" width="9.140625" style="55"/>
    <col min="6162" max="6164" width="10.7109375" style="55" customWidth="1"/>
    <col min="6165" max="6165" width="10.5703125" style="55" customWidth="1"/>
    <col min="6166" max="6166" width="10.42578125" style="55" customWidth="1"/>
    <col min="6167" max="6167" width="10.7109375" style="55" customWidth="1"/>
    <col min="6168" max="6401" width="9.140625" style="55"/>
    <col min="6402" max="6402" width="10.5703125" style="55" customWidth="1"/>
    <col min="6403" max="6405" width="9.140625" style="55"/>
    <col min="6406" max="6406" width="19" style="55" customWidth="1"/>
    <col min="6407" max="6407" width="19.28515625" style="55" customWidth="1"/>
    <col min="6408" max="6408" width="37" style="55" customWidth="1"/>
    <col min="6409" max="6409" width="9.140625" style="55"/>
    <col min="6410" max="6410" width="8.140625" style="55" customWidth="1"/>
    <col min="6411" max="6411" width="7.85546875" style="55" customWidth="1"/>
    <col min="6412" max="6412" width="8.140625" style="55" customWidth="1"/>
    <col min="6413" max="6413" width="9.140625" style="55"/>
    <col min="6414" max="6414" width="15.7109375" style="55" customWidth="1"/>
    <col min="6415" max="6415" width="9.140625" style="55"/>
    <col min="6416" max="6416" width="19" style="55" customWidth="1"/>
    <col min="6417" max="6417" width="9.140625" style="55"/>
    <col min="6418" max="6420" width="10.7109375" style="55" customWidth="1"/>
    <col min="6421" max="6421" width="10.5703125" style="55" customWidth="1"/>
    <col min="6422" max="6422" width="10.42578125" style="55" customWidth="1"/>
    <col min="6423" max="6423" width="10.7109375" style="55" customWidth="1"/>
    <col min="6424" max="6657" width="9.140625" style="55"/>
    <col min="6658" max="6658" width="10.5703125" style="55" customWidth="1"/>
    <col min="6659" max="6661" width="9.140625" style="55"/>
    <col min="6662" max="6662" width="19" style="55" customWidth="1"/>
    <col min="6663" max="6663" width="19.28515625" style="55" customWidth="1"/>
    <col min="6664" max="6664" width="37" style="55" customWidth="1"/>
    <col min="6665" max="6665" width="9.140625" style="55"/>
    <col min="6666" max="6666" width="8.140625" style="55" customWidth="1"/>
    <col min="6667" max="6667" width="7.85546875" style="55" customWidth="1"/>
    <col min="6668" max="6668" width="8.140625" style="55" customWidth="1"/>
    <col min="6669" max="6669" width="9.140625" style="55"/>
    <col min="6670" max="6670" width="15.7109375" style="55" customWidth="1"/>
    <col min="6671" max="6671" width="9.140625" style="55"/>
    <col min="6672" max="6672" width="19" style="55" customWidth="1"/>
    <col min="6673" max="6673" width="9.140625" style="55"/>
    <col min="6674" max="6676" width="10.7109375" style="55" customWidth="1"/>
    <col min="6677" max="6677" width="10.5703125" style="55" customWidth="1"/>
    <col min="6678" max="6678" width="10.42578125" style="55" customWidth="1"/>
    <col min="6679" max="6679" width="10.7109375" style="55" customWidth="1"/>
    <col min="6680" max="6913" width="9.140625" style="55"/>
    <col min="6914" max="6914" width="10.5703125" style="55" customWidth="1"/>
    <col min="6915" max="6917" width="9.140625" style="55"/>
    <col min="6918" max="6918" width="19" style="55" customWidth="1"/>
    <col min="6919" max="6919" width="19.28515625" style="55" customWidth="1"/>
    <col min="6920" max="6920" width="37" style="55" customWidth="1"/>
    <col min="6921" max="6921" width="9.140625" style="55"/>
    <col min="6922" max="6922" width="8.140625" style="55" customWidth="1"/>
    <col min="6923" max="6923" width="7.85546875" style="55" customWidth="1"/>
    <col min="6924" max="6924" width="8.140625" style="55" customWidth="1"/>
    <col min="6925" max="6925" width="9.140625" style="55"/>
    <col min="6926" max="6926" width="15.7109375" style="55" customWidth="1"/>
    <col min="6927" max="6927" width="9.140625" style="55"/>
    <col min="6928" max="6928" width="19" style="55" customWidth="1"/>
    <col min="6929" max="6929" width="9.140625" style="55"/>
    <col min="6930" max="6932" width="10.7109375" style="55" customWidth="1"/>
    <col min="6933" max="6933" width="10.5703125" style="55" customWidth="1"/>
    <col min="6934" max="6934" width="10.42578125" style="55" customWidth="1"/>
    <col min="6935" max="6935" width="10.7109375" style="55" customWidth="1"/>
    <col min="6936" max="7169" width="9.140625" style="55"/>
    <col min="7170" max="7170" width="10.5703125" style="55" customWidth="1"/>
    <col min="7171" max="7173" width="9.140625" style="55"/>
    <col min="7174" max="7174" width="19" style="55" customWidth="1"/>
    <col min="7175" max="7175" width="19.28515625" style="55" customWidth="1"/>
    <col min="7176" max="7176" width="37" style="55" customWidth="1"/>
    <col min="7177" max="7177" width="9.140625" style="55"/>
    <col min="7178" max="7178" width="8.140625" style="55" customWidth="1"/>
    <col min="7179" max="7179" width="7.85546875" style="55" customWidth="1"/>
    <col min="7180" max="7180" width="8.140625" style="55" customWidth="1"/>
    <col min="7181" max="7181" width="9.140625" style="55"/>
    <col min="7182" max="7182" width="15.7109375" style="55" customWidth="1"/>
    <col min="7183" max="7183" width="9.140625" style="55"/>
    <col min="7184" max="7184" width="19" style="55" customWidth="1"/>
    <col min="7185" max="7185" width="9.140625" style="55"/>
    <col min="7186" max="7188" width="10.7109375" style="55" customWidth="1"/>
    <col min="7189" max="7189" width="10.5703125" style="55" customWidth="1"/>
    <col min="7190" max="7190" width="10.42578125" style="55" customWidth="1"/>
    <col min="7191" max="7191" width="10.7109375" style="55" customWidth="1"/>
    <col min="7192" max="7425" width="9.140625" style="55"/>
    <col min="7426" max="7426" width="10.5703125" style="55" customWidth="1"/>
    <col min="7427" max="7429" width="9.140625" style="55"/>
    <col min="7430" max="7430" width="19" style="55" customWidth="1"/>
    <col min="7431" max="7431" width="19.28515625" style="55" customWidth="1"/>
    <col min="7432" max="7432" width="37" style="55" customWidth="1"/>
    <col min="7433" max="7433" width="9.140625" style="55"/>
    <col min="7434" max="7434" width="8.140625" style="55" customWidth="1"/>
    <col min="7435" max="7435" width="7.85546875" style="55" customWidth="1"/>
    <col min="7436" max="7436" width="8.140625" style="55" customWidth="1"/>
    <col min="7437" max="7437" width="9.140625" style="55"/>
    <col min="7438" max="7438" width="15.7109375" style="55" customWidth="1"/>
    <col min="7439" max="7439" width="9.140625" style="55"/>
    <col min="7440" max="7440" width="19" style="55" customWidth="1"/>
    <col min="7441" max="7441" width="9.140625" style="55"/>
    <col min="7442" max="7444" width="10.7109375" style="55" customWidth="1"/>
    <col min="7445" max="7445" width="10.5703125" style="55" customWidth="1"/>
    <col min="7446" max="7446" width="10.42578125" style="55" customWidth="1"/>
    <col min="7447" max="7447" width="10.7109375" style="55" customWidth="1"/>
    <col min="7448" max="7681" width="9.140625" style="55"/>
    <col min="7682" max="7682" width="10.5703125" style="55" customWidth="1"/>
    <col min="7683" max="7685" width="9.140625" style="55"/>
    <col min="7686" max="7686" width="19" style="55" customWidth="1"/>
    <col min="7687" max="7687" width="19.28515625" style="55" customWidth="1"/>
    <col min="7688" max="7688" width="37" style="55" customWidth="1"/>
    <col min="7689" max="7689" width="9.140625" style="55"/>
    <col min="7690" max="7690" width="8.140625" style="55" customWidth="1"/>
    <col min="7691" max="7691" width="7.85546875" style="55" customWidth="1"/>
    <col min="7692" max="7692" width="8.140625" style="55" customWidth="1"/>
    <col min="7693" max="7693" width="9.140625" style="55"/>
    <col min="7694" max="7694" width="15.7109375" style="55" customWidth="1"/>
    <col min="7695" max="7695" width="9.140625" style="55"/>
    <col min="7696" max="7696" width="19" style="55" customWidth="1"/>
    <col min="7697" max="7697" width="9.140625" style="55"/>
    <col min="7698" max="7700" width="10.7109375" style="55" customWidth="1"/>
    <col min="7701" max="7701" width="10.5703125" style="55" customWidth="1"/>
    <col min="7702" max="7702" width="10.42578125" style="55" customWidth="1"/>
    <col min="7703" max="7703" width="10.7109375" style="55" customWidth="1"/>
    <col min="7704" max="7937" width="9.140625" style="55"/>
    <col min="7938" max="7938" width="10.5703125" style="55" customWidth="1"/>
    <col min="7939" max="7941" width="9.140625" style="55"/>
    <col min="7942" max="7942" width="19" style="55" customWidth="1"/>
    <col min="7943" max="7943" width="19.28515625" style="55" customWidth="1"/>
    <col min="7944" max="7944" width="37" style="55" customWidth="1"/>
    <col min="7945" max="7945" width="9.140625" style="55"/>
    <col min="7946" max="7946" width="8.140625" style="55" customWidth="1"/>
    <col min="7947" max="7947" width="7.85546875" style="55" customWidth="1"/>
    <col min="7948" max="7948" width="8.140625" style="55" customWidth="1"/>
    <col min="7949" max="7949" width="9.140625" style="55"/>
    <col min="7950" max="7950" width="15.7109375" style="55" customWidth="1"/>
    <col min="7951" max="7951" width="9.140625" style="55"/>
    <col min="7952" max="7952" width="19" style="55" customWidth="1"/>
    <col min="7953" max="7953" width="9.140625" style="55"/>
    <col min="7954" max="7956" width="10.7109375" style="55" customWidth="1"/>
    <col min="7957" max="7957" width="10.5703125" style="55" customWidth="1"/>
    <col min="7958" max="7958" width="10.42578125" style="55" customWidth="1"/>
    <col min="7959" max="7959" width="10.7109375" style="55" customWidth="1"/>
    <col min="7960" max="8193" width="9.140625" style="55"/>
    <col min="8194" max="8194" width="10.5703125" style="55" customWidth="1"/>
    <col min="8195" max="8197" width="9.140625" style="55"/>
    <col min="8198" max="8198" width="19" style="55" customWidth="1"/>
    <col min="8199" max="8199" width="19.28515625" style="55" customWidth="1"/>
    <col min="8200" max="8200" width="37" style="55" customWidth="1"/>
    <col min="8201" max="8201" width="9.140625" style="55"/>
    <col min="8202" max="8202" width="8.140625" style="55" customWidth="1"/>
    <col min="8203" max="8203" width="7.85546875" style="55" customWidth="1"/>
    <col min="8204" max="8204" width="8.140625" style="55" customWidth="1"/>
    <col min="8205" max="8205" width="9.140625" style="55"/>
    <col min="8206" max="8206" width="15.7109375" style="55" customWidth="1"/>
    <col min="8207" max="8207" width="9.140625" style="55"/>
    <col min="8208" max="8208" width="19" style="55" customWidth="1"/>
    <col min="8209" max="8209" width="9.140625" style="55"/>
    <col min="8210" max="8212" width="10.7109375" style="55" customWidth="1"/>
    <col min="8213" max="8213" width="10.5703125" style="55" customWidth="1"/>
    <col min="8214" max="8214" width="10.42578125" style="55" customWidth="1"/>
    <col min="8215" max="8215" width="10.7109375" style="55" customWidth="1"/>
    <col min="8216" max="8449" width="9.140625" style="55"/>
    <col min="8450" max="8450" width="10.5703125" style="55" customWidth="1"/>
    <col min="8451" max="8453" width="9.140625" style="55"/>
    <col min="8454" max="8454" width="19" style="55" customWidth="1"/>
    <col min="8455" max="8455" width="19.28515625" style="55" customWidth="1"/>
    <col min="8456" max="8456" width="37" style="55" customWidth="1"/>
    <col min="8457" max="8457" width="9.140625" style="55"/>
    <col min="8458" max="8458" width="8.140625" style="55" customWidth="1"/>
    <col min="8459" max="8459" width="7.85546875" style="55" customWidth="1"/>
    <col min="8460" max="8460" width="8.140625" style="55" customWidth="1"/>
    <col min="8461" max="8461" width="9.140625" style="55"/>
    <col min="8462" max="8462" width="15.7109375" style="55" customWidth="1"/>
    <col min="8463" max="8463" width="9.140625" style="55"/>
    <col min="8464" max="8464" width="19" style="55" customWidth="1"/>
    <col min="8465" max="8465" width="9.140625" style="55"/>
    <col min="8466" max="8468" width="10.7109375" style="55" customWidth="1"/>
    <col min="8469" max="8469" width="10.5703125" style="55" customWidth="1"/>
    <col min="8470" max="8470" width="10.42578125" style="55" customWidth="1"/>
    <col min="8471" max="8471" width="10.7109375" style="55" customWidth="1"/>
    <col min="8472" max="8705" width="9.140625" style="55"/>
    <col min="8706" max="8706" width="10.5703125" style="55" customWidth="1"/>
    <col min="8707" max="8709" width="9.140625" style="55"/>
    <col min="8710" max="8710" width="19" style="55" customWidth="1"/>
    <col min="8711" max="8711" width="19.28515625" style="55" customWidth="1"/>
    <col min="8712" max="8712" width="37" style="55" customWidth="1"/>
    <col min="8713" max="8713" width="9.140625" style="55"/>
    <col min="8714" max="8714" width="8.140625" style="55" customWidth="1"/>
    <col min="8715" max="8715" width="7.85546875" style="55" customWidth="1"/>
    <col min="8716" max="8716" width="8.140625" style="55" customWidth="1"/>
    <col min="8717" max="8717" width="9.140625" style="55"/>
    <col min="8718" max="8718" width="15.7109375" style="55" customWidth="1"/>
    <col min="8719" max="8719" width="9.140625" style="55"/>
    <col min="8720" max="8720" width="19" style="55" customWidth="1"/>
    <col min="8721" max="8721" width="9.140625" style="55"/>
    <col min="8722" max="8724" width="10.7109375" style="55" customWidth="1"/>
    <col min="8725" max="8725" width="10.5703125" style="55" customWidth="1"/>
    <col min="8726" max="8726" width="10.42578125" style="55" customWidth="1"/>
    <col min="8727" max="8727" width="10.7109375" style="55" customWidth="1"/>
    <col min="8728" max="8961" width="9.140625" style="55"/>
    <col min="8962" max="8962" width="10.5703125" style="55" customWidth="1"/>
    <col min="8963" max="8965" width="9.140625" style="55"/>
    <col min="8966" max="8966" width="19" style="55" customWidth="1"/>
    <col min="8967" max="8967" width="19.28515625" style="55" customWidth="1"/>
    <col min="8968" max="8968" width="37" style="55" customWidth="1"/>
    <col min="8969" max="8969" width="9.140625" style="55"/>
    <col min="8970" max="8970" width="8.140625" style="55" customWidth="1"/>
    <col min="8971" max="8971" width="7.85546875" style="55" customWidth="1"/>
    <col min="8972" max="8972" width="8.140625" style="55" customWidth="1"/>
    <col min="8973" max="8973" width="9.140625" style="55"/>
    <col min="8974" max="8974" width="15.7109375" style="55" customWidth="1"/>
    <col min="8975" max="8975" width="9.140625" style="55"/>
    <col min="8976" max="8976" width="19" style="55" customWidth="1"/>
    <col min="8977" max="8977" width="9.140625" style="55"/>
    <col min="8978" max="8980" width="10.7109375" style="55" customWidth="1"/>
    <col min="8981" max="8981" width="10.5703125" style="55" customWidth="1"/>
    <col min="8982" max="8982" width="10.42578125" style="55" customWidth="1"/>
    <col min="8983" max="8983" width="10.7109375" style="55" customWidth="1"/>
    <col min="8984" max="9217" width="9.140625" style="55"/>
    <col min="9218" max="9218" width="10.5703125" style="55" customWidth="1"/>
    <col min="9219" max="9221" width="9.140625" style="55"/>
    <col min="9222" max="9222" width="19" style="55" customWidth="1"/>
    <col min="9223" max="9223" width="19.28515625" style="55" customWidth="1"/>
    <col min="9224" max="9224" width="37" style="55" customWidth="1"/>
    <col min="9225" max="9225" width="9.140625" style="55"/>
    <col min="9226" max="9226" width="8.140625" style="55" customWidth="1"/>
    <col min="9227" max="9227" width="7.85546875" style="55" customWidth="1"/>
    <col min="9228" max="9228" width="8.140625" style="55" customWidth="1"/>
    <col min="9229" max="9229" width="9.140625" style="55"/>
    <col min="9230" max="9230" width="15.7109375" style="55" customWidth="1"/>
    <col min="9231" max="9231" width="9.140625" style="55"/>
    <col min="9232" max="9232" width="19" style="55" customWidth="1"/>
    <col min="9233" max="9233" width="9.140625" style="55"/>
    <col min="9234" max="9236" width="10.7109375" style="55" customWidth="1"/>
    <col min="9237" max="9237" width="10.5703125" style="55" customWidth="1"/>
    <col min="9238" max="9238" width="10.42578125" style="55" customWidth="1"/>
    <col min="9239" max="9239" width="10.7109375" style="55" customWidth="1"/>
    <col min="9240" max="9473" width="9.140625" style="55"/>
    <col min="9474" max="9474" width="10.5703125" style="55" customWidth="1"/>
    <col min="9475" max="9477" width="9.140625" style="55"/>
    <col min="9478" max="9478" width="19" style="55" customWidth="1"/>
    <col min="9479" max="9479" width="19.28515625" style="55" customWidth="1"/>
    <col min="9480" max="9480" width="37" style="55" customWidth="1"/>
    <col min="9481" max="9481" width="9.140625" style="55"/>
    <col min="9482" max="9482" width="8.140625" style="55" customWidth="1"/>
    <col min="9483" max="9483" width="7.85546875" style="55" customWidth="1"/>
    <col min="9484" max="9484" width="8.140625" style="55" customWidth="1"/>
    <col min="9485" max="9485" width="9.140625" style="55"/>
    <col min="9486" max="9486" width="15.7109375" style="55" customWidth="1"/>
    <col min="9487" max="9487" width="9.140625" style="55"/>
    <col min="9488" max="9488" width="19" style="55" customWidth="1"/>
    <col min="9489" max="9489" width="9.140625" style="55"/>
    <col min="9490" max="9492" width="10.7109375" style="55" customWidth="1"/>
    <col min="9493" max="9493" width="10.5703125" style="55" customWidth="1"/>
    <col min="9494" max="9494" width="10.42578125" style="55" customWidth="1"/>
    <col min="9495" max="9495" width="10.7109375" style="55" customWidth="1"/>
    <col min="9496" max="9729" width="9.140625" style="55"/>
    <col min="9730" max="9730" width="10.5703125" style="55" customWidth="1"/>
    <col min="9731" max="9733" width="9.140625" style="55"/>
    <col min="9734" max="9734" width="19" style="55" customWidth="1"/>
    <col min="9735" max="9735" width="19.28515625" style="55" customWidth="1"/>
    <col min="9736" max="9736" width="37" style="55" customWidth="1"/>
    <col min="9737" max="9737" width="9.140625" style="55"/>
    <col min="9738" max="9738" width="8.140625" style="55" customWidth="1"/>
    <col min="9739" max="9739" width="7.85546875" style="55" customWidth="1"/>
    <col min="9740" max="9740" width="8.140625" style="55" customWidth="1"/>
    <col min="9741" max="9741" width="9.140625" style="55"/>
    <col min="9742" max="9742" width="15.7109375" style="55" customWidth="1"/>
    <col min="9743" max="9743" width="9.140625" style="55"/>
    <col min="9744" max="9744" width="19" style="55" customWidth="1"/>
    <col min="9745" max="9745" width="9.140625" style="55"/>
    <col min="9746" max="9748" width="10.7109375" style="55" customWidth="1"/>
    <col min="9749" max="9749" width="10.5703125" style="55" customWidth="1"/>
    <col min="9750" max="9750" width="10.42578125" style="55" customWidth="1"/>
    <col min="9751" max="9751" width="10.7109375" style="55" customWidth="1"/>
    <col min="9752" max="9985" width="9.140625" style="55"/>
    <col min="9986" max="9986" width="10.5703125" style="55" customWidth="1"/>
    <col min="9987" max="9989" width="9.140625" style="55"/>
    <col min="9990" max="9990" width="19" style="55" customWidth="1"/>
    <col min="9991" max="9991" width="19.28515625" style="55" customWidth="1"/>
    <col min="9992" max="9992" width="37" style="55" customWidth="1"/>
    <col min="9993" max="9993" width="9.140625" style="55"/>
    <col min="9994" max="9994" width="8.140625" style="55" customWidth="1"/>
    <col min="9995" max="9995" width="7.85546875" style="55" customWidth="1"/>
    <col min="9996" max="9996" width="8.140625" style="55" customWidth="1"/>
    <col min="9997" max="9997" width="9.140625" style="55"/>
    <col min="9998" max="9998" width="15.7109375" style="55" customWidth="1"/>
    <col min="9999" max="9999" width="9.140625" style="55"/>
    <col min="10000" max="10000" width="19" style="55" customWidth="1"/>
    <col min="10001" max="10001" width="9.140625" style="55"/>
    <col min="10002" max="10004" width="10.7109375" style="55" customWidth="1"/>
    <col min="10005" max="10005" width="10.5703125" style="55" customWidth="1"/>
    <col min="10006" max="10006" width="10.42578125" style="55" customWidth="1"/>
    <col min="10007" max="10007" width="10.7109375" style="55" customWidth="1"/>
    <col min="10008" max="10241" width="9.140625" style="55"/>
    <col min="10242" max="10242" width="10.5703125" style="55" customWidth="1"/>
    <col min="10243" max="10245" width="9.140625" style="55"/>
    <col min="10246" max="10246" width="19" style="55" customWidth="1"/>
    <col min="10247" max="10247" width="19.28515625" style="55" customWidth="1"/>
    <col min="10248" max="10248" width="37" style="55" customWidth="1"/>
    <col min="10249" max="10249" width="9.140625" style="55"/>
    <col min="10250" max="10250" width="8.140625" style="55" customWidth="1"/>
    <col min="10251" max="10251" width="7.85546875" style="55" customWidth="1"/>
    <col min="10252" max="10252" width="8.140625" style="55" customWidth="1"/>
    <col min="10253" max="10253" width="9.140625" style="55"/>
    <col min="10254" max="10254" width="15.7109375" style="55" customWidth="1"/>
    <col min="10255" max="10255" width="9.140625" style="55"/>
    <col min="10256" max="10256" width="19" style="55" customWidth="1"/>
    <col min="10257" max="10257" width="9.140625" style="55"/>
    <col min="10258" max="10260" width="10.7109375" style="55" customWidth="1"/>
    <col min="10261" max="10261" width="10.5703125" style="55" customWidth="1"/>
    <col min="10262" max="10262" width="10.42578125" style="55" customWidth="1"/>
    <col min="10263" max="10263" width="10.7109375" style="55" customWidth="1"/>
    <col min="10264" max="10497" width="9.140625" style="55"/>
    <col min="10498" max="10498" width="10.5703125" style="55" customWidth="1"/>
    <col min="10499" max="10501" width="9.140625" style="55"/>
    <col min="10502" max="10502" width="19" style="55" customWidth="1"/>
    <col min="10503" max="10503" width="19.28515625" style="55" customWidth="1"/>
    <col min="10504" max="10504" width="37" style="55" customWidth="1"/>
    <col min="10505" max="10505" width="9.140625" style="55"/>
    <col min="10506" max="10506" width="8.140625" style="55" customWidth="1"/>
    <col min="10507" max="10507" width="7.85546875" style="55" customWidth="1"/>
    <col min="10508" max="10508" width="8.140625" style="55" customWidth="1"/>
    <col min="10509" max="10509" width="9.140625" style="55"/>
    <col min="10510" max="10510" width="15.7109375" style="55" customWidth="1"/>
    <col min="10511" max="10511" width="9.140625" style="55"/>
    <col min="10512" max="10512" width="19" style="55" customWidth="1"/>
    <col min="10513" max="10513" width="9.140625" style="55"/>
    <col min="10514" max="10516" width="10.7109375" style="55" customWidth="1"/>
    <col min="10517" max="10517" width="10.5703125" style="55" customWidth="1"/>
    <col min="10518" max="10518" width="10.42578125" style="55" customWidth="1"/>
    <col min="10519" max="10519" width="10.7109375" style="55" customWidth="1"/>
    <col min="10520" max="10753" width="9.140625" style="55"/>
    <col min="10754" max="10754" width="10.5703125" style="55" customWidth="1"/>
    <col min="10755" max="10757" width="9.140625" style="55"/>
    <col min="10758" max="10758" width="19" style="55" customWidth="1"/>
    <col min="10759" max="10759" width="19.28515625" style="55" customWidth="1"/>
    <col min="10760" max="10760" width="37" style="55" customWidth="1"/>
    <col min="10761" max="10761" width="9.140625" style="55"/>
    <col min="10762" max="10762" width="8.140625" style="55" customWidth="1"/>
    <col min="10763" max="10763" width="7.85546875" style="55" customWidth="1"/>
    <col min="10764" max="10764" width="8.140625" style="55" customWidth="1"/>
    <col min="10765" max="10765" width="9.140625" style="55"/>
    <col min="10766" max="10766" width="15.7109375" style="55" customWidth="1"/>
    <col min="10767" max="10767" width="9.140625" style="55"/>
    <col min="10768" max="10768" width="19" style="55" customWidth="1"/>
    <col min="10769" max="10769" width="9.140625" style="55"/>
    <col min="10770" max="10772" width="10.7109375" style="55" customWidth="1"/>
    <col min="10773" max="10773" width="10.5703125" style="55" customWidth="1"/>
    <col min="10774" max="10774" width="10.42578125" style="55" customWidth="1"/>
    <col min="10775" max="10775" width="10.7109375" style="55" customWidth="1"/>
    <col min="10776" max="11009" width="9.140625" style="55"/>
    <col min="11010" max="11010" width="10.5703125" style="55" customWidth="1"/>
    <col min="11011" max="11013" width="9.140625" style="55"/>
    <col min="11014" max="11014" width="19" style="55" customWidth="1"/>
    <col min="11015" max="11015" width="19.28515625" style="55" customWidth="1"/>
    <col min="11016" max="11016" width="37" style="55" customWidth="1"/>
    <col min="11017" max="11017" width="9.140625" style="55"/>
    <col min="11018" max="11018" width="8.140625" style="55" customWidth="1"/>
    <col min="11019" max="11019" width="7.85546875" style="55" customWidth="1"/>
    <col min="11020" max="11020" width="8.140625" style="55" customWidth="1"/>
    <col min="11021" max="11021" width="9.140625" style="55"/>
    <col min="11022" max="11022" width="15.7109375" style="55" customWidth="1"/>
    <col min="11023" max="11023" width="9.140625" style="55"/>
    <col min="11024" max="11024" width="19" style="55" customWidth="1"/>
    <col min="11025" max="11025" width="9.140625" style="55"/>
    <col min="11026" max="11028" width="10.7109375" style="55" customWidth="1"/>
    <col min="11029" max="11029" width="10.5703125" style="55" customWidth="1"/>
    <col min="11030" max="11030" width="10.42578125" style="55" customWidth="1"/>
    <col min="11031" max="11031" width="10.7109375" style="55" customWidth="1"/>
    <col min="11032" max="11265" width="9.140625" style="55"/>
    <col min="11266" max="11266" width="10.5703125" style="55" customWidth="1"/>
    <col min="11267" max="11269" width="9.140625" style="55"/>
    <col min="11270" max="11270" width="19" style="55" customWidth="1"/>
    <col min="11271" max="11271" width="19.28515625" style="55" customWidth="1"/>
    <col min="11272" max="11272" width="37" style="55" customWidth="1"/>
    <col min="11273" max="11273" width="9.140625" style="55"/>
    <col min="11274" max="11274" width="8.140625" style="55" customWidth="1"/>
    <col min="11275" max="11275" width="7.85546875" style="55" customWidth="1"/>
    <col min="11276" max="11276" width="8.140625" style="55" customWidth="1"/>
    <col min="11277" max="11277" width="9.140625" style="55"/>
    <col min="11278" max="11278" width="15.7109375" style="55" customWidth="1"/>
    <col min="11279" max="11279" width="9.140625" style="55"/>
    <col min="11280" max="11280" width="19" style="55" customWidth="1"/>
    <col min="11281" max="11281" width="9.140625" style="55"/>
    <col min="11282" max="11284" width="10.7109375" style="55" customWidth="1"/>
    <col min="11285" max="11285" width="10.5703125" style="55" customWidth="1"/>
    <col min="11286" max="11286" width="10.42578125" style="55" customWidth="1"/>
    <col min="11287" max="11287" width="10.7109375" style="55" customWidth="1"/>
    <col min="11288" max="11521" width="9.140625" style="55"/>
    <col min="11522" max="11522" width="10.5703125" style="55" customWidth="1"/>
    <col min="11523" max="11525" width="9.140625" style="55"/>
    <col min="11526" max="11526" width="19" style="55" customWidth="1"/>
    <col min="11527" max="11527" width="19.28515625" style="55" customWidth="1"/>
    <col min="11528" max="11528" width="37" style="55" customWidth="1"/>
    <col min="11529" max="11529" width="9.140625" style="55"/>
    <col min="11530" max="11530" width="8.140625" style="55" customWidth="1"/>
    <col min="11531" max="11531" width="7.85546875" style="55" customWidth="1"/>
    <col min="11532" max="11532" width="8.140625" style="55" customWidth="1"/>
    <col min="11533" max="11533" width="9.140625" style="55"/>
    <col min="11534" max="11534" width="15.7109375" style="55" customWidth="1"/>
    <col min="11535" max="11535" width="9.140625" style="55"/>
    <col min="11536" max="11536" width="19" style="55" customWidth="1"/>
    <col min="11537" max="11537" width="9.140625" style="55"/>
    <col min="11538" max="11540" width="10.7109375" style="55" customWidth="1"/>
    <col min="11541" max="11541" width="10.5703125" style="55" customWidth="1"/>
    <col min="11542" max="11542" width="10.42578125" style="55" customWidth="1"/>
    <col min="11543" max="11543" width="10.7109375" style="55" customWidth="1"/>
    <col min="11544" max="11777" width="9.140625" style="55"/>
    <col min="11778" max="11778" width="10.5703125" style="55" customWidth="1"/>
    <col min="11779" max="11781" width="9.140625" style="55"/>
    <col min="11782" max="11782" width="19" style="55" customWidth="1"/>
    <col min="11783" max="11783" width="19.28515625" style="55" customWidth="1"/>
    <col min="11784" max="11784" width="37" style="55" customWidth="1"/>
    <col min="11785" max="11785" width="9.140625" style="55"/>
    <col min="11786" max="11786" width="8.140625" style="55" customWidth="1"/>
    <col min="11787" max="11787" width="7.85546875" style="55" customWidth="1"/>
    <col min="11788" max="11788" width="8.140625" style="55" customWidth="1"/>
    <col min="11789" max="11789" width="9.140625" style="55"/>
    <col min="11790" max="11790" width="15.7109375" style="55" customWidth="1"/>
    <col min="11791" max="11791" width="9.140625" style="55"/>
    <col min="11792" max="11792" width="19" style="55" customWidth="1"/>
    <col min="11793" max="11793" width="9.140625" style="55"/>
    <col min="11794" max="11796" width="10.7109375" style="55" customWidth="1"/>
    <col min="11797" max="11797" width="10.5703125" style="55" customWidth="1"/>
    <col min="11798" max="11798" width="10.42578125" style="55" customWidth="1"/>
    <col min="11799" max="11799" width="10.7109375" style="55" customWidth="1"/>
    <col min="11800" max="12033" width="9.140625" style="55"/>
    <col min="12034" max="12034" width="10.5703125" style="55" customWidth="1"/>
    <col min="12035" max="12037" width="9.140625" style="55"/>
    <col min="12038" max="12038" width="19" style="55" customWidth="1"/>
    <col min="12039" max="12039" width="19.28515625" style="55" customWidth="1"/>
    <col min="12040" max="12040" width="37" style="55" customWidth="1"/>
    <col min="12041" max="12041" width="9.140625" style="55"/>
    <col min="12042" max="12042" width="8.140625" style="55" customWidth="1"/>
    <col min="12043" max="12043" width="7.85546875" style="55" customWidth="1"/>
    <col min="12044" max="12044" width="8.140625" style="55" customWidth="1"/>
    <col min="12045" max="12045" width="9.140625" style="55"/>
    <col min="12046" max="12046" width="15.7109375" style="55" customWidth="1"/>
    <col min="12047" max="12047" width="9.140625" style="55"/>
    <col min="12048" max="12048" width="19" style="55" customWidth="1"/>
    <col min="12049" max="12049" width="9.140625" style="55"/>
    <col min="12050" max="12052" width="10.7109375" style="55" customWidth="1"/>
    <col min="12053" max="12053" width="10.5703125" style="55" customWidth="1"/>
    <col min="12054" max="12054" width="10.42578125" style="55" customWidth="1"/>
    <col min="12055" max="12055" width="10.7109375" style="55" customWidth="1"/>
    <col min="12056" max="12289" width="9.140625" style="55"/>
    <col min="12290" max="12290" width="10.5703125" style="55" customWidth="1"/>
    <col min="12291" max="12293" width="9.140625" style="55"/>
    <col min="12294" max="12294" width="19" style="55" customWidth="1"/>
    <col min="12295" max="12295" width="19.28515625" style="55" customWidth="1"/>
    <col min="12296" max="12296" width="37" style="55" customWidth="1"/>
    <col min="12297" max="12297" width="9.140625" style="55"/>
    <col min="12298" max="12298" width="8.140625" style="55" customWidth="1"/>
    <col min="12299" max="12299" width="7.85546875" style="55" customWidth="1"/>
    <col min="12300" max="12300" width="8.140625" style="55" customWidth="1"/>
    <col min="12301" max="12301" width="9.140625" style="55"/>
    <col min="12302" max="12302" width="15.7109375" style="55" customWidth="1"/>
    <col min="12303" max="12303" width="9.140625" style="55"/>
    <col min="12304" max="12304" width="19" style="55" customWidth="1"/>
    <col min="12305" max="12305" width="9.140625" style="55"/>
    <col min="12306" max="12308" width="10.7109375" style="55" customWidth="1"/>
    <col min="12309" max="12309" width="10.5703125" style="55" customWidth="1"/>
    <col min="12310" max="12310" width="10.42578125" style="55" customWidth="1"/>
    <col min="12311" max="12311" width="10.7109375" style="55" customWidth="1"/>
    <col min="12312" max="12545" width="9.140625" style="55"/>
    <col min="12546" max="12546" width="10.5703125" style="55" customWidth="1"/>
    <col min="12547" max="12549" width="9.140625" style="55"/>
    <col min="12550" max="12550" width="19" style="55" customWidth="1"/>
    <col min="12551" max="12551" width="19.28515625" style="55" customWidth="1"/>
    <col min="12552" max="12552" width="37" style="55" customWidth="1"/>
    <col min="12553" max="12553" width="9.140625" style="55"/>
    <col min="12554" max="12554" width="8.140625" style="55" customWidth="1"/>
    <col min="12555" max="12555" width="7.85546875" style="55" customWidth="1"/>
    <col min="12556" max="12556" width="8.140625" style="55" customWidth="1"/>
    <col min="12557" max="12557" width="9.140625" style="55"/>
    <col min="12558" max="12558" width="15.7109375" style="55" customWidth="1"/>
    <col min="12559" max="12559" width="9.140625" style="55"/>
    <col min="12560" max="12560" width="19" style="55" customWidth="1"/>
    <col min="12561" max="12561" width="9.140625" style="55"/>
    <col min="12562" max="12564" width="10.7109375" style="55" customWidth="1"/>
    <col min="12565" max="12565" width="10.5703125" style="55" customWidth="1"/>
    <col min="12566" max="12566" width="10.42578125" style="55" customWidth="1"/>
    <col min="12567" max="12567" width="10.7109375" style="55" customWidth="1"/>
    <col min="12568" max="12801" width="9.140625" style="55"/>
    <col min="12802" max="12802" width="10.5703125" style="55" customWidth="1"/>
    <col min="12803" max="12805" width="9.140625" style="55"/>
    <col min="12806" max="12806" width="19" style="55" customWidth="1"/>
    <col min="12807" max="12807" width="19.28515625" style="55" customWidth="1"/>
    <col min="12808" max="12808" width="37" style="55" customWidth="1"/>
    <col min="12809" max="12809" width="9.140625" style="55"/>
    <col min="12810" max="12810" width="8.140625" style="55" customWidth="1"/>
    <col min="12811" max="12811" width="7.85546875" style="55" customWidth="1"/>
    <col min="12812" max="12812" width="8.140625" style="55" customWidth="1"/>
    <col min="12813" max="12813" width="9.140625" style="55"/>
    <col min="12814" max="12814" width="15.7109375" style="55" customWidth="1"/>
    <col min="12815" max="12815" width="9.140625" style="55"/>
    <col min="12816" max="12816" width="19" style="55" customWidth="1"/>
    <col min="12817" max="12817" width="9.140625" style="55"/>
    <col min="12818" max="12820" width="10.7109375" style="55" customWidth="1"/>
    <col min="12821" max="12821" width="10.5703125" style="55" customWidth="1"/>
    <col min="12822" max="12822" width="10.42578125" style="55" customWidth="1"/>
    <col min="12823" max="12823" width="10.7109375" style="55" customWidth="1"/>
    <col min="12824" max="13057" width="9.140625" style="55"/>
    <col min="13058" max="13058" width="10.5703125" style="55" customWidth="1"/>
    <col min="13059" max="13061" width="9.140625" style="55"/>
    <col min="13062" max="13062" width="19" style="55" customWidth="1"/>
    <col min="13063" max="13063" width="19.28515625" style="55" customWidth="1"/>
    <col min="13064" max="13064" width="37" style="55" customWidth="1"/>
    <col min="13065" max="13065" width="9.140625" style="55"/>
    <col min="13066" max="13066" width="8.140625" style="55" customWidth="1"/>
    <col min="13067" max="13067" width="7.85546875" style="55" customWidth="1"/>
    <col min="13068" max="13068" width="8.140625" style="55" customWidth="1"/>
    <col min="13069" max="13069" width="9.140625" style="55"/>
    <col min="13070" max="13070" width="15.7109375" style="55" customWidth="1"/>
    <col min="13071" max="13071" width="9.140625" style="55"/>
    <col min="13072" max="13072" width="19" style="55" customWidth="1"/>
    <col min="13073" max="13073" width="9.140625" style="55"/>
    <col min="13074" max="13076" width="10.7109375" style="55" customWidth="1"/>
    <col min="13077" max="13077" width="10.5703125" style="55" customWidth="1"/>
    <col min="13078" max="13078" width="10.42578125" style="55" customWidth="1"/>
    <col min="13079" max="13079" width="10.7109375" style="55" customWidth="1"/>
    <col min="13080" max="13313" width="9.140625" style="55"/>
    <col min="13314" max="13314" width="10.5703125" style="55" customWidth="1"/>
    <col min="13315" max="13317" width="9.140625" style="55"/>
    <col min="13318" max="13318" width="19" style="55" customWidth="1"/>
    <col min="13319" max="13319" width="19.28515625" style="55" customWidth="1"/>
    <col min="13320" max="13320" width="37" style="55" customWidth="1"/>
    <col min="13321" max="13321" width="9.140625" style="55"/>
    <col min="13322" max="13322" width="8.140625" style="55" customWidth="1"/>
    <col min="13323" max="13323" width="7.85546875" style="55" customWidth="1"/>
    <col min="13324" max="13324" width="8.140625" style="55" customWidth="1"/>
    <col min="13325" max="13325" width="9.140625" style="55"/>
    <col min="13326" max="13326" width="15.7109375" style="55" customWidth="1"/>
    <col min="13327" max="13327" width="9.140625" style="55"/>
    <col min="13328" max="13328" width="19" style="55" customWidth="1"/>
    <col min="13329" max="13329" width="9.140625" style="55"/>
    <col min="13330" max="13332" width="10.7109375" style="55" customWidth="1"/>
    <col min="13333" max="13333" width="10.5703125" style="55" customWidth="1"/>
    <col min="13334" max="13334" width="10.42578125" style="55" customWidth="1"/>
    <col min="13335" max="13335" width="10.7109375" style="55" customWidth="1"/>
    <col min="13336" max="13569" width="9.140625" style="55"/>
    <col min="13570" max="13570" width="10.5703125" style="55" customWidth="1"/>
    <col min="13571" max="13573" width="9.140625" style="55"/>
    <col min="13574" max="13574" width="19" style="55" customWidth="1"/>
    <col min="13575" max="13575" width="19.28515625" style="55" customWidth="1"/>
    <col min="13576" max="13576" width="37" style="55" customWidth="1"/>
    <col min="13577" max="13577" width="9.140625" style="55"/>
    <col min="13578" max="13578" width="8.140625" style="55" customWidth="1"/>
    <col min="13579" max="13579" width="7.85546875" style="55" customWidth="1"/>
    <col min="13580" max="13580" width="8.140625" style="55" customWidth="1"/>
    <col min="13581" max="13581" width="9.140625" style="55"/>
    <col min="13582" max="13582" width="15.7109375" style="55" customWidth="1"/>
    <col min="13583" max="13583" width="9.140625" style="55"/>
    <col min="13584" max="13584" width="19" style="55" customWidth="1"/>
    <col min="13585" max="13585" width="9.140625" style="55"/>
    <col min="13586" max="13588" width="10.7109375" style="55" customWidth="1"/>
    <col min="13589" max="13589" width="10.5703125" style="55" customWidth="1"/>
    <col min="13590" max="13590" width="10.42578125" style="55" customWidth="1"/>
    <col min="13591" max="13591" width="10.7109375" style="55" customWidth="1"/>
    <col min="13592" max="13825" width="9.140625" style="55"/>
    <col min="13826" max="13826" width="10.5703125" style="55" customWidth="1"/>
    <col min="13827" max="13829" width="9.140625" style="55"/>
    <col min="13830" max="13830" width="19" style="55" customWidth="1"/>
    <col min="13831" max="13831" width="19.28515625" style="55" customWidth="1"/>
    <col min="13832" max="13832" width="37" style="55" customWidth="1"/>
    <col min="13833" max="13833" width="9.140625" style="55"/>
    <col min="13834" max="13834" width="8.140625" style="55" customWidth="1"/>
    <col min="13835" max="13835" width="7.85546875" style="55" customWidth="1"/>
    <col min="13836" max="13836" width="8.140625" style="55" customWidth="1"/>
    <col min="13837" max="13837" width="9.140625" style="55"/>
    <col min="13838" max="13838" width="15.7109375" style="55" customWidth="1"/>
    <col min="13839" max="13839" width="9.140625" style="55"/>
    <col min="13840" max="13840" width="19" style="55" customWidth="1"/>
    <col min="13841" max="13841" width="9.140625" style="55"/>
    <col min="13842" max="13844" width="10.7109375" style="55" customWidth="1"/>
    <col min="13845" max="13845" width="10.5703125" style="55" customWidth="1"/>
    <col min="13846" max="13846" width="10.42578125" style="55" customWidth="1"/>
    <col min="13847" max="13847" width="10.7109375" style="55" customWidth="1"/>
    <col min="13848" max="14081" width="9.140625" style="55"/>
    <col min="14082" max="14082" width="10.5703125" style="55" customWidth="1"/>
    <col min="14083" max="14085" width="9.140625" style="55"/>
    <col min="14086" max="14086" width="19" style="55" customWidth="1"/>
    <col min="14087" max="14087" width="19.28515625" style="55" customWidth="1"/>
    <col min="14088" max="14088" width="37" style="55" customWidth="1"/>
    <col min="14089" max="14089" width="9.140625" style="55"/>
    <col min="14090" max="14090" width="8.140625" style="55" customWidth="1"/>
    <col min="14091" max="14091" width="7.85546875" style="55" customWidth="1"/>
    <col min="14092" max="14092" width="8.140625" style="55" customWidth="1"/>
    <col min="14093" max="14093" width="9.140625" style="55"/>
    <col min="14094" max="14094" width="15.7109375" style="55" customWidth="1"/>
    <col min="14095" max="14095" width="9.140625" style="55"/>
    <col min="14096" max="14096" width="19" style="55" customWidth="1"/>
    <col min="14097" max="14097" width="9.140625" style="55"/>
    <col min="14098" max="14100" width="10.7109375" style="55" customWidth="1"/>
    <col min="14101" max="14101" width="10.5703125" style="55" customWidth="1"/>
    <col min="14102" max="14102" width="10.42578125" style="55" customWidth="1"/>
    <col min="14103" max="14103" width="10.7109375" style="55" customWidth="1"/>
    <col min="14104" max="14337" width="9.140625" style="55"/>
    <col min="14338" max="14338" width="10.5703125" style="55" customWidth="1"/>
    <col min="14339" max="14341" width="9.140625" style="55"/>
    <col min="14342" max="14342" width="19" style="55" customWidth="1"/>
    <col min="14343" max="14343" width="19.28515625" style="55" customWidth="1"/>
    <col min="14344" max="14344" width="37" style="55" customWidth="1"/>
    <col min="14345" max="14345" width="9.140625" style="55"/>
    <col min="14346" max="14346" width="8.140625" style="55" customWidth="1"/>
    <col min="14347" max="14347" width="7.85546875" style="55" customWidth="1"/>
    <col min="14348" max="14348" width="8.140625" style="55" customWidth="1"/>
    <col min="14349" max="14349" width="9.140625" style="55"/>
    <col min="14350" max="14350" width="15.7109375" style="55" customWidth="1"/>
    <col min="14351" max="14351" width="9.140625" style="55"/>
    <col min="14352" max="14352" width="19" style="55" customWidth="1"/>
    <col min="14353" max="14353" width="9.140625" style="55"/>
    <col min="14354" max="14356" width="10.7109375" style="55" customWidth="1"/>
    <col min="14357" max="14357" width="10.5703125" style="55" customWidth="1"/>
    <col min="14358" max="14358" width="10.42578125" style="55" customWidth="1"/>
    <col min="14359" max="14359" width="10.7109375" style="55" customWidth="1"/>
    <col min="14360" max="14593" width="9.140625" style="55"/>
    <col min="14594" max="14594" width="10.5703125" style="55" customWidth="1"/>
    <col min="14595" max="14597" width="9.140625" style="55"/>
    <col min="14598" max="14598" width="19" style="55" customWidth="1"/>
    <col min="14599" max="14599" width="19.28515625" style="55" customWidth="1"/>
    <col min="14600" max="14600" width="37" style="55" customWidth="1"/>
    <col min="14601" max="14601" width="9.140625" style="55"/>
    <col min="14602" max="14602" width="8.140625" style="55" customWidth="1"/>
    <col min="14603" max="14603" width="7.85546875" style="55" customWidth="1"/>
    <col min="14604" max="14604" width="8.140625" style="55" customWidth="1"/>
    <col min="14605" max="14605" width="9.140625" style="55"/>
    <col min="14606" max="14606" width="15.7109375" style="55" customWidth="1"/>
    <col min="14607" max="14607" width="9.140625" style="55"/>
    <col min="14608" max="14608" width="19" style="55" customWidth="1"/>
    <col min="14609" max="14609" width="9.140625" style="55"/>
    <col min="14610" max="14612" width="10.7109375" style="55" customWidth="1"/>
    <col min="14613" max="14613" width="10.5703125" style="55" customWidth="1"/>
    <col min="14614" max="14614" width="10.42578125" style="55" customWidth="1"/>
    <col min="14615" max="14615" width="10.7109375" style="55" customWidth="1"/>
    <col min="14616" max="14849" width="9.140625" style="55"/>
    <col min="14850" max="14850" width="10.5703125" style="55" customWidth="1"/>
    <col min="14851" max="14853" width="9.140625" style="55"/>
    <col min="14854" max="14854" width="19" style="55" customWidth="1"/>
    <col min="14855" max="14855" width="19.28515625" style="55" customWidth="1"/>
    <col min="14856" max="14856" width="37" style="55" customWidth="1"/>
    <col min="14857" max="14857" width="9.140625" style="55"/>
    <col min="14858" max="14858" width="8.140625" style="55" customWidth="1"/>
    <col min="14859" max="14859" width="7.85546875" style="55" customWidth="1"/>
    <col min="14860" max="14860" width="8.140625" style="55" customWidth="1"/>
    <col min="14861" max="14861" width="9.140625" style="55"/>
    <col min="14862" max="14862" width="15.7109375" style="55" customWidth="1"/>
    <col min="14863" max="14863" width="9.140625" style="55"/>
    <col min="14864" max="14864" width="19" style="55" customWidth="1"/>
    <col min="14865" max="14865" width="9.140625" style="55"/>
    <col min="14866" max="14868" width="10.7109375" style="55" customWidth="1"/>
    <col min="14869" max="14869" width="10.5703125" style="55" customWidth="1"/>
    <col min="14870" max="14870" width="10.42578125" style="55" customWidth="1"/>
    <col min="14871" max="14871" width="10.7109375" style="55" customWidth="1"/>
    <col min="14872" max="15105" width="9.140625" style="55"/>
    <col min="15106" max="15106" width="10.5703125" style="55" customWidth="1"/>
    <col min="15107" max="15109" width="9.140625" style="55"/>
    <col min="15110" max="15110" width="19" style="55" customWidth="1"/>
    <col min="15111" max="15111" width="19.28515625" style="55" customWidth="1"/>
    <col min="15112" max="15112" width="37" style="55" customWidth="1"/>
    <col min="15113" max="15113" width="9.140625" style="55"/>
    <col min="15114" max="15114" width="8.140625" style="55" customWidth="1"/>
    <col min="15115" max="15115" width="7.85546875" style="55" customWidth="1"/>
    <col min="15116" max="15116" width="8.140625" style="55" customWidth="1"/>
    <col min="15117" max="15117" width="9.140625" style="55"/>
    <col min="15118" max="15118" width="15.7109375" style="55" customWidth="1"/>
    <col min="15119" max="15119" width="9.140625" style="55"/>
    <col min="15120" max="15120" width="19" style="55" customWidth="1"/>
    <col min="15121" max="15121" width="9.140625" style="55"/>
    <col min="15122" max="15124" width="10.7109375" style="55" customWidth="1"/>
    <col min="15125" max="15125" width="10.5703125" style="55" customWidth="1"/>
    <col min="15126" max="15126" width="10.42578125" style="55" customWidth="1"/>
    <col min="15127" max="15127" width="10.7109375" style="55" customWidth="1"/>
    <col min="15128" max="15361" width="9.140625" style="55"/>
    <col min="15362" max="15362" width="10.5703125" style="55" customWidth="1"/>
    <col min="15363" max="15365" width="9.140625" style="55"/>
    <col min="15366" max="15366" width="19" style="55" customWidth="1"/>
    <col min="15367" max="15367" width="19.28515625" style="55" customWidth="1"/>
    <col min="15368" max="15368" width="37" style="55" customWidth="1"/>
    <col min="15369" max="15369" width="9.140625" style="55"/>
    <col min="15370" max="15370" width="8.140625" style="55" customWidth="1"/>
    <col min="15371" max="15371" width="7.85546875" style="55" customWidth="1"/>
    <col min="15372" max="15372" width="8.140625" style="55" customWidth="1"/>
    <col min="15373" max="15373" width="9.140625" style="55"/>
    <col min="15374" max="15374" width="15.7109375" style="55" customWidth="1"/>
    <col min="15375" max="15375" width="9.140625" style="55"/>
    <col min="15376" max="15376" width="19" style="55" customWidth="1"/>
    <col min="15377" max="15377" width="9.140625" style="55"/>
    <col min="15378" max="15380" width="10.7109375" style="55" customWidth="1"/>
    <col min="15381" max="15381" width="10.5703125" style="55" customWidth="1"/>
    <col min="15382" max="15382" width="10.42578125" style="55" customWidth="1"/>
    <col min="15383" max="15383" width="10.7109375" style="55" customWidth="1"/>
    <col min="15384" max="15617" width="9.140625" style="55"/>
    <col min="15618" max="15618" width="10.5703125" style="55" customWidth="1"/>
    <col min="15619" max="15621" width="9.140625" style="55"/>
    <col min="15622" max="15622" width="19" style="55" customWidth="1"/>
    <col min="15623" max="15623" width="19.28515625" style="55" customWidth="1"/>
    <col min="15624" max="15624" width="37" style="55" customWidth="1"/>
    <col min="15625" max="15625" width="9.140625" style="55"/>
    <col min="15626" max="15626" width="8.140625" style="55" customWidth="1"/>
    <col min="15627" max="15627" width="7.85546875" style="55" customWidth="1"/>
    <col min="15628" max="15628" width="8.140625" style="55" customWidth="1"/>
    <col min="15629" max="15629" width="9.140625" style="55"/>
    <col min="15630" max="15630" width="15.7109375" style="55" customWidth="1"/>
    <col min="15631" max="15631" width="9.140625" style="55"/>
    <col min="15632" max="15632" width="19" style="55" customWidth="1"/>
    <col min="15633" max="15633" width="9.140625" style="55"/>
    <col min="15634" max="15636" width="10.7109375" style="55" customWidth="1"/>
    <col min="15637" max="15637" width="10.5703125" style="55" customWidth="1"/>
    <col min="15638" max="15638" width="10.42578125" style="55" customWidth="1"/>
    <col min="15639" max="15639" width="10.7109375" style="55" customWidth="1"/>
    <col min="15640" max="15873" width="9.140625" style="55"/>
    <col min="15874" max="15874" width="10.5703125" style="55" customWidth="1"/>
    <col min="15875" max="15877" width="9.140625" style="55"/>
    <col min="15878" max="15878" width="19" style="55" customWidth="1"/>
    <col min="15879" max="15879" width="19.28515625" style="55" customWidth="1"/>
    <col min="15880" max="15880" width="37" style="55" customWidth="1"/>
    <col min="15881" max="15881" width="9.140625" style="55"/>
    <col min="15882" max="15882" width="8.140625" style="55" customWidth="1"/>
    <col min="15883" max="15883" width="7.85546875" style="55" customWidth="1"/>
    <col min="15884" max="15884" width="8.140625" style="55" customWidth="1"/>
    <col min="15885" max="15885" width="9.140625" style="55"/>
    <col min="15886" max="15886" width="15.7109375" style="55" customWidth="1"/>
    <col min="15887" max="15887" width="9.140625" style="55"/>
    <col min="15888" max="15888" width="19" style="55" customWidth="1"/>
    <col min="15889" max="15889" width="9.140625" style="55"/>
    <col min="15890" max="15892" width="10.7109375" style="55" customWidth="1"/>
    <col min="15893" max="15893" width="10.5703125" style="55" customWidth="1"/>
    <col min="15894" max="15894" width="10.42578125" style="55" customWidth="1"/>
    <col min="15895" max="15895" width="10.7109375" style="55" customWidth="1"/>
    <col min="15896" max="16129" width="9.140625" style="55"/>
    <col min="16130" max="16130" width="10.5703125" style="55" customWidth="1"/>
    <col min="16131" max="16133" width="9.140625" style="55"/>
    <col min="16134" max="16134" width="19" style="55" customWidth="1"/>
    <col min="16135" max="16135" width="19.28515625" style="55" customWidth="1"/>
    <col min="16136" max="16136" width="37" style="55" customWidth="1"/>
    <col min="16137" max="16137" width="9.140625" style="55"/>
    <col min="16138" max="16138" width="8.140625" style="55" customWidth="1"/>
    <col min="16139" max="16139" width="7.85546875" style="55" customWidth="1"/>
    <col min="16140" max="16140" width="8.140625" style="55" customWidth="1"/>
    <col min="16141" max="16141" width="9.140625" style="55"/>
    <col min="16142" max="16142" width="15.7109375" style="55" customWidth="1"/>
    <col min="16143" max="16143" width="9.140625" style="55"/>
    <col min="16144" max="16144" width="19" style="55" customWidth="1"/>
    <col min="16145" max="16145" width="9.140625" style="55"/>
    <col min="16146" max="16148" width="10.7109375" style="55" customWidth="1"/>
    <col min="16149" max="16149" width="10.5703125" style="55" customWidth="1"/>
    <col min="16150" max="16150" width="10.42578125" style="55" customWidth="1"/>
    <col min="16151" max="16151" width="10.7109375" style="55" customWidth="1"/>
    <col min="16152" max="16384" width="9.140625" style="55"/>
  </cols>
  <sheetData>
    <row r="2" spans="1:22" ht="20.25" customHeight="1">
      <c r="A2" s="54" t="s">
        <v>92</v>
      </c>
    </row>
    <row r="3" spans="1:22" ht="20.25" customHeight="1">
      <c r="A3" s="54" t="s">
        <v>93</v>
      </c>
    </row>
    <row r="4" spans="1:22" ht="20.25" customHeight="1">
      <c r="A4" s="54" t="s">
        <v>94</v>
      </c>
    </row>
    <row r="5" spans="1:22" ht="20.25" customHeight="1">
      <c r="A5" s="54" t="s">
        <v>95</v>
      </c>
    </row>
    <row r="6" spans="1:22" ht="20.25" customHeight="1">
      <c r="A6" s="54" t="s">
        <v>96</v>
      </c>
    </row>
    <row r="8" spans="1:22">
      <c r="A8" s="56"/>
      <c r="B8" s="57"/>
      <c r="C8" s="57"/>
      <c r="D8" s="57"/>
      <c r="E8" s="57"/>
      <c r="F8" s="57"/>
      <c r="G8" s="57"/>
    </row>
    <row r="10" spans="1:22" ht="18.75">
      <c r="A10" s="58" t="s">
        <v>97</v>
      </c>
      <c r="B10" s="59"/>
      <c r="C10" s="59"/>
      <c r="D10" s="59"/>
      <c r="E10" s="59"/>
      <c r="F10" s="59"/>
      <c r="G10" s="59"/>
      <c r="H10" s="59"/>
      <c r="I10" s="60"/>
      <c r="J10" s="59"/>
      <c r="K10" s="59"/>
      <c r="L10" s="59"/>
      <c r="M10" s="59"/>
      <c r="N10" s="59"/>
      <c r="O10" s="61"/>
      <c r="P10" s="62"/>
      <c r="Q10" s="60"/>
      <c r="R10" s="61"/>
      <c r="S10" s="61"/>
      <c r="T10" s="61"/>
      <c r="U10" s="60"/>
      <c r="V10" s="60"/>
    </row>
    <row r="11" spans="1:22">
      <c r="A11" s="59"/>
      <c r="B11" s="59"/>
      <c r="C11" s="59"/>
      <c r="D11" s="59"/>
      <c r="E11" s="59"/>
      <c r="F11" s="59"/>
      <c r="G11" s="59"/>
      <c r="H11" s="59"/>
      <c r="I11" s="60"/>
      <c r="J11" s="59"/>
      <c r="K11" s="59"/>
      <c r="L11" s="59"/>
      <c r="M11" s="59"/>
      <c r="N11" s="59"/>
      <c r="O11" s="61"/>
      <c r="P11" s="62"/>
      <c r="Q11" s="60"/>
      <c r="R11" s="61"/>
      <c r="S11" s="61"/>
      <c r="T11" s="61"/>
      <c r="U11" s="60"/>
      <c r="V11" s="60"/>
    </row>
    <row r="12" spans="1:22">
      <c r="A12" s="59" t="s">
        <v>98</v>
      </c>
      <c r="B12" s="59"/>
      <c r="C12" s="59"/>
      <c r="D12" s="59" t="s">
        <v>99</v>
      </c>
      <c r="E12" s="59"/>
      <c r="F12" s="59"/>
      <c r="G12" s="59"/>
      <c r="H12" s="59"/>
      <c r="I12" s="60"/>
      <c r="J12" s="59"/>
      <c r="K12" s="59"/>
      <c r="L12" s="59"/>
      <c r="M12" s="59"/>
      <c r="N12" s="59"/>
      <c r="O12" s="61"/>
      <c r="P12" s="62"/>
      <c r="Q12" s="60"/>
      <c r="R12" s="61"/>
      <c r="S12" s="61"/>
      <c r="T12" s="61"/>
      <c r="U12" s="60"/>
      <c r="V12" s="60"/>
    </row>
    <row r="13" spans="1:22">
      <c r="A13" s="59" t="s">
        <v>100</v>
      </c>
      <c r="B13" s="59"/>
      <c r="C13" s="59"/>
      <c r="D13" s="59" t="s">
        <v>101</v>
      </c>
      <c r="E13" s="59"/>
      <c r="F13" s="59"/>
      <c r="G13" s="59"/>
      <c r="H13" s="59"/>
      <c r="I13" s="60"/>
      <c r="J13" s="59"/>
      <c r="K13" s="59"/>
      <c r="L13" s="59"/>
      <c r="M13" s="59"/>
      <c r="N13" s="59"/>
      <c r="O13" s="61"/>
      <c r="P13" s="62"/>
      <c r="Q13" s="60"/>
      <c r="R13" s="61"/>
      <c r="S13" s="61"/>
      <c r="T13" s="61"/>
      <c r="U13" s="60"/>
      <c r="V13" s="60"/>
    </row>
    <row r="14" spans="1:22">
      <c r="A14" s="59"/>
      <c r="B14" s="59"/>
      <c r="C14" s="59"/>
      <c r="D14" s="59"/>
      <c r="E14" s="59"/>
      <c r="F14" s="59"/>
      <c r="G14" s="59"/>
      <c r="H14" s="59"/>
      <c r="I14" s="60"/>
      <c r="J14" s="59"/>
      <c r="K14" s="59"/>
      <c r="L14" s="59"/>
      <c r="M14" s="59"/>
      <c r="N14" s="59"/>
      <c r="O14" s="61"/>
      <c r="P14" s="62"/>
      <c r="Q14" s="60"/>
      <c r="R14" s="61"/>
      <c r="S14" s="61"/>
      <c r="T14" s="61"/>
      <c r="U14" s="60"/>
      <c r="V14" s="60"/>
    </row>
    <row r="15" spans="1:22" ht="12.75" customHeight="1">
      <c r="A15" s="293" t="s">
        <v>98</v>
      </c>
      <c r="B15" s="293" t="s">
        <v>1</v>
      </c>
      <c r="C15" s="293" t="s">
        <v>92</v>
      </c>
      <c r="D15" s="293" t="s">
        <v>93</v>
      </c>
      <c r="E15" s="293" t="s">
        <v>102</v>
      </c>
      <c r="F15" s="302" t="s">
        <v>103</v>
      </c>
      <c r="G15" s="293" t="s">
        <v>104</v>
      </c>
      <c r="H15" s="293" t="s">
        <v>105</v>
      </c>
      <c r="I15" s="292" t="s">
        <v>106</v>
      </c>
      <c r="J15" s="303" t="s">
        <v>107</v>
      </c>
      <c r="K15" s="303" t="s">
        <v>108</v>
      </c>
      <c r="L15" s="303" t="s">
        <v>109</v>
      </c>
      <c r="M15" s="299" t="s">
        <v>110</v>
      </c>
      <c r="N15" s="299" t="s">
        <v>111</v>
      </c>
      <c r="O15" s="302" t="s">
        <v>112</v>
      </c>
      <c r="P15" s="293" t="s">
        <v>113</v>
      </c>
      <c r="Q15" s="292" t="s">
        <v>114</v>
      </c>
      <c r="R15" s="302" t="s">
        <v>115</v>
      </c>
      <c r="S15" s="299" t="s">
        <v>116</v>
      </c>
      <c r="T15" s="292" t="s">
        <v>117</v>
      </c>
      <c r="U15" s="301" t="s">
        <v>118</v>
      </c>
    </row>
    <row r="16" spans="1:22" ht="39" customHeight="1">
      <c r="A16" s="293"/>
      <c r="B16" s="293"/>
      <c r="C16" s="293"/>
      <c r="D16" s="293"/>
      <c r="E16" s="293"/>
      <c r="F16" s="302"/>
      <c r="G16" s="293"/>
      <c r="H16" s="293"/>
      <c r="I16" s="292"/>
      <c r="J16" s="304"/>
      <c r="K16" s="304"/>
      <c r="L16" s="304"/>
      <c r="M16" s="300"/>
      <c r="N16" s="300"/>
      <c r="O16" s="302"/>
      <c r="P16" s="293"/>
      <c r="Q16" s="292"/>
      <c r="R16" s="302"/>
      <c r="S16" s="300"/>
      <c r="T16" s="292"/>
      <c r="U16" s="301"/>
    </row>
    <row r="17" spans="1:27">
      <c r="A17" s="63">
        <v>42917</v>
      </c>
      <c r="B17" s="64" t="s">
        <v>119</v>
      </c>
      <c r="C17" s="64" t="s">
        <v>120</v>
      </c>
      <c r="D17" s="64" t="s">
        <v>121</v>
      </c>
      <c r="E17" s="64" t="s">
        <v>122</v>
      </c>
      <c r="F17" s="65" t="s">
        <v>123</v>
      </c>
      <c r="G17" s="64" t="s">
        <v>124</v>
      </c>
      <c r="H17" s="64" t="s">
        <v>125</v>
      </c>
      <c r="I17" s="66">
        <v>1100</v>
      </c>
      <c r="J17" s="67">
        <f t="shared" ref="J17:J22" si="0">I17</f>
        <v>1100</v>
      </c>
      <c r="K17" s="64">
        <v>20</v>
      </c>
      <c r="L17" s="64">
        <f t="shared" ref="L17:L22" si="1">(I17/J17)/K17</f>
        <v>0.05</v>
      </c>
      <c r="M17" s="65">
        <v>42919</v>
      </c>
      <c r="N17" s="65">
        <v>42919</v>
      </c>
      <c r="O17" s="68">
        <v>42919</v>
      </c>
      <c r="P17" s="69" t="s">
        <v>126</v>
      </c>
      <c r="Q17" s="70">
        <v>550</v>
      </c>
      <c r="R17" s="71">
        <v>42919</v>
      </c>
      <c r="S17" s="70">
        <v>550</v>
      </c>
      <c r="T17" s="70">
        <v>0</v>
      </c>
      <c r="U17" s="72" t="s">
        <v>127</v>
      </c>
    </row>
    <row r="18" spans="1:27">
      <c r="A18" s="63">
        <v>42917</v>
      </c>
      <c r="B18" s="64" t="s">
        <v>119</v>
      </c>
      <c r="C18" s="64" t="s">
        <v>120</v>
      </c>
      <c r="D18" s="64" t="s">
        <v>121</v>
      </c>
      <c r="E18" s="64" t="s">
        <v>122</v>
      </c>
      <c r="F18" s="65" t="s">
        <v>123</v>
      </c>
      <c r="G18" s="64" t="s">
        <v>124</v>
      </c>
      <c r="H18" s="64" t="s">
        <v>125</v>
      </c>
      <c r="I18" s="66">
        <v>1100</v>
      </c>
      <c r="J18" s="67">
        <f t="shared" si="0"/>
        <v>1100</v>
      </c>
      <c r="K18" s="64">
        <v>20</v>
      </c>
      <c r="L18" s="64">
        <f t="shared" si="1"/>
        <v>0.05</v>
      </c>
      <c r="M18" s="65">
        <v>42919</v>
      </c>
      <c r="N18" s="65">
        <v>42919</v>
      </c>
      <c r="O18" s="68">
        <v>42920</v>
      </c>
      <c r="P18" s="69" t="s">
        <v>128</v>
      </c>
      <c r="Q18" s="70">
        <v>550</v>
      </c>
      <c r="R18" s="71">
        <v>42920</v>
      </c>
      <c r="S18" s="70">
        <v>550</v>
      </c>
      <c r="T18" s="70">
        <v>0</v>
      </c>
      <c r="U18" s="72" t="s">
        <v>127</v>
      </c>
    </row>
    <row r="19" spans="1:27">
      <c r="A19" s="63">
        <v>42917</v>
      </c>
      <c r="B19" s="64" t="s">
        <v>129</v>
      </c>
      <c r="C19" s="64" t="s">
        <v>130</v>
      </c>
      <c r="D19" s="64" t="s">
        <v>121</v>
      </c>
      <c r="E19" s="64" t="s">
        <v>122</v>
      </c>
      <c r="F19" s="65" t="s">
        <v>131</v>
      </c>
      <c r="G19" s="64" t="s">
        <v>132</v>
      </c>
      <c r="H19" s="64" t="s">
        <v>133</v>
      </c>
      <c r="I19" s="66">
        <v>60</v>
      </c>
      <c r="J19" s="67">
        <f t="shared" si="0"/>
        <v>60</v>
      </c>
      <c r="K19" s="64">
        <v>20</v>
      </c>
      <c r="L19" s="64">
        <f t="shared" si="1"/>
        <v>0.05</v>
      </c>
      <c r="M19" s="65">
        <v>42919</v>
      </c>
      <c r="N19" s="65">
        <v>42919</v>
      </c>
      <c r="O19" s="68">
        <v>42919</v>
      </c>
      <c r="P19" s="73" t="s">
        <v>126</v>
      </c>
      <c r="Q19" s="66">
        <v>60</v>
      </c>
      <c r="R19" s="68">
        <v>42919</v>
      </c>
      <c r="S19" s="66">
        <v>60</v>
      </c>
      <c r="T19" s="66">
        <v>0</v>
      </c>
      <c r="U19" s="72" t="s">
        <v>127</v>
      </c>
    </row>
    <row r="20" spans="1:27">
      <c r="A20" s="63">
        <v>42917</v>
      </c>
      <c r="B20" s="64" t="s">
        <v>129</v>
      </c>
      <c r="C20" s="64" t="s">
        <v>130</v>
      </c>
      <c r="D20" s="64" t="s">
        <v>134</v>
      </c>
      <c r="E20" s="64" t="s">
        <v>122</v>
      </c>
      <c r="F20" s="65" t="s">
        <v>131</v>
      </c>
      <c r="G20" s="64" t="s">
        <v>135</v>
      </c>
      <c r="H20" s="64" t="s">
        <v>136</v>
      </c>
      <c r="I20" s="66">
        <v>30</v>
      </c>
      <c r="J20" s="67">
        <f t="shared" si="0"/>
        <v>30</v>
      </c>
      <c r="K20" s="64">
        <v>20</v>
      </c>
      <c r="L20" s="64">
        <f t="shared" si="1"/>
        <v>0.05</v>
      </c>
      <c r="M20" s="65">
        <v>42919</v>
      </c>
      <c r="N20" s="65">
        <v>42919</v>
      </c>
      <c r="O20" s="68">
        <v>42919</v>
      </c>
      <c r="P20" s="73" t="s">
        <v>126</v>
      </c>
      <c r="Q20" s="66">
        <v>30</v>
      </c>
      <c r="R20" s="68">
        <v>42919</v>
      </c>
      <c r="S20" s="66">
        <v>30</v>
      </c>
      <c r="T20" s="66">
        <v>0</v>
      </c>
      <c r="U20" s="72" t="s">
        <v>127</v>
      </c>
    </row>
    <row r="21" spans="1:27">
      <c r="A21" s="63">
        <v>42917</v>
      </c>
      <c r="B21" s="64" t="s">
        <v>137</v>
      </c>
      <c r="C21" s="64" t="s">
        <v>138</v>
      </c>
      <c r="D21" s="64" t="s">
        <v>139</v>
      </c>
      <c r="E21" s="64" t="s">
        <v>122</v>
      </c>
      <c r="F21" s="65" t="s">
        <v>140</v>
      </c>
      <c r="G21" s="64" t="s">
        <v>141</v>
      </c>
      <c r="H21" s="64" t="s">
        <v>142</v>
      </c>
      <c r="I21" s="66">
        <v>80</v>
      </c>
      <c r="J21" s="67">
        <f t="shared" si="0"/>
        <v>80</v>
      </c>
      <c r="K21" s="64">
        <v>20</v>
      </c>
      <c r="L21" s="64">
        <f t="shared" si="1"/>
        <v>0.05</v>
      </c>
      <c r="M21" s="65">
        <v>42919</v>
      </c>
      <c r="N21" s="65">
        <v>42919</v>
      </c>
      <c r="O21" s="68">
        <v>42919</v>
      </c>
      <c r="P21" s="73" t="s">
        <v>126</v>
      </c>
      <c r="Q21" s="66">
        <v>80</v>
      </c>
      <c r="R21" s="68">
        <v>42919</v>
      </c>
      <c r="S21" s="66">
        <v>80</v>
      </c>
      <c r="T21" s="66">
        <v>0</v>
      </c>
      <c r="U21" s="72" t="s">
        <v>127</v>
      </c>
    </row>
    <row r="22" spans="1:27">
      <c r="A22" s="63">
        <v>42917</v>
      </c>
      <c r="B22" s="64" t="s">
        <v>137</v>
      </c>
      <c r="C22" s="64" t="s">
        <v>138</v>
      </c>
      <c r="D22" s="64" t="s">
        <v>139</v>
      </c>
      <c r="E22" s="64" t="s">
        <v>122</v>
      </c>
      <c r="F22" s="65" t="s">
        <v>140</v>
      </c>
      <c r="G22" s="64" t="s">
        <v>143</v>
      </c>
      <c r="H22" s="64" t="s">
        <v>144</v>
      </c>
      <c r="I22" s="66">
        <v>180</v>
      </c>
      <c r="J22" s="67">
        <f t="shared" si="0"/>
        <v>180</v>
      </c>
      <c r="K22" s="64">
        <v>20</v>
      </c>
      <c r="L22" s="64">
        <f t="shared" si="1"/>
        <v>0.05</v>
      </c>
      <c r="M22" s="65">
        <v>42919</v>
      </c>
      <c r="N22" s="65">
        <v>42919</v>
      </c>
      <c r="O22" s="68">
        <v>42919</v>
      </c>
      <c r="P22" s="73" t="s">
        <v>126</v>
      </c>
      <c r="Q22" s="66">
        <v>180</v>
      </c>
      <c r="R22" s="68">
        <v>42919</v>
      </c>
      <c r="S22" s="66">
        <v>40</v>
      </c>
      <c r="T22" s="66">
        <v>140</v>
      </c>
      <c r="U22" s="72" t="s">
        <v>145</v>
      </c>
    </row>
    <row r="25" spans="1:27" ht="13.5" thickBo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ht="13.5" thickTop="1"/>
  </sheetData>
  <autoFilter ref="A16:U16"/>
  <mergeCells count="21">
    <mergeCell ref="L15:L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S15:S16"/>
    <mergeCell ref="T15:T16"/>
    <mergeCell ref="U15:U16"/>
    <mergeCell ref="M15:M16"/>
    <mergeCell ref="N15:N16"/>
    <mergeCell ref="O15:O16"/>
    <mergeCell ref="P15:P16"/>
    <mergeCell ref="Q15:Q16"/>
    <mergeCell ref="R15:R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3:T24"/>
  <sheetViews>
    <sheetView showGridLines="0" workbookViewId="0"/>
  </sheetViews>
  <sheetFormatPr defaultRowHeight="12.75"/>
  <cols>
    <col min="1" max="1" width="9.140625" style="78"/>
    <col min="2" max="2" width="11.5703125" style="78" customWidth="1"/>
    <col min="3" max="4" width="9.140625" style="78"/>
    <col min="5" max="5" width="8.7109375" style="78" customWidth="1"/>
    <col min="6" max="7" width="18.28515625" style="78" customWidth="1"/>
    <col min="8" max="8" width="21.28515625" style="78" customWidth="1"/>
    <col min="9" max="10" width="10.28515625" style="78" customWidth="1"/>
    <col min="11" max="11" width="8.7109375" style="78" customWidth="1"/>
    <col min="12" max="12" width="9.140625" style="78"/>
    <col min="13" max="13" width="10.28515625" style="78" customWidth="1"/>
    <col min="14" max="15" width="9.140625" style="78"/>
    <col min="16" max="16" width="14.140625" style="78" customWidth="1"/>
    <col min="17" max="17" width="12" style="78" customWidth="1"/>
    <col min="18" max="18" width="9.140625" style="78"/>
    <col min="19" max="19" width="9.7109375" style="78" customWidth="1"/>
    <col min="20" max="257" width="9.140625" style="78"/>
    <col min="258" max="258" width="11.5703125" style="78" customWidth="1"/>
    <col min="259" max="260" width="9.140625" style="78"/>
    <col min="261" max="261" width="8.7109375" style="78" customWidth="1"/>
    <col min="262" max="263" width="18.28515625" style="78" customWidth="1"/>
    <col min="264" max="264" width="21.28515625" style="78" customWidth="1"/>
    <col min="265" max="266" width="10.28515625" style="78" customWidth="1"/>
    <col min="267" max="267" width="8.7109375" style="78" customWidth="1"/>
    <col min="268" max="268" width="9.140625" style="78"/>
    <col min="269" max="269" width="10.28515625" style="78" customWidth="1"/>
    <col min="270" max="271" width="9.140625" style="78"/>
    <col min="272" max="272" width="14.140625" style="78" customWidth="1"/>
    <col min="273" max="273" width="12" style="78" customWidth="1"/>
    <col min="274" max="274" width="9.140625" style="78"/>
    <col min="275" max="275" width="9.7109375" style="78" customWidth="1"/>
    <col min="276" max="513" width="9.140625" style="78"/>
    <col min="514" max="514" width="11.5703125" style="78" customWidth="1"/>
    <col min="515" max="516" width="9.140625" style="78"/>
    <col min="517" max="517" width="8.7109375" style="78" customWidth="1"/>
    <col min="518" max="519" width="18.28515625" style="78" customWidth="1"/>
    <col min="520" max="520" width="21.28515625" style="78" customWidth="1"/>
    <col min="521" max="522" width="10.28515625" style="78" customWidth="1"/>
    <col min="523" max="523" width="8.7109375" style="78" customWidth="1"/>
    <col min="524" max="524" width="9.140625" style="78"/>
    <col min="525" max="525" width="10.28515625" style="78" customWidth="1"/>
    <col min="526" max="527" width="9.140625" style="78"/>
    <col min="528" max="528" width="14.140625" style="78" customWidth="1"/>
    <col min="529" max="529" width="12" style="78" customWidth="1"/>
    <col min="530" max="530" width="9.140625" style="78"/>
    <col min="531" max="531" width="9.7109375" style="78" customWidth="1"/>
    <col min="532" max="769" width="9.140625" style="78"/>
    <col min="770" max="770" width="11.5703125" style="78" customWidth="1"/>
    <col min="771" max="772" width="9.140625" style="78"/>
    <col min="773" max="773" width="8.7109375" style="78" customWidth="1"/>
    <col min="774" max="775" width="18.28515625" style="78" customWidth="1"/>
    <col min="776" max="776" width="21.28515625" style="78" customWidth="1"/>
    <col min="777" max="778" width="10.28515625" style="78" customWidth="1"/>
    <col min="779" max="779" width="8.7109375" style="78" customWidth="1"/>
    <col min="780" max="780" width="9.140625" style="78"/>
    <col min="781" max="781" width="10.28515625" style="78" customWidth="1"/>
    <col min="782" max="783" width="9.140625" style="78"/>
    <col min="784" max="784" width="14.140625" style="78" customWidth="1"/>
    <col min="785" max="785" width="12" style="78" customWidth="1"/>
    <col min="786" max="786" width="9.140625" style="78"/>
    <col min="787" max="787" width="9.7109375" style="78" customWidth="1"/>
    <col min="788" max="1025" width="9.140625" style="78"/>
    <col min="1026" max="1026" width="11.5703125" style="78" customWidth="1"/>
    <col min="1027" max="1028" width="9.140625" style="78"/>
    <col min="1029" max="1029" width="8.7109375" style="78" customWidth="1"/>
    <col min="1030" max="1031" width="18.28515625" style="78" customWidth="1"/>
    <col min="1032" max="1032" width="21.28515625" style="78" customWidth="1"/>
    <col min="1033" max="1034" width="10.28515625" style="78" customWidth="1"/>
    <col min="1035" max="1035" width="8.7109375" style="78" customWidth="1"/>
    <col min="1036" max="1036" width="9.140625" style="78"/>
    <col min="1037" max="1037" width="10.28515625" style="78" customWidth="1"/>
    <col min="1038" max="1039" width="9.140625" style="78"/>
    <col min="1040" max="1040" width="14.140625" style="78" customWidth="1"/>
    <col min="1041" max="1041" width="12" style="78" customWidth="1"/>
    <col min="1042" max="1042" width="9.140625" style="78"/>
    <col min="1043" max="1043" width="9.7109375" style="78" customWidth="1"/>
    <col min="1044" max="1281" width="9.140625" style="78"/>
    <col min="1282" max="1282" width="11.5703125" style="78" customWidth="1"/>
    <col min="1283" max="1284" width="9.140625" style="78"/>
    <col min="1285" max="1285" width="8.7109375" style="78" customWidth="1"/>
    <col min="1286" max="1287" width="18.28515625" style="78" customWidth="1"/>
    <col min="1288" max="1288" width="21.28515625" style="78" customWidth="1"/>
    <col min="1289" max="1290" width="10.28515625" style="78" customWidth="1"/>
    <col min="1291" max="1291" width="8.7109375" style="78" customWidth="1"/>
    <col min="1292" max="1292" width="9.140625" style="78"/>
    <col min="1293" max="1293" width="10.28515625" style="78" customWidth="1"/>
    <col min="1294" max="1295" width="9.140625" style="78"/>
    <col min="1296" max="1296" width="14.140625" style="78" customWidth="1"/>
    <col min="1297" max="1297" width="12" style="78" customWidth="1"/>
    <col min="1298" max="1298" width="9.140625" style="78"/>
    <col min="1299" max="1299" width="9.7109375" style="78" customWidth="1"/>
    <col min="1300" max="1537" width="9.140625" style="78"/>
    <col min="1538" max="1538" width="11.5703125" style="78" customWidth="1"/>
    <col min="1539" max="1540" width="9.140625" style="78"/>
    <col min="1541" max="1541" width="8.7109375" style="78" customWidth="1"/>
    <col min="1542" max="1543" width="18.28515625" style="78" customWidth="1"/>
    <col min="1544" max="1544" width="21.28515625" style="78" customWidth="1"/>
    <col min="1545" max="1546" width="10.28515625" style="78" customWidth="1"/>
    <col min="1547" max="1547" width="8.7109375" style="78" customWidth="1"/>
    <col min="1548" max="1548" width="9.140625" style="78"/>
    <col min="1549" max="1549" width="10.28515625" style="78" customWidth="1"/>
    <col min="1550" max="1551" width="9.140625" style="78"/>
    <col min="1552" max="1552" width="14.140625" style="78" customWidth="1"/>
    <col min="1553" max="1553" width="12" style="78" customWidth="1"/>
    <col min="1554" max="1554" width="9.140625" style="78"/>
    <col min="1555" max="1555" width="9.7109375" style="78" customWidth="1"/>
    <col min="1556" max="1793" width="9.140625" style="78"/>
    <col min="1794" max="1794" width="11.5703125" style="78" customWidth="1"/>
    <col min="1795" max="1796" width="9.140625" style="78"/>
    <col min="1797" max="1797" width="8.7109375" style="78" customWidth="1"/>
    <col min="1798" max="1799" width="18.28515625" style="78" customWidth="1"/>
    <col min="1800" max="1800" width="21.28515625" style="78" customWidth="1"/>
    <col min="1801" max="1802" width="10.28515625" style="78" customWidth="1"/>
    <col min="1803" max="1803" width="8.7109375" style="78" customWidth="1"/>
    <col min="1804" max="1804" width="9.140625" style="78"/>
    <col min="1805" max="1805" width="10.28515625" style="78" customWidth="1"/>
    <col min="1806" max="1807" width="9.140625" style="78"/>
    <col min="1808" max="1808" width="14.140625" style="78" customWidth="1"/>
    <col min="1809" max="1809" width="12" style="78" customWidth="1"/>
    <col min="1810" max="1810" width="9.140625" style="78"/>
    <col min="1811" max="1811" width="9.7109375" style="78" customWidth="1"/>
    <col min="1812" max="2049" width="9.140625" style="78"/>
    <col min="2050" max="2050" width="11.5703125" style="78" customWidth="1"/>
    <col min="2051" max="2052" width="9.140625" style="78"/>
    <col min="2053" max="2053" width="8.7109375" style="78" customWidth="1"/>
    <col min="2054" max="2055" width="18.28515625" style="78" customWidth="1"/>
    <col min="2056" max="2056" width="21.28515625" style="78" customWidth="1"/>
    <col min="2057" max="2058" width="10.28515625" style="78" customWidth="1"/>
    <col min="2059" max="2059" width="8.7109375" style="78" customWidth="1"/>
    <col min="2060" max="2060" width="9.140625" style="78"/>
    <col min="2061" max="2061" width="10.28515625" style="78" customWidth="1"/>
    <col min="2062" max="2063" width="9.140625" style="78"/>
    <col min="2064" max="2064" width="14.140625" style="78" customWidth="1"/>
    <col min="2065" max="2065" width="12" style="78" customWidth="1"/>
    <col min="2066" max="2066" width="9.140625" style="78"/>
    <col min="2067" max="2067" width="9.7109375" style="78" customWidth="1"/>
    <col min="2068" max="2305" width="9.140625" style="78"/>
    <col min="2306" max="2306" width="11.5703125" style="78" customWidth="1"/>
    <col min="2307" max="2308" width="9.140625" style="78"/>
    <col min="2309" max="2309" width="8.7109375" style="78" customWidth="1"/>
    <col min="2310" max="2311" width="18.28515625" style="78" customWidth="1"/>
    <col min="2312" max="2312" width="21.28515625" style="78" customWidth="1"/>
    <col min="2313" max="2314" width="10.28515625" style="78" customWidth="1"/>
    <col min="2315" max="2315" width="8.7109375" style="78" customWidth="1"/>
    <col min="2316" max="2316" width="9.140625" style="78"/>
    <col min="2317" max="2317" width="10.28515625" style="78" customWidth="1"/>
    <col min="2318" max="2319" width="9.140625" style="78"/>
    <col min="2320" max="2320" width="14.140625" style="78" customWidth="1"/>
    <col min="2321" max="2321" width="12" style="78" customWidth="1"/>
    <col min="2322" max="2322" width="9.140625" style="78"/>
    <col min="2323" max="2323" width="9.7109375" style="78" customWidth="1"/>
    <col min="2324" max="2561" width="9.140625" style="78"/>
    <col min="2562" max="2562" width="11.5703125" style="78" customWidth="1"/>
    <col min="2563" max="2564" width="9.140625" style="78"/>
    <col min="2565" max="2565" width="8.7109375" style="78" customWidth="1"/>
    <col min="2566" max="2567" width="18.28515625" style="78" customWidth="1"/>
    <col min="2568" max="2568" width="21.28515625" style="78" customWidth="1"/>
    <col min="2569" max="2570" width="10.28515625" style="78" customWidth="1"/>
    <col min="2571" max="2571" width="8.7109375" style="78" customWidth="1"/>
    <col min="2572" max="2572" width="9.140625" style="78"/>
    <col min="2573" max="2573" width="10.28515625" style="78" customWidth="1"/>
    <col min="2574" max="2575" width="9.140625" style="78"/>
    <col min="2576" max="2576" width="14.140625" style="78" customWidth="1"/>
    <col min="2577" max="2577" width="12" style="78" customWidth="1"/>
    <col min="2578" max="2578" width="9.140625" style="78"/>
    <col min="2579" max="2579" width="9.7109375" style="78" customWidth="1"/>
    <col min="2580" max="2817" width="9.140625" style="78"/>
    <col min="2818" max="2818" width="11.5703125" style="78" customWidth="1"/>
    <col min="2819" max="2820" width="9.140625" style="78"/>
    <col min="2821" max="2821" width="8.7109375" style="78" customWidth="1"/>
    <col min="2822" max="2823" width="18.28515625" style="78" customWidth="1"/>
    <col min="2824" max="2824" width="21.28515625" style="78" customWidth="1"/>
    <col min="2825" max="2826" width="10.28515625" style="78" customWidth="1"/>
    <col min="2827" max="2827" width="8.7109375" style="78" customWidth="1"/>
    <col min="2828" max="2828" width="9.140625" style="78"/>
    <col min="2829" max="2829" width="10.28515625" style="78" customWidth="1"/>
    <col min="2830" max="2831" width="9.140625" style="78"/>
    <col min="2832" max="2832" width="14.140625" style="78" customWidth="1"/>
    <col min="2833" max="2833" width="12" style="78" customWidth="1"/>
    <col min="2834" max="2834" width="9.140625" style="78"/>
    <col min="2835" max="2835" width="9.7109375" style="78" customWidth="1"/>
    <col min="2836" max="3073" width="9.140625" style="78"/>
    <col min="3074" max="3074" width="11.5703125" style="78" customWidth="1"/>
    <col min="3075" max="3076" width="9.140625" style="78"/>
    <col min="3077" max="3077" width="8.7109375" style="78" customWidth="1"/>
    <col min="3078" max="3079" width="18.28515625" style="78" customWidth="1"/>
    <col min="3080" max="3080" width="21.28515625" style="78" customWidth="1"/>
    <col min="3081" max="3082" width="10.28515625" style="78" customWidth="1"/>
    <col min="3083" max="3083" width="8.7109375" style="78" customWidth="1"/>
    <col min="3084" max="3084" width="9.140625" style="78"/>
    <col min="3085" max="3085" width="10.28515625" style="78" customWidth="1"/>
    <col min="3086" max="3087" width="9.140625" style="78"/>
    <col min="3088" max="3088" width="14.140625" style="78" customWidth="1"/>
    <col min="3089" max="3089" width="12" style="78" customWidth="1"/>
    <col min="3090" max="3090" width="9.140625" style="78"/>
    <col min="3091" max="3091" width="9.7109375" style="78" customWidth="1"/>
    <col min="3092" max="3329" width="9.140625" style="78"/>
    <col min="3330" max="3330" width="11.5703125" style="78" customWidth="1"/>
    <col min="3331" max="3332" width="9.140625" style="78"/>
    <col min="3333" max="3333" width="8.7109375" style="78" customWidth="1"/>
    <col min="3334" max="3335" width="18.28515625" style="78" customWidth="1"/>
    <col min="3336" max="3336" width="21.28515625" style="78" customWidth="1"/>
    <col min="3337" max="3338" width="10.28515625" style="78" customWidth="1"/>
    <col min="3339" max="3339" width="8.7109375" style="78" customWidth="1"/>
    <col min="3340" max="3340" width="9.140625" style="78"/>
    <col min="3341" max="3341" width="10.28515625" style="78" customWidth="1"/>
    <col min="3342" max="3343" width="9.140625" style="78"/>
    <col min="3344" max="3344" width="14.140625" style="78" customWidth="1"/>
    <col min="3345" max="3345" width="12" style="78" customWidth="1"/>
    <col min="3346" max="3346" width="9.140625" style="78"/>
    <col min="3347" max="3347" width="9.7109375" style="78" customWidth="1"/>
    <col min="3348" max="3585" width="9.140625" style="78"/>
    <col min="3586" max="3586" width="11.5703125" style="78" customWidth="1"/>
    <col min="3587" max="3588" width="9.140625" style="78"/>
    <col min="3589" max="3589" width="8.7109375" style="78" customWidth="1"/>
    <col min="3590" max="3591" width="18.28515625" style="78" customWidth="1"/>
    <col min="3592" max="3592" width="21.28515625" style="78" customWidth="1"/>
    <col min="3593" max="3594" width="10.28515625" style="78" customWidth="1"/>
    <col min="3595" max="3595" width="8.7109375" style="78" customWidth="1"/>
    <col min="3596" max="3596" width="9.140625" style="78"/>
    <col min="3597" max="3597" width="10.28515625" style="78" customWidth="1"/>
    <col min="3598" max="3599" width="9.140625" style="78"/>
    <col min="3600" max="3600" width="14.140625" style="78" customWidth="1"/>
    <col min="3601" max="3601" width="12" style="78" customWidth="1"/>
    <col min="3602" max="3602" width="9.140625" style="78"/>
    <col min="3603" max="3603" width="9.7109375" style="78" customWidth="1"/>
    <col min="3604" max="3841" width="9.140625" style="78"/>
    <col min="3842" max="3842" width="11.5703125" style="78" customWidth="1"/>
    <col min="3843" max="3844" width="9.140625" style="78"/>
    <col min="3845" max="3845" width="8.7109375" style="78" customWidth="1"/>
    <col min="3846" max="3847" width="18.28515625" style="78" customWidth="1"/>
    <col min="3848" max="3848" width="21.28515625" style="78" customWidth="1"/>
    <col min="3849" max="3850" width="10.28515625" style="78" customWidth="1"/>
    <col min="3851" max="3851" width="8.7109375" style="78" customWidth="1"/>
    <col min="3852" max="3852" width="9.140625" style="78"/>
    <col min="3853" max="3853" width="10.28515625" style="78" customWidth="1"/>
    <col min="3854" max="3855" width="9.140625" style="78"/>
    <col min="3856" max="3856" width="14.140625" style="78" customWidth="1"/>
    <col min="3857" max="3857" width="12" style="78" customWidth="1"/>
    <col min="3858" max="3858" width="9.140625" style="78"/>
    <col min="3859" max="3859" width="9.7109375" style="78" customWidth="1"/>
    <col min="3860" max="4097" width="9.140625" style="78"/>
    <col min="4098" max="4098" width="11.5703125" style="78" customWidth="1"/>
    <col min="4099" max="4100" width="9.140625" style="78"/>
    <col min="4101" max="4101" width="8.7109375" style="78" customWidth="1"/>
    <col min="4102" max="4103" width="18.28515625" style="78" customWidth="1"/>
    <col min="4104" max="4104" width="21.28515625" style="78" customWidth="1"/>
    <col min="4105" max="4106" width="10.28515625" style="78" customWidth="1"/>
    <col min="4107" max="4107" width="8.7109375" style="78" customWidth="1"/>
    <col min="4108" max="4108" width="9.140625" style="78"/>
    <col min="4109" max="4109" width="10.28515625" style="78" customWidth="1"/>
    <col min="4110" max="4111" width="9.140625" style="78"/>
    <col min="4112" max="4112" width="14.140625" style="78" customWidth="1"/>
    <col min="4113" max="4113" width="12" style="78" customWidth="1"/>
    <col min="4114" max="4114" width="9.140625" style="78"/>
    <col min="4115" max="4115" width="9.7109375" style="78" customWidth="1"/>
    <col min="4116" max="4353" width="9.140625" style="78"/>
    <col min="4354" max="4354" width="11.5703125" style="78" customWidth="1"/>
    <col min="4355" max="4356" width="9.140625" style="78"/>
    <col min="4357" max="4357" width="8.7109375" style="78" customWidth="1"/>
    <col min="4358" max="4359" width="18.28515625" style="78" customWidth="1"/>
    <col min="4360" max="4360" width="21.28515625" style="78" customWidth="1"/>
    <col min="4361" max="4362" width="10.28515625" style="78" customWidth="1"/>
    <col min="4363" max="4363" width="8.7109375" style="78" customWidth="1"/>
    <col min="4364" max="4364" width="9.140625" style="78"/>
    <col min="4365" max="4365" width="10.28515625" style="78" customWidth="1"/>
    <col min="4366" max="4367" width="9.140625" style="78"/>
    <col min="4368" max="4368" width="14.140625" style="78" customWidth="1"/>
    <col min="4369" max="4369" width="12" style="78" customWidth="1"/>
    <col min="4370" max="4370" width="9.140625" style="78"/>
    <col min="4371" max="4371" width="9.7109375" style="78" customWidth="1"/>
    <col min="4372" max="4609" width="9.140625" style="78"/>
    <col min="4610" max="4610" width="11.5703125" style="78" customWidth="1"/>
    <col min="4611" max="4612" width="9.140625" style="78"/>
    <col min="4613" max="4613" width="8.7109375" style="78" customWidth="1"/>
    <col min="4614" max="4615" width="18.28515625" style="78" customWidth="1"/>
    <col min="4616" max="4616" width="21.28515625" style="78" customWidth="1"/>
    <col min="4617" max="4618" width="10.28515625" style="78" customWidth="1"/>
    <col min="4619" max="4619" width="8.7109375" style="78" customWidth="1"/>
    <col min="4620" max="4620" width="9.140625" style="78"/>
    <col min="4621" max="4621" width="10.28515625" style="78" customWidth="1"/>
    <col min="4622" max="4623" width="9.140625" style="78"/>
    <col min="4624" max="4624" width="14.140625" style="78" customWidth="1"/>
    <col min="4625" max="4625" width="12" style="78" customWidth="1"/>
    <col min="4626" max="4626" width="9.140625" style="78"/>
    <col min="4627" max="4627" width="9.7109375" style="78" customWidth="1"/>
    <col min="4628" max="4865" width="9.140625" style="78"/>
    <col min="4866" max="4866" width="11.5703125" style="78" customWidth="1"/>
    <col min="4867" max="4868" width="9.140625" style="78"/>
    <col min="4869" max="4869" width="8.7109375" style="78" customWidth="1"/>
    <col min="4870" max="4871" width="18.28515625" style="78" customWidth="1"/>
    <col min="4872" max="4872" width="21.28515625" style="78" customWidth="1"/>
    <col min="4873" max="4874" width="10.28515625" style="78" customWidth="1"/>
    <col min="4875" max="4875" width="8.7109375" style="78" customWidth="1"/>
    <col min="4876" max="4876" width="9.140625" style="78"/>
    <col min="4877" max="4877" width="10.28515625" style="78" customWidth="1"/>
    <col min="4878" max="4879" width="9.140625" style="78"/>
    <col min="4880" max="4880" width="14.140625" style="78" customWidth="1"/>
    <col min="4881" max="4881" width="12" style="78" customWidth="1"/>
    <col min="4882" max="4882" width="9.140625" style="78"/>
    <col min="4883" max="4883" width="9.7109375" style="78" customWidth="1"/>
    <col min="4884" max="5121" width="9.140625" style="78"/>
    <col min="5122" max="5122" width="11.5703125" style="78" customWidth="1"/>
    <col min="5123" max="5124" width="9.140625" style="78"/>
    <col min="5125" max="5125" width="8.7109375" style="78" customWidth="1"/>
    <col min="5126" max="5127" width="18.28515625" style="78" customWidth="1"/>
    <col min="5128" max="5128" width="21.28515625" style="78" customWidth="1"/>
    <col min="5129" max="5130" width="10.28515625" style="78" customWidth="1"/>
    <col min="5131" max="5131" width="8.7109375" style="78" customWidth="1"/>
    <col min="5132" max="5132" width="9.140625" style="78"/>
    <col min="5133" max="5133" width="10.28515625" style="78" customWidth="1"/>
    <col min="5134" max="5135" width="9.140625" style="78"/>
    <col min="5136" max="5136" width="14.140625" style="78" customWidth="1"/>
    <col min="5137" max="5137" width="12" style="78" customWidth="1"/>
    <col min="5138" max="5138" width="9.140625" style="78"/>
    <col min="5139" max="5139" width="9.7109375" style="78" customWidth="1"/>
    <col min="5140" max="5377" width="9.140625" style="78"/>
    <col min="5378" max="5378" width="11.5703125" style="78" customWidth="1"/>
    <col min="5379" max="5380" width="9.140625" style="78"/>
    <col min="5381" max="5381" width="8.7109375" style="78" customWidth="1"/>
    <col min="5382" max="5383" width="18.28515625" style="78" customWidth="1"/>
    <col min="5384" max="5384" width="21.28515625" style="78" customWidth="1"/>
    <col min="5385" max="5386" width="10.28515625" style="78" customWidth="1"/>
    <col min="5387" max="5387" width="8.7109375" style="78" customWidth="1"/>
    <col min="5388" max="5388" width="9.140625" style="78"/>
    <col min="5389" max="5389" width="10.28515625" style="78" customWidth="1"/>
    <col min="5390" max="5391" width="9.140625" style="78"/>
    <col min="5392" max="5392" width="14.140625" style="78" customWidth="1"/>
    <col min="5393" max="5393" width="12" style="78" customWidth="1"/>
    <col min="5394" max="5394" width="9.140625" style="78"/>
    <col min="5395" max="5395" width="9.7109375" style="78" customWidth="1"/>
    <col min="5396" max="5633" width="9.140625" style="78"/>
    <col min="5634" max="5634" width="11.5703125" style="78" customWidth="1"/>
    <col min="5635" max="5636" width="9.140625" style="78"/>
    <col min="5637" max="5637" width="8.7109375" style="78" customWidth="1"/>
    <col min="5638" max="5639" width="18.28515625" style="78" customWidth="1"/>
    <col min="5640" max="5640" width="21.28515625" style="78" customWidth="1"/>
    <col min="5641" max="5642" width="10.28515625" style="78" customWidth="1"/>
    <col min="5643" max="5643" width="8.7109375" style="78" customWidth="1"/>
    <col min="5644" max="5644" width="9.140625" style="78"/>
    <col min="5645" max="5645" width="10.28515625" style="78" customWidth="1"/>
    <col min="5646" max="5647" width="9.140625" style="78"/>
    <col min="5648" max="5648" width="14.140625" style="78" customWidth="1"/>
    <col min="5649" max="5649" width="12" style="78" customWidth="1"/>
    <col min="5650" max="5650" width="9.140625" style="78"/>
    <col min="5651" max="5651" width="9.7109375" style="78" customWidth="1"/>
    <col min="5652" max="5889" width="9.140625" style="78"/>
    <col min="5890" max="5890" width="11.5703125" style="78" customWidth="1"/>
    <col min="5891" max="5892" width="9.140625" style="78"/>
    <col min="5893" max="5893" width="8.7109375" style="78" customWidth="1"/>
    <col min="5894" max="5895" width="18.28515625" style="78" customWidth="1"/>
    <col min="5896" max="5896" width="21.28515625" style="78" customWidth="1"/>
    <col min="5897" max="5898" width="10.28515625" style="78" customWidth="1"/>
    <col min="5899" max="5899" width="8.7109375" style="78" customWidth="1"/>
    <col min="5900" max="5900" width="9.140625" style="78"/>
    <col min="5901" max="5901" width="10.28515625" style="78" customWidth="1"/>
    <col min="5902" max="5903" width="9.140625" style="78"/>
    <col min="5904" max="5904" width="14.140625" style="78" customWidth="1"/>
    <col min="5905" max="5905" width="12" style="78" customWidth="1"/>
    <col min="5906" max="5906" width="9.140625" style="78"/>
    <col min="5907" max="5907" width="9.7109375" style="78" customWidth="1"/>
    <col min="5908" max="6145" width="9.140625" style="78"/>
    <col min="6146" max="6146" width="11.5703125" style="78" customWidth="1"/>
    <col min="6147" max="6148" width="9.140625" style="78"/>
    <col min="6149" max="6149" width="8.7109375" style="78" customWidth="1"/>
    <col min="6150" max="6151" width="18.28515625" style="78" customWidth="1"/>
    <col min="6152" max="6152" width="21.28515625" style="78" customWidth="1"/>
    <col min="6153" max="6154" width="10.28515625" style="78" customWidth="1"/>
    <col min="6155" max="6155" width="8.7109375" style="78" customWidth="1"/>
    <col min="6156" max="6156" width="9.140625" style="78"/>
    <col min="6157" max="6157" width="10.28515625" style="78" customWidth="1"/>
    <col min="6158" max="6159" width="9.140625" style="78"/>
    <col min="6160" max="6160" width="14.140625" style="78" customWidth="1"/>
    <col min="6161" max="6161" width="12" style="78" customWidth="1"/>
    <col min="6162" max="6162" width="9.140625" style="78"/>
    <col min="6163" max="6163" width="9.7109375" style="78" customWidth="1"/>
    <col min="6164" max="6401" width="9.140625" style="78"/>
    <col min="6402" max="6402" width="11.5703125" style="78" customWidth="1"/>
    <col min="6403" max="6404" width="9.140625" style="78"/>
    <col min="6405" max="6405" width="8.7109375" style="78" customWidth="1"/>
    <col min="6406" max="6407" width="18.28515625" style="78" customWidth="1"/>
    <col min="6408" max="6408" width="21.28515625" style="78" customWidth="1"/>
    <col min="6409" max="6410" width="10.28515625" style="78" customWidth="1"/>
    <col min="6411" max="6411" width="8.7109375" style="78" customWidth="1"/>
    <col min="6412" max="6412" width="9.140625" style="78"/>
    <col min="6413" max="6413" width="10.28515625" style="78" customWidth="1"/>
    <col min="6414" max="6415" width="9.140625" style="78"/>
    <col min="6416" max="6416" width="14.140625" style="78" customWidth="1"/>
    <col min="6417" max="6417" width="12" style="78" customWidth="1"/>
    <col min="6418" max="6418" width="9.140625" style="78"/>
    <col min="6419" max="6419" width="9.7109375" style="78" customWidth="1"/>
    <col min="6420" max="6657" width="9.140625" style="78"/>
    <col min="6658" max="6658" width="11.5703125" style="78" customWidth="1"/>
    <col min="6659" max="6660" width="9.140625" style="78"/>
    <col min="6661" max="6661" width="8.7109375" style="78" customWidth="1"/>
    <col min="6662" max="6663" width="18.28515625" style="78" customWidth="1"/>
    <col min="6664" max="6664" width="21.28515625" style="78" customWidth="1"/>
    <col min="6665" max="6666" width="10.28515625" style="78" customWidth="1"/>
    <col min="6667" max="6667" width="8.7109375" style="78" customWidth="1"/>
    <col min="6668" max="6668" width="9.140625" style="78"/>
    <col min="6669" max="6669" width="10.28515625" style="78" customWidth="1"/>
    <col min="6670" max="6671" width="9.140625" style="78"/>
    <col min="6672" max="6672" width="14.140625" style="78" customWidth="1"/>
    <col min="6673" max="6673" width="12" style="78" customWidth="1"/>
    <col min="6674" max="6674" width="9.140625" style="78"/>
    <col min="6675" max="6675" width="9.7109375" style="78" customWidth="1"/>
    <col min="6676" max="6913" width="9.140625" style="78"/>
    <col min="6914" max="6914" width="11.5703125" style="78" customWidth="1"/>
    <col min="6915" max="6916" width="9.140625" style="78"/>
    <col min="6917" max="6917" width="8.7109375" style="78" customWidth="1"/>
    <col min="6918" max="6919" width="18.28515625" style="78" customWidth="1"/>
    <col min="6920" max="6920" width="21.28515625" style="78" customWidth="1"/>
    <col min="6921" max="6922" width="10.28515625" style="78" customWidth="1"/>
    <col min="6923" max="6923" width="8.7109375" style="78" customWidth="1"/>
    <col min="6924" max="6924" width="9.140625" style="78"/>
    <col min="6925" max="6925" width="10.28515625" style="78" customWidth="1"/>
    <col min="6926" max="6927" width="9.140625" style="78"/>
    <col min="6928" max="6928" width="14.140625" style="78" customWidth="1"/>
    <col min="6929" max="6929" width="12" style="78" customWidth="1"/>
    <col min="6930" max="6930" width="9.140625" style="78"/>
    <col min="6931" max="6931" width="9.7109375" style="78" customWidth="1"/>
    <col min="6932" max="7169" width="9.140625" style="78"/>
    <col min="7170" max="7170" width="11.5703125" style="78" customWidth="1"/>
    <col min="7171" max="7172" width="9.140625" style="78"/>
    <col min="7173" max="7173" width="8.7109375" style="78" customWidth="1"/>
    <col min="7174" max="7175" width="18.28515625" style="78" customWidth="1"/>
    <col min="7176" max="7176" width="21.28515625" style="78" customWidth="1"/>
    <col min="7177" max="7178" width="10.28515625" style="78" customWidth="1"/>
    <col min="7179" max="7179" width="8.7109375" style="78" customWidth="1"/>
    <col min="7180" max="7180" width="9.140625" style="78"/>
    <col min="7181" max="7181" width="10.28515625" style="78" customWidth="1"/>
    <col min="7182" max="7183" width="9.140625" style="78"/>
    <col min="7184" max="7184" width="14.140625" style="78" customWidth="1"/>
    <col min="7185" max="7185" width="12" style="78" customWidth="1"/>
    <col min="7186" max="7186" width="9.140625" style="78"/>
    <col min="7187" max="7187" width="9.7109375" style="78" customWidth="1"/>
    <col min="7188" max="7425" width="9.140625" style="78"/>
    <col min="7426" max="7426" width="11.5703125" style="78" customWidth="1"/>
    <col min="7427" max="7428" width="9.140625" style="78"/>
    <col min="7429" max="7429" width="8.7109375" style="78" customWidth="1"/>
    <col min="7430" max="7431" width="18.28515625" style="78" customWidth="1"/>
    <col min="7432" max="7432" width="21.28515625" style="78" customWidth="1"/>
    <col min="7433" max="7434" width="10.28515625" style="78" customWidth="1"/>
    <col min="7435" max="7435" width="8.7109375" style="78" customWidth="1"/>
    <col min="7436" max="7436" width="9.140625" style="78"/>
    <col min="7437" max="7437" width="10.28515625" style="78" customWidth="1"/>
    <col min="7438" max="7439" width="9.140625" style="78"/>
    <col min="7440" max="7440" width="14.140625" style="78" customWidth="1"/>
    <col min="7441" max="7441" width="12" style="78" customWidth="1"/>
    <col min="7442" max="7442" width="9.140625" style="78"/>
    <col min="7443" max="7443" width="9.7109375" style="78" customWidth="1"/>
    <col min="7444" max="7681" width="9.140625" style="78"/>
    <col min="7682" max="7682" width="11.5703125" style="78" customWidth="1"/>
    <col min="7683" max="7684" width="9.140625" style="78"/>
    <col min="7685" max="7685" width="8.7109375" style="78" customWidth="1"/>
    <col min="7686" max="7687" width="18.28515625" style="78" customWidth="1"/>
    <col min="7688" max="7688" width="21.28515625" style="78" customWidth="1"/>
    <col min="7689" max="7690" width="10.28515625" style="78" customWidth="1"/>
    <col min="7691" max="7691" width="8.7109375" style="78" customWidth="1"/>
    <col min="7692" max="7692" width="9.140625" style="78"/>
    <col min="7693" max="7693" width="10.28515625" style="78" customWidth="1"/>
    <col min="7694" max="7695" width="9.140625" style="78"/>
    <col min="7696" max="7696" width="14.140625" style="78" customWidth="1"/>
    <col min="7697" max="7697" width="12" style="78" customWidth="1"/>
    <col min="7698" max="7698" width="9.140625" style="78"/>
    <col min="7699" max="7699" width="9.7109375" style="78" customWidth="1"/>
    <col min="7700" max="7937" width="9.140625" style="78"/>
    <col min="7938" max="7938" width="11.5703125" style="78" customWidth="1"/>
    <col min="7939" max="7940" width="9.140625" style="78"/>
    <col min="7941" max="7941" width="8.7109375" style="78" customWidth="1"/>
    <col min="7942" max="7943" width="18.28515625" style="78" customWidth="1"/>
    <col min="7944" max="7944" width="21.28515625" style="78" customWidth="1"/>
    <col min="7945" max="7946" width="10.28515625" style="78" customWidth="1"/>
    <col min="7947" max="7947" width="8.7109375" style="78" customWidth="1"/>
    <col min="7948" max="7948" width="9.140625" style="78"/>
    <col min="7949" max="7949" width="10.28515625" style="78" customWidth="1"/>
    <col min="7950" max="7951" width="9.140625" style="78"/>
    <col min="7952" max="7952" width="14.140625" style="78" customWidth="1"/>
    <col min="7953" max="7953" width="12" style="78" customWidth="1"/>
    <col min="7954" max="7954" width="9.140625" style="78"/>
    <col min="7955" max="7955" width="9.7109375" style="78" customWidth="1"/>
    <col min="7956" max="8193" width="9.140625" style="78"/>
    <col min="8194" max="8194" width="11.5703125" style="78" customWidth="1"/>
    <col min="8195" max="8196" width="9.140625" style="78"/>
    <col min="8197" max="8197" width="8.7109375" style="78" customWidth="1"/>
    <col min="8198" max="8199" width="18.28515625" style="78" customWidth="1"/>
    <col min="8200" max="8200" width="21.28515625" style="78" customWidth="1"/>
    <col min="8201" max="8202" width="10.28515625" style="78" customWidth="1"/>
    <col min="8203" max="8203" width="8.7109375" style="78" customWidth="1"/>
    <col min="8204" max="8204" width="9.140625" style="78"/>
    <col min="8205" max="8205" width="10.28515625" style="78" customWidth="1"/>
    <col min="8206" max="8207" width="9.140625" style="78"/>
    <col min="8208" max="8208" width="14.140625" style="78" customWidth="1"/>
    <col min="8209" max="8209" width="12" style="78" customWidth="1"/>
    <col min="8210" max="8210" width="9.140625" style="78"/>
    <col min="8211" max="8211" width="9.7109375" style="78" customWidth="1"/>
    <col min="8212" max="8449" width="9.140625" style="78"/>
    <col min="8450" max="8450" width="11.5703125" style="78" customWidth="1"/>
    <col min="8451" max="8452" width="9.140625" style="78"/>
    <col min="8453" max="8453" width="8.7109375" style="78" customWidth="1"/>
    <col min="8454" max="8455" width="18.28515625" style="78" customWidth="1"/>
    <col min="8456" max="8456" width="21.28515625" style="78" customWidth="1"/>
    <col min="8457" max="8458" width="10.28515625" style="78" customWidth="1"/>
    <col min="8459" max="8459" width="8.7109375" style="78" customWidth="1"/>
    <col min="8460" max="8460" width="9.140625" style="78"/>
    <col min="8461" max="8461" width="10.28515625" style="78" customWidth="1"/>
    <col min="8462" max="8463" width="9.140625" style="78"/>
    <col min="8464" max="8464" width="14.140625" style="78" customWidth="1"/>
    <col min="8465" max="8465" width="12" style="78" customWidth="1"/>
    <col min="8466" max="8466" width="9.140625" style="78"/>
    <col min="8467" max="8467" width="9.7109375" style="78" customWidth="1"/>
    <col min="8468" max="8705" width="9.140625" style="78"/>
    <col min="8706" max="8706" width="11.5703125" style="78" customWidth="1"/>
    <col min="8707" max="8708" width="9.140625" style="78"/>
    <col min="8709" max="8709" width="8.7109375" style="78" customWidth="1"/>
    <col min="8710" max="8711" width="18.28515625" style="78" customWidth="1"/>
    <col min="8712" max="8712" width="21.28515625" style="78" customWidth="1"/>
    <col min="8713" max="8714" width="10.28515625" style="78" customWidth="1"/>
    <col min="8715" max="8715" width="8.7109375" style="78" customWidth="1"/>
    <col min="8716" max="8716" width="9.140625" style="78"/>
    <col min="8717" max="8717" width="10.28515625" style="78" customWidth="1"/>
    <col min="8718" max="8719" width="9.140625" style="78"/>
    <col min="8720" max="8720" width="14.140625" style="78" customWidth="1"/>
    <col min="8721" max="8721" width="12" style="78" customWidth="1"/>
    <col min="8722" max="8722" width="9.140625" style="78"/>
    <col min="8723" max="8723" width="9.7109375" style="78" customWidth="1"/>
    <col min="8724" max="8961" width="9.140625" style="78"/>
    <col min="8962" max="8962" width="11.5703125" style="78" customWidth="1"/>
    <col min="8963" max="8964" width="9.140625" style="78"/>
    <col min="8965" max="8965" width="8.7109375" style="78" customWidth="1"/>
    <col min="8966" max="8967" width="18.28515625" style="78" customWidth="1"/>
    <col min="8968" max="8968" width="21.28515625" style="78" customWidth="1"/>
    <col min="8969" max="8970" width="10.28515625" style="78" customWidth="1"/>
    <col min="8971" max="8971" width="8.7109375" style="78" customWidth="1"/>
    <col min="8972" max="8972" width="9.140625" style="78"/>
    <col min="8973" max="8973" width="10.28515625" style="78" customWidth="1"/>
    <col min="8974" max="8975" width="9.140625" style="78"/>
    <col min="8976" max="8976" width="14.140625" style="78" customWidth="1"/>
    <col min="8977" max="8977" width="12" style="78" customWidth="1"/>
    <col min="8978" max="8978" width="9.140625" style="78"/>
    <col min="8979" max="8979" width="9.7109375" style="78" customWidth="1"/>
    <col min="8980" max="9217" width="9.140625" style="78"/>
    <col min="9218" max="9218" width="11.5703125" style="78" customWidth="1"/>
    <col min="9219" max="9220" width="9.140625" style="78"/>
    <col min="9221" max="9221" width="8.7109375" style="78" customWidth="1"/>
    <col min="9222" max="9223" width="18.28515625" style="78" customWidth="1"/>
    <col min="9224" max="9224" width="21.28515625" style="78" customWidth="1"/>
    <col min="9225" max="9226" width="10.28515625" style="78" customWidth="1"/>
    <col min="9227" max="9227" width="8.7109375" style="78" customWidth="1"/>
    <col min="9228" max="9228" width="9.140625" style="78"/>
    <col min="9229" max="9229" width="10.28515625" style="78" customWidth="1"/>
    <col min="9230" max="9231" width="9.140625" style="78"/>
    <col min="9232" max="9232" width="14.140625" style="78" customWidth="1"/>
    <col min="9233" max="9233" width="12" style="78" customWidth="1"/>
    <col min="9234" max="9234" width="9.140625" style="78"/>
    <col min="9235" max="9235" width="9.7109375" style="78" customWidth="1"/>
    <col min="9236" max="9473" width="9.140625" style="78"/>
    <col min="9474" max="9474" width="11.5703125" style="78" customWidth="1"/>
    <col min="9475" max="9476" width="9.140625" style="78"/>
    <col min="9477" max="9477" width="8.7109375" style="78" customWidth="1"/>
    <col min="9478" max="9479" width="18.28515625" style="78" customWidth="1"/>
    <col min="9480" max="9480" width="21.28515625" style="78" customWidth="1"/>
    <col min="9481" max="9482" width="10.28515625" style="78" customWidth="1"/>
    <col min="9483" max="9483" width="8.7109375" style="78" customWidth="1"/>
    <col min="9484" max="9484" width="9.140625" style="78"/>
    <col min="9485" max="9485" width="10.28515625" style="78" customWidth="1"/>
    <col min="9486" max="9487" width="9.140625" style="78"/>
    <col min="9488" max="9488" width="14.140625" style="78" customWidth="1"/>
    <col min="9489" max="9489" width="12" style="78" customWidth="1"/>
    <col min="9490" max="9490" width="9.140625" style="78"/>
    <col min="9491" max="9491" width="9.7109375" style="78" customWidth="1"/>
    <col min="9492" max="9729" width="9.140625" style="78"/>
    <col min="9730" max="9730" width="11.5703125" style="78" customWidth="1"/>
    <col min="9731" max="9732" width="9.140625" style="78"/>
    <col min="9733" max="9733" width="8.7109375" style="78" customWidth="1"/>
    <col min="9734" max="9735" width="18.28515625" style="78" customWidth="1"/>
    <col min="9736" max="9736" width="21.28515625" style="78" customWidth="1"/>
    <col min="9737" max="9738" width="10.28515625" style="78" customWidth="1"/>
    <col min="9739" max="9739" width="8.7109375" style="78" customWidth="1"/>
    <col min="9740" max="9740" width="9.140625" style="78"/>
    <col min="9741" max="9741" width="10.28515625" style="78" customWidth="1"/>
    <col min="9742" max="9743" width="9.140625" style="78"/>
    <col min="9744" max="9744" width="14.140625" style="78" customWidth="1"/>
    <col min="9745" max="9745" width="12" style="78" customWidth="1"/>
    <col min="9746" max="9746" width="9.140625" style="78"/>
    <col min="9747" max="9747" width="9.7109375" style="78" customWidth="1"/>
    <col min="9748" max="9985" width="9.140625" style="78"/>
    <col min="9986" max="9986" width="11.5703125" style="78" customWidth="1"/>
    <col min="9987" max="9988" width="9.140625" style="78"/>
    <col min="9989" max="9989" width="8.7109375" style="78" customWidth="1"/>
    <col min="9990" max="9991" width="18.28515625" style="78" customWidth="1"/>
    <col min="9992" max="9992" width="21.28515625" style="78" customWidth="1"/>
    <col min="9993" max="9994" width="10.28515625" style="78" customWidth="1"/>
    <col min="9995" max="9995" width="8.7109375" style="78" customWidth="1"/>
    <col min="9996" max="9996" width="9.140625" style="78"/>
    <col min="9997" max="9997" width="10.28515625" style="78" customWidth="1"/>
    <col min="9998" max="9999" width="9.140625" style="78"/>
    <col min="10000" max="10000" width="14.140625" style="78" customWidth="1"/>
    <col min="10001" max="10001" width="12" style="78" customWidth="1"/>
    <col min="10002" max="10002" width="9.140625" style="78"/>
    <col min="10003" max="10003" width="9.7109375" style="78" customWidth="1"/>
    <col min="10004" max="10241" width="9.140625" style="78"/>
    <col min="10242" max="10242" width="11.5703125" style="78" customWidth="1"/>
    <col min="10243" max="10244" width="9.140625" style="78"/>
    <col min="10245" max="10245" width="8.7109375" style="78" customWidth="1"/>
    <col min="10246" max="10247" width="18.28515625" style="78" customWidth="1"/>
    <col min="10248" max="10248" width="21.28515625" style="78" customWidth="1"/>
    <col min="10249" max="10250" width="10.28515625" style="78" customWidth="1"/>
    <col min="10251" max="10251" width="8.7109375" style="78" customWidth="1"/>
    <col min="10252" max="10252" width="9.140625" style="78"/>
    <col min="10253" max="10253" width="10.28515625" style="78" customWidth="1"/>
    <col min="10254" max="10255" width="9.140625" style="78"/>
    <col min="10256" max="10256" width="14.140625" style="78" customWidth="1"/>
    <col min="10257" max="10257" width="12" style="78" customWidth="1"/>
    <col min="10258" max="10258" width="9.140625" style="78"/>
    <col min="10259" max="10259" width="9.7109375" style="78" customWidth="1"/>
    <col min="10260" max="10497" width="9.140625" style="78"/>
    <col min="10498" max="10498" width="11.5703125" style="78" customWidth="1"/>
    <col min="10499" max="10500" width="9.140625" style="78"/>
    <col min="10501" max="10501" width="8.7109375" style="78" customWidth="1"/>
    <col min="10502" max="10503" width="18.28515625" style="78" customWidth="1"/>
    <col min="10504" max="10504" width="21.28515625" style="78" customWidth="1"/>
    <col min="10505" max="10506" width="10.28515625" style="78" customWidth="1"/>
    <col min="10507" max="10507" width="8.7109375" style="78" customWidth="1"/>
    <col min="10508" max="10508" width="9.140625" style="78"/>
    <col min="10509" max="10509" width="10.28515625" style="78" customWidth="1"/>
    <col min="10510" max="10511" width="9.140625" style="78"/>
    <col min="10512" max="10512" width="14.140625" style="78" customWidth="1"/>
    <col min="10513" max="10513" width="12" style="78" customWidth="1"/>
    <col min="10514" max="10514" width="9.140625" style="78"/>
    <col min="10515" max="10515" width="9.7109375" style="78" customWidth="1"/>
    <col min="10516" max="10753" width="9.140625" style="78"/>
    <col min="10754" max="10754" width="11.5703125" style="78" customWidth="1"/>
    <col min="10755" max="10756" width="9.140625" style="78"/>
    <col min="10757" max="10757" width="8.7109375" style="78" customWidth="1"/>
    <col min="10758" max="10759" width="18.28515625" style="78" customWidth="1"/>
    <col min="10760" max="10760" width="21.28515625" style="78" customWidth="1"/>
    <col min="10761" max="10762" width="10.28515625" style="78" customWidth="1"/>
    <col min="10763" max="10763" width="8.7109375" style="78" customWidth="1"/>
    <col min="10764" max="10764" width="9.140625" style="78"/>
    <col min="10765" max="10765" width="10.28515625" style="78" customWidth="1"/>
    <col min="10766" max="10767" width="9.140625" style="78"/>
    <col min="10768" max="10768" width="14.140625" style="78" customWidth="1"/>
    <col min="10769" max="10769" width="12" style="78" customWidth="1"/>
    <col min="10770" max="10770" width="9.140625" style="78"/>
    <col min="10771" max="10771" width="9.7109375" style="78" customWidth="1"/>
    <col min="10772" max="11009" width="9.140625" style="78"/>
    <col min="11010" max="11010" width="11.5703125" style="78" customWidth="1"/>
    <col min="11011" max="11012" width="9.140625" style="78"/>
    <col min="11013" max="11013" width="8.7109375" style="78" customWidth="1"/>
    <col min="11014" max="11015" width="18.28515625" style="78" customWidth="1"/>
    <col min="11016" max="11016" width="21.28515625" style="78" customWidth="1"/>
    <col min="11017" max="11018" width="10.28515625" style="78" customWidth="1"/>
    <col min="11019" max="11019" width="8.7109375" style="78" customWidth="1"/>
    <col min="11020" max="11020" width="9.140625" style="78"/>
    <col min="11021" max="11021" width="10.28515625" style="78" customWidth="1"/>
    <col min="11022" max="11023" width="9.140625" style="78"/>
    <col min="11024" max="11024" width="14.140625" style="78" customWidth="1"/>
    <col min="11025" max="11025" width="12" style="78" customWidth="1"/>
    <col min="11026" max="11026" width="9.140625" style="78"/>
    <col min="11027" max="11027" width="9.7109375" style="78" customWidth="1"/>
    <col min="11028" max="11265" width="9.140625" style="78"/>
    <col min="11266" max="11266" width="11.5703125" style="78" customWidth="1"/>
    <col min="11267" max="11268" width="9.140625" style="78"/>
    <col min="11269" max="11269" width="8.7109375" style="78" customWidth="1"/>
    <col min="11270" max="11271" width="18.28515625" style="78" customWidth="1"/>
    <col min="11272" max="11272" width="21.28515625" style="78" customWidth="1"/>
    <col min="11273" max="11274" width="10.28515625" style="78" customWidth="1"/>
    <col min="11275" max="11275" width="8.7109375" style="78" customWidth="1"/>
    <col min="11276" max="11276" width="9.140625" style="78"/>
    <col min="11277" max="11277" width="10.28515625" style="78" customWidth="1"/>
    <col min="11278" max="11279" width="9.140625" style="78"/>
    <col min="11280" max="11280" width="14.140625" style="78" customWidth="1"/>
    <col min="11281" max="11281" width="12" style="78" customWidth="1"/>
    <col min="11282" max="11282" width="9.140625" style="78"/>
    <col min="11283" max="11283" width="9.7109375" style="78" customWidth="1"/>
    <col min="11284" max="11521" width="9.140625" style="78"/>
    <col min="11522" max="11522" width="11.5703125" style="78" customWidth="1"/>
    <col min="11523" max="11524" width="9.140625" style="78"/>
    <col min="11525" max="11525" width="8.7109375" style="78" customWidth="1"/>
    <col min="11526" max="11527" width="18.28515625" style="78" customWidth="1"/>
    <col min="11528" max="11528" width="21.28515625" style="78" customWidth="1"/>
    <col min="11529" max="11530" width="10.28515625" style="78" customWidth="1"/>
    <col min="11531" max="11531" width="8.7109375" style="78" customWidth="1"/>
    <col min="11532" max="11532" width="9.140625" style="78"/>
    <col min="11533" max="11533" width="10.28515625" style="78" customWidth="1"/>
    <col min="11534" max="11535" width="9.140625" style="78"/>
    <col min="11536" max="11536" width="14.140625" style="78" customWidth="1"/>
    <col min="11537" max="11537" width="12" style="78" customWidth="1"/>
    <col min="11538" max="11538" width="9.140625" style="78"/>
    <col min="11539" max="11539" width="9.7109375" style="78" customWidth="1"/>
    <col min="11540" max="11777" width="9.140625" style="78"/>
    <col min="11778" max="11778" width="11.5703125" style="78" customWidth="1"/>
    <col min="11779" max="11780" width="9.140625" style="78"/>
    <col min="11781" max="11781" width="8.7109375" style="78" customWidth="1"/>
    <col min="11782" max="11783" width="18.28515625" style="78" customWidth="1"/>
    <col min="11784" max="11784" width="21.28515625" style="78" customWidth="1"/>
    <col min="11785" max="11786" width="10.28515625" style="78" customWidth="1"/>
    <col min="11787" max="11787" width="8.7109375" style="78" customWidth="1"/>
    <col min="11788" max="11788" width="9.140625" style="78"/>
    <col min="11789" max="11789" width="10.28515625" style="78" customWidth="1"/>
    <col min="11790" max="11791" width="9.140625" style="78"/>
    <col min="11792" max="11792" width="14.140625" style="78" customWidth="1"/>
    <col min="11793" max="11793" width="12" style="78" customWidth="1"/>
    <col min="11794" max="11794" width="9.140625" style="78"/>
    <col min="11795" max="11795" width="9.7109375" style="78" customWidth="1"/>
    <col min="11796" max="12033" width="9.140625" style="78"/>
    <col min="12034" max="12034" width="11.5703125" style="78" customWidth="1"/>
    <col min="12035" max="12036" width="9.140625" style="78"/>
    <col min="12037" max="12037" width="8.7109375" style="78" customWidth="1"/>
    <col min="12038" max="12039" width="18.28515625" style="78" customWidth="1"/>
    <col min="12040" max="12040" width="21.28515625" style="78" customWidth="1"/>
    <col min="12041" max="12042" width="10.28515625" style="78" customWidth="1"/>
    <col min="12043" max="12043" width="8.7109375" style="78" customWidth="1"/>
    <col min="12044" max="12044" width="9.140625" style="78"/>
    <col min="12045" max="12045" width="10.28515625" style="78" customWidth="1"/>
    <col min="12046" max="12047" width="9.140625" style="78"/>
    <col min="12048" max="12048" width="14.140625" style="78" customWidth="1"/>
    <col min="12049" max="12049" width="12" style="78" customWidth="1"/>
    <col min="12050" max="12050" width="9.140625" style="78"/>
    <col min="12051" max="12051" width="9.7109375" style="78" customWidth="1"/>
    <col min="12052" max="12289" width="9.140625" style="78"/>
    <col min="12290" max="12290" width="11.5703125" style="78" customWidth="1"/>
    <col min="12291" max="12292" width="9.140625" style="78"/>
    <col min="12293" max="12293" width="8.7109375" style="78" customWidth="1"/>
    <col min="12294" max="12295" width="18.28515625" style="78" customWidth="1"/>
    <col min="12296" max="12296" width="21.28515625" style="78" customWidth="1"/>
    <col min="12297" max="12298" width="10.28515625" style="78" customWidth="1"/>
    <col min="12299" max="12299" width="8.7109375" style="78" customWidth="1"/>
    <col min="12300" max="12300" width="9.140625" style="78"/>
    <col min="12301" max="12301" width="10.28515625" style="78" customWidth="1"/>
    <col min="12302" max="12303" width="9.140625" style="78"/>
    <col min="12304" max="12304" width="14.140625" style="78" customWidth="1"/>
    <col min="12305" max="12305" width="12" style="78" customWidth="1"/>
    <col min="12306" max="12306" width="9.140625" style="78"/>
    <col min="12307" max="12307" width="9.7109375" style="78" customWidth="1"/>
    <col min="12308" max="12545" width="9.140625" style="78"/>
    <col min="12546" max="12546" width="11.5703125" style="78" customWidth="1"/>
    <col min="12547" max="12548" width="9.140625" style="78"/>
    <col min="12549" max="12549" width="8.7109375" style="78" customWidth="1"/>
    <col min="12550" max="12551" width="18.28515625" style="78" customWidth="1"/>
    <col min="12552" max="12552" width="21.28515625" style="78" customWidth="1"/>
    <col min="12553" max="12554" width="10.28515625" style="78" customWidth="1"/>
    <col min="12555" max="12555" width="8.7109375" style="78" customWidth="1"/>
    <col min="12556" max="12556" width="9.140625" style="78"/>
    <col min="12557" max="12557" width="10.28515625" style="78" customWidth="1"/>
    <col min="12558" max="12559" width="9.140625" style="78"/>
    <col min="12560" max="12560" width="14.140625" style="78" customWidth="1"/>
    <col min="12561" max="12561" width="12" style="78" customWidth="1"/>
    <col min="12562" max="12562" width="9.140625" style="78"/>
    <col min="12563" max="12563" width="9.7109375" style="78" customWidth="1"/>
    <col min="12564" max="12801" width="9.140625" style="78"/>
    <col min="12802" max="12802" width="11.5703125" style="78" customWidth="1"/>
    <col min="12803" max="12804" width="9.140625" style="78"/>
    <col min="12805" max="12805" width="8.7109375" style="78" customWidth="1"/>
    <col min="12806" max="12807" width="18.28515625" style="78" customWidth="1"/>
    <col min="12808" max="12808" width="21.28515625" style="78" customWidth="1"/>
    <col min="12809" max="12810" width="10.28515625" style="78" customWidth="1"/>
    <col min="12811" max="12811" width="8.7109375" style="78" customWidth="1"/>
    <col min="12812" max="12812" width="9.140625" style="78"/>
    <col min="12813" max="12813" width="10.28515625" style="78" customWidth="1"/>
    <col min="12814" max="12815" width="9.140625" style="78"/>
    <col min="12816" max="12816" width="14.140625" style="78" customWidth="1"/>
    <col min="12817" max="12817" width="12" style="78" customWidth="1"/>
    <col min="12818" max="12818" width="9.140625" style="78"/>
    <col min="12819" max="12819" width="9.7109375" style="78" customWidth="1"/>
    <col min="12820" max="13057" width="9.140625" style="78"/>
    <col min="13058" max="13058" width="11.5703125" style="78" customWidth="1"/>
    <col min="13059" max="13060" width="9.140625" style="78"/>
    <col min="13061" max="13061" width="8.7109375" style="78" customWidth="1"/>
    <col min="13062" max="13063" width="18.28515625" style="78" customWidth="1"/>
    <col min="13064" max="13064" width="21.28515625" style="78" customWidth="1"/>
    <col min="13065" max="13066" width="10.28515625" style="78" customWidth="1"/>
    <col min="13067" max="13067" width="8.7109375" style="78" customWidth="1"/>
    <col min="13068" max="13068" width="9.140625" style="78"/>
    <col min="13069" max="13069" width="10.28515625" style="78" customWidth="1"/>
    <col min="13070" max="13071" width="9.140625" style="78"/>
    <col min="13072" max="13072" width="14.140625" style="78" customWidth="1"/>
    <col min="13073" max="13073" width="12" style="78" customWidth="1"/>
    <col min="13074" max="13074" width="9.140625" style="78"/>
    <col min="13075" max="13075" width="9.7109375" style="78" customWidth="1"/>
    <col min="13076" max="13313" width="9.140625" style="78"/>
    <col min="13314" max="13314" width="11.5703125" style="78" customWidth="1"/>
    <col min="13315" max="13316" width="9.140625" style="78"/>
    <col min="13317" max="13317" width="8.7109375" style="78" customWidth="1"/>
    <col min="13318" max="13319" width="18.28515625" style="78" customWidth="1"/>
    <col min="13320" max="13320" width="21.28515625" style="78" customWidth="1"/>
    <col min="13321" max="13322" width="10.28515625" style="78" customWidth="1"/>
    <col min="13323" max="13323" width="8.7109375" style="78" customWidth="1"/>
    <col min="13324" max="13324" width="9.140625" style="78"/>
    <col min="13325" max="13325" width="10.28515625" style="78" customWidth="1"/>
    <col min="13326" max="13327" width="9.140625" style="78"/>
    <col min="13328" max="13328" width="14.140625" style="78" customWidth="1"/>
    <col min="13329" max="13329" width="12" style="78" customWidth="1"/>
    <col min="13330" max="13330" width="9.140625" style="78"/>
    <col min="13331" max="13331" width="9.7109375" style="78" customWidth="1"/>
    <col min="13332" max="13569" width="9.140625" style="78"/>
    <col min="13570" max="13570" width="11.5703125" style="78" customWidth="1"/>
    <col min="13571" max="13572" width="9.140625" style="78"/>
    <col min="13573" max="13573" width="8.7109375" style="78" customWidth="1"/>
    <col min="13574" max="13575" width="18.28515625" style="78" customWidth="1"/>
    <col min="13576" max="13576" width="21.28515625" style="78" customWidth="1"/>
    <col min="13577" max="13578" width="10.28515625" style="78" customWidth="1"/>
    <col min="13579" max="13579" width="8.7109375" style="78" customWidth="1"/>
    <col min="13580" max="13580" width="9.140625" style="78"/>
    <col min="13581" max="13581" width="10.28515625" style="78" customWidth="1"/>
    <col min="13582" max="13583" width="9.140625" style="78"/>
    <col min="13584" max="13584" width="14.140625" style="78" customWidth="1"/>
    <col min="13585" max="13585" width="12" style="78" customWidth="1"/>
    <col min="13586" max="13586" width="9.140625" style="78"/>
    <col min="13587" max="13587" width="9.7109375" style="78" customWidth="1"/>
    <col min="13588" max="13825" width="9.140625" style="78"/>
    <col min="13826" max="13826" width="11.5703125" style="78" customWidth="1"/>
    <col min="13827" max="13828" width="9.140625" style="78"/>
    <col min="13829" max="13829" width="8.7109375" style="78" customWidth="1"/>
    <col min="13830" max="13831" width="18.28515625" style="78" customWidth="1"/>
    <col min="13832" max="13832" width="21.28515625" style="78" customWidth="1"/>
    <col min="13833" max="13834" width="10.28515625" style="78" customWidth="1"/>
    <col min="13835" max="13835" width="8.7109375" style="78" customWidth="1"/>
    <col min="13836" max="13836" width="9.140625" style="78"/>
    <col min="13837" max="13837" width="10.28515625" style="78" customWidth="1"/>
    <col min="13838" max="13839" width="9.140625" style="78"/>
    <col min="13840" max="13840" width="14.140625" style="78" customWidth="1"/>
    <col min="13841" max="13841" width="12" style="78" customWidth="1"/>
    <col min="13842" max="13842" width="9.140625" style="78"/>
    <col min="13843" max="13843" width="9.7109375" style="78" customWidth="1"/>
    <col min="13844" max="14081" width="9.140625" style="78"/>
    <col min="14082" max="14082" width="11.5703125" style="78" customWidth="1"/>
    <col min="14083" max="14084" width="9.140625" style="78"/>
    <col min="14085" max="14085" width="8.7109375" style="78" customWidth="1"/>
    <col min="14086" max="14087" width="18.28515625" style="78" customWidth="1"/>
    <col min="14088" max="14088" width="21.28515625" style="78" customWidth="1"/>
    <col min="14089" max="14090" width="10.28515625" style="78" customWidth="1"/>
    <col min="14091" max="14091" width="8.7109375" style="78" customWidth="1"/>
    <col min="14092" max="14092" width="9.140625" style="78"/>
    <col min="14093" max="14093" width="10.28515625" style="78" customWidth="1"/>
    <col min="14094" max="14095" width="9.140625" style="78"/>
    <col min="14096" max="14096" width="14.140625" style="78" customWidth="1"/>
    <col min="14097" max="14097" width="12" style="78" customWidth="1"/>
    <col min="14098" max="14098" width="9.140625" style="78"/>
    <col min="14099" max="14099" width="9.7109375" style="78" customWidth="1"/>
    <col min="14100" max="14337" width="9.140625" style="78"/>
    <col min="14338" max="14338" width="11.5703125" style="78" customWidth="1"/>
    <col min="14339" max="14340" width="9.140625" style="78"/>
    <col min="14341" max="14341" width="8.7109375" style="78" customWidth="1"/>
    <col min="14342" max="14343" width="18.28515625" style="78" customWidth="1"/>
    <col min="14344" max="14344" width="21.28515625" style="78" customWidth="1"/>
    <col min="14345" max="14346" width="10.28515625" style="78" customWidth="1"/>
    <col min="14347" max="14347" width="8.7109375" style="78" customWidth="1"/>
    <col min="14348" max="14348" width="9.140625" style="78"/>
    <col min="14349" max="14349" width="10.28515625" style="78" customWidth="1"/>
    <col min="14350" max="14351" width="9.140625" style="78"/>
    <col min="14352" max="14352" width="14.140625" style="78" customWidth="1"/>
    <col min="14353" max="14353" width="12" style="78" customWidth="1"/>
    <col min="14354" max="14354" width="9.140625" style="78"/>
    <col min="14355" max="14355" width="9.7109375" style="78" customWidth="1"/>
    <col min="14356" max="14593" width="9.140625" style="78"/>
    <col min="14594" max="14594" width="11.5703125" style="78" customWidth="1"/>
    <col min="14595" max="14596" width="9.140625" style="78"/>
    <col min="14597" max="14597" width="8.7109375" style="78" customWidth="1"/>
    <col min="14598" max="14599" width="18.28515625" style="78" customWidth="1"/>
    <col min="14600" max="14600" width="21.28515625" style="78" customWidth="1"/>
    <col min="14601" max="14602" width="10.28515625" style="78" customWidth="1"/>
    <col min="14603" max="14603" width="8.7109375" style="78" customWidth="1"/>
    <col min="14604" max="14604" width="9.140625" style="78"/>
    <col min="14605" max="14605" width="10.28515625" style="78" customWidth="1"/>
    <col min="14606" max="14607" width="9.140625" style="78"/>
    <col min="14608" max="14608" width="14.140625" style="78" customWidth="1"/>
    <col min="14609" max="14609" width="12" style="78" customWidth="1"/>
    <col min="14610" max="14610" width="9.140625" style="78"/>
    <col min="14611" max="14611" width="9.7109375" style="78" customWidth="1"/>
    <col min="14612" max="14849" width="9.140625" style="78"/>
    <col min="14850" max="14850" width="11.5703125" style="78" customWidth="1"/>
    <col min="14851" max="14852" width="9.140625" style="78"/>
    <col min="14853" max="14853" width="8.7109375" style="78" customWidth="1"/>
    <col min="14854" max="14855" width="18.28515625" style="78" customWidth="1"/>
    <col min="14856" max="14856" width="21.28515625" style="78" customWidth="1"/>
    <col min="14857" max="14858" width="10.28515625" style="78" customWidth="1"/>
    <col min="14859" max="14859" width="8.7109375" style="78" customWidth="1"/>
    <col min="14860" max="14860" width="9.140625" style="78"/>
    <col min="14861" max="14861" width="10.28515625" style="78" customWidth="1"/>
    <col min="14862" max="14863" width="9.140625" style="78"/>
    <col min="14864" max="14864" width="14.140625" style="78" customWidth="1"/>
    <col min="14865" max="14865" width="12" style="78" customWidth="1"/>
    <col min="14866" max="14866" width="9.140625" style="78"/>
    <col min="14867" max="14867" width="9.7109375" style="78" customWidth="1"/>
    <col min="14868" max="15105" width="9.140625" style="78"/>
    <col min="15106" max="15106" width="11.5703125" style="78" customWidth="1"/>
    <col min="15107" max="15108" width="9.140625" style="78"/>
    <col min="15109" max="15109" width="8.7109375" style="78" customWidth="1"/>
    <col min="15110" max="15111" width="18.28515625" style="78" customWidth="1"/>
    <col min="15112" max="15112" width="21.28515625" style="78" customWidth="1"/>
    <col min="15113" max="15114" width="10.28515625" style="78" customWidth="1"/>
    <col min="15115" max="15115" width="8.7109375" style="78" customWidth="1"/>
    <col min="15116" max="15116" width="9.140625" style="78"/>
    <col min="15117" max="15117" width="10.28515625" style="78" customWidth="1"/>
    <col min="15118" max="15119" width="9.140625" style="78"/>
    <col min="15120" max="15120" width="14.140625" style="78" customWidth="1"/>
    <col min="15121" max="15121" width="12" style="78" customWidth="1"/>
    <col min="15122" max="15122" width="9.140625" style="78"/>
    <col min="15123" max="15123" width="9.7109375" style="78" customWidth="1"/>
    <col min="15124" max="15361" width="9.140625" style="78"/>
    <col min="15362" max="15362" width="11.5703125" style="78" customWidth="1"/>
    <col min="15363" max="15364" width="9.140625" style="78"/>
    <col min="15365" max="15365" width="8.7109375" style="78" customWidth="1"/>
    <col min="15366" max="15367" width="18.28515625" style="78" customWidth="1"/>
    <col min="15368" max="15368" width="21.28515625" style="78" customWidth="1"/>
    <col min="15369" max="15370" width="10.28515625" style="78" customWidth="1"/>
    <col min="15371" max="15371" width="8.7109375" style="78" customWidth="1"/>
    <col min="15372" max="15372" width="9.140625" style="78"/>
    <col min="15373" max="15373" width="10.28515625" style="78" customWidth="1"/>
    <col min="15374" max="15375" width="9.140625" style="78"/>
    <col min="15376" max="15376" width="14.140625" style="78" customWidth="1"/>
    <col min="15377" max="15377" width="12" style="78" customWidth="1"/>
    <col min="15378" max="15378" width="9.140625" style="78"/>
    <col min="15379" max="15379" width="9.7109375" style="78" customWidth="1"/>
    <col min="15380" max="15617" width="9.140625" style="78"/>
    <col min="15618" max="15618" width="11.5703125" style="78" customWidth="1"/>
    <col min="15619" max="15620" width="9.140625" style="78"/>
    <col min="15621" max="15621" width="8.7109375" style="78" customWidth="1"/>
    <col min="15622" max="15623" width="18.28515625" style="78" customWidth="1"/>
    <col min="15624" max="15624" width="21.28515625" style="78" customWidth="1"/>
    <col min="15625" max="15626" width="10.28515625" style="78" customWidth="1"/>
    <col min="15627" max="15627" width="8.7109375" style="78" customWidth="1"/>
    <col min="15628" max="15628" width="9.140625" style="78"/>
    <col min="15629" max="15629" width="10.28515625" style="78" customWidth="1"/>
    <col min="15630" max="15631" width="9.140625" style="78"/>
    <col min="15632" max="15632" width="14.140625" style="78" customWidth="1"/>
    <col min="15633" max="15633" width="12" style="78" customWidth="1"/>
    <col min="15634" max="15634" width="9.140625" style="78"/>
    <col min="15635" max="15635" width="9.7109375" style="78" customWidth="1"/>
    <col min="15636" max="15873" width="9.140625" style="78"/>
    <col min="15874" max="15874" width="11.5703125" style="78" customWidth="1"/>
    <col min="15875" max="15876" width="9.140625" style="78"/>
    <col min="15877" max="15877" width="8.7109375" style="78" customWidth="1"/>
    <col min="15878" max="15879" width="18.28515625" style="78" customWidth="1"/>
    <col min="15880" max="15880" width="21.28515625" style="78" customWidth="1"/>
    <col min="15881" max="15882" width="10.28515625" style="78" customWidth="1"/>
    <col min="15883" max="15883" width="8.7109375" style="78" customWidth="1"/>
    <col min="15884" max="15884" width="9.140625" style="78"/>
    <col min="15885" max="15885" width="10.28515625" style="78" customWidth="1"/>
    <col min="15886" max="15887" width="9.140625" style="78"/>
    <col min="15888" max="15888" width="14.140625" style="78" customWidth="1"/>
    <col min="15889" max="15889" width="12" style="78" customWidth="1"/>
    <col min="15890" max="15890" width="9.140625" style="78"/>
    <col min="15891" max="15891" width="9.7109375" style="78" customWidth="1"/>
    <col min="15892" max="16129" width="9.140625" style="78"/>
    <col min="16130" max="16130" width="11.5703125" style="78" customWidth="1"/>
    <col min="16131" max="16132" width="9.140625" style="78"/>
    <col min="16133" max="16133" width="8.7109375" style="78" customWidth="1"/>
    <col min="16134" max="16135" width="18.28515625" style="78" customWidth="1"/>
    <col min="16136" max="16136" width="21.28515625" style="78" customWidth="1"/>
    <col min="16137" max="16138" width="10.28515625" style="78" customWidth="1"/>
    <col min="16139" max="16139" width="8.7109375" style="78" customWidth="1"/>
    <col min="16140" max="16140" width="9.140625" style="78"/>
    <col min="16141" max="16141" width="10.28515625" style="78" customWidth="1"/>
    <col min="16142" max="16143" width="9.140625" style="78"/>
    <col min="16144" max="16144" width="14.140625" style="78" customWidth="1"/>
    <col min="16145" max="16145" width="12" style="78" customWidth="1"/>
    <col min="16146" max="16146" width="9.140625" style="78"/>
    <col min="16147" max="16147" width="9.7109375" style="78" customWidth="1"/>
    <col min="16148" max="16384" width="9.140625" style="78"/>
  </cols>
  <sheetData>
    <row r="3" spans="1:19" ht="20.25" customHeight="1">
      <c r="A3" s="77" t="s">
        <v>92</v>
      </c>
    </row>
    <row r="4" spans="1:19" ht="20.25" customHeight="1">
      <c r="A4" s="77" t="s">
        <v>93</v>
      </c>
    </row>
    <row r="5" spans="1:19" ht="20.25" customHeight="1">
      <c r="A5" s="77" t="s">
        <v>94</v>
      </c>
    </row>
    <row r="6" spans="1:19" ht="20.25" customHeight="1">
      <c r="A6" s="77" t="s">
        <v>95</v>
      </c>
    </row>
    <row r="7" spans="1:19" ht="20.25" customHeight="1">
      <c r="A7" s="77" t="s">
        <v>96</v>
      </c>
    </row>
    <row r="12" spans="1:19" ht="18.75">
      <c r="A12" s="58" t="s">
        <v>235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60"/>
      <c r="M12" s="59"/>
      <c r="N12" s="59"/>
      <c r="O12" s="61"/>
      <c r="P12" s="62"/>
      <c r="Q12" s="62"/>
      <c r="R12" s="60"/>
      <c r="S12" s="60"/>
    </row>
    <row r="13" spans="1:19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60"/>
      <c r="M13" s="59"/>
      <c r="N13" s="59"/>
      <c r="O13" s="61"/>
      <c r="P13" s="62"/>
      <c r="Q13" s="62"/>
      <c r="R13" s="60"/>
      <c r="S13" s="60"/>
    </row>
    <row r="14" spans="1:19">
      <c r="A14" s="59" t="s">
        <v>98</v>
      </c>
      <c r="B14" s="59"/>
      <c r="C14" s="59" t="s">
        <v>99</v>
      </c>
      <c r="D14" s="59"/>
      <c r="E14" s="59"/>
      <c r="F14" s="59"/>
      <c r="G14" s="59"/>
      <c r="H14" s="59"/>
      <c r="I14" s="59"/>
      <c r="J14" s="59"/>
      <c r="K14" s="59"/>
      <c r="L14" s="60"/>
      <c r="M14" s="59"/>
      <c r="N14" s="59"/>
      <c r="O14" s="61"/>
      <c r="P14" s="62"/>
      <c r="Q14" s="62"/>
      <c r="R14" s="60"/>
      <c r="S14" s="60"/>
    </row>
    <row r="15" spans="1:19">
      <c r="A15" s="59" t="s">
        <v>100</v>
      </c>
      <c r="B15" s="59"/>
      <c r="C15" s="59" t="s">
        <v>101</v>
      </c>
      <c r="D15" s="59"/>
      <c r="E15" s="59"/>
      <c r="F15" s="59"/>
      <c r="G15" s="59"/>
      <c r="H15" s="59"/>
      <c r="I15" s="59"/>
      <c r="J15" s="59"/>
      <c r="K15" s="59"/>
      <c r="L15" s="60"/>
      <c r="M15" s="59"/>
      <c r="N15" s="59"/>
      <c r="O15" s="61"/>
      <c r="P15" s="62"/>
      <c r="Q15" s="62"/>
      <c r="R15" s="60"/>
      <c r="S15" s="60"/>
    </row>
    <row r="16" spans="1:19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60"/>
      <c r="M16" s="59"/>
      <c r="N16" s="59"/>
      <c r="O16" s="61"/>
      <c r="P16" s="62"/>
      <c r="Q16" s="62"/>
      <c r="R16" s="60"/>
      <c r="S16" s="60"/>
    </row>
    <row r="17" spans="1:20" ht="12.75" customHeight="1">
      <c r="A17" s="293" t="s">
        <v>98</v>
      </c>
      <c r="B17" s="293" t="s">
        <v>1</v>
      </c>
      <c r="C17" s="293" t="s">
        <v>92</v>
      </c>
      <c r="D17" s="293" t="s">
        <v>93</v>
      </c>
      <c r="E17" s="293" t="s">
        <v>102</v>
      </c>
      <c r="F17" s="302" t="s">
        <v>103</v>
      </c>
      <c r="G17" s="293" t="s">
        <v>104</v>
      </c>
      <c r="H17" s="293" t="s">
        <v>105</v>
      </c>
      <c r="I17" s="292" t="s">
        <v>106</v>
      </c>
      <c r="J17" s="303" t="s">
        <v>236</v>
      </c>
      <c r="K17" s="303" t="s">
        <v>108</v>
      </c>
      <c r="L17" s="303" t="s">
        <v>109</v>
      </c>
      <c r="M17" s="299" t="s">
        <v>110</v>
      </c>
      <c r="N17" s="299" t="s">
        <v>111</v>
      </c>
      <c r="O17" s="305" t="s">
        <v>96</v>
      </c>
      <c r="P17" s="303" t="s">
        <v>237</v>
      </c>
      <c r="Q17" s="303" t="s">
        <v>238</v>
      </c>
      <c r="R17" s="299" t="s">
        <v>239</v>
      </c>
      <c r="S17" s="292" t="s">
        <v>117</v>
      </c>
      <c r="T17" s="301" t="s">
        <v>118</v>
      </c>
    </row>
    <row r="18" spans="1:20" ht="36.75" customHeight="1">
      <c r="A18" s="293"/>
      <c r="B18" s="293"/>
      <c r="C18" s="293"/>
      <c r="D18" s="293"/>
      <c r="E18" s="293"/>
      <c r="F18" s="302"/>
      <c r="G18" s="293"/>
      <c r="H18" s="293"/>
      <c r="I18" s="292"/>
      <c r="J18" s="304"/>
      <c r="K18" s="304"/>
      <c r="L18" s="304"/>
      <c r="M18" s="300"/>
      <c r="N18" s="300"/>
      <c r="O18" s="306"/>
      <c r="P18" s="304"/>
      <c r="Q18" s="304"/>
      <c r="R18" s="300"/>
      <c r="S18" s="292"/>
      <c r="T18" s="301"/>
    </row>
    <row r="19" spans="1:20">
      <c r="A19" s="81">
        <v>42917</v>
      </c>
      <c r="B19" s="82" t="s">
        <v>119</v>
      </c>
      <c r="C19" s="82" t="s">
        <v>120</v>
      </c>
      <c r="D19" s="82" t="s">
        <v>121</v>
      </c>
      <c r="E19" s="82" t="s">
        <v>122</v>
      </c>
      <c r="F19" s="83" t="s">
        <v>123</v>
      </c>
      <c r="G19" s="82" t="s">
        <v>124</v>
      </c>
      <c r="H19" s="82" t="s">
        <v>125</v>
      </c>
      <c r="I19" s="66">
        <v>1100</v>
      </c>
      <c r="J19" s="84">
        <f t="shared" ref="J19:J24" si="0">I19</f>
        <v>1100</v>
      </c>
      <c r="K19" s="82">
        <v>20</v>
      </c>
      <c r="L19" s="82">
        <f t="shared" ref="L19:L24" si="1">(I19/J19)/K19</f>
        <v>0.05</v>
      </c>
      <c r="M19" s="83">
        <v>42919</v>
      </c>
      <c r="N19" s="83">
        <v>42919</v>
      </c>
      <c r="O19" s="85">
        <v>42919</v>
      </c>
      <c r="P19" s="86" t="s">
        <v>240</v>
      </c>
      <c r="Q19" s="86" t="str">
        <f t="shared" ref="Q19:Q24" si="2">+P19</f>
        <v>DASM70211T</v>
      </c>
      <c r="R19" s="66">
        <v>550</v>
      </c>
      <c r="S19" s="66">
        <v>0</v>
      </c>
      <c r="T19" s="87" t="s">
        <v>127</v>
      </c>
    </row>
    <row r="20" spans="1:20">
      <c r="A20" s="81">
        <v>42917</v>
      </c>
      <c r="B20" s="82" t="s">
        <v>119</v>
      </c>
      <c r="C20" s="82" t="s">
        <v>120</v>
      </c>
      <c r="D20" s="82" t="s">
        <v>121</v>
      </c>
      <c r="E20" s="82" t="s">
        <v>122</v>
      </c>
      <c r="F20" s="83" t="s">
        <v>123</v>
      </c>
      <c r="G20" s="82" t="s">
        <v>124</v>
      </c>
      <c r="H20" s="82" t="s">
        <v>125</v>
      </c>
      <c r="I20" s="66">
        <v>1100</v>
      </c>
      <c r="J20" s="84">
        <f t="shared" si="0"/>
        <v>1100</v>
      </c>
      <c r="K20" s="82">
        <v>20</v>
      </c>
      <c r="L20" s="82">
        <f t="shared" si="1"/>
        <v>0.05</v>
      </c>
      <c r="M20" s="83">
        <v>42919</v>
      </c>
      <c r="N20" s="83">
        <v>42919</v>
      </c>
      <c r="O20" s="85">
        <v>42920</v>
      </c>
      <c r="P20" s="86" t="s">
        <v>241</v>
      </c>
      <c r="Q20" s="86" t="str">
        <f t="shared" si="2"/>
        <v>DASM70212T</v>
      </c>
      <c r="R20" s="66">
        <v>550</v>
      </c>
      <c r="S20" s="66">
        <v>0</v>
      </c>
      <c r="T20" s="87" t="s">
        <v>127</v>
      </c>
    </row>
    <row r="21" spans="1:20">
      <c r="A21" s="81">
        <v>42917</v>
      </c>
      <c r="B21" s="82" t="s">
        <v>129</v>
      </c>
      <c r="C21" s="82" t="s">
        <v>130</v>
      </c>
      <c r="D21" s="82" t="s">
        <v>121</v>
      </c>
      <c r="E21" s="82" t="s">
        <v>122</v>
      </c>
      <c r="F21" s="83" t="s">
        <v>131</v>
      </c>
      <c r="G21" s="82" t="s">
        <v>132</v>
      </c>
      <c r="H21" s="82" t="s">
        <v>133</v>
      </c>
      <c r="I21" s="66">
        <v>60</v>
      </c>
      <c r="J21" s="84">
        <f t="shared" si="0"/>
        <v>60</v>
      </c>
      <c r="K21" s="82">
        <v>20</v>
      </c>
      <c r="L21" s="82">
        <f t="shared" si="1"/>
        <v>0.05</v>
      </c>
      <c r="M21" s="83">
        <v>42919</v>
      </c>
      <c r="N21" s="83">
        <v>42919</v>
      </c>
      <c r="O21" s="85">
        <v>42919</v>
      </c>
      <c r="P21" s="86" t="s">
        <v>242</v>
      </c>
      <c r="Q21" s="86" t="str">
        <f t="shared" si="2"/>
        <v>DAPM70733T</v>
      </c>
      <c r="R21" s="66">
        <f>+I21</f>
        <v>60</v>
      </c>
      <c r="S21" s="66">
        <v>0</v>
      </c>
      <c r="T21" s="87" t="s">
        <v>127</v>
      </c>
    </row>
    <row r="22" spans="1:20">
      <c r="A22" s="81">
        <v>42917</v>
      </c>
      <c r="B22" s="82" t="s">
        <v>129</v>
      </c>
      <c r="C22" s="82" t="s">
        <v>130</v>
      </c>
      <c r="D22" s="82" t="s">
        <v>134</v>
      </c>
      <c r="E22" s="82" t="s">
        <v>122</v>
      </c>
      <c r="F22" s="83" t="s">
        <v>131</v>
      </c>
      <c r="G22" s="82" t="s">
        <v>135</v>
      </c>
      <c r="H22" s="82" t="s">
        <v>136</v>
      </c>
      <c r="I22" s="66">
        <v>30</v>
      </c>
      <c r="J22" s="84">
        <f t="shared" si="0"/>
        <v>30</v>
      </c>
      <c r="K22" s="82">
        <v>20</v>
      </c>
      <c r="L22" s="82">
        <f t="shared" si="1"/>
        <v>0.05</v>
      </c>
      <c r="M22" s="83">
        <v>42919</v>
      </c>
      <c r="N22" s="83">
        <v>42919</v>
      </c>
      <c r="O22" s="85">
        <v>42919</v>
      </c>
      <c r="P22" s="86" t="s">
        <v>243</v>
      </c>
      <c r="Q22" s="86" t="str">
        <f t="shared" si="2"/>
        <v>DASA70792T</v>
      </c>
      <c r="R22" s="66">
        <f>+I22</f>
        <v>30</v>
      </c>
      <c r="S22" s="66">
        <v>0</v>
      </c>
      <c r="T22" s="87" t="s">
        <v>127</v>
      </c>
    </row>
    <row r="23" spans="1:20">
      <c r="A23" s="81">
        <v>42917</v>
      </c>
      <c r="B23" s="82" t="s">
        <v>137</v>
      </c>
      <c r="C23" s="82" t="s">
        <v>138</v>
      </c>
      <c r="D23" s="82" t="s">
        <v>139</v>
      </c>
      <c r="E23" s="82" t="s">
        <v>122</v>
      </c>
      <c r="F23" s="83" t="s">
        <v>140</v>
      </c>
      <c r="G23" s="82" t="s">
        <v>141</v>
      </c>
      <c r="H23" s="82" t="s">
        <v>142</v>
      </c>
      <c r="I23" s="66">
        <v>80</v>
      </c>
      <c r="J23" s="84">
        <f t="shared" si="0"/>
        <v>80</v>
      </c>
      <c r="K23" s="82">
        <v>20</v>
      </c>
      <c r="L23" s="82">
        <f t="shared" si="1"/>
        <v>0.05</v>
      </c>
      <c r="M23" s="83">
        <v>42919</v>
      </c>
      <c r="N23" s="83">
        <v>42919</v>
      </c>
      <c r="O23" s="85">
        <v>42919</v>
      </c>
      <c r="P23" s="86" t="s">
        <v>244</v>
      </c>
      <c r="Q23" s="86" t="str">
        <f t="shared" si="2"/>
        <v>DASA70803T</v>
      </c>
      <c r="R23" s="66">
        <f>+I23</f>
        <v>80</v>
      </c>
      <c r="S23" s="66">
        <v>0</v>
      </c>
      <c r="T23" s="87" t="s">
        <v>127</v>
      </c>
    </row>
    <row r="24" spans="1:20">
      <c r="A24" s="81">
        <v>42917</v>
      </c>
      <c r="B24" s="82" t="s">
        <v>137</v>
      </c>
      <c r="C24" s="82" t="s">
        <v>138</v>
      </c>
      <c r="D24" s="82" t="s">
        <v>139</v>
      </c>
      <c r="E24" s="82" t="s">
        <v>122</v>
      </c>
      <c r="F24" s="83" t="s">
        <v>140</v>
      </c>
      <c r="G24" s="82" t="s">
        <v>143</v>
      </c>
      <c r="H24" s="82" t="s">
        <v>144</v>
      </c>
      <c r="I24" s="66">
        <v>180</v>
      </c>
      <c r="J24" s="84">
        <f t="shared" si="0"/>
        <v>180</v>
      </c>
      <c r="K24" s="82">
        <v>20</v>
      </c>
      <c r="L24" s="82">
        <f t="shared" si="1"/>
        <v>0.05</v>
      </c>
      <c r="M24" s="83">
        <v>42919</v>
      </c>
      <c r="N24" s="83">
        <v>42919</v>
      </c>
      <c r="O24" s="85">
        <v>42919</v>
      </c>
      <c r="P24" s="86" t="s">
        <v>245</v>
      </c>
      <c r="Q24" s="86" t="str">
        <f t="shared" si="2"/>
        <v>DAPM70731T</v>
      </c>
      <c r="R24" s="66">
        <v>90</v>
      </c>
      <c r="S24" s="66">
        <v>90</v>
      </c>
      <c r="T24" s="87" t="s">
        <v>145</v>
      </c>
    </row>
  </sheetData>
  <autoFilter ref="A18:S24"/>
  <mergeCells count="20">
    <mergeCell ref="L17:L18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S17:S18"/>
    <mergeCell ref="T17:T18"/>
    <mergeCell ref="M17:M18"/>
    <mergeCell ref="N17:N18"/>
    <mergeCell ref="O17:O18"/>
    <mergeCell ref="P17:P18"/>
    <mergeCell ref="Q17:Q18"/>
    <mergeCell ref="R17:R1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Q41"/>
  <sheetViews>
    <sheetView showGridLines="0" workbookViewId="0"/>
  </sheetViews>
  <sheetFormatPr defaultRowHeight="12.75"/>
  <cols>
    <col min="1" max="1" width="9.140625" style="78"/>
    <col min="2" max="2" width="10.5703125" style="78" customWidth="1"/>
    <col min="3" max="5" width="9.140625" style="78"/>
    <col min="6" max="6" width="19" style="78" customWidth="1"/>
    <col min="7" max="7" width="15.28515625" style="78" customWidth="1"/>
    <col min="8" max="8" width="19.28515625" style="78" customWidth="1"/>
    <col min="9" max="9" width="8.140625" style="78" customWidth="1"/>
    <col min="10" max="10" width="9.5703125" style="78" customWidth="1"/>
    <col min="11" max="11" width="8.140625" style="78" customWidth="1"/>
    <col min="12" max="12" width="37" style="78" customWidth="1"/>
    <col min="13" max="257" width="9.140625" style="78"/>
    <col min="258" max="258" width="10.5703125" style="78" customWidth="1"/>
    <col min="259" max="261" width="9.140625" style="78"/>
    <col min="262" max="262" width="19" style="78" customWidth="1"/>
    <col min="263" max="263" width="15.28515625" style="78" customWidth="1"/>
    <col min="264" max="264" width="19.28515625" style="78" customWidth="1"/>
    <col min="265" max="265" width="8.140625" style="78" customWidth="1"/>
    <col min="266" max="266" width="9.5703125" style="78" customWidth="1"/>
    <col min="267" max="267" width="8.140625" style="78" customWidth="1"/>
    <col min="268" max="268" width="37" style="78" customWidth="1"/>
    <col min="269" max="513" width="9.140625" style="78"/>
    <col min="514" max="514" width="10.5703125" style="78" customWidth="1"/>
    <col min="515" max="517" width="9.140625" style="78"/>
    <col min="518" max="518" width="19" style="78" customWidth="1"/>
    <col min="519" max="519" width="15.28515625" style="78" customWidth="1"/>
    <col min="520" max="520" width="19.28515625" style="78" customWidth="1"/>
    <col min="521" max="521" width="8.140625" style="78" customWidth="1"/>
    <col min="522" max="522" width="9.5703125" style="78" customWidth="1"/>
    <col min="523" max="523" width="8.140625" style="78" customWidth="1"/>
    <col min="524" max="524" width="37" style="78" customWidth="1"/>
    <col min="525" max="769" width="9.140625" style="78"/>
    <col min="770" max="770" width="10.5703125" style="78" customWidth="1"/>
    <col min="771" max="773" width="9.140625" style="78"/>
    <col min="774" max="774" width="19" style="78" customWidth="1"/>
    <col min="775" max="775" width="15.28515625" style="78" customWidth="1"/>
    <col min="776" max="776" width="19.28515625" style="78" customWidth="1"/>
    <col min="777" max="777" width="8.140625" style="78" customWidth="1"/>
    <col min="778" max="778" width="9.5703125" style="78" customWidth="1"/>
    <col min="779" max="779" width="8.140625" style="78" customWidth="1"/>
    <col min="780" max="780" width="37" style="78" customWidth="1"/>
    <col min="781" max="1025" width="9.140625" style="78"/>
    <col min="1026" max="1026" width="10.5703125" style="78" customWidth="1"/>
    <col min="1027" max="1029" width="9.140625" style="78"/>
    <col min="1030" max="1030" width="19" style="78" customWidth="1"/>
    <col min="1031" max="1031" width="15.28515625" style="78" customWidth="1"/>
    <col min="1032" max="1032" width="19.28515625" style="78" customWidth="1"/>
    <col min="1033" max="1033" width="8.140625" style="78" customWidth="1"/>
    <col min="1034" max="1034" width="9.5703125" style="78" customWidth="1"/>
    <col min="1035" max="1035" width="8.140625" style="78" customWidth="1"/>
    <col min="1036" max="1036" width="37" style="78" customWidth="1"/>
    <col min="1037" max="1281" width="9.140625" style="78"/>
    <col min="1282" max="1282" width="10.5703125" style="78" customWidth="1"/>
    <col min="1283" max="1285" width="9.140625" style="78"/>
    <col min="1286" max="1286" width="19" style="78" customWidth="1"/>
    <col min="1287" max="1287" width="15.28515625" style="78" customWidth="1"/>
    <col min="1288" max="1288" width="19.28515625" style="78" customWidth="1"/>
    <col min="1289" max="1289" width="8.140625" style="78" customWidth="1"/>
    <col min="1290" max="1290" width="9.5703125" style="78" customWidth="1"/>
    <col min="1291" max="1291" width="8.140625" style="78" customWidth="1"/>
    <col min="1292" max="1292" width="37" style="78" customWidth="1"/>
    <col min="1293" max="1537" width="9.140625" style="78"/>
    <col min="1538" max="1538" width="10.5703125" style="78" customWidth="1"/>
    <col min="1539" max="1541" width="9.140625" style="78"/>
    <col min="1542" max="1542" width="19" style="78" customWidth="1"/>
    <col min="1543" max="1543" width="15.28515625" style="78" customWidth="1"/>
    <col min="1544" max="1544" width="19.28515625" style="78" customWidth="1"/>
    <col min="1545" max="1545" width="8.140625" style="78" customWidth="1"/>
    <col min="1546" max="1546" width="9.5703125" style="78" customWidth="1"/>
    <col min="1547" max="1547" width="8.140625" style="78" customWidth="1"/>
    <col min="1548" max="1548" width="37" style="78" customWidth="1"/>
    <col min="1549" max="1793" width="9.140625" style="78"/>
    <col min="1794" max="1794" width="10.5703125" style="78" customWidth="1"/>
    <col min="1795" max="1797" width="9.140625" style="78"/>
    <col min="1798" max="1798" width="19" style="78" customWidth="1"/>
    <col min="1799" max="1799" width="15.28515625" style="78" customWidth="1"/>
    <col min="1800" max="1800" width="19.28515625" style="78" customWidth="1"/>
    <col min="1801" max="1801" width="8.140625" style="78" customWidth="1"/>
    <col min="1802" max="1802" width="9.5703125" style="78" customWidth="1"/>
    <col min="1803" max="1803" width="8.140625" style="78" customWidth="1"/>
    <col min="1804" max="1804" width="37" style="78" customWidth="1"/>
    <col min="1805" max="2049" width="9.140625" style="78"/>
    <col min="2050" max="2050" width="10.5703125" style="78" customWidth="1"/>
    <col min="2051" max="2053" width="9.140625" style="78"/>
    <col min="2054" max="2054" width="19" style="78" customWidth="1"/>
    <col min="2055" max="2055" width="15.28515625" style="78" customWidth="1"/>
    <col min="2056" max="2056" width="19.28515625" style="78" customWidth="1"/>
    <col min="2057" max="2057" width="8.140625" style="78" customWidth="1"/>
    <col min="2058" max="2058" width="9.5703125" style="78" customWidth="1"/>
    <col min="2059" max="2059" width="8.140625" style="78" customWidth="1"/>
    <col min="2060" max="2060" width="37" style="78" customWidth="1"/>
    <col min="2061" max="2305" width="9.140625" style="78"/>
    <col min="2306" max="2306" width="10.5703125" style="78" customWidth="1"/>
    <col min="2307" max="2309" width="9.140625" style="78"/>
    <col min="2310" max="2310" width="19" style="78" customWidth="1"/>
    <col min="2311" max="2311" width="15.28515625" style="78" customWidth="1"/>
    <col min="2312" max="2312" width="19.28515625" style="78" customWidth="1"/>
    <col min="2313" max="2313" width="8.140625" style="78" customWidth="1"/>
    <col min="2314" max="2314" width="9.5703125" style="78" customWidth="1"/>
    <col min="2315" max="2315" width="8.140625" style="78" customWidth="1"/>
    <col min="2316" max="2316" width="37" style="78" customWidth="1"/>
    <col min="2317" max="2561" width="9.140625" style="78"/>
    <col min="2562" max="2562" width="10.5703125" style="78" customWidth="1"/>
    <col min="2563" max="2565" width="9.140625" style="78"/>
    <col min="2566" max="2566" width="19" style="78" customWidth="1"/>
    <col min="2567" max="2567" width="15.28515625" style="78" customWidth="1"/>
    <col min="2568" max="2568" width="19.28515625" style="78" customWidth="1"/>
    <col min="2569" max="2569" width="8.140625" style="78" customWidth="1"/>
    <col min="2570" max="2570" width="9.5703125" style="78" customWidth="1"/>
    <col min="2571" max="2571" width="8.140625" style="78" customWidth="1"/>
    <col min="2572" max="2572" width="37" style="78" customWidth="1"/>
    <col min="2573" max="2817" width="9.140625" style="78"/>
    <col min="2818" max="2818" width="10.5703125" style="78" customWidth="1"/>
    <col min="2819" max="2821" width="9.140625" style="78"/>
    <col min="2822" max="2822" width="19" style="78" customWidth="1"/>
    <col min="2823" max="2823" width="15.28515625" style="78" customWidth="1"/>
    <col min="2824" max="2824" width="19.28515625" style="78" customWidth="1"/>
    <col min="2825" max="2825" width="8.140625" style="78" customWidth="1"/>
    <col min="2826" max="2826" width="9.5703125" style="78" customWidth="1"/>
    <col min="2827" max="2827" width="8.140625" style="78" customWidth="1"/>
    <col min="2828" max="2828" width="37" style="78" customWidth="1"/>
    <col min="2829" max="3073" width="9.140625" style="78"/>
    <col min="3074" max="3074" width="10.5703125" style="78" customWidth="1"/>
    <col min="3075" max="3077" width="9.140625" style="78"/>
    <col min="3078" max="3078" width="19" style="78" customWidth="1"/>
    <col min="3079" max="3079" width="15.28515625" style="78" customWidth="1"/>
    <col min="3080" max="3080" width="19.28515625" style="78" customWidth="1"/>
    <col min="3081" max="3081" width="8.140625" style="78" customWidth="1"/>
    <col min="3082" max="3082" width="9.5703125" style="78" customWidth="1"/>
    <col min="3083" max="3083" width="8.140625" style="78" customWidth="1"/>
    <col min="3084" max="3084" width="37" style="78" customWidth="1"/>
    <col min="3085" max="3329" width="9.140625" style="78"/>
    <col min="3330" max="3330" width="10.5703125" style="78" customWidth="1"/>
    <col min="3331" max="3333" width="9.140625" style="78"/>
    <col min="3334" max="3334" width="19" style="78" customWidth="1"/>
    <col min="3335" max="3335" width="15.28515625" style="78" customWidth="1"/>
    <col min="3336" max="3336" width="19.28515625" style="78" customWidth="1"/>
    <col min="3337" max="3337" width="8.140625" style="78" customWidth="1"/>
    <col min="3338" max="3338" width="9.5703125" style="78" customWidth="1"/>
    <col min="3339" max="3339" width="8.140625" style="78" customWidth="1"/>
    <col min="3340" max="3340" width="37" style="78" customWidth="1"/>
    <col min="3341" max="3585" width="9.140625" style="78"/>
    <col min="3586" max="3586" width="10.5703125" style="78" customWidth="1"/>
    <col min="3587" max="3589" width="9.140625" style="78"/>
    <col min="3590" max="3590" width="19" style="78" customWidth="1"/>
    <col min="3591" max="3591" width="15.28515625" style="78" customWidth="1"/>
    <col min="3592" max="3592" width="19.28515625" style="78" customWidth="1"/>
    <col min="3593" max="3593" width="8.140625" style="78" customWidth="1"/>
    <col min="3594" max="3594" width="9.5703125" style="78" customWidth="1"/>
    <col min="3595" max="3595" width="8.140625" style="78" customWidth="1"/>
    <col min="3596" max="3596" width="37" style="78" customWidth="1"/>
    <col min="3597" max="3841" width="9.140625" style="78"/>
    <col min="3842" max="3842" width="10.5703125" style="78" customWidth="1"/>
    <col min="3843" max="3845" width="9.140625" style="78"/>
    <col min="3846" max="3846" width="19" style="78" customWidth="1"/>
    <col min="3847" max="3847" width="15.28515625" style="78" customWidth="1"/>
    <col min="3848" max="3848" width="19.28515625" style="78" customWidth="1"/>
    <col min="3849" max="3849" width="8.140625" style="78" customWidth="1"/>
    <col min="3850" max="3850" width="9.5703125" style="78" customWidth="1"/>
    <col min="3851" max="3851" width="8.140625" style="78" customWidth="1"/>
    <col min="3852" max="3852" width="37" style="78" customWidth="1"/>
    <col min="3853" max="4097" width="9.140625" style="78"/>
    <col min="4098" max="4098" width="10.5703125" style="78" customWidth="1"/>
    <col min="4099" max="4101" width="9.140625" style="78"/>
    <col min="4102" max="4102" width="19" style="78" customWidth="1"/>
    <col min="4103" max="4103" width="15.28515625" style="78" customWidth="1"/>
    <col min="4104" max="4104" width="19.28515625" style="78" customWidth="1"/>
    <col min="4105" max="4105" width="8.140625" style="78" customWidth="1"/>
    <col min="4106" max="4106" width="9.5703125" style="78" customWidth="1"/>
    <col min="4107" max="4107" width="8.140625" style="78" customWidth="1"/>
    <col min="4108" max="4108" width="37" style="78" customWidth="1"/>
    <col min="4109" max="4353" width="9.140625" style="78"/>
    <col min="4354" max="4354" width="10.5703125" style="78" customWidth="1"/>
    <col min="4355" max="4357" width="9.140625" style="78"/>
    <col min="4358" max="4358" width="19" style="78" customWidth="1"/>
    <col min="4359" max="4359" width="15.28515625" style="78" customWidth="1"/>
    <col min="4360" max="4360" width="19.28515625" style="78" customWidth="1"/>
    <col min="4361" max="4361" width="8.140625" style="78" customWidth="1"/>
    <col min="4362" max="4362" width="9.5703125" style="78" customWidth="1"/>
    <col min="4363" max="4363" width="8.140625" style="78" customWidth="1"/>
    <col min="4364" max="4364" width="37" style="78" customWidth="1"/>
    <col min="4365" max="4609" width="9.140625" style="78"/>
    <col min="4610" max="4610" width="10.5703125" style="78" customWidth="1"/>
    <col min="4611" max="4613" width="9.140625" style="78"/>
    <col min="4614" max="4614" width="19" style="78" customWidth="1"/>
    <col min="4615" max="4615" width="15.28515625" style="78" customWidth="1"/>
    <col min="4616" max="4616" width="19.28515625" style="78" customWidth="1"/>
    <col min="4617" max="4617" width="8.140625" style="78" customWidth="1"/>
    <col min="4618" max="4618" width="9.5703125" style="78" customWidth="1"/>
    <col min="4619" max="4619" width="8.140625" style="78" customWidth="1"/>
    <col min="4620" max="4620" width="37" style="78" customWidth="1"/>
    <col min="4621" max="4865" width="9.140625" style="78"/>
    <col min="4866" max="4866" width="10.5703125" style="78" customWidth="1"/>
    <col min="4867" max="4869" width="9.140625" style="78"/>
    <col min="4870" max="4870" width="19" style="78" customWidth="1"/>
    <col min="4871" max="4871" width="15.28515625" style="78" customWidth="1"/>
    <col min="4872" max="4872" width="19.28515625" style="78" customWidth="1"/>
    <col min="4873" max="4873" width="8.140625" style="78" customWidth="1"/>
    <col min="4874" max="4874" width="9.5703125" style="78" customWidth="1"/>
    <col min="4875" max="4875" width="8.140625" style="78" customWidth="1"/>
    <col min="4876" max="4876" width="37" style="78" customWidth="1"/>
    <col min="4877" max="5121" width="9.140625" style="78"/>
    <col min="5122" max="5122" width="10.5703125" style="78" customWidth="1"/>
    <col min="5123" max="5125" width="9.140625" style="78"/>
    <col min="5126" max="5126" width="19" style="78" customWidth="1"/>
    <col min="5127" max="5127" width="15.28515625" style="78" customWidth="1"/>
    <col min="5128" max="5128" width="19.28515625" style="78" customWidth="1"/>
    <col min="5129" max="5129" width="8.140625" style="78" customWidth="1"/>
    <col min="5130" max="5130" width="9.5703125" style="78" customWidth="1"/>
    <col min="5131" max="5131" width="8.140625" style="78" customWidth="1"/>
    <col min="5132" max="5132" width="37" style="78" customWidth="1"/>
    <col min="5133" max="5377" width="9.140625" style="78"/>
    <col min="5378" max="5378" width="10.5703125" style="78" customWidth="1"/>
    <col min="5379" max="5381" width="9.140625" style="78"/>
    <col min="5382" max="5382" width="19" style="78" customWidth="1"/>
    <col min="5383" max="5383" width="15.28515625" style="78" customWidth="1"/>
    <col min="5384" max="5384" width="19.28515625" style="78" customWidth="1"/>
    <col min="5385" max="5385" width="8.140625" style="78" customWidth="1"/>
    <col min="5386" max="5386" width="9.5703125" style="78" customWidth="1"/>
    <col min="5387" max="5387" width="8.140625" style="78" customWidth="1"/>
    <col min="5388" max="5388" width="37" style="78" customWidth="1"/>
    <col min="5389" max="5633" width="9.140625" style="78"/>
    <col min="5634" max="5634" width="10.5703125" style="78" customWidth="1"/>
    <col min="5635" max="5637" width="9.140625" style="78"/>
    <col min="5638" max="5638" width="19" style="78" customWidth="1"/>
    <col min="5639" max="5639" width="15.28515625" style="78" customWidth="1"/>
    <col min="5640" max="5640" width="19.28515625" style="78" customWidth="1"/>
    <col min="5641" max="5641" width="8.140625" style="78" customWidth="1"/>
    <col min="5642" max="5642" width="9.5703125" style="78" customWidth="1"/>
    <col min="5643" max="5643" width="8.140625" style="78" customWidth="1"/>
    <col min="5644" max="5644" width="37" style="78" customWidth="1"/>
    <col min="5645" max="5889" width="9.140625" style="78"/>
    <col min="5890" max="5890" width="10.5703125" style="78" customWidth="1"/>
    <col min="5891" max="5893" width="9.140625" style="78"/>
    <col min="5894" max="5894" width="19" style="78" customWidth="1"/>
    <col min="5895" max="5895" width="15.28515625" style="78" customWidth="1"/>
    <col min="5896" max="5896" width="19.28515625" style="78" customWidth="1"/>
    <col min="5897" max="5897" width="8.140625" style="78" customWidth="1"/>
    <col min="5898" max="5898" width="9.5703125" style="78" customWidth="1"/>
    <col min="5899" max="5899" width="8.140625" style="78" customWidth="1"/>
    <col min="5900" max="5900" width="37" style="78" customWidth="1"/>
    <col min="5901" max="6145" width="9.140625" style="78"/>
    <col min="6146" max="6146" width="10.5703125" style="78" customWidth="1"/>
    <col min="6147" max="6149" width="9.140625" style="78"/>
    <col min="6150" max="6150" width="19" style="78" customWidth="1"/>
    <col min="6151" max="6151" width="15.28515625" style="78" customWidth="1"/>
    <col min="6152" max="6152" width="19.28515625" style="78" customWidth="1"/>
    <col min="6153" max="6153" width="8.140625" style="78" customWidth="1"/>
    <col min="6154" max="6154" width="9.5703125" style="78" customWidth="1"/>
    <col min="6155" max="6155" width="8.140625" style="78" customWidth="1"/>
    <col min="6156" max="6156" width="37" style="78" customWidth="1"/>
    <col min="6157" max="6401" width="9.140625" style="78"/>
    <col min="6402" max="6402" width="10.5703125" style="78" customWidth="1"/>
    <col min="6403" max="6405" width="9.140625" style="78"/>
    <col min="6406" max="6406" width="19" style="78" customWidth="1"/>
    <col min="6407" max="6407" width="15.28515625" style="78" customWidth="1"/>
    <col min="6408" max="6408" width="19.28515625" style="78" customWidth="1"/>
    <col min="6409" max="6409" width="8.140625" style="78" customWidth="1"/>
    <col min="6410" max="6410" width="9.5703125" style="78" customWidth="1"/>
    <col min="6411" max="6411" width="8.140625" style="78" customWidth="1"/>
    <col min="6412" max="6412" width="37" style="78" customWidth="1"/>
    <col min="6413" max="6657" width="9.140625" style="78"/>
    <col min="6658" max="6658" width="10.5703125" style="78" customWidth="1"/>
    <col min="6659" max="6661" width="9.140625" style="78"/>
    <col min="6662" max="6662" width="19" style="78" customWidth="1"/>
    <col min="6663" max="6663" width="15.28515625" style="78" customWidth="1"/>
    <col min="6664" max="6664" width="19.28515625" style="78" customWidth="1"/>
    <col min="6665" max="6665" width="8.140625" style="78" customWidth="1"/>
    <col min="6666" max="6666" width="9.5703125" style="78" customWidth="1"/>
    <col min="6667" max="6667" width="8.140625" style="78" customWidth="1"/>
    <col min="6668" max="6668" width="37" style="78" customWidth="1"/>
    <col min="6669" max="6913" width="9.140625" style="78"/>
    <col min="6914" max="6914" width="10.5703125" style="78" customWidth="1"/>
    <col min="6915" max="6917" width="9.140625" style="78"/>
    <col min="6918" max="6918" width="19" style="78" customWidth="1"/>
    <col min="6919" max="6919" width="15.28515625" style="78" customWidth="1"/>
    <col min="6920" max="6920" width="19.28515625" style="78" customWidth="1"/>
    <col min="6921" max="6921" width="8.140625" style="78" customWidth="1"/>
    <col min="6922" max="6922" width="9.5703125" style="78" customWidth="1"/>
    <col min="6923" max="6923" width="8.140625" style="78" customWidth="1"/>
    <col min="6924" max="6924" width="37" style="78" customWidth="1"/>
    <col min="6925" max="7169" width="9.140625" style="78"/>
    <col min="7170" max="7170" width="10.5703125" style="78" customWidth="1"/>
    <col min="7171" max="7173" width="9.140625" style="78"/>
    <col min="7174" max="7174" width="19" style="78" customWidth="1"/>
    <col min="7175" max="7175" width="15.28515625" style="78" customWidth="1"/>
    <col min="7176" max="7176" width="19.28515625" style="78" customWidth="1"/>
    <col min="7177" max="7177" width="8.140625" style="78" customWidth="1"/>
    <col min="7178" max="7178" width="9.5703125" style="78" customWidth="1"/>
    <col min="7179" max="7179" width="8.140625" style="78" customWidth="1"/>
    <col min="7180" max="7180" width="37" style="78" customWidth="1"/>
    <col min="7181" max="7425" width="9.140625" style="78"/>
    <col min="7426" max="7426" width="10.5703125" style="78" customWidth="1"/>
    <col min="7427" max="7429" width="9.140625" style="78"/>
    <col min="7430" max="7430" width="19" style="78" customWidth="1"/>
    <col min="7431" max="7431" width="15.28515625" style="78" customWidth="1"/>
    <col min="7432" max="7432" width="19.28515625" style="78" customWidth="1"/>
    <col min="7433" max="7433" width="8.140625" style="78" customWidth="1"/>
    <col min="7434" max="7434" width="9.5703125" style="78" customWidth="1"/>
    <col min="7435" max="7435" width="8.140625" style="78" customWidth="1"/>
    <col min="7436" max="7436" width="37" style="78" customWidth="1"/>
    <col min="7437" max="7681" width="9.140625" style="78"/>
    <col min="7682" max="7682" width="10.5703125" style="78" customWidth="1"/>
    <col min="7683" max="7685" width="9.140625" style="78"/>
    <col min="7686" max="7686" width="19" style="78" customWidth="1"/>
    <col min="7687" max="7687" width="15.28515625" style="78" customWidth="1"/>
    <col min="7688" max="7688" width="19.28515625" style="78" customWidth="1"/>
    <col min="7689" max="7689" width="8.140625" style="78" customWidth="1"/>
    <col min="7690" max="7690" width="9.5703125" style="78" customWidth="1"/>
    <col min="7691" max="7691" width="8.140625" style="78" customWidth="1"/>
    <col min="7692" max="7692" width="37" style="78" customWidth="1"/>
    <col min="7693" max="7937" width="9.140625" style="78"/>
    <col min="7938" max="7938" width="10.5703125" style="78" customWidth="1"/>
    <col min="7939" max="7941" width="9.140625" style="78"/>
    <col min="7942" max="7942" width="19" style="78" customWidth="1"/>
    <col min="7943" max="7943" width="15.28515625" style="78" customWidth="1"/>
    <col min="7944" max="7944" width="19.28515625" style="78" customWidth="1"/>
    <col min="7945" max="7945" width="8.140625" style="78" customWidth="1"/>
    <col min="7946" max="7946" width="9.5703125" style="78" customWidth="1"/>
    <col min="7947" max="7947" width="8.140625" style="78" customWidth="1"/>
    <col min="7948" max="7948" width="37" style="78" customWidth="1"/>
    <col min="7949" max="8193" width="9.140625" style="78"/>
    <col min="8194" max="8194" width="10.5703125" style="78" customWidth="1"/>
    <col min="8195" max="8197" width="9.140625" style="78"/>
    <col min="8198" max="8198" width="19" style="78" customWidth="1"/>
    <col min="8199" max="8199" width="15.28515625" style="78" customWidth="1"/>
    <col min="8200" max="8200" width="19.28515625" style="78" customWidth="1"/>
    <col min="8201" max="8201" width="8.140625" style="78" customWidth="1"/>
    <col min="8202" max="8202" width="9.5703125" style="78" customWidth="1"/>
    <col min="8203" max="8203" width="8.140625" style="78" customWidth="1"/>
    <col min="8204" max="8204" width="37" style="78" customWidth="1"/>
    <col min="8205" max="8449" width="9.140625" style="78"/>
    <col min="8450" max="8450" width="10.5703125" style="78" customWidth="1"/>
    <col min="8451" max="8453" width="9.140625" style="78"/>
    <col min="8454" max="8454" width="19" style="78" customWidth="1"/>
    <col min="8455" max="8455" width="15.28515625" style="78" customWidth="1"/>
    <col min="8456" max="8456" width="19.28515625" style="78" customWidth="1"/>
    <col min="8457" max="8457" width="8.140625" style="78" customWidth="1"/>
    <col min="8458" max="8458" width="9.5703125" style="78" customWidth="1"/>
    <col min="8459" max="8459" width="8.140625" style="78" customWidth="1"/>
    <col min="8460" max="8460" width="37" style="78" customWidth="1"/>
    <col min="8461" max="8705" width="9.140625" style="78"/>
    <col min="8706" max="8706" width="10.5703125" style="78" customWidth="1"/>
    <col min="8707" max="8709" width="9.140625" style="78"/>
    <col min="8710" max="8710" width="19" style="78" customWidth="1"/>
    <col min="8711" max="8711" width="15.28515625" style="78" customWidth="1"/>
    <col min="8712" max="8712" width="19.28515625" style="78" customWidth="1"/>
    <col min="8713" max="8713" width="8.140625" style="78" customWidth="1"/>
    <col min="8714" max="8714" width="9.5703125" style="78" customWidth="1"/>
    <col min="8715" max="8715" width="8.140625" style="78" customWidth="1"/>
    <col min="8716" max="8716" width="37" style="78" customWidth="1"/>
    <col min="8717" max="8961" width="9.140625" style="78"/>
    <col min="8962" max="8962" width="10.5703125" style="78" customWidth="1"/>
    <col min="8963" max="8965" width="9.140625" style="78"/>
    <col min="8966" max="8966" width="19" style="78" customWidth="1"/>
    <col min="8967" max="8967" width="15.28515625" style="78" customWidth="1"/>
    <col min="8968" max="8968" width="19.28515625" style="78" customWidth="1"/>
    <col min="8969" max="8969" width="8.140625" style="78" customWidth="1"/>
    <col min="8970" max="8970" width="9.5703125" style="78" customWidth="1"/>
    <col min="8971" max="8971" width="8.140625" style="78" customWidth="1"/>
    <col min="8972" max="8972" width="37" style="78" customWidth="1"/>
    <col min="8973" max="9217" width="9.140625" style="78"/>
    <col min="9218" max="9218" width="10.5703125" style="78" customWidth="1"/>
    <col min="9219" max="9221" width="9.140625" style="78"/>
    <col min="9222" max="9222" width="19" style="78" customWidth="1"/>
    <col min="9223" max="9223" width="15.28515625" style="78" customWidth="1"/>
    <col min="9224" max="9224" width="19.28515625" style="78" customWidth="1"/>
    <col min="9225" max="9225" width="8.140625" style="78" customWidth="1"/>
    <col min="9226" max="9226" width="9.5703125" style="78" customWidth="1"/>
    <col min="9227" max="9227" width="8.140625" style="78" customWidth="1"/>
    <col min="9228" max="9228" width="37" style="78" customWidth="1"/>
    <col min="9229" max="9473" width="9.140625" style="78"/>
    <col min="9474" max="9474" width="10.5703125" style="78" customWidth="1"/>
    <col min="9475" max="9477" width="9.140625" style="78"/>
    <col min="9478" max="9478" width="19" style="78" customWidth="1"/>
    <col min="9479" max="9479" width="15.28515625" style="78" customWidth="1"/>
    <col min="9480" max="9480" width="19.28515625" style="78" customWidth="1"/>
    <col min="9481" max="9481" width="8.140625" style="78" customWidth="1"/>
    <col min="9482" max="9482" width="9.5703125" style="78" customWidth="1"/>
    <col min="9483" max="9483" width="8.140625" style="78" customWidth="1"/>
    <col min="9484" max="9484" width="37" style="78" customWidth="1"/>
    <col min="9485" max="9729" width="9.140625" style="78"/>
    <col min="9730" max="9730" width="10.5703125" style="78" customWidth="1"/>
    <col min="9731" max="9733" width="9.140625" style="78"/>
    <col min="9734" max="9734" width="19" style="78" customWidth="1"/>
    <col min="9735" max="9735" width="15.28515625" style="78" customWidth="1"/>
    <col min="9736" max="9736" width="19.28515625" style="78" customWidth="1"/>
    <col min="9737" max="9737" width="8.140625" style="78" customWidth="1"/>
    <col min="9738" max="9738" width="9.5703125" style="78" customWidth="1"/>
    <col min="9739" max="9739" width="8.140625" style="78" customWidth="1"/>
    <col min="9740" max="9740" width="37" style="78" customWidth="1"/>
    <col min="9741" max="9985" width="9.140625" style="78"/>
    <col min="9986" max="9986" width="10.5703125" style="78" customWidth="1"/>
    <col min="9987" max="9989" width="9.140625" style="78"/>
    <col min="9990" max="9990" width="19" style="78" customWidth="1"/>
    <col min="9991" max="9991" width="15.28515625" style="78" customWidth="1"/>
    <col min="9992" max="9992" width="19.28515625" style="78" customWidth="1"/>
    <col min="9993" max="9993" width="8.140625" style="78" customWidth="1"/>
    <col min="9994" max="9994" width="9.5703125" style="78" customWidth="1"/>
    <col min="9995" max="9995" width="8.140625" style="78" customWidth="1"/>
    <col min="9996" max="9996" width="37" style="78" customWidth="1"/>
    <col min="9997" max="10241" width="9.140625" style="78"/>
    <col min="10242" max="10242" width="10.5703125" style="78" customWidth="1"/>
    <col min="10243" max="10245" width="9.140625" style="78"/>
    <col min="10246" max="10246" width="19" style="78" customWidth="1"/>
    <col min="10247" max="10247" width="15.28515625" style="78" customWidth="1"/>
    <col min="10248" max="10248" width="19.28515625" style="78" customWidth="1"/>
    <col min="10249" max="10249" width="8.140625" style="78" customWidth="1"/>
    <col min="10250" max="10250" width="9.5703125" style="78" customWidth="1"/>
    <col min="10251" max="10251" width="8.140625" style="78" customWidth="1"/>
    <col min="10252" max="10252" width="37" style="78" customWidth="1"/>
    <col min="10253" max="10497" width="9.140625" style="78"/>
    <col min="10498" max="10498" width="10.5703125" style="78" customWidth="1"/>
    <col min="10499" max="10501" width="9.140625" style="78"/>
    <col min="10502" max="10502" width="19" style="78" customWidth="1"/>
    <col min="10503" max="10503" width="15.28515625" style="78" customWidth="1"/>
    <col min="10504" max="10504" width="19.28515625" style="78" customWidth="1"/>
    <col min="10505" max="10505" width="8.140625" style="78" customWidth="1"/>
    <col min="10506" max="10506" width="9.5703125" style="78" customWidth="1"/>
    <col min="10507" max="10507" width="8.140625" style="78" customWidth="1"/>
    <col min="10508" max="10508" width="37" style="78" customWidth="1"/>
    <col min="10509" max="10753" width="9.140625" style="78"/>
    <col min="10754" max="10754" width="10.5703125" style="78" customWidth="1"/>
    <col min="10755" max="10757" width="9.140625" style="78"/>
    <col min="10758" max="10758" width="19" style="78" customWidth="1"/>
    <col min="10759" max="10759" width="15.28515625" style="78" customWidth="1"/>
    <col min="10760" max="10760" width="19.28515625" style="78" customWidth="1"/>
    <col min="10761" max="10761" width="8.140625" style="78" customWidth="1"/>
    <col min="10762" max="10762" width="9.5703125" style="78" customWidth="1"/>
    <col min="10763" max="10763" width="8.140625" style="78" customWidth="1"/>
    <col min="10764" max="10764" width="37" style="78" customWidth="1"/>
    <col min="10765" max="11009" width="9.140625" style="78"/>
    <col min="11010" max="11010" width="10.5703125" style="78" customWidth="1"/>
    <col min="11011" max="11013" width="9.140625" style="78"/>
    <col min="11014" max="11014" width="19" style="78" customWidth="1"/>
    <col min="11015" max="11015" width="15.28515625" style="78" customWidth="1"/>
    <col min="11016" max="11016" width="19.28515625" style="78" customWidth="1"/>
    <col min="11017" max="11017" width="8.140625" style="78" customWidth="1"/>
    <col min="11018" max="11018" width="9.5703125" style="78" customWidth="1"/>
    <col min="11019" max="11019" width="8.140625" style="78" customWidth="1"/>
    <col min="11020" max="11020" width="37" style="78" customWidth="1"/>
    <col min="11021" max="11265" width="9.140625" style="78"/>
    <col min="11266" max="11266" width="10.5703125" style="78" customWidth="1"/>
    <col min="11267" max="11269" width="9.140625" style="78"/>
    <col min="11270" max="11270" width="19" style="78" customWidth="1"/>
    <col min="11271" max="11271" width="15.28515625" style="78" customWidth="1"/>
    <col min="11272" max="11272" width="19.28515625" style="78" customWidth="1"/>
    <col min="11273" max="11273" width="8.140625" style="78" customWidth="1"/>
    <col min="11274" max="11274" width="9.5703125" style="78" customWidth="1"/>
    <col min="11275" max="11275" width="8.140625" style="78" customWidth="1"/>
    <col min="11276" max="11276" width="37" style="78" customWidth="1"/>
    <col min="11277" max="11521" width="9.140625" style="78"/>
    <col min="11522" max="11522" width="10.5703125" style="78" customWidth="1"/>
    <col min="11523" max="11525" width="9.140625" style="78"/>
    <col min="11526" max="11526" width="19" style="78" customWidth="1"/>
    <col min="11527" max="11527" width="15.28515625" style="78" customWidth="1"/>
    <col min="11528" max="11528" width="19.28515625" style="78" customWidth="1"/>
    <col min="11529" max="11529" width="8.140625" style="78" customWidth="1"/>
    <col min="11530" max="11530" width="9.5703125" style="78" customWidth="1"/>
    <col min="11531" max="11531" width="8.140625" style="78" customWidth="1"/>
    <col min="11532" max="11532" width="37" style="78" customWidth="1"/>
    <col min="11533" max="11777" width="9.140625" style="78"/>
    <col min="11778" max="11778" width="10.5703125" style="78" customWidth="1"/>
    <col min="11779" max="11781" width="9.140625" style="78"/>
    <col min="11782" max="11782" width="19" style="78" customWidth="1"/>
    <col min="11783" max="11783" width="15.28515625" style="78" customWidth="1"/>
    <col min="11784" max="11784" width="19.28515625" style="78" customWidth="1"/>
    <col min="11785" max="11785" width="8.140625" style="78" customWidth="1"/>
    <col min="11786" max="11786" width="9.5703125" style="78" customWidth="1"/>
    <col min="11787" max="11787" width="8.140625" style="78" customWidth="1"/>
    <col min="11788" max="11788" width="37" style="78" customWidth="1"/>
    <col min="11789" max="12033" width="9.140625" style="78"/>
    <col min="12034" max="12034" width="10.5703125" style="78" customWidth="1"/>
    <col min="12035" max="12037" width="9.140625" style="78"/>
    <col min="12038" max="12038" width="19" style="78" customWidth="1"/>
    <col min="12039" max="12039" width="15.28515625" style="78" customWidth="1"/>
    <col min="12040" max="12040" width="19.28515625" style="78" customWidth="1"/>
    <col min="12041" max="12041" width="8.140625" style="78" customWidth="1"/>
    <col min="12042" max="12042" width="9.5703125" style="78" customWidth="1"/>
    <col min="12043" max="12043" width="8.140625" style="78" customWidth="1"/>
    <col min="12044" max="12044" width="37" style="78" customWidth="1"/>
    <col min="12045" max="12289" width="9.140625" style="78"/>
    <col min="12290" max="12290" width="10.5703125" style="78" customWidth="1"/>
    <col min="12291" max="12293" width="9.140625" style="78"/>
    <col min="12294" max="12294" width="19" style="78" customWidth="1"/>
    <col min="12295" max="12295" width="15.28515625" style="78" customWidth="1"/>
    <col min="12296" max="12296" width="19.28515625" style="78" customWidth="1"/>
    <col min="12297" max="12297" width="8.140625" style="78" customWidth="1"/>
    <col min="12298" max="12298" width="9.5703125" style="78" customWidth="1"/>
    <col min="12299" max="12299" width="8.140625" style="78" customWidth="1"/>
    <col min="12300" max="12300" width="37" style="78" customWidth="1"/>
    <col min="12301" max="12545" width="9.140625" style="78"/>
    <col min="12546" max="12546" width="10.5703125" style="78" customWidth="1"/>
    <col min="12547" max="12549" width="9.140625" style="78"/>
    <col min="12550" max="12550" width="19" style="78" customWidth="1"/>
    <col min="12551" max="12551" width="15.28515625" style="78" customWidth="1"/>
    <col min="12552" max="12552" width="19.28515625" style="78" customWidth="1"/>
    <col min="12553" max="12553" width="8.140625" style="78" customWidth="1"/>
    <col min="12554" max="12554" width="9.5703125" style="78" customWidth="1"/>
    <col min="12555" max="12555" width="8.140625" style="78" customWidth="1"/>
    <col min="12556" max="12556" width="37" style="78" customWidth="1"/>
    <col min="12557" max="12801" width="9.140625" style="78"/>
    <col min="12802" max="12802" width="10.5703125" style="78" customWidth="1"/>
    <col min="12803" max="12805" width="9.140625" style="78"/>
    <col min="12806" max="12806" width="19" style="78" customWidth="1"/>
    <col min="12807" max="12807" width="15.28515625" style="78" customWidth="1"/>
    <col min="12808" max="12808" width="19.28515625" style="78" customWidth="1"/>
    <col min="12809" max="12809" width="8.140625" style="78" customWidth="1"/>
    <col min="12810" max="12810" width="9.5703125" style="78" customWidth="1"/>
    <col min="12811" max="12811" width="8.140625" style="78" customWidth="1"/>
    <col min="12812" max="12812" width="37" style="78" customWidth="1"/>
    <col min="12813" max="13057" width="9.140625" style="78"/>
    <col min="13058" max="13058" width="10.5703125" style="78" customWidth="1"/>
    <col min="13059" max="13061" width="9.140625" style="78"/>
    <col min="13062" max="13062" width="19" style="78" customWidth="1"/>
    <col min="13063" max="13063" width="15.28515625" style="78" customWidth="1"/>
    <col min="13064" max="13064" width="19.28515625" style="78" customWidth="1"/>
    <col min="13065" max="13065" width="8.140625" style="78" customWidth="1"/>
    <col min="13066" max="13066" width="9.5703125" style="78" customWidth="1"/>
    <col min="13067" max="13067" width="8.140625" style="78" customWidth="1"/>
    <col min="13068" max="13068" width="37" style="78" customWidth="1"/>
    <col min="13069" max="13313" width="9.140625" style="78"/>
    <col min="13314" max="13314" width="10.5703125" style="78" customWidth="1"/>
    <col min="13315" max="13317" width="9.140625" style="78"/>
    <col min="13318" max="13318" width="19" style="78" customWidth="1"/>
    <col min="13319" max="13319" width="15.28515625" style="78" customWidth="1"/>
    <col min="13320" max="13320" width="19.28515625" style="78" customWidth="1"/>
    <col min="13321" max="13321" width="8.140625" style="78" customWidth="1"/>
    <col min="13322" max="13322" width="9.5703125" style="78" customWidth="1"/>
    <col min="13323" max="13323" width="8.140625" style="78" customWidth="1"/>
    <col min="13324" max="13324" width="37" style="78" customWidth="1"/>
    <col min="13325" max="13569" width="9.140625" style="78"/>
    <col min="13570" max="13570" width="10.5703125" style="78" customWidth="1"/>
    <col min="13571" max="13573" width="9.140625" style="78"/>
    <col min="13574" max="13574" width="19" style="78" customWidth="1"/>
    <col min="13575" max="13575" width="15.28515625" style="78" customWidth="1"/>
    <col min="13576" max="13576" width="19.28515625" style="78" customWidth="1"/>
    <col min="13577" max="13577" width="8.140625" style="78" customWidth="1"/>
    <col min="13578" max="13578" width="9.5703125" style="78" customWidth="1"/>
    <col min="13579" max="13579" width="8.140625" style="78" customWidth="1"/>
    <col min="13580" max="13580" width="37" style="78" customWidth="1"/>
    <col min="13581" max="13825" width="9.140625" style="78"/>
    <col min="13826" max="13826" width="10.5703125" style="78" customWidth="1"/>
    <col min="13827" max="13829" width="9.140625" style="78"/>
    <col min="13830" max="13830" width="19" style="78" customWidth="1"/>
    <col min="13831" max="13831" width="15.28515625" style="78" customWidth="1"/>
    <col min="13832" max="13832" width="19.28515625" style="78" customWidth="1"/>
    <col min="13833" max="13833" width="8.140625" style="78" customWidth="1"/>
    <col min="13834" max="13834" width="9.5703125" style="78" customWidth="1"/>
    <col min="13835" max="13835" width="8.140625" style="78" customWidth="1"/>
    <col min="13836" max="13836" width="37" style="78" customWidth="1"/>
    <col min="13837" max="14081" width="9.140625" style="78"/>
    <col min="14082" max="14082" width="10.5703125" style="78" customWidth="1"/>
    <col min="14083" max="14085" width="9.140625" style="78"/>
    <col min="14086" max="14086" width="19" style="78" customWidth="1"/>
    <col min="14087" max="14087" width="15.28515625" style="78" customWidth="1"/>
    <col min="14088" max="14088" width="19.28515625" style="78" customWidth="1"/>
    <col min="14089" max="14089" width="8.140625" style="78" customWidth="1"/>
    <col min="14090" max="14090" width="9.5703125" style="78" customWidth="1"/>
    <col min="14091" max="14091" width="8.140625" style="78" customWidth="1"/>
    <col min="14092" max="14092" width="37" style="78" customWidth="1"/>
    <col min="14093" max="14337" width="9.140625" style="78"/>
    <col min="14338" max="14338" width="10.5703125" style="78" customWidth="1"/>
    <col min="14339" max="14341" width="9.140625" style="78"/>
    <col min="14342" max="14342" width="19" style="78" customWidth="1"/>
    <col min="14343" max="14343" width="15.28515625" style="78" customWidth="1"/>
    <col min="14344" max="14344" width="19.28515625" style="78" customWidth="1"/>
    <col min="14345" max="14345" width="8.140625" style="78" customWidth="1"/>
    <col min="14346" max="14346" width="9.5703125" style="78" customWidth="1"/>
    <col min="14347" max="14347" width="8.140625" style="78" customWidth="1"/>
    <col min="14348" max="14348" width="37" style="78" customWidth="1"/>
    <col min="14349" max="14593" width="9.140625" style="78"/>
    <col min="14594" max="14594" width="10.5703125" style="78" customWidth="1"/>
    <col min="14595" max="14597" width="9.140625" style="78"/>
    <col min="14598" max="14598" width="19" style="78" customWidth="1"/>
    <col min="14599" max="14599" width="15.28515625" style="78" customWidth="1"/>
    <col min="14600" max="14600" width="19.28515625" style="78" customWidth="1"/>
    <col min="14601" max="14601" width="8.140625" style="78" customWidth="1"/>
    <col min="14602" max="14602" width="9.5703125" style="78" customWidth="1"/>
    <col min="14603" max="14603" width="8.140625" style="78" customWidth="1"/>
    <col min="14604" max="14604" width="37" style="78" customWidth="1"/>
    <col min="14605" max="14849" width="9.140625" style="78"/>
    <col min="14850" max="14850" width="10.5703125" style="78" customWidth="1"/>
    <col min="14851" max="14853" width="9.140625" style="78"/>
    <col min="14854" max="14854" width="19" style="78" customWidth="1"/>
    <col min="14855" max="14855" width="15.28515625" style="78" customWidth="1"/>
    <col min="14856" max="14856" width="19.28515625" style="78" customWidth="1"/>
    <col min="14857" max="14857" width="8.140625" style="78" customWidth="1"/>
    <col min="14858" max="14858" width="9.5703125" style="78" customWidth="1"/>
    <col min="14859" max="14859" width="8.140625" style="78" customWidth="1"/>
    <col min="14860" max="14860" width="37" style="78" customWidth="1"/>
    <col min="14861" max="15105" width="9.140625" style="78"/>
    <col min="15106" max="15106" width="10.5703125" style="78" customWidth="1"/>
    <col min="15107" max="15109" width="9.140625" style="78"/>
    <col min="15110" max="15110" width="19" style="78" customWidth="1"/>
    <col min="15111" max="15111" width="15.28515625" style="78" customWidth="1"/>
    <col min="15112" max="15112" width="19.28515625" style="78" customWidth="1"/>
    <col min="15113" max="15113" width="8.140625" style="78" customWidth="1"/>
    <col min="15114" max="15114" width="9.5703125" style="78" customWidth="1"/>
    <col min="15115" max="15115" width="8.140625" style="78" customWidth="1"/>
    <col min="15116" max="15116" width="37" style="78" customWidth="1"/>
    <col min="15117" max="15361" width="9.140625" style="78"/>
    <col min="15362" max="15362" width="10.5703125" style="78" customWidth="1"/>
    <col min="15363" max="15365" width="9.140625" style="78"/>
    <col min="15366" max="15366" width="19" style="78" customWidth="1"/>
    <col min="15367" max="15367" width="15.28515625" style="78" customWidth="1"/>
    <col min="15368" max="15368" width="19.28515625" style="78" customWidth="1"/>
    <col min="15369" max="15369" width="8.140625" style="78" customWidth="1"/>
    <col min="15370" max="15370" width="9.5703125" style="78" customWidth="1"/>
    <col min="15371" max="15371" width="8.140625" style="78" customWidth="1"/>
    <col min="15372" max="15372" width="37" style="78" customWidth="1"/>
    <col min="15373" max="15617" width="9.140625" style="78"/>
    <col min="15618" max="15618" width="10.5703125" style="78" customWidth="1"/>
    <col min="15619" max="15621" width="9.140625" style="78"/>
    <col min="15622" max="15622" width="19" style="78" customWidth="1"/>
    <col min="15623" max="15623" width="15.28515625" style="78" customWidth="1"/>
    <col min="15624" max="15624" width="19.28515625" style="78" customWidth="1"/>
    <col min="15625" max="15625" width="8.140625" style="78" customWidth="1"/>
    <col min="15626" max="15626" width="9.5703125" style="78" customWidth="1"/>
    <col min="15627" max="15627" width="8.140625" style="78" customWidth="1"/>
    <col min="15628" max="15628" width="37" style="78" customWidth="1"/>
    <col min="15629" max="15873" width="9.140625" style="78"/>
    <col min="15874" max="15874" width="10.5703125" style="78" customWidth="1"/>
    <col min="15875" max="15877" width="9.140625" style="78"/>
    <col min="15878" max="15878" width="19" style="78" customWidth="1"/>
    <col min="15879" max="15879" width="15.28515625" style="78" customWidth="1"/>
    <col min="15880" max="15880" width="19.28515625" style="78" customWidth="1"/>
    <col min="15881" max="15881" width="8.140625" style="78" customWidth="1"/>
    <col min="15882" max="15882" width="9.5703125" style="78" customWidth="1"/>
    <col min="15883" max="15883" width="8.140625" style="78" customWidth="1"/>
    <col min="15884" max="15884" width="37" style="78" customWidth="1"/>
    <col min="15885" max="16129" width="9.140625" style="78"/>
    <col min="16130" max="16130" width="10.5703125" style="78" customWidth="1"/>
    <col min="16131" max="16133" width="9.140625" style="78"/>
    <col min="16134" max="16134" width="19" style="78" customWidth="1"/>
    <col min="16135" max="16135" width="15.28515625" style="78" customWidth="1"/>
    <col min="16136" max="16136" width="19.28515625" style="78" customWidth="1"/>
    <col min="16137" max="16137" width="8.140625" style="78" customWidth="1"/>
    <col min="16138" max="16138" width="9.5703125" style="78" customWidth="1"/>
    <col min="16139" max="16139" width="8.140625" style="78" customWidth="1"/>
    <col min="16140" max="16140" width="37" style="78" customWidth="1"/>
    <col min="16141" max="16384" width="9.140625" style="78"/>
  </cols>
  <sheetData>
    <row r="2" spans="1:17" ht="20.25" customHeight="1">
      <c r="A2" s="77" t="s">
        <v>92</v>
      </c>
    </row>
    <row r="3" spans="1:17" ht="20.25" customHeight="1">
      <c r="A3" s="77" t="s">
        <v>93</v>
      </c>
    </row>
    <row r="4" spans="1:17" ht="20.25" customHeight="1">
      <c r="A4" s="77" t="s">
        <v>94</v>
      </c>
    </row>
    <row r="5" spans="1:17" ht="20.25" customHeight="1">
      <c r="A5" s="77"/>
    </row>
    <row r="6" spans="1:17" ht="20.25" customHeight="1">
      <c r="A6" s="79" t="s">
        <v>186</v>
      </c>
      <c r="B6" s="80"/>
      <c r="C6" s="80"/>
      <c r="D6" s="80"/>
      <c r="E6" s="80"/>
      <c r="F6" s="80"/>
    </row>
    <row r="9" spans="1:17" ht="18.75">
      <c r="A9" s="58" t="s">
        <v>187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60"/>
      <c r="N9" s="59"/>
      <c r="O9" s="59"/>
      <c r="P9" s="59"/>
      <c r="Q9" s="59"/>
    </row>
    <row r="10" spans="1:17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0"/>
      <c r="N10" s="59"/>
      <c r="O10" s="59"/>
      <c r="P10" s="59"/>
      <c r="Q10" s="59"/>
    </row>
    <row r="11" spans="1:17">
      <c r="A11" s="59" t="s">
        <v>98</v>
      </c>
      <c r="B11" s="59"/>
      <c r="C11" s="59"/>
      <c r="D11" s="59" t="s">
        <v>99</v>
      </c>
      <c r="E11" s="59"/>
      <c r="F11" s="59"/>
      <c r="G11" s="59"/>
      <c r="H11" s="59"/>
      <c r="I11" s="59"/>
      <c r="J11" s="59"/>
      <c r="K11" s="59"/>
      <c r="L11" s="59"/>
      <c r="M11" s="60"/>
      <c r="N11" s="59"/>
      <c r="O11" s="59"/>
      <c r="P11" s="59"/>
      <c r="Q11" s="59"/>
    </row>
    <row r="12" spans="1:17">
      <c r="A12" s="59" t="s">
        <v>100</v>
      </c>
      <c r="B12" s="59"/>
      <c r="C12" s="59"/>
      <c r="D12" s="59" t="s">
        <v>101</v>
      </c>
      <c r="E12" s="59"/>
      <c r="F12" s="59"/>
      <c r="G12" s="59"/>
      <c r="H12" s="59"/>
      <c r="I12" s="59"/>
      <c r="J12" s="59"/>
      <c r="K12" s="59"/>
      <c r="L12" s="59"/>
      <c r="M12" s="60"/>
      <c r="N12" s="59"/>
      <c r="O12" s="59"/>
      <c r="P12" s="59"/>
      <c r="Q12" s="59"/>
    </row>
    <row r="13" spans="1:17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/>
      <c r="N13" s="59"/>
      <c r="O13" s="59"/>
      <c r="P13" s="59"/>
      <c r="Q13" s="59"/>
    </row>
    <row r="14" spans="1:17" ht="12.75" customHeight="1">
      <c r="A14" s="293" t="s">
        <v>98</v>
      </c>
      <c r="B14" s="293" t="s">
        <v>1</v>
      </c>
      <c r="C14" s="293" t="s">
        <v>92</v>
      </c>
      <c r="D14" s="293" t="s">
        <v>93</v>
      </c>
      <c r="E14" s="293" t="s">
        <v>102</v>
      </c>
      <c r="F14" s="296" t="s">
        <v>103</v>
      </c>
      <c r="G14" s="296" t="s">
        <v>188</v>
      </c>
      <c r="H14" s="293" t="s">
        <v>104</v>
      </c>
      <c r="I14" s="297" t="s">
        <v>107</v>
      </c>
      <c r="J14" s="297" t="s">
        <v>189</v>
      </c>
      <c r="K14" s="297" t="s">
        <v>109</v>
      </c>
      <c r="L14" s="293" t="s">
        <v>105</v>
      </c>
      <c r="M14" s="292" t="s">
        <v>106</v>
      </c>
      <c r="N14" s="293" t="s">
        <v>190</v>
      </c>
      <c r="O14" s="294" t="s">
        <v>191</v>
      </c>
      <c r="P14" s="294" t="s">
        <v>110</v>
      </c>
      <c r="Q14" s="294" t="s">
        <v>111</v>
      </c>
    </row>
    <row r="15" spans="1:17" ht="39" customHeight="1">
      <c r="A15" s="293"/>
      <c r="B15" s="293"/>
      <c r="C15" s="293"/>
      <c r="D15" s="293"/>
      <c r="E15" s="293"/>
      <c r="F15" s="296"/>
      <c r="G15" s="296"/>
      <c r="H15" s="293"/>
      <c r="I15" s="298"/>
      <c r="J15" s="298"/>
      <c r="K15" s="298"/>
      <c r="L15" s="293"/>
      <c r="M15" s="292"/>
      <c r="N15" s="293"/>
      <c r="O15" s="295"/>
      <c r="P15" s="295"/>
      <c r="Q15" s="295"/>
    </row>
    <row r="16" spans="1:17">
      <c r="A16" s="81">
        <v>42917</v>
      </c>
      <c r="B16" s="82" t="s">
        <v>119</v>
      </c>
      <c r="C16" s="82" t="s">
        <v>120</v>
      </c>
      <c r="D16" s="82" t="s">
        <v>121</v>
      </c>
      <c r="E16" s="82" t="s">
        <v>122</v>
      </c>
      <c r="F16" s="83" t="s">
        <v>123</v>
      </c>
      <c r="G16" s="83" t="s">
        <v>123</v>
      </c>
      <c r="H16" s="82" t="s">
        <v>124</v>
      </c>
      <c r="I16" s="82">
        <v>100</v>
      </c>
      <c r="J16" s="82">
        <v>20</v>
      </c>
      <c r="K16" s="82">
        <f>+(O16/I16)/J16</f>
        <v>0.55000000000000004</v>
      </c>
      <c r="L16" s="82" t="s">
        <v>125</v>
      </c>
      <c r="M16" s="66">
        <v>1100</v>
      </c>
      <c r="N16" s="82" t="s">
        <v>119</v>
      </c>
      <c r="O16" s="84">
        <v>1100</v>
      </c>
      <c r="P16" s="83">
        <v>42905</v>
      </c>
      <c r="Q16" s="83">
        <v>42919</v>
      </c>
    </row>
    <row r="17" spans="1:17">
      <c r="A17" s="81">
        <v>42917</v>
      </c>
      <c r="B17" s="82" t="s">
        <v>192</v>
      </c>
      <c r="C17" s="82" t="s">
        <v>138</v>
      </c>
      <c r="D17" s="82" t="s">
        <v>134</v>
      </c>
      <c r="E17" s="82" t="s">
        <v>122</v>
      </c>
      <c r="F17" s="83" t="s">
        <v>193</v>
      </c>
      <c r="G17" s="83" t="s">
        <v>193</v>
      </c>
      <c r="H17" s="82" t="s">
        <v>194</v>
      </c>
      <c r="I17" s="82">
        <v>100</v>
      </c>
      <c r="J17" s="82">
        <v>20</v>
      </c>
      <c r="K17" s="82">
        <f t="shared" ref="K17:K41" si="0">+(O17/I17)/J17</f>
        <v>0.09</v>
      </c>
      <c r="L17" s="82" t="s">
        <v>195</v>
      </c>
      <c r="M17" s="66">
        <v>180</v>
      </c>
      <c r="N17" s="82" t="s">
        <v>192</v>
      </c>
      <c r="O17" s="84">
        <v>180</v>
      </c>
      <c r="P17" s="83">
        <v>42919</v>
      </c>
      <c r="Q17" s="83">
        <v>42919</v>
      </c>
    </row>
    <row r="18" spans="1:17">
      <c r="A18" s="81">
        <v>42917</v>
      </c>
      <c r="B18" s="82" t="s">
        <v>129</v>
      </c>
      <c r="C18" s="82" t="s">
        <v>130</v>
      </c>
      <c r="D18" s="82" t="s">
        <v>121</v>
      </c>
      <c r="E18" s="82" t="s">
        <v>122</v>
      </c>
      <c r="F18" s="83" t="s">
        <v>131</v>
      </c>
      <c r="G18" s="83" t="s">
        <v>131</v>
      </c>
      <c r="H18" s="82" t="s">
        <v>132</v>
      </c>
      <c r="I18" s="82">
        <v>100</v>
      </c>
      <c r="J18" s="82">
        <v>20</v>
      </c>
      <c r="K18" s="82">
        <f t="shared" si="0"/>
        <v>0.03</v>
      </c>
      <c r="L18" s="82" t="s">
        <v>133</v>
      </c>
      <c r="M18" s="66">
        <v>60</v>
      </c>
      <c r="N18" s="82" t="s">
        <v>129</v>
      </c>
      <c r="O18" s="84">
        <v>60</v>
      </c>
      <c r="P18" s="83">
        <v>42919</v>
      </c>
      <c r="Q18" s="83">
        <v>42919</v>
      </c>
    </row>
    <row r="19" spans="1:17">
      <c r="A19" s="81">
        <v>42917</v>
      </c>
      <c r="B19" s="82" t="s">
        <v>129</v>
      </c>
      <c r="C19" s="82" t="s">
        <v>130</v>
      </c>
      <c r="D19" s="82" t="s">
        <v>134</v>
      </c>
      <c r="E19" s="82" t="s">
        <v>122</v>
      </c>
      <c r="F19" s="83" t="s">
        <v>131</v>
      </c>
      <c r="G19" s="83" t="s">
        <v>131</v>
      </c>
      <c r="H19" s="82" t="s">
        <v>135</v>
      </c>
      <c r="I19" s="82">
        <v>100</v>
      </c>
      <c r="J19" s="82">
        <v>20</v>
      </c>
      <c r="K19" s="82">
        <f t="shared" si="0"/>
        <v>1.4999999999999999E-2</v>
      </c>
      <c r="L19" s="82" t="s">
        <v>136</v>
      </c>
      <c r="M19" s="66">
        <v>30</v>
      </c>
      <c r="N19" s="82" t="s">
        <v>129</v>
      </c>
      <c r="O19" s="84">
        <v>30</v>
      </c>
      <c r="P19" s="83">
        <v>42919</v>
      </c>
      <c r="Q19" s="83">
        <v>42919</v>
      </c>
    </row>
    <row r="20" spans="1:17">
      <c r="A20" s="81">
        <v>42917</v>
      </c>
      <c r="B20" s="82" t="s">
        <v>137</v>
      </c>
      <c r="C20" s="82" t="s">
        <v>138</v>
      </c>
      <c r="D20" s="82" t="s">
        <v>139</v>
      </c>
      <c r="E20" s="82" t="s">
        <v>122</v>
      </c>
      <c r="F20" s="83" t="s">
        <v>140</v>
      </c>
      <c r="G20" s="83" t="s">
        <v>140</v>
      </c>
      <c r="H20" s="82" t="s">
        <v>141</v>
      </c>
      <c r="I20" s="82">
        <v>100</v>
      </c>
      <c r="J20" s="82">
        <v>20</v>
      </c>
      <c r="K20" s="82">
        <f t="shared" si="0"/>
        <v>0.04</v>
      </c>
      <c r="L20" s="82" t="s">
        <v>142</v>
      </c>
      <c r="M20" s="66">
        <v>80</v>
      </c>
      <c r="N20" s="82" t="s">
        <v>137</v>
      </c>
      <c r="O20" s="84">
        <v>80</v>
      </c>
      <c r="P20" s="83">
        <v>42919</v>
      </c>
      <c r="Q20" s="83">
        <v>42919</v>
      </c>
    </row>
    <row r="21" spans="1:17">
      <c r="A21" s="81">
        <v>42917</v>
      </c>
      <c r="B21" s="82" t="s">
        <v>137</v>
      </c>
      <c r="C21" s="82" t="s">
        <v>138</v>
      </c>
      <c r="D21" s="82" t="s">
        <v>139</v>
      </c>
      <c r="E21" s="82" t="s">
        <v>122</v>
      </c>
      <c r="F21" s="83" t="s">
        <v>140</v>
      </c>
      <c r="G21" s="83" t="s">
        <v>140</v>
      </c>
      <c r="H21" s="82" t="s">
        <v>143</v>
      </c>
      <c r="I21" s="82">
        <v>100</v>
      </c>
      <c r="J21" s="82">
        <v>20</v>
      </c>
      <c r="K21" s="82">
        <f t="shared" si="0"/>
        <v>0.09</v>
      </c>
      <c r="L21" s="82" t="s">
        <v>144</v>
      </c>
      <c r="M21" s="66">
        <v>180</v>
      </c>
      <c r="N21" s="82" t="s">
        <v>137</v>
      </c>
      <c r="O21" s="84">
        <v>180</v>
      </c>
      <c r="P21" s="83">
        <v>42919</v>
      </c>
      <c r="Q21" s="83">
        <v>42919</v>
      </c>
    </row>
    <row r="22" spans="1:17">
      <c r="A22" s="81">
        <v>42917</v>
      </c>
      <c r="B22" s="82" t="s">
        <v>137</v>
      </c>
      <c r="C22" s="82" t="s">
        <v>138</v>
      </c>
      <c r="D22" s="82" t="s">
        <v>139</v>
      </c>
      <c r="E22" s="82" t="s">
        <v>122</v>
      </c>
      <c r="F22" s="83" t="s">
        <v>140</v>
      </c>
      <c r="G22" s="83" t="s">
        <v>140</v>
      </c>
      <c r="H22" s="82" t="s">
        <v>196</v>
      </c>
      <c r="I22" s="82">
        <v>100</v>
      </c>
      <c r="J22" s="82">
        <v>20</v>
      </c>
      <c r="K22" s="82">
        <f t="shared" si="0"/>
        <v>0.02</v>
      </c>
      <c r="L22" s="82" t="s">
        <v>197</v>
      </c>
      <c r="M22" s="66">
        <v>40</v>
      </c>
      <c r="N22" s="82" t="s">
        <v>137</v>
      </c>
      <c r="O22" s="84">
        <v>40</v>
      </c>
      <c r="P22" s="83">
        <v>42919</v>
      </c>
      <c r="Q22" s="83">
        <v>42919</v>
      </c>
    </row>
    <row r="23" spans="1:17">
      <c r="A23" s="81">
        <v>42917</v>
      </c>
      <c r="B23" s="82" t="s">
        <v>137</v>
      </c>
      <c r="C23" s="82" t="s">
        <v>138</v>
      </c>
      <c r="D23" s="82" t="s">
        <v>139</v>
      </c>
      <c r="E23" s="82" t="s">
        <v>122</v>
      </c>
      <c r="F23" s="83" t="s">
        <v>140</v>
      </c>
      <c r="G23" s="83" t="s">
        <v>140</v>
      </c>
      <c r="H23" s="82" t="s">
        <v>198</v>
      </c>
      <c r="I23" s="82">
        <v>100</v>
      </c>
      <c r="J23" s="82">
        <v>20</v>
      </c>
      <c r="K23" s="82">
        <f t="shared" si="0"/>
        <v>4.4999999999999998E-2</v>
      </c>
      <c r="L23" s="82" t="s">
        <v>199</v>
      </c>
      <c r="M23" s="66">
        <v>90</v>
      </c>
      <c r="N23" s="82" t="s">
        <v>137</v>
      </c>
      <c r="O23" s="84">
        <v>90</v>
      </c>
      <c r="P23" s="83">
        <v>42919</v>
      </c>
      <c r="Q23" s="83">
        <v>42919</v>
      </c>
    </row>
    <row r="24" spans="1:17">
      <c r="A24" s="81">
        <v>42917</v>
      </c>
      <c r="B24" s="82" t="s">
        <v>200</v>
      </c>
      <c r="C24" s="82" t="s">
        <v>138</v>
      </c>
      <c r="D24" s="82" t="s">
        <v>134</v>
      </c>
      <c r="E24" s="82" t="s">
        <v>122</v>
      </c>
      <c r="F24" s="83" t="s">
        <v>201</v>
      </c>
      <c r="G24" s="83" t="s">
        <v>201</v>
      </c>
      <c r="H24" s="82" t="s">
        <v>202</v>
      </c>
      <c r="I24" s="82">
        <v>100</v>
      </c>
      <c r="J24" s="82">
        <v>20</v>
      </c>
      <c r="K24" s="82">
        <f t="shared" si="0"/>
        <v>5.4000000000000006E-2</v>
      </c>
      <c r="L24" s="82" t="s">
        <v>203</v>
      </c>
      <c r="M24" s="66">
        <v>108</v>
      </c>
      <c r="N24" s="82" t="s">
        <v>200</v>
      </c>
      <c r="O24" s="84">
        <v>108</v>
      </c>
      <c r="P24" s="83">
        <v>42919</v>
      </c>
      <c r="Q24" s="83">
        <v>42919</v>
      </c>
    </row>
    <row r="25" spans="1:17">
      <c r="A25" s="81">
        <v>42917</v>
      </c>
      <c r="B25" s="82" t="s">
        <v>192</v>
      </c>
      <c r="C25" s="82" t="s">
        <v>138</v>
      </c>
      <c r="D25" s="82" t="s">
        <v>134</v>
      </c>
      <c r="E25" s="82" t="s">
        <v>122</v>
      </c>
      <c r="F25" s="83" t="s">
        <v>193</v>
      </c>
      <c r="G25" s="83" t="s">
        <v>193</v>
      </c>
      <c r="H25" s="82" t="s">
        <v>204</v>
      </c>
      <c r="I25" s="82">
        <v>100</v>
      </c>
      <c r="J25" s="82">
        <v>20</v>
      </c>
      <c r="K25" s="82">
        <f t="shared" si="0"/>
        <v>0.06</v>
      </c>
      <c r="L25" s="82" t="s">
        <v>205</v>
      </c>
      <c r="M25" s="66">
        <v>120</v>
      </c>
      <c r="N25" s="82" t="s">
        <v>192</v>
      </c>
      <c r="O25" s="84">
        <v>120</v>
      </c>
      <c r="P25" s="83">
        <v>42919</v>
      </c>
      <c r="Q25" s="83">
        <v>42919</v>
      </c>
    </row>
    <row r="26" spans="1:17">
      <c r="A26" s="81">
        <v>42917</v>
      </c>
      <c r="B26" s="82" t="s">
        <v>192</v>
      </c>
      <c r="C26" s="82" t="s">
        <v>138</v>
      </c>
      <c r="D26" s="82" t="s">
        <v>134</v>
      </c>
      <c r="E26" s="82" t="s">
        <v>122</v>
      </c>
      <c r="F26" s="83" t="s">
        <v>193</v>
      </c>
      <c r="G26" s="83" t="s">
        <v>193</v>
      </c>
      <c r="H26" s="82" t="s">
        <v>206</v>
      </c>
      <c r="I26" s="82">
        <v>100</v>
      </c>
      <c r="J26" s="82">
        <v>20</v>
      </c>
      <c r="K26" s="82">
        <f t="shared" si="0"/>
        <v>0.1</v>
      </c>
      <c r="L26" s="82" t="s">
        <v>207</v>
      </c>
      <c r="M26" s="66">
        <v>200</v>
      </c>
      <c r="N26" s="82" t="s">
        <v>192</v>
      </c>
      <c r="O26" s="84">
        <v>200</v>
      </c>
      <c r="P26" s="83">
        <v>42919</v>
      </c>
      <c r="Q26" s="83">
        <v>42919</v>
      </c>
    </row>
    <row r="27" spans="1:17">
      <c r="A27" s="81">
        <v>42917</v>
      </c>
      <c r="B27" s="82" t="s">
        <v>129</v>
      </c>
      <c r="C27" s="82" t="s">
        <v>130</v>
      </c>
      <c r="D27" s="82" t="s">
        <v>121</v>
      </c>
      <c r="E27" s="82" t="s">
        <v>122</v>
      </c>
      <c r="F27" s="83" t="s">
        <v>131</v>
      </c>
      <c r="G27" s="83" t="s">
        <v>131</v>
      </c>
      <c r="H27" s="82" t="s">
        <v>208</v>
      </c>
      <c r="I27" s="82">
        <v>100</v>
      </c>
      <c r="J27" s="82">
        <v>20</v>
      </c>
      <c r="K27" s="82">
        <f t="shared" si="0"/>
        <v>0.2</v>
      </c>
      <c r="L27" s="82" t="s">
        <v>209</v>
      </c>
      <c r="M27" s="66">
        <v>400</v>
      </c>
      <c r="N27" s="82" t="s">
        <v>129</v>
      </c>
      <c r="O27" s="84">
        <v>400</v>
      </c>
      <c r="P27" s="83">
        <v>42919</v>
      </c>
      <c r="Q27" s="83">
        <v>42919</v>
      </c>
    </row>
    <row r="28" spans="1:17">
      <c r="A28" s="81">
        <v>42917</v>
      </c>
      <c r="B28" s="82" t="s">
        <v>137</v>
      </c>
      <c r="C28" s="82" t="s">
        <v>138</v>
      </c>
      <c r="D28" s="82" t="s">
        <v>139</v>
      </c>
      <c r="E28" s="82" t="s">
        <v>122</v>
      </c>
      <c r="F28" s="83" t="s">
        <v>140</v>
      </c>
      <c r="G28" s="83" t="s">
        <v>140</v>
      </c>
      <c r="H28" s="82" t="s">
        <v>210</v>
      </c>
      <c r="I28" s="82">
        <v>100</v>
      </c>
      <c r="J28" s="82">
        <v>20</v>
      </c>
      <c r="K28" s="82">
        <f t="shared" si="0"/>
        <v>0.03</v>
      </c>
      <c r="L28" s="82" t="s">
        <v>211</v>
      </c>
      <c r="M28" s="66">
        <v>60</v>
      </c>
      <c r="N28" s="82" t="s">
        <v>137</v>
      </c>
      <c r="O28" s="84">
        <v>60</v>
      </c>
      <c r="P28" s="83">
        <v>42919</v>
      </c>
      <c r="Q28" s="83">
        <v>42919</v>
      </c>
    </row>
    <row r="29" spans="1:17">
      <c r="A29" s="81">
        <v>42917</v>
      </c>
      <c r="B29" s="82" t="s">
        <v>137</v>
      </c>
      <c r="C29" s="82" t="s">
        <v>138</v>
      </c>
      <c r="D29" s="82" t="s">
        <v>139</v>
      </c>
      <c r="E29" s="82" t="s">
        <v>122</v>
      </c>
      <c r="F29" s="83" t="s">
        <v>140</v>
      </c>
      <c r="G29" s="83" t="s">
        <v>140</v>
      </c>
      <c r="H29" s="82" t="s">
        <v>212</v>
      </c>
      <c r="I29" s="82">
        <v>100</v>
      </c>
      <c r="J29" s="82">
        <v>20</v>
      </c>
      <c r="K29" s="82">
        <f t="shared" si="0"/>
        <v>0.05</v>
      </c>
      <c r="L29" s="82" t="s">
        <v>213</v>
      </c>
      <c r="M29" s="66">
        <v>100</v>
      </c>
      <c r="N29" s="82" t="s">
        <v>137</v>
      </c>
      <c r="O29" s="84">
        <v>100</v>
      </c>
      <c r="P29" s="83">
        <v>42919</v>
      </c>
      <c r="Q29" s="83">
        <v>42919</v>
      </c>
    </row>
    <row r="30" spans="1:17">
      <c r="A30" s="81">
        <v>42917</v>
      </c>
      <c r="B30" s="82" t="s">
        <v>137</v>
      </c>
      <c r="C30" s="82" t="s">
        <v>138</v>
      </c>
      <c r="D30" s="82" t="s">
        <v>139</v>
      </c>
      <c r="E30" s="82" t="s">
        <v>122</v>
      </c>
      <c r="F30" s="83" t="s">
        <v>140</v>
      </c>
      <c r="G30" s="83" t="s">
        <v>140</v>
      </c>
      <c r="H30" s="82" t="s">
        <v>214</v>
      </c>
      <c r="I30" s="82">
        <v>100</v>
      </c>
      <c r="J30" s="82">
        <v>20</v>
      </c>
      <c r="K30" s="82">
        <f t="shared" si="0"/>
        <v>0.02</v>
      </c>
      <c r="L30" s="82" t="s">
        <v>199</v>
      </c>
      <c r="M30" s="66">
        <v>40</v>
      </c>
      <c r="N30" s="82" t="s">
        <v>137</v>
      </c>
      <c r="O30" s="84">
        <v>40</v>
      </c>
      <c r="P30" s="83">
        <v>42919</v>
      </c>
      <c r="Q30" s="83">
        <v>42919</v>
      </c>
    </row>
    <row r="31" spans="1:17">
      <c r="A31" s="81">
        <v>42917</v>
      </c>
      <c r="B31" s="82" t="s">
        <v>137</v>
      </c>
      <c r="C31" s="82" t="s">
        <v>138</v>
      </c>
      <c r="D31" s="82" t="s">
        <v>121</v>
      </c>
      <c r="E31" s="82" t="s">
        <v>122</v>
      </c>
      <c r="F31" s="83" t="s">
        <v>140</v>
      </c>
      <c r="G31" s="83" t="s">
        <v>140</v>
      </c>
      <c r="H31" s="82" t="s">
        <v>215</v>
      </c>
      <c r="I31" s="82">
        <v>100</v>
      </c>
      <c r="J31" s="82">
        <v>20</v>
      </c>
      <c r="K31" s="82">
        <f t="shared" si="0"/>
        <v>0.4</v>
      </c>
      <c r="L31" s="82" t="s">
        <v>216</v>
      </c>
      <c r="M31" s="66">
        <v>800</v>
      </c>
      <c r="N31" s="82" t="s">
        <v>137</v>
      </c>
      <c r="O31" s="84">
        <v>800</v>
      </c>
      <c r="P31" s="83">
        <v>42919</v>
      </c>
      <c r="Q31" s="83">
        <v>42919</v>
      </c>
    </row>
    <row r="32" spans="1:17">
      <c r="A32" s="81">
        <v>42917</v>
      </c>
      <c r="B32" s="82" t="s">
        <v>137</v>
      </c>
      <c r="C32" s="82" t="s">
        <v>138</v>
      </c>
      <c r="D32" s="82" t="s">
        <v>121</v>
      </c>
      <c r="E32" s="82" t="s">
        <v>122</v>
      </c>
      <c r="F32" s="83" t="s">
        <v>140</v>
      </c>
      <c r="G32" s="83" t="s">
        <v>140</v>
      </c>
      <c r="H32" s="82" t="s">
        <v>217</v>
      </c>
      <c r="I32" s="82">
        <v>100</v>
      </c>
      <c r="J32" s="82">
        <v>20</v>
      </c>
      <c r="K32" s="82">
        <f t="shared" si="0"/>
        <v>0.16</v>
      </c>
      <c r="L32" s="82" t="s">
        <v>218</v>
      </c>
      <c r="M32" s="66">
        <v>320</v>
      </c>
      <c r="N32" s="82" t="s">
        <v>137</v>
      </c>
      <c r="O32" s="84">
        <v>320</v>
      </c>
      <c r="P32" s="83">
        <v>42919</v>
      </c>
      <c r="Q32" s="83">
        <v>42919</v>
      </c>
    </row>
    <row r="33" spans="1:17">
      <c r="A33" s="81">
        <v>42917</v>
      </c>
      <c r="B33" s="82" t="s">
        <v>119</v>
      </c>
      <c r="C33" s="82" t="s">
        <v>120</v>
      </c>
      <c r="D33" s="82" t="s">
        <v>121</v>
      </c>
      <c r="E33" s="82" t="s">
        <v>122</v>
      </c>
      <c r="F33" s="83" t="s">
        <v>123</v>
      </c>
      <c r="G33" s="83" t="s">
        <v>123</v>
      </c>
      <c r="H33" s="82" t="s">
        <v>124</v>
      </c>
      <c r="I33" s="82">
        <v>100</v>
      </c>
      <c r="J33" s="82">
        <v>20</v>
      </c>
      <c r="K33" s="82">
        <f t="shared" si="0"/>
        <v>0.55000000000000004</v>
      </c>
      <c r="L33" s="82" t="s">
        <v>125</v>
      </c>
      <c r="M33" s="66">
        <v>1100</v>
      </c>
      <c r="N33" s="82" t="s">
        <v>119</v>
      </c>
      <c r="O33" s="84">
        <v>1100</v>
      </c>
      <c r="P33" s="83">
        <v>42905</v>
      </c>
      <c r="Q33" s="83">
        <v>42919</v>
      </c>
    </row>
    <row r="34" spans="1:17">
      <c r="A34" s="81">
        <v>42917</v>
      </c>
      <c r="B34" s="82" t="s">
        <v>129</v>
      </c>
      <c r="C34" s="82" t="s">
        <v>130</v>
      </c>
      <c r="D34" s="82" t="s">
        <v>121</v>
      </c>
      <c r="E34" s="82" t="s">
        <v>122</v>
      </c>
      <c r="F34" s="83" t="s">
        <v>131</v>
      </c>
      <c r="G34" s="83" t="s">
        <v>131</v>
      </c>
      <c r="H34" s="82" t="s">
        <v>219</v>
      </c>
      <c r="I34" s="82">
        <v>100</v>
      </c>
      <c r="J34" s="82">
        <v>20</v>
      </c>
      <c r="K34" s="82">
        <f t="shared" si="0"/>
        <v>7.4999999999999997E-2</v>
      </c>
      <c r="L34" s="82" t="s">
        <v>220</v>
      </c>
      <c r="M34" s="66">
        <v>150</v>
      </c>
      <c r="N34" s="82" t="s">
        <v>129</v>
      </c>
      <c r="O34" s="84">
        <v>150</v>
      </c>
      <c r="P34" s="83">
        <v>42919</v>
      </c>
      <c r="Q34" s="83">
        <v>42919</v>
      </c>
    </row>
    <row r="35" spans="1:17">
      <c r="A35" s="81">
        <v>42917</v>
      </c>
      <c r="B35" s="82" t="s">
        <v>129</v>
      </c>
      <c r="C35" s="82" t="s">
        <v>130</v>
      </c>
      <c r="D35" s="82" t="s">
        <v>121</v>
      </c>
      <c r="E35" s="82" t="s">
        <v>122</v>
      </c>
      <c r="F35" s="83" t="s">
        <v>131</v>
      </c>
      <c r="G35" s="83" t="s">
        <v>131</v>
      </c>
      <c r="H35" s="82" t="s">
        <v>221</v>
      </c>
      <c r="I35" s="82">
        <v>100</v>
      </c>
      <c r="J35" s="82">
        <v>20</v>
      </c>
      <c r="K35" s="82">
        <f t="shared" si="0"/>
        <v>0.03</v>
      </c>
      <c r="L35" s="82" t="s">
        <v>222</v>
      </c>
      <c r="M35" s="66">
        <v>60</v>
      </c>
      <c r="N35" s="82" t="s">
        <v>129</v>
      </c>
      <c r="O35" s="84">
        <v>60</v>
      </c>
      <c r="P35" s="83">
        <v>42919</v>
      </c>
      <c r="Q35" s="83">
        <v>42919</v>
      </c>
    </row>
    <row r="36" spans="1:17">
      <c r="A36" s="81">
        <v>42917</v>
      </c>
      <c r="B36" s="82" t="s">
        <v>129</v>
      </c>
      <c r="C36" s="82" t="s">
        <v>130</v>
      </c>
      <c r="D36" s="82" t="s">
        <v>121</v>
      </c>
      <c r="E36" s="82" t="s">
        <v>122</v>
      </c>
      <c r="F36" s="83" t="s">
        <v>131</v>
      </c>
      <c r="G36" s="83" t="s">
        <v>131</v>
      </c>
      <c r="H36" s="82" t="s">
        <v>223</v>
      </c>
      <c r="I36" s="82">
        <v>100</v>
      </c>
      <c r="J36" s="82">
        <v>20</v>
      </c>
      <c r="K36" s="82">
        <f t="shared" si="0"/>
        <v>0.03</v>
      </c>
      <c r="L36" s="82" t="s">
        <v>224</v>
      </c>
      <c r="M36" s="66">
        <v>60</v>
      </c>
      <c r="N36" s="82" t="s">
        <v>129</v>
      </c>
      <c r="O36" s="84">
        <v>60</v>
      </c>
      <c r="P36" s="83">
        <v>42919</v>
      </c>
      <c r="Q36" s="83">
        <v>42919</v>
      </c>
    </row>
    <row r="37" spans="1:17">
      <c r="A37" s="81">
        <v>42917</v>
      </c>
      <c r="B37" s="82" t="s">
        <v>137</v>
      </c>
      <c r="C37" s="82" t="s">
        <v>138</v>
      </c>
      <c r="D37" s="82" t="s">
        <v>139</v>
      </c>
      <c r="E37" s="82" t="s">
        <v>122</v>
      </c>
      <c r="F37" s="83" t="s">
        <v>140</v>
      </c>
      <c r="G37" s="83" t="s">
        <v>140</v>
      </c>
      <c r="H37" s="82" t="s">
        <v>225</v>
      </c>
      <c r="I37" s="82">
        <v>100</v>
      </c>
      <c r="J37" s="82">
        <v>20</v>
      </c>
      <c r="K37" s="82">
        <f t="shared" si="0"/>
        <v>1.2E-2</v>
      </c>
      <c r="L37" s="82" t="s">
        <v>226</v>
      </c>
      <c r="M37" s="66">
        <v>24</v>
      </c>
      <c r="N37" s="82" t="s">
        <v>137</v>
      </c>
      <c r="O37" s="84">
        <v>24</v>
      </c>
      <c r="P37" s="83">
        <v>42919</v>
      </c>
      <c r="Q37" s="83">
        <v>42919</v>
      </c>
    </row>
    <row r="38" spans="1:17">
      <c r="A38" s="81">
        <v>42917</v>
      </c>
      <c r="B38" s="82" t="s">
        <v>137</v>
      </c>
      <c r="C38" s="82" t="s">
        <v>138</v>
      </c>
      <c r="D38" s="82" t="s">
        <v>139</v>
      </c>
      <c r="E38" s="82" t="s">
        <v>122</v>
      </c>
      <c r="F38" s="83" t="s">
        <v>140</v>
      </c>
      <c r="G38" s="83" t="s">
        <v>140</v>
      </c>
      <c r="H38" s="82" t="s">
        <v>227</v>
      </c>
      <c r="I38" s="82">
        <v>100</v>
      </c>
      <c r="J38" s="82">
        <v>20</v>
      </c>
      <c r="K38" s="82">
        <f t="shared" si="0"/>
        <v>3.5999999999999997E-2</v>
      </c>
      <c r="L38" s="82" t="s">
        <v>228</v>
      </c>
      <c r="M38" s="66">
        <v>72</v>
      </c>
      <c r="N38" s="82" t="s">
        <v>137</v>
      </c>
      <c r="O38" s="84">
        <v>72</v>
      </c>
      <c r="P38" s="83">
        <v>42919</v>
      </c>
      <c r="Q38" s="83">
        <v>42919</v>
      </c>
    </row>
    <row r="39" spans="1:17">
      <c r="A39" s="81">
        <v>42917</v>
      </c>
      <c r="B39" s="82" t="s">
        <v>137</v>
      </c>
      <c r="C39" s="82" t="s">
        <v>138</v>
      </c>
      <c r="D39" s="82" t="s">
        <v>139</v>
      </c>
      <c r="E39" s="82" t="s">
        <v>122</v>
      </c>
      <c r="F39" s="83" t="s">
        <v>140</v>
      </c>
      <c r="G39" s="83" t="s">
        <v>140</v>
      </c>
      <c r="H39" s="82" t="s">
        <v>229</v>
      </c>
      <c r="I39" s="82">
        <v>100</v>
      </c>
      <c r="J39" s="82">
        <v>20</v>
      </c>
      <c r="K39" s="82">
        <f t="shared" si="0"/>
        <v>1</v>
      </c>
      <c r="L39" s="82" t="s">
        <v>230</v>
      </c>
      <c r="M39" s="66">
        <v>2000</v>
      </c>
      <c r="N39" s="82" t="s">
        <v>137</v>
      </c>
      <c r="O39" s="84">
        <v>2000</v>
      </c>
      <c r="P39" s="83">
        <v>42919</v>
      </c>
      <c r="Q39" s="83">
        <v>42919</v>
      </c>
    </row>
    <row r="40" spans="1:17">
      <c r="A40" s="81">
        <v>42917</v>
      </c>
      <c r="B40" s="82" t="s">
        <v>137</v>
      </c>
      <c r="C40" s="82" t="s">
        <v>138</v>
      </c>
      <c r="D40" s="82" t="s">
        <v>139</v>
      </c>
      <c r="E40" s="82" t="s">
        <v>122</v>
      </c>
      <c r="F40" s="83" t="s">
        <v>140</v>
      </c>
      <c r="G40" s="83" t="s">
        <v>140</v>
      </c>
      <c r="H40" s="82" t="s">
        <v>231</v>
      </c>
      <c r="I40" s="82">
        <v>100</v>
      </c>
      <c r="J40" s="82">
        <v>20</v>
      </c>
      <c r="K40" s="82">
        <f t="shared" si="0"/>
        <v>0.08</v>
      </c>
      <c r="L40" s="82" t="s">
        <v>232</v>
      </c>
      <c r="M40" s="66">
        <v>160</v>
      </c>
      <c r="N40" s="82" t="s">
        <v>137</v>
      </c>
      <c r="O40" s="84">
        <v>160</v>
      </c>
      <c r="P40" s="83">
        <v>42919</v>
      </c>
      <c r="Q40" s="83">
        <v>42919</v>
      </c>
    </row>
    <row r="41" spans="1:17">
      <c r="A41" s="81">
        <v>42917</v>
      </c>
      <c r="B41" s="82" t="s">
        <v>137</v>
      </c>
      <c r="C41" s="82" t="s">
        <v>138</v>
      </c>
      <c r="D41" s="82" t="s">
        <v>139</v>
      </c>
      <c r="E41" s="82" t="s">
        <v>122</v>
      </c>
      <c r="F41" s="83" t="s">
        <v>140</v>
      </c>
      <c r="G41" s="83" t="s">
        <v>140</v>
      </c>
      <c r="H41" s="82" t="s">
        <v>233</v>
      </c>
      <c r="I41" s="82">
        <v>100</v>
      </c>
      <c r="J41" s="82">
        <v>20</v>
      </c>
      <c r="K41" s="82">
        <f t="shared" si="0"/>
        <v>0.03</v>
      </c>
      <c r="L41" s="82" t="s">
        <v>234</v>
      </c>
      <c r="M41" s="66">
        <v>60</v>
      </c>
      <c r="N41" s="82" t="s">
        <v>137</v>
      </c>
      <c r="O41" s="84">
        <v>60</v>
      </c>
      <c r="P41" s="83">
        <v>42919</v>
      </c>
      <c r="Q41" s="83">
        <v>42919</v>
      </c>
    </row>
  </sheetData>
  <mergeCells count="17">
    <mergeCell ref="L14:L15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M14:M15"/>
    <mergeCell ref="N14:N15"/>
    <mergeCell ref="O14:O15"/>
    <mergeCell ref="P14:P15"/>
    <mergeCell ref="Q14:Q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X23"/>
  <sheetViews>
    <sheetView showGridLines="0" zoomScale="85" zoomScaleNormal="85" workbookViewId="0"/>
  </sheetViews>
  <sheetFormatPr defaultRowHeight="12.75"/>
  <cols>
    <col min="1" max="1" width="9.140625" style="55"/>
    <col min="2" max="2" width="10.5703125" style="55" customWidth="1"/>
    <col min="3" max="5" width="9.140625" style="55"/>
    <col min="6" max="6" width="19" style="55" customWidth="1"/>
    <col min="7" max="7" width="19.28515625" style="55" customWidth="1"/>
    <col min="8" max="8" width="37" style="55" customWidth="1"/>
    <col min="9" max="9" width="9.140625" style="55"/>
    <col min="10" max="10" width="8.140625" style="55" customWidth="1"/>
    <col min="11" max="11" width="7.85546875" style="55" customWidth="1"/>
    <col min="12" max="12" width="8.140625" style="55" customWidth="1"/>
    <col min="13" max="13" width="9.140625" style="55"/>
    <col min="14" max="14" width="15.7109375" style="55" customWidth="1"/>
    <col min="15" max="15" width="9.140625" style="55"/>
    <col min="16" max="16" width="19" style="55" customWidth="1"/>
    <col min="17" max="17" width="9.140625" style="55"/>
    <col min="18" max="20" width="10.7109375" style="55" customWidth="1"/>
    <col min="21" max="21" width="10.5703125" style="55" customWidth="1"/>
    <col min="22" max="22" width="10.42578125" style="55" customWidth="1"/>
    <col min="23" max="23" width="10.7109375" style="55" customWidth="1"/>
    <col min="24" max="257" width="9.140625" style="55"/>
    <col min="258" max="258" width="10.5703125" style="55" customWidth="1"/>
    <col min="259" max="261" width="9.140625" style="55"/>
    <col min="262" max="262" width="19" style="55" customWidth="1"/>
    <col min="263" max="263" width="19.28515625" style="55" customWidth="1"/>
    <col min="264" max="264" width="37" style="55" customWidth="1"/>
    <col min="265" max="265" width="9.140625" style="55"/>
    <col min="266" max="266" width="8.140625" style="55" customWidth="1"/>
    <col min="267" max="267" width="7.85546875" style="55" customWidth="1"/>
    <col min="268" max="268" width="8.140625" style="55" customWidth="1"/>
    <col min="269" max="269" width="9.140625" style="55"/>
    <col min="270" max="270" width="15.7109375" style="55" customWidth="1"/>
    <col min="271" max="271" width="9.140625" style="55"/>
    <col min="272" max="272" width="19" style="55" customWidth="1"/>
    <col min="273" max="273" width="9.140625" style="55"/>
    <col min="274" max="276" width="10.7109375" style="55" customWidth="1"/>
    <col min="277" max="277" width="10.5703125" style="55" customWidth="1"/>
    <col min="278" max="278" width="10.42578125" style="55" customWidth="1"/>
    <col min="279" max="279" width="10.7109375" style="55" customWidth="1"/>
    <col min="280" max="513" width="9.140625" style="55"/>
    <col min="514" max="514" width="10.5703125" style="55" customWidth="1"/>
    <col min="515" max="517" width="9.140625" style="55"/>
    <col min="518" max="518" width="19" style="55" customWidth="1"/>
    <col min="519" max="519" width="19.28515625" style="55" customWidth="1"/>
    <col min="520" max="520" width="37" style="55" customWidth="1"/>
    <col min="521" max="521" width="9.140625" style="55"/>
    <col min="522" max="522" width="8.140625" style="55" customWidth="1"/>
    <col min="523" max="523" width="7.85546875" style="55" customWidth="1"/>
    <col min="524" max="524" width="8.140625" style="55" customWidth="1"/>
    <col min="525" max="525" width="9.140625" style="55"/>
    <col min="526" max="526" width="15.7109375" style="55" customWidth="1"/>
    <col min="527" max="527" width="9.140625" style="55"/>
    <col min="528" max="528" width="19" style="55" customWidth="1"/>
    <col min="529" max="529" width="9.140625" style="55"/>
    <col min="530" max="532" width="10.7109375" style="55" customWidth="1"/>
    <col min="533" max="533" width="10.5703125" style="55" customWidth="1"/>
    <col min="534" max="534" width="10.42578125" style="55" customWidth="1"/>
    <col min="535" max="535" width="10.7109375" style="55" customWidth="1"/>
    <col min="536" max="769" width="9.140625" style="55"/>
    <col min="770" max="770" width="10.5703125" style="55" customWidth="1"/>
    <col min="771" max="773" width="9.140625" style="55"/>
    <col min="774" max="774" width="19" style="55" customWidth="1"/>
    <col min="775" max="775" width="19.28515625" style="55" customWidth="1"/>
    <col min="776" max="776" width="37" style="55" customWidth="1"/>
    <col min="777" max="777" width="9.140625" style="55"/>
    <col min="778" max="778" width="8.140625" style="55" customWidth="1"/>
    <col min="779" max="779" width="7.85546875" style="55" customWidth="1"/>
    <col min="780" max="780" width="8.140625" style="55" customWidth="1"/>
    <col min="781" max="781" width="9.140625" style="55"/>
    <col min="782" max="782" width="15.7109375" style="55" customWidth="1"/>
    <col min="783" max="783" width="9.140625" style="55"/>
    <col min="784" max="784" width="19" style="55" customWidth="1"/>
    <col min="785" max="785" width="9.140625" style="55"/>
    <col min="786" max="788" width="10.7109375" style="55" customWidth="1"/>
    <col min="789" max="789" width="10.5703125" style="55" customWidth="1"/>
    <col min="790" max="790" width="10.42578125" style="55" customWidth="1"/>
    <col min="791" max="791" width="10.7109375" style="55" customWidth="1"/>
    <col min="792" max="1025" width="9.140625" style="55"/>
    <col min="1026" max="1026" width="10.5703125" style="55" customWidth="1"/>
    <col min="1027" max="1029" width="9.140625" style="55"/>
    <col min="1030" max="1030" width="19" style="55" customWidth="1"/>
    <col min="1031" max="1031" width="19.28515625" style="55" customWidth="1"/>
    <col min="1032" max="1032" width="37" style="55" customWidth="1"/>
    <col min="1033" max="1033" width="9.140625" style="55"/>
    <col min="1034" max="1034" width="8.140625" style="55" customWidth="1"/>
    <col min="1035" max="1035" width="7.85546875" style="55" customWidth="1"/>
    <col min="1036" max="1036" width="8.140625" style="55" customWidth="1"/>
    <col min="1037" max="1037" width="9.140625" style="55"/>
    <col min="1038" max="1038" width="15.7109375" style="55" customWidth="1"/>
    <col min="1039" max="1039" width="9.140625" style="55"/>
    <col min="1040" max="1040" width="19" style="55" customWidth="1"/>
    <col min="1041" max="1041" width="9.140625" style="55"/>
    <col min="1042" max="1044" width="10.7109375" style="55" customWidth="1"/>
    <col min="1045" max="1045" width="10.5703125" style="55" customWidth="1"/>
    <col min="1046" max="1046" width="10.42578125" style="55" customWidth="1"/>
    <col min="1047" max="1047" width="10.7109375" style="55" customWidth="1"/>
    <col min="1048" max="1281" width="9.140625" style="55"/>
    <col min="1282" max="1282" width="10.5703125" style="55" customWidth="1"/>
    <col min="1283" max="1285" width="9.140625" style="55"/>
    <col min="1286" max="1286" width="19" style="55" customWidth="1"/>
    <col min="1287" max="1287" width="19.28515625" style="55" customWidth="1"/>
    <col min="1288" max="1288" width="37" style="55" customWidth="1"/>
    <col min="1289" max="1289" width="9.140625" style="55"/>
    <col min="1290" max="1290" width="8.140625" style="55" customWidth="1"/>
    <col min="1291" max="1291" width="7.85546875" style="55" customWidth="1"/>
    <col min="1292" max="1292" width="8.140625" style="55" customWidth="1"/>
    <col min="1293" max="1293" width="9.140625" style="55"/>
    <col min="1294" max="1294" width="15.7109375" style="55" customWidth="1"/>
    <col min="1295" max="1295" width="9.140625" style="55"/>
    <col min="1296" max="1296" width="19" style="55" customWidth="1"/>
    <col min="1297" max="1297" width="9.140625" style="55"/>
    <col min="1298" max="1300" width="10.7109375" style="55" customWidth="1"/>
    <col min="1301" max="1301" width="10.5703125" style="55" customWidth="1"/>
    <col min="1302" max="1302" width="10.42578125" style="55" customWidth="1"/>
    <col min="1303" max="1303" width="10.7109375" style="55" customWidth="1"/>
    <col min="1304" max="1537" width="9.140625" style="55"/>
    <col min="1538" max="1538" width="10.5703125" style="55" customWidth="1"/>
    <col min="1539" max="1541" width="9.140625" style="55"/>
    <col min="1542" max="1542" width="19" style="55" customWidth="1"/>
    <col min="1543" max="1543" width="19.28515625" style="55" customWidth="1"/>
    <col min="1544" max="1544" width="37" style="55" customWidth="1"/>
    <col min="1545" max="1545" width="9.140625" style="55"/>
    <col min="1546" max="1546" width="8.140625" style="55" customWidth="1"/>
    <col min="1547" max="1547" width="7.85546875" style="55" customWidth="1"/>
    <col min="1548" max="1548" width="8.140625" style="55" customWidth="1"/>
    <col min="1549" max="1549" width="9.140625" style="55"/>
    <col min="1550" max="1550" width="15.7109375" style="55" customWidth="1"/>
    <col min="1551" max="1551" width="9.140625" style="55"/>
    <col min="1552" max="1552" width="19" style="55" customWidth="1"/>
    <col min="1553" max="1553" width="9.140625" style="55"/>
    <col min="1554" max="1556" width="10.7109375" style="55" customWidth="1"/>
    <col min="1557" max="1557" width="10.5703125" style="55" customWidth="1"/>
    <col min="1558" max="1558" width="10.42578125" style="55" customWidth="1"/>
    <col min="1559" max="1559" width="10.7109375" style="55" customWidth="1"/>
    <col min="1560" max="1793" width="9.140625" style="55"/>
    <col min="1794" max="1794" width="10.5703125" style="55" customWidth="1"/>
    <col min="1795" max="1797" width="9.140625" style="55"/>
    <col min="1798" max="1798" width="19" style="55" customWidth="1"/>
    <col min="1799" max="1799" width="19.28515625" style="55" customWidth="1"/>
    <col min="1800" max="1800" width="37" style="55" customWidth="1"/>
    <col min="1801" max="1801" width="9.140625" style="55"/>
    <col min="1802" max="1802" width="8.140625" style="55" customWidth="1"/>
    <col min="1803" max="1803" width="7.85546875" style="55" customWidth="1"/>
    <col min="1804" max="1804" width="8.140625" style="55" customWidth="1"/>
    <col min="1805" max="1805" width="9.140625" style="55"/>
    <col min="1806" max="1806" width="15.7109375" style="55" customWidth="1"/>
    <col min="1807" max="1807" width="9.140625" style="55"/>
    <col min="1808" max="1808" width="19" style="55" customWidth="1"/>
    <col min="1809" max="1809" width="9.140625" style="55"/>
    <col min="1810" max="1812" width="10.7109375" style="55" customWidth="1"/>
    <col min="1813" max="1813" width="10.5703125" style="55" customWidth="1"/>
    <col min="1814" max="1814" width="10.42578125" style="55" customWidth="1"/>
    <col min="1815" max="1815" width="10.7109375" style="55" customWidth="1"/>
    <col min="1816" max="2049" width="9.140625" style="55"/>
    <col min="2050" max="2050" width="10.5703125" style="55" customWidth="1"/>
    <col min="2051" max="2053" width="9.140625" style="55"/>
    <col min="2054" max="2054" width="19" style="55" customWidth="1"/>
    <col min="2055" max="2055" width="19.28515625" style="55" customWidth="1"/>
    <col min="2056" max="2056" width="37" style="55" customWidth="1"/>
    <col min="2057" max="2057" width="9.140625" style="55"/>
    <col min="2058" max="2058" width="8.140625" style="55" customWidth="1"/>
    <col min="2059" max="2059" width="7.85546875" style="55" customWidth="1"/>
    <col min="2060" max="2060" width="8.140625" style="55" customWidth="1"/>
    <col min="2061" max="2061" width="9.140625" style="55"/>
    <col min="2062" max="2062" width="15.7109375" style="55" customWidth="1"/>
    <col min="2063" max="2063" width="9.140625" style="55"/>
    <col min="2064" max="2064" width="19" style="55" customWidth="1"/>
    <col min="2065" max="2065" width="9.140625" style="55"/>
    <col min="2066" max="2068" width="10.7109375" style="55" customWidth="1"/>
    <col min="2069" max="2069" width="10.5703125" style="55" customWidth="1"/>
    <col min="2070" max="2070" width="10.42578125" style="55" customWidth="1"/>
    <col min="2071" max="2071" width="10.7109375" style="55" customWidth="1"/>
    <col min="2072" max="2305" width="9.140625" style="55"/>
    <col min="2306" max="2306" width="10.5703125" style="55" customWidth="1"/>
    <col min="2307" max="2309" width="9.140625" style="55"/>
    <col min="2310" max="2310" width="19" style="55" customWidth="1"/>
    <col min="2311" max="2311" width="19.28515625" style="55" customWidth="1"/>
    <col min="2312" max="2312" width="37" style="55" customWidth="1"/>
    <col min="2313" max="2313" width="9.140625" style="55"/>
    <col min="2314" max="2314" width="8.140625" style="55" customWidth="1"/>
    <col min="2315" max="2315" width="7.85546875" style="55" customWidth="1"/>
    <col min="2316" max="2316" width="8.140625" style="55" customWidth="1"/>
    <col min="2317" max="2317" width="9.140625" style="55"/>
    <col min="2318" max="2318" width="15.7109375" style="55" customWidth="1"/>
    <col min="2319" max="2319" width="9.140625" style="55"/>
    <col min="2320" max="2320" width="19" style="55" customWidth="1"/>
    <col min="2321" max="2321" width="9.140625" style="55"/>
    <col min="2322" max="2324" width="10.7109375" style="55" customWidth="1"/>
    <col min="2325" max="2325" width="10.5703125" style="55" customWidth="1"/>
    <col min="2326" max="2326" width="10.42578125" style="55" customWidth="1"/>
    <col min="2327" max="2327" width="10.7109375" style="55" customWidth="1"/>
    <col min="2328" max="2561" width="9.140625" style="55"/>
    <col min="2562" max="2562" width="10.5703125" style="55" customWidth="1"/>
    <col min="2563" max="2565" width="9.140625" style="55"/>
    <col min="2566" max="2566" width="19" style="55" customWidth="1"/>
    <col min="2567" max="2567" width="19.28515625" style="55" customWidth="1"/>
    <col min="2568" max="2568" width="37" style="55" customWidth="1"/>
    <col min="2569" max="2569" width="9.140625" style="55"/>
    <col min="2570" max="2570" width="8.140625" style="55" customWidth="1"/>
    <col min="2571" max="2571" width="7.85546875" style="55" customWidth="1"/>
    <col min="2572" max="2572" width="8.140625" style="55" customWidth="1"/>
    <col min="2573" max="2573" width="9.140625" style="55"/>
    <col min="2574" max="2574" width="15.7109375" style="55" customWidth="1"/>
    <col min="2575" max="2575" width="9.140625" style="55"/>
    <col min="2576" max="2576" width="19" style="55" customWidth="1"/>
    <col min="2577" max="2577" width="9.140625" style="55"/>
    <col min="2578" max="2580" width="10.7109375" style="55" customWidth="1"/>
    <col min="2581" max="2581" width="10.5703125" style="55" customWidth="1"/>
    <col min="2582" max="2582" width="10.42578125" style="55" customWidth="1"/>
    <col min="2583" max="2583" width="10.7109375" style="55" customWidth="1"/>
    <col min="2584" max="2817" width="9.140625" style="55"/>
    <col min="2818" max="2818" width="10.5703125" style="55" customWidth="1"/>
    <col min="2819" max="2821" width="9.140625" style="55"/>
    <col min="2822" max="2822" width="19" style="55" customWidth="1"/>
    <col min="2823" max="2823" width="19.28515625" style="55" customWidth="1"/>
    <col min="2824" max="2824" width="37" style="55" customWidth="1"/>
    <col min="2825" max="2825" width="9.140625" style="55"/>
    <col min="2826" max="2826" width="8.140625" style="55" customWidth="1"/>
    <col min="2827" max="2827" width="7.85546875" style="55" customWidth="1"/>
    <col min="2828" max="2828" width="8.140625" style="55" customWidth="1"/>
    <col min="2829" max="2829" width="9.140625" style="55"/>
    <col min="2830" max="2830" width="15.7109375" style="55" customWidth="1"/>
    <col min="2831" max="2831" width="9.140625" style="55"/>
    <col min="2832" max="2832" width="19" style="55" customWidth="1"/>
    <col min="2833" max="2833" width="9.140625" style="55"/>
    <col min="2834" max="2836" width="10.7109375" style="55" customWidth="1"/>
    <col min="2837" max="2837" width="10.5703125" style="55" customWidth="1"/>
    <col min="2838" max="2838" width="10.42578125" style="55" customWidth="1"/>
    <col min="2839" max="2839" width="10.7109375" style="55" customWidth="1"/>
    <col min="2840" max="3073" width="9.140625" style="55"/>
    <col min="3074" max="3074" width="10.5703125" style="55" customWidth="1"/>
    <col min="3075" max="3077" width="9.140625" style="55"/>
    <col min="3078" max="3078" width="19" style="55" customWidth="1"/>
    <col min="3079" max="3079" width="19.28515625" style="55" customWidth="1"/>
    <col min="3080" max="3080" width="37" style="55" customWidth="1"/>
    <col min="3081" max="3081" width="9.140625" style="55"/>
    <col min="3082" max="3082" width="8.140625" style="55" customWidth="1"/>
    <col min="3083" max="3083" width="7.85546875" style="55" customWidth="1"/>
    <col min="3084" max="3084" width="8.140625" style="55" customWidth="1"/>
    <col min="3085" max="3085" width="9.140625" style="55"/>
    <col min="3086" max="3086" width="15.7109375" style="55" customWidth="1"/>
    <col min="3087" max="3087" width="9.140625" style="55"/>
    <col min="3088" max="3088" width="19" style="55" customWidth="1"/>
    <col min="3089" max="3089" width="9.140625" style="55"/>
    <col min="3090" max="3092" width="10.7109375" style="55" customWidth="1"/>
    <col min="3093" max="3093" width="10.5703125" style="55" customWidth="1"/>
    <col min="3094" max="3094" width="10.42578125" style="55" customWidth="1"/>
    <col min="3095" max="3095" width="10.7109375" style="55" customWidth="1"/>
    <col min="3096" max="3329" width="9.140625" style="55"/>
    <col min="3330" max="3330" width="10.5703125" style="55" customWidth="1"/>
    <col min="3331" max="3333" width="9.140625" style="55"/>
    <col min="3334" max="3334" width="19" style="55" customWidth="1"/>
    <col min="3335" max="3335" width="19.28515625" style="55" customWidth="1"/>
    <col min="3336" max="3336" width="37" style="55" customWidth="1"/>
    <col min="3337" max="3337" width="9.140625" style="55"/>
    <col min="3338" max="3338" width="8.140625" style="55" customWidth="1"/>
    <col min="3339" max="3339" width="7.85546875" style="55" customWidth="1"/>
    <col min="3340" max="3340" width="8.140625" style="55" customWidth="1"/>
    <col min="3341" max="3341" width="9.140625" style="55"/>
    <col min="3342" max="3342" width="15.7109375" style="55" customWidth="1"/>
    <col min="3343" max="3343" width="9.140625" style="55"/>
    <col min="3344" max="3344" width="19" style="55" customWidth="1"/>
    <col min="3345" max="3345" width="9.140625" style="55"/>
    <col min="3346" max="3348" width="10.7109375" style="55" customWidth="1"/>
    <col min="3349" max="3349" width="10.5703125" style="55" customWidth="1"/>
    <col min="3350" max="3350" width="10.42578125" style="55" customWidth="1"/>
    <col min="3351" max="3351" width="10.7109375" style="55" customWidth="1"/>
    <col min="3352" max="3585" width="9.140625" style="55"/>
    <col min="3586" max="3586" width="10.5703125" style="55" customWidth="1"/>
    <col min="3587" max="3589" width="9.140625" style="55"/>
    <col min="3590" max="3590" width="19" style="55" customWidth="1"/>
    <col min="3591" max="3591" width="19.28515625" style="55" customWidth="1"/>
    <col min="3592" max="3592" width="37" style="55" customWidth="1"/>
    <col min="3593" max="3593" width="9.140625" style="55"/>
    <col min="3594" max="3594" width="8.140625" style="55" customWidth="1"/>
    <col min="3595" max="3595" width="7.85546875" style="55" customWidth="1"/>
    <col min="3596" max="3596" width="8.140625" style="55" customWidth="1"/>
    <col min="3597" max="3597" width="9.140625" style="55"/>
    <col min="3598" max="3598" width="15.7109375" style="55" customWidth="1"/>
    <col min="3599" max="3599" width="9.140625" style="55"/>
    <col min="3600" max="3600" width="19" style="55" customWidth="1"/>
    <col min="3601" max="3601" width="9.140625" style="55"/>
    <col min="3602" max="3604" width="10.7109375" style="55" customWidth="1"/>
    <col min="3605" max="3605" width="10.5703125" style="55" customWidth="1"/>
    <col min="3606" max="3606" width="10.42578125" style="55" customWidth="1"/>
    <col min="3607" max="3607" width="10.7109375" style="55" customWidth="1"/>
    <col min="3608" max="3841" width="9.140625" style="55"/>
    <col min="3842" max="3842" width="10.5703125" style="55" customWidth="1"/>
    <col min="3843" max="3845" width="9.140625" style="55"/>
    <col min="3846" max="3846" width="19" style="55" customWidth="1"/>
    <col min="3847" max="3847" width="19.28515625" style="55" customWidth="1"/>
    <col min="3848" max="3848" width="37" style="55" customWidth="1"/>
    <col min="3849" max="3849" width="9.140625" style="55"/>
    <col min="3850" max="3850" width="8.140625" style="55" customWidth="1"/>
    <col min="3851" max="3851" width="7.85546875" style="55" customWidth="1"/>
    <col min="3852" max="3852" width="8.140625" style="55" customWidth="1"/>
    <col min="3853" max="3853" width="9.140625" style="55"/>
    <col min="3854" max="3854" width="15.7109375" style="55" customWidth="1"/>
    <col min="3855" max="3855" width="9.140625" style="55"/>
    <col min="3856" max="3856" width="19" style="55" customWidth="1"/>
    <col min="3857" max="3857" width="9.140625" style="55"/>
    <col min="3858" max="3860" width="10.7109375" style="55" customWidth="1"/>
    <col min="3861" max="3861" width="10.5703125" style="55" customWidth="1"/>
    <col min="3862" max="3862" width="10.42578125" style="55" customWidth="1"/>
    <col min="3863" max="3863" width="10.7109375" style="55" customWidth="1"/>
    <col min="3864" max="4097" width="9.140625" style="55"/>
    <col min="4098" max="4098" width="10.5703125" style="55" customWidth="1"/>
    <col min="4099" max="4101" width="9.140625" style="55"/>
    <col min="4102" max="4102" width="19" style="55" customWidth="1"/>
    <col min="4103" max="4103" width="19.28515625" style="55" customWidth="1"/>
    <col min="4104" max="4104" width="37" style="55" customWidth="1"/>
    <col min="4105" max="4105" width="9.140625" style="55"/>
    <col min="4106" max="4106" width="8.140625" style="55" customWidth="1"/>
    <col min="4107" max="4107" width="7.85546875" style="55" customWidth="1"/>
    <col min="4108" max="4108" width="8.140625" style="55" customWidth="1"/>
    <col min="4109" max="4109" width="9.140625" style="55"/>
    <col min="4110" max="4110" width="15.7109375" style="55" customWidth="1"/>
    <col min="4111" max="4111" width="9.140625" style="55"/>
    <col min="4112" max="4112" width="19" style="55" customWidth="1"/>
    <col min="4113" max="4113" width="9.140625" style="55"/>
    <col min="4114" max="4116" width="10.7109375" style="55" customWidth="1"/>
    <col min="4117" max="4117" width="10.5703125" style="55" customWidth="1"/>
    <col min="4118" max="4118" width="10.42578125" style="55" customWidth="1"/>
    <col min="4119" max="4119" width="10.7109375" style="55" customWidth="1"/>
    <col min="4120" max="4353" width="9.140625" style="55"/>
    <col min="4354" max="4354" width="10.5703125" style="55" customWidth="1"/>
    <col min="4355" max="4357" width="9.140625" style="55"/>
    <col min="4358" max="4358" width="19" style="55" customWidth="1"/>
    <col min="4359" max="4359" width="19.28515625" style="55" customWidth="1"/>
    <col min="4360" max="4360" width="37" style="55" customWidth="1"/>
    <col min="4361" max="4361" width="9.140625" style="55"/>
    <col min="4362" max="4362" width="8.140625" style="55" customWidth="1"/>
    <col min="4363" max="4363" width="7.85546875" style="55" customWidth="1"/>
    <col min="4364" max="4364" width="8.140625" style="55" customWidth="1"/>
    <col min="4365" max="4365" width="9.140625" style="55"/>
    <col min="4366" max="4366" width="15.7109375" style="55" customWidth="1"/>
    <col min="4367" max="4367" width="9.140625" style="55"/>
    <col min="4368" max="4368" width="19" style="55" customWidth="1"/>
    <col min="4369" max="4369" width="9.140625" style="55"/>
    <col min="4370" max="4372" width="10.7109375" style="55" customWidth="1"/>
    <col min="4373" max="4373" width="10.5703125" style="55" customWidth="1"/>
    <col min="4374" max="4374" width="10.42578125" style="55" customWidth="1"/>
    <col min="4375" max="4375" width="10.7109375" style="55" customWidth="1"/>
    <col min="4376" max="4609" width="9.140625" style="55"/>
    <col min="4610" max="4610" width="10.5703125" style="55" customWidth="1"/>
    <col min="4611" max="4613" width="9.140625" style="55"/>
    <col min="4614" max="4614" width="19" style="55" customWidth="1"/>
    <col min="4615" max="4615" width="19.28515625" style="55" customWidth="1"/>
    <col min="4616" max="4616" width="37" style="55" customWidth="1"/>
    <col min="4617" max="4617" width="9.140625" style="55"/>
    <col min="4618" max="4618" width="8.140625" style="55" customWidth="1"/>
    <col min="4619" max="4619" width="7.85546875" style="55" customWidth="1"/>
    <col min="4620" max="4620" width="8.140625" style="55" customWidth="1"/>
    <col min="4621" max="4621" width="9.140625" style="55"/>
    <col min="4622" max="4622" width="15.7109375" style="55" customWidth="1"/>
    <col min="4623" max="4623" width="9.140625" style="55"/>
    <col min="4624" max="4624" width="19" style="55" customWidth="1"/>
    <col min="4625" max="4625" width="9.140625" style="55"/>
    <col min="4626" max="4628" width="10.7109375" style="55" customWidth="1"/>
    <col min="4629" max="4629" width="10.5703125" style="55" customWidth="1"/>
    <col min="4630" max="4630" width="10.42578125" style="55" customWidth="1"/>
    <col min="4631" max="4631" width="10.7109375" style="55" customWidth="1"/>
    <col min="4632" max="4865" width="9.140625" style="55"/>
    <col min="4866" max="4866" width="10.5703125" style="55" customWidth="1"/>
    <col min="4867" max="4869" width="9.140625" style="55"/>
    <col min="4870" max="4870" width="19" style="55" customWidth="1"/>
    <col min="4871" max="4871" width="19.28515625" style="55" customWidth="1"/>
    <col min="4872" max="4872" width="37" style="55" customWidth="1"/>
    <col min="4873" max="4873" width="9.140625" style="55"/>
    <col min="4874" max="4874" width="8.140625" style="55" customWidth="1"/>
    <col min="4875" max="4875" width="7.85546875" style="55" customWidth="1"/>
    <col min="4876" max="4876" width="8.140625" style="55" customWidth="1"/>
    <col min="4877" max="4877" width="9.140625" style="55"/>
    <col min="4878" max="4878" width="15.7109375" style="55" customWidth="1"/>
    <col min="4879" max="4879" width="9.140625" style="55"/>
    <col min="4880" max="4880" width="19" style="55" customWidth="1"/>
    <col min="4881" max="4881" width="9.140625" style="55"/>
    <col min="4882" max="4884" width="10.7109375" style="55" customWidth="1"/>
    <col min="4885" max="4885" width="10.5703125" style="55" customWidth="1"/>
    <col min="4886" max="4886" width="10.42578125" style="55" customWidth="1"/>
    <col min="4887" max="4887" width="10.7109375" style="55" customWidth="1"/>
    <col min="4888" max="5121" width="9.140625" style="55"/>
    <col min="5122" max="5122" width="10.5703125" style="55" customWidth="1"/>
    <col min="5123" max="5125" width="9.140625" style="55"/>
    <col min="5126" max="5126" width="19" style="55" customWidth="1"/>
    <col min="5127" max="5127" width="19.28515625" style="55" customWidth="1"/>
    <col min="5128" max="5128" width="37" style="55" customWidth="1"/>
    <col min="5129" max="5129" width="9.140625" style="55"/>
    <col min="5130" max="5130" width="8.140625" style="55" customWidth="1"/>
    <col min="5131" max="5131" width="7.85546875" style="55" customWidth="1"/>
    <col min="5132" max="5132" width="8.140625" style="55" customWidth="1"/>
    <col min="5133" max="5133" width="9.140625" style="55"/>
    <col min="5134" max="5134" width="15.7109375" style="55" customWidth="1"/>
    <col min="5135" max="5135" width="9.140625" style="55"/>
    <col min="5136" max="5136" width="19" style="55" customWidth="1"/>
    <col min="5137" max="5137" width="9.140625" style="55"/>
    <col min="5138" max="5140" width="10.7109375" style="55" customWidth="1"/>
    <col min="5141" max="5141" width="10.5703125" style="55" customWidth="1"/>
    <col min="5142" max="5142" width="10.42578125" style="55" customWidth="1"/>
    <col min="5143" max="5143" width="10.7109375" style="55" customWidth="1"/>
    <col min="5144" max="5377" width="9.140625" style="55"/>
    <col min="5378" max="5378" width="10.5703125" style="55" customWidth="1"/>
    <col min="5379" max="5381" width="9.140625" style="55"/>
    <col min="5382" max="5382" width="19" style="55" customWidth="1"/>
    <col min="5383" max="5383" width="19.28515625" style="55" customWidth="1"/>
    <col min="5384" max="5384" width="37" style="55" customWidth="1"/>
    <col min="5385" max="5385" width="9.140625" style="55"/>
    <col min="5386" max="5386" width="8.140625" style="55" customWidth="1"/>
    <col min="5387" max="5387" width="7.85546875" style="55" customWidth="1"/>
    <col min="5388" max="5388" width="8.140625" style="55" customWidth="1"/>
    <col min="5389" max="5389" width="9.140625" style="55"/>
    <col min="5390" max="5390" width="15.7109375" style="55" customWidth="1"/>
    <col min="5391" max="5391" width="9.140625" style="55"/>
    <col min="5392" max="5392" width="19" style="55" customWidth="1"/>
    <col min="5393" max="5393" width="9.140625" style="55"/>
    <col min="5394" max="5396" width="10.7109375" style="55" customWidth="1"/>
    <col min="5397" max="5397" width="10.5703125" style="55" customWidth="1"/>
    <col min="5398" max="5398" width="10.42578125" style="55" customWidth="1"/>
    <col min="5399" max="5399" width="10.7109375" style="55" customWidth="1"/>
    <col min="5400" max="5633" width="9.140625" style="55"/>
    <col min="5634" max="5634" width="10.5703125" style="55" customWidth="1"/>
    <col min="5635" max="5637" width="9.140625" style="55"/>
    <col min="5638" max="5638" width="19" style="55" customWidth="1"/>
    <col min="5639" max="5639" width="19.28515625" style="55" customWidth="1"/>
    <col min="5640" max="5640" width="37" style="55" customWidth="1"/>
    <col min="5641" max="5641" width="9.140625" style="55"/>
    <col min="5642" max="5642" width="8.140625" style="55" customWidth="1"/>
    <col min="5643" max="5643" width="7.85546875" style="55" customWidth="1"/>
    <col min="5644" max="5644" width="8.140625" style="55" customWidth="1"/>
    <col min="5645" max="5645" width="9.140625" style="55"/>
    <col min="5646" max="5646" width="15.7109375" style="55" customWidth="1"/>
    <col min="5647" max="5647" width="9.140625" style="55"/>
    <col min="5648" max="5648" width="19" style="55" customWidth="1"/>
    <col min="5649" max="5649" width="9.140625" style="55"/>
    <col min="5650" max="5652" width="10.7109375" style="55" customWidth="1"/>
    <col min="5653" max="5653" width="10.5703125" style="55" customWidth="1"/>
    <col min="5654" max="5654" width="10.42578125" style="55" customWidth="1"/>
    <col min="5655" max="5655" width="10.7109375" style="55" customWidth="1"/>
    <col min="5656" max="5889" width="9.140625" style="55"/>
    <col min="5890" max="5890" width="10.5703125" style="55" customWidth="1"/>
    <col min="5891" max="5893" width="9.140625" style="55"/>
    <col min="5894" max="5894" width="19" style="55" customWidth="1"/>
    <col min="5895" max="5895" width="19.28515625" style="55" customWidth="1"/>
    <col min="5896" max="5896" width="37" style="55" customWidth="1"/>
    <col min="5897" max="5897" width="9.140625" style="55"/>
    <col min="5898" max="5898" width="8.140625" style="55" customWidth="1"/>
    <col min="5899" max="5899" width="7.85546875" style="55" customWidth="1"/>
    <col min="5900" max="5900" width="8.140625" style="55" customWidth="1"/>
    <col min="5901" max="5901" width="9.140625" style="55"/>
    <col min="5902" max="5902" width="15.7109375" style="55" customWidth="1"/>
    <col min="5903" max="5903" width="9.140625" style="55"/>
    <col min="5904" max="5904" width="19" style="55" customWidth="1"/>
    <col min="5905" max="5905" width="9.140625" style="55"/>
    <col min="5906" max="5908" width="10.7109375" style="55" customWidth="1"/>
    <col min="5909" max="5909" width="10.5703125" style="55" customWidth="1"/>
    <col min="5910" max="5910" width="10.42578125" style="55" customWidth="1"/>
    <col min="5911" max="5911" width="10.7109375" style="55" customWidth="1"/>
    <col min="5912" max="6145" width="9.140625" style="55"/>
    <col min="6146" max="6146" width="10.5703125" style="55" customWidth="1"/>
    <col min="6147" max="6149" width="9.140625" style="55"/>
    <col min="6150" max="6150" width="19" style="55" customWidth="1"/>
    <col min="6151" max="6151" width="19.28515625" style="55" customWidth="1"/>
    <col min="6152" max="6152" width="37" style="55" customWidth="1"/>
    <col min="6153" max="6153" width="9.140625" style="55"/>
    <col min="6154" max="6154" width="8.140625" style="55" customWidth="1"/>
    <col min="6155" max="6155" width="7.85546875" style="55" customWidth="1"/>
    <col min="6156" max="6156" width="8.140625" style="55" customWidth="1"/>
    <col min="6157" max="6157" width="9.140625" style="55"/>
    <col min="6158" max="6158" width="15.7109375" style="55" customWidth="1"/>
    <col min="6159" max="6159" width="9.140625" style="55"/>
    <col min="6160" max="6160" width="19" style="55" customWidth="1"/>
    <col min="6161" max="6161" width="9.140625" style="55"/>
    <col min="6162" max="6164" width="10.7109375" style="55" customWidth="1"/>
    <col min="6165" max="6165" width="10.5703125" style="55" customWidth="1"/>
    <col min="6166" max="6166" width="10.42578125" style="55" customWidth="1"/>
    <col min="6167" max="6167" width="10.7109375" style="55" customWidth="1"/>
    <col min="6168" max="6401" width="9.140625" style="55"/>
    <col min="6402" max="6402" width="10.5703125" style="55" customWidth="1"/>
    <col min="6403" max="6405" width="9.140625" style="55"/>
    <col min="6406" max="6406" width="19" style="55" customWidth="1"/>
    <col min="6407" max="6407" width="19.28515625" style="55" customWidth="1"/>
    <col min="6408" max="6408" width="37" style="55" customWidth="1"/>
    <col min="6409" max="6409" width="9.140625" style="55"/>
    <col min="6410" max="6410" width="8.140625" style="55" customWidth="1"/>
    <col min="6411" max="6411" width="7.85546875" style="55" customWidth="1"/>
    <col min="6412" max="6412" width="8.140625" style="55" customWidth="1"/>
    <col min="6413" max="6413" width="9.140625" style="55"/>
    <col min="6414" max="6414" width="15.7109375" style="55" customWidth="1"/>
    <col min="6415" max="6415" width="9.140625" style="55"/>
    <col min="6416" max="6416" width="19" style="55" customWidth="1"/>
    <col min="6417" max="6417" width="9.140625" style="55"/>
    <col min="6418" max="6420" width="10.7109375" style="55" customWidth="1"/>
    <col min="6421" max="6421" width="10.5703125" style="55" customWidth="1"/>
    <col min="6422" max="6422" width="10.42578125" style="55" customWidth="1"/>
    <col min="6423" max="6423" width="10.7109375" style="55" customWidth="1"/>
    <col min="6424" max="6657" width="9.140625" style="55"/>
    <col min="6658" max="6658" width="10.5703125" style="55" customWidth="1"/>
    <col min="6659" max="6661" width="9.140625" style="55"/>
    <col min="6662" max="6662" width="19" style="55" customWidth="1"/>
    <col min="6663" max="6663" width="19.28515625" style="55" customWidth="1"/>
    <col min="6664" max="6664" width="37" style="55" customWidth="1"/>
    <col min="6665" max="6665" width="9.140625" style="55"/>
    <col min="6666" max="6666" width="8.140625" style="55" customWidth="1"/>
    <col min="6667" max="6667" width="7.85546875" style="55" customWidth="1"/>
    <col min="6668" max="6668" width="8.140625" style="55" customWidth="1"/>
    <col min="6669" max="6669" width="9.140625" style="55"/>
    <col min="6670" max="6670" width="15.7109375" style="55" customWidth="1"/>
    <col min="6671" max="6671" width="9.140625" style="55"/>
    <col min="6672" max="6672" width="19" style="55" customWidth="1"/>
    <col min="6673" max="6673" width="9.140625" style="55"/>
    <col min="6674" max="6676" width="10.7109375" style="55" customWidth="1"/>
    <col min="6677" max="6677" width="10.5703125" style="55" customWidth="1"/>
    <col min="6678" max="6678" width="10.42578125" style="55" customWidth="1"/>
    <col min="6679" max="6679" width="10.7109375" style="55" customWidth="1"/>
    <col min="6680" max="6913" width="9.140625" style="55"/>
    <col min="6914" max="6914" width="10.5703125" style="55" customWidth="1"/>
    <col min="6915" max="6917" width="9.140625" style="55"/>
    <col min="6918" max="6918" width="19" style="55" customWidth="1"/>
    <col min="6919" max="6919" width="19.28515625" style="55" customWidth="1"/>
    <col min="6920" max="6920" width="37" style="55" customWidth="1"/>
    <col min="6921" max="6921" width="9.140625" style="55"/>
    <col min="6922" max="6922" width="8.140625" style="55" customWidth="1"/>
    <col min="6923" max="6923" width="7.85546875" style="55" customWidth="1"/>
    <col min="6924" max="6924" width="8.140625" style="55" customWidth="1"/>
    <col min="6925" max="6925" width="9.140625" style="55"/>
    <col min="6926" max="6926" width="15.7109375" style="55" customWidth="1"/>
    <col min="6927" max="6927" width="9.140625" style="55"/>
    <col min="6928" max="6928" width="19" style="55" customWidth="1"/>
    <col min="6929" max="6929" width="9.140625" style="55"/>
    <col min="6930" max="6932" width="10.7109375" style="55" customWidth="1"/>
    <col min="6933" max="6933" width="10.5703125" style="55" customWidth="1"/>
    <col min="6934" max="6934" width="10.42578125" style="55" customWidth="1"/>
    <col min="6935" max="6935" width="10.7109375" style="55" customWidth="1"/>
    <col min="6936" max="7169" width="9.140625" style="55"/>
    <col min="7170" max="7170" width="10.5703125" style="55" customWidth="1"/>
    <col min="7171" max="7173" width="9.140625" style="55"/>
    <col min="7174" max="7174" width="19" style="55" customWidth="1"/>
    <col min="7175" max="7175" width="19.28515625" style="55" customWidth="1"/>
    <col min="7176" max="7176" width="37" style="55" customWidth="1"/>
    <col min="7177" max="7177" width="9.140625" style="55"/>
    <col min="7178" max="7178" width="8.140625" style="55" customWidth="1"/>
    <col min="7179" max="7179" width="7.85546875" style="55" customWidth="1"/>
    <col min="7180" max="7180" width="8.140625" style="55" customWidth="1"/>
    <col min="7181" max="7181" width="9.140625" style="55"/>
    <col min="7182" max="7182" width="15.7109375" style="55" customWidth="1"/>
    <col min="7183" max="7183" width="9.140625" style="55"/>
    <col min="7184" max="7184" width="19" style="55" customWidth="1"/>
    <col min="7185" max="7185" width="9.140625" style="55"/>
    <col min="7186" max="7188" width="10.7109375" style="55" customWidth="1"/>
    <col min="7189" max="7189" width="10.5703125" style="55" customWidth="1"/>
    <col min="7190" max="7190" width="10.42578125" style="55" customWidth="1"/>
    <col min="7191" max="7191" width="10.7109375" style="55" customWidth="1"/>
    <col min="7192" max="7425" width="9.140625" style="55"/>
    <col min="7426" max="7426" width="10.5703125" style="55" customWidth="1"/>
    <col min="7427" max="7429" width="9.140625" style="55"/>
    <col min="7430" max="7430" width="19" style="55" customWidth="1"/>
    <col min="7431" max="7431" width="19.28515625" style="55" customWidth="1"/>
    <col min="7432" max="7432" width="37" style="55" customWidth="1"/>
    <col min="7433" max="7433" width="9.140625" style="55"/>
    <col min="7434" max="7434" width="8.140625" style="55" customWidth="1"/>
    <col min="7435" max="7435" width="7.85546875" style="55" customWidth="1"/>
    <col min="7436" max="7436" width="8.140625" style="55" customWidth="1"/>
    <col min="7437" max="7437" width="9.140625" style="55"/>
    <col min="7438" max="7438" width="15.7109375" style="55" customWidth="1"/>
    <col min="7439" max="7439" width="9.140625" style="55"/>
    <col min="7440" max="7440" width="19" style="55" customWidth="1"/>
    <col min="7441" max="7441" width="9.140625" style="55"/>
    <col min="7442" max="7444" width="10.7109375" style="55" customWidth="1"/>
    <col min="7445" max="7445" width="10.5703125" style="55" customWidth="1"/>
    <col min="7446" max="7446" width="10.42578125" style="55" customWidth="1"/>
    <col min="7447" max="7447" width="10.7109375" style="55" customWidth="1"/>
    <col min="7448" max="7681" width="9.140625" style="55"/>
    <col min="7682" max="7682" width="10.5703125" style="55" customWidth="1"/>
    <col min="7683" max="7685" width="9.140625" style="55"/>
    <col min="7686" max="7686" width="19" style="55" customWidth="1"/>
    <col min="7687" max="7687" width="19.28515625" style="55" customWidth="1"/>
    <col min="7688" max="7688" width="37" style="55" customWidth="1"/>
    <col min="7689" max="7689" width="9.140625" style="55"/>
    <col min="7690" max="7690" width="8.140625" style="55" customWidth="1"/>
    <col min="7691" max="7691" width="7.85546875" style="55" customWidth="1"/>
    <col min="7692" max="7692" width="8.140625" style="55" customWidth="1"/>
    <col min="7693" max="7693" width="9.140625" style="55"/>
    <col min="7694" max="7694" width="15.7109375" style="55" customWidth="1"/>
    <col min="7695" max="7695" width="9.140625" style="55"/>
    <col min="7696" max="7696" width="19" style="55" customWidth="1"/>
    <col min="7697" max="7697" width="9.140625" style="55"/>
    <col min="7698" max="7700" width="10.7109375" style="55" customWidth="1"/>
    <col min="7701" max="7701" width="10.5703125" style="55" customWidth="1"/>
    <col min="7702" max="7702" width="10.42578125" style="55" customWidth="1"/>
    <col min="7703" max="7703" width="10.7109375" style="55" customWidth="1"/>
    <col min="7704" max="7937" width="9.140625" style="55"/>
    <col min="7938" max="7938" width="10.5703125" style="55" customWidth="1"/>
    <col min="7939" max="7941" width="9.140625" style="55"/>
    <col min="7942" max="7942" width="19" style="55" customWidth="1"/>
    <col min="7943" max="7943" width="19.28515625" style="55" customWidth="1"/>
    <col min="7944" max="7944" width="37" style="55" customWidth="1"/>
    <col min="7945" max="7945" width="9.140625" style="55"/>
    <col min="7946" max="7946" width="8.140625" style="55" customWidth="1"/>
    <col min="7947" max="7947" width="7.85546875" style="55" customWidth="1"/>
    <col min="7948" max="7948" width="8.140625" style="55" customWidth="1"/>
    <col min="7949" max="7949" width="9.140625" style="55"/>
    <col min="7950" max="7950" width="15.7109375" style="55" customWidth="1"/>
    <col min="7951" max="7951" width="9.140625" style="55"/>
    <col min="7952" max="7952" width="19" style="55" customWidth="1"/>
    <col min="7953" max="7953" width="9.140625" style="55"/>
    <col min="7954" max="7956" width="10.7109375" style="55" customWidth="1"/>
    <col min="7957" max="7957" width="10.5703125" style="55" customWidth="1"/>
    <col min="7958" max="7958" width="10.42578125" style="55" customWidth="1"/>
    <col min="7959" max="7959" width="10.7109375" style="55" customWidth="1"/>
    <col min="7960" max="8193" width="9.140625" style="55"/>
    <col min="8194" max="8194" width="10.5703125" style="55" customWidth="1"/>
    <col min="8195" max="8197" width="9.140625" style="55"/>
    <col min="8198" max="8198" width="19" style="55" customWidth="1"/>
    <col min="8199" max="8199" width="19.28515625" style="55" customWidth="1"/>
    <col min="8200" max="8200" width="37" style="55" customWidth="1"/>
    <col min="8201" max="8201" width="9.140625" style="55"/>
    <col min="8202" max="8202" width="8.140625" style="55" customWidth="1"/>
    <col min="8203" max="8203" width="7.85546875" style="55" customWidth="1"/>
    <col min="8204" max="8204" width="8.140625" style="55" customWidth="1"/>
    <col min="8205" max="8205" width="9.140625" style="55"/>
    <col min="8206" max="8206" width="15.7109375" style="55" customWidth="1"/>
    <col min="8207" max="8207" width="9.140625" style="55"/>
    <col min="8208" max="8208" width="19" style="55" customWidth="1"/>
    <col min="8209" max="8209" width="9.140625" style="55"/>
    <col min="8210" max="8212" width="10.7109375" style="55" customWidth="1"/>
    <col min="8213" max="8213" width="10.5703125" style="55" customWidth="1"/>
    <col min="8214" max="8214" width="10.42578125" style="55" customWidth="1"/>
    <col min="8215" max="8215" width="10.7109375" style="55" customWidth="1"/>
    <col min="8216" max="8449" width="9.140625" style="55"/>
    <col min="8450" max="8450" width="10.5703125" style="55" customWidth="1"/>
    <col min="8451" max="8453" width="9.140625" style="55"/>
    <col min="8454" max="8454" width="19" style="55" customWidth="1"/>
    <col min="8455" max="8455" width="19.28515625" style="55" customWidth="1"/>
    <col min="8456" max="8456" width="37" style="55" customWidth="1"/>
    <col min="8457" max="8457" width="9.140625" style="55"/>
    <col min="8458" max="8458" width="8.140625" style="55" customWidth="1"/>
    <col min="8459" max="8459" width="7.85546875" style="55" customWidth="1"/>
    <col min="8460" max="8460" width="8.140625" style="55" customWidth="1"/>
    <col min="8461" max="8461" width="9.140625" style="55"/>
    <col min="8462" max="8462" width="15.7109375" style="55" customWidth="1"/>
    <col min="8463" max="8463" width="9.140625" style="55"/>
    <col min="8464" max="8464" width="19" style="55" customWidth="1"/>
    <col min="8465" max="8465" width="9.140625" style="55"/>
    <col min="8466" max="8468" width="10.7109375" style="55" customWidth="1"/>
    <col min="8469" max="8469" width="10.5703125" style="55" customWidth="1"/>
    <col min="8470" max="8470" width="10.42578125" style="55" customWidth="1"/>
    <col min="8471" max="8471" width="10.7109375" style="55" customWidth="1"/>
    <col min="8472" max="8705" width="9.140625" style="55"/>
    <col min="8706" max="8706" width="10.5703125" style="55" customWidth="1"/>
    <col min="8707" max="8709" width="9.140625" style="55"/>
    <col min="8710" max="8710" width="19" style="55" customWidth="1"/>
    <col min="8711" max="8711" width="19.28515625" style="55" customWidth="1"/>
    <col min="8712" max="8712" width="37" style="55" customWidth="1"/>
    <col min="8713" max="8713" width="9.140625" style="55"/>
    <col min="8714" max="8714" width="8.140625" style="55" customWidth="1"/>
    <col min="8715" max="8715" width="7.85546875" style="55" customWidth="1"/>
    <col min="8716" max="8716" width="8.140625" style="55" customWidth="1"/>
    <col min="8717" max="8717" width="9.140625" style="55"/>
    <col min="8718" max="8718" width="15.7109375" style="55" customWidth="1"/>
    <col min="8719" max="8719" width="9.140625" style="55"/>
    <col min="8720" max="8720" width="19" style="55" customWidth="1"/>
    <col min="8721" max="8721" width="9.140625" style="55"/>
    <col min="8722" max="8724" width="10.7109375" style="55" customWidth="1"/>
    <col min="8725" max="8725" width="10.5703125" style="55" customWidth="1"/>
    <col min="8726" max="8726" width="10.42578125" style="55" customWidth="1"/>
    <col min="8727" max="8727" width="10.7109375" style="55" customWidth="1"/>
    <col min="8728" max="8961" width="9.140625" style="55"/>
    <col min="8962" max="8962" width="10.5703125" style="55" customWidth="1"/>
    <col min="8963" max="8965" width="9.140625" style="55"/>
    <col min="8966" max="8966" width="19" style="55" customWidth="1"/>
    <col min="8967" max="8967" width="19.28515625" style="55" customWidth="1"/>
    <col min="8968" max="8968" width="37" style="55" customWidth="1"/>
    <col min="8969" max="8969" width="9.140625" style="55"/>
    <col min="8970" max="8970" width="8.140625" style="55" customWidth="1"/>
    <col min="8971" max="8971" width="7.85546875" style="55" customWidth="1"/>
    <col min="8972" max="8972" width="8.140625" style="55" customWidth="1"/>
    <col min="8973" max="8973" width="9.140625" style="55"/>
    <col min="8974" max="8974" width="15.7109375" style="55" customWidth="1"/>
    <col min="8975" max="8975" width="9.140625" style="55"/>
    <col min="8976" max="8976" width="19" style="55" customWidth="1"/>
    <col min="8977" max="8977" width="9.140625" style="55"/>
    <col min="8978" max="8980" width="10.7109375" style="55" customWidth="1"/>
    <col min="8981" max="8981" width="10.5703125" style="55" customWidth="1"/>
    <col min="8982" max="8982" width="10.42578125" style="55" customWidth="1"/>
    <col min="8983" max="8983" width="10.7109375" style="55" customWidth="1"/>
    <col min="8984" max="9217" width="9.140625" style="55"/>
    <col min="9218" max="9218" width="10.5703125" style="55" customWidth="1"/>
    <col min="9219" max="9221" width="9.140625" style="55"/>
    <col min="9222" max="9222" width="19" style="55" customWidth="1"/>
    <col min="9223" max="9223" width="19.28515625" style="55" customWidth="1"/>
    <col min="9224" max="9224" width="37" style="55" customWidth="1"/>
    <col min="9225" max="9225" width="9.140625" style="55"/>
    <col min="9226" max="9226" width="8.140625" style="55" customWidth="1"/>
    <col min="9227" max="9227" width="7.85546875" style="55" customWidth="1"/>
    <col min="9228" max="9228" width="8.140625" style="55" customWidth="1"/>
    <col min="9229" max="9229" width="9.140625" style="55"/>
    <col min="9230" max="9230" width="15.7109375" style="55" customWidth="1"/>
    <col min="9231" max="9231" width="9.140625" style="55"/>
    <col min="9232" max="9232" width="19" style="55" customWidth="1"/>
    <col min="9233" max="9233" width="9.140625" style="55"/>
    <col min="9234" max="9236" width="10.7109375" style="55" customWidth="1"/>
    <col min="9237" max="9237" width="10.5703125" style="55" customWidth="1"/>
    <col min="9238" max="9238" width="10.42578125" style="55" customWidth="1"/>
    <col min="9239" max="9239" width="10.7109375" style="55" customWidth="1"/>
    <col min="9240" max="9473" width="9.140625" style="55"/>
    <col min="9474" max="9474" width="10.5703125" style="55" customWidth="1"/>
    <col min="9475" max="9477" width="9.140625" style="55"/>
    <col min="9478" max="9478" width="19" style="55" customWidth="1"/>
    <col min="9479" max="9479" width="19.28515625" style="55" customWidth="1"/>
    <col min="9480" max="9480" width="37" style="55" customWidth="1"/>
    <col min="9481" max="9481" width="9.140625" style="55"/>
    <col min="9482" max="9482" width="8.140625" style="55" customWidth="1"/>
    <col min="9483" max="9483" width="7.85546875" style="55" customWidth="1"/>
    <col min="9484" max="9484" width="8.140625" style="55" customWidth="1"/>
    <col min="9485" max="9485" width="9.140625" style="55"/>
    <col min="9486" max="9486" width="15.7109375" style="55" customWidth="1"/>
    <col min="9487" max="9487" width="9.140625" style="55"/>
    <col min="9488" max="9488" width="19" style="55" customWidth="1"/>
    <col min="9489" max="9489" width="9.140625" style="55"/>
    <col min="9490" max="9492" width="10.7109375" style="55" customWidth="1"/>
    <col min="9493" max="9493" width="10.5703125" style="55" customWidth="1"/>
    <col min="9494" max="9494" width="10.42578125" style="55" customWidth="1"/>
    <col min="9495" max="9495" width="10.7109375" style="55" customWidth="1"/>
    <col min="9496" max="9729" width="9.140625" style="55"/>
    <col min="9730" max="9730" width="10.5703125" style="55" customWidth="1"/>
    <col min="9731" max="9733" width="9.140625" style="55"/>
    <col min="9734" max="9734" width="19" style="55" customWidth="1"/>
    <col min="9735" max="9735" width="19.28515625" style="55" customWidth="1"/>
    <col min="9736" max="9736" width="37" style="55" customWidth="1"/>
    <col min="9737" max="9737" width="9.140625" style="55"/>
    <col min="9738" max="9738" width="8.140625" style="55" customWidth="1"/>
    <col min="9739" max="9739" width="7.85546875" style="55" customWidth="1"/>
    <col min="9740" max="9740" width="8.140625" style="55" customWidth="1"/>
    <col min="9741" max="9741" width="9.140625" style="55"/>
    <col min="9742" max="9742" width="15.7109375" style="55" customWidth="1"/>
    <col min="9743" max="9743" width="9.140625" style="55"/>
    <col min="9744" max="9744" width="19" style="55" customWidth="1"/>
    <col min="9745" max="9745" width="9.140625" style="55"/>
    <col min="9746" max="9748" width="10.7109375" style="55" customWidth="1"/>
    <col min="9749" max="9749" width="10.5703125" style="55" customWidth="1"/>
    <col min="9750" max="9750" width="10.42578125" style="55" customWidth="1"/>
    <col min="9751" max="9751" width="10.7109375" style="55" customWidth="1"/>
    <col min="9752" max="9985" width="9.140625" style="55"/>
    <col min="9986" max="9986" width="10.5703125" style="55" customWidth="1"/>
    <col min="9987" max="9989" width="9.140625" style="55"/>
    <col min="9990" max="9990" width="19" style="55" customWidth="1"/>
    <col min="9991" max="9991" width="19.28515625" style="55" customWidth="1"/>
    <col min="9992" max="9992" width="37" style="55" customWidth="1"/>
    <col min="9993" max="9993" width="9.140625" style="55"/>
    <col min="9994" max="9994" width="8.140625" style="55" customWidth="1"/>
    <col min="9995" max="9995" width="7.85546875" style="55" customWidth="1"/>
    <col min="9996" max="9996" width="8.140625" style="55" customWidth="1"/>
    <col min="9997" max="9997" width="9.140625" style="55"/>
    <col min="9998" max="9998" width="15.7109375" style="55" customWidth="1"/>
    <col min="9999" max="9999" width="9.140625" style="55"/>
    <col min="10000" max="10000" width="19" style="55" customWidth="1"/>
    <col min="10001" max="10001" width="9.140625" style="55"/>
    <col min="10002" max="10004" width="10.7109375" style="55" customWidth="1"/>
    <col min="10005" max="10005" width="10.5703125" style="55" customWidth="1"/>
    <col min="10006" max="10006" width="10.42578125" style="55" customWidth="1"/>
    <col min="10007" max="10007" width="10.7109375" style="55" customWidth="1"/>
    <col min="10008" max="10241" width="9.140625" style="55"/>
    <col min="10242" max="10242" width="10.5703125" style="55" customWidth="1"/>
    <col min="10243" max="10245" width="9.140625" style="55"/>
    <col min="10246" max="10246" width="19" style="55" customWidth="1"/>
    <col min="10247" max="10247" width="19.28515625" style="55" customWidth="1"/>
    <col min="10248" max="10248" width="37" style="55" customWidth="1"/>
    <col min="10249" max="10249" width="9.140625" style="55"/>
    <col min="10250" max="10250" width="8.140625" style="55" customWidth="1"/>
    <col min="10251" max="10251" width="7.85546875" style="55" customWidth="1"/>
    <col min="10252" max="10252" width="8.140625" style="55" customWidth="1"/>
    <col min="10253" max="10253" width="9.140625" style="55"/>
    <col min="10254" max="10254" width="15.7109375" style="55" customWidth="1"/>
    <col min="10255" max="10255" width="9.140625" style="55"/>
    <col min="10256" max="10256" width="19" style="55" customWidth="1"/>
    <col min="10257" max="10257" width="9.140625" style="55"/>
    <col min="10258" max="10260" width="10.7109375" style="55" customWidth="1"/>
    <col min="10261" max="10261" width="10.5703125" style="55" customWidth="1"/>
    <col min="10262" max="10262" width="10.42578125" style="55" customWidth="1"/>
    <col min="10263" max="10263" width="10.7109375" style="55" customWidth="1"/>
    <col min="10264" max="10497" width="9.140625" style="55"/>
    <col min="10498" max="10498" width="10.5703125" style="55" customWidth="1"/>
    <col min="10499" max="10501" width="9.140625" style="55"/>
    <col min="10502" max="10502" width="19" style="55" customWidth="1"/>
    <col min="10503" max="10503" width="19.28515625" style="55" customWidth="1"/>
    <col min="10504" max="10504" width="37" style="55" customWidth="1"/>
    <col min="10505" max="10505" width="9.140625" style="55"/>
    <col min="10506" max="10506" width="8.140625" style="55" customWidth="1"/>
    <col min="10507" max="10507" width="7.85546875" style="55" customWidth="1"/>
    <col min="10508" max="10508" width="8.140625" style="55" customWidth="1"/>
    <col min="10509" max="10509" width="9.140625" style="55"/>
    <col min="10510" max="10510" width="15.7109375" style="55" customWidth="1"/>
    <col min="10511" max="10511" width="9.140625" style="55"/>
    <col min="10512" max="10512" width="19" style="55" customWidth="1"/>
    <col min="10513" max="10513" width="9.140625" style="55"/>
    <col min="10514" max="10516" width="10.7109375" style="55" customWidth="1"/>
    <col min="10517" max="10517" width="10.5703125" style="55" customWidth="1"/>
    <col min="10518" max="10518" width="10.42578125" style="55" customWidth="1"/>
    <col min="10519" max="10519" width="10.7109375" style="55" customWidth="1"/>
    <col min="10520" max="10753" width="9.140625" style="55"/>
    <col min="10754" max="10754" width="10.5703125" style="55" customWidth="1"/>
    <col min="10755" max="10757" width="9.140625" style="55"/>
    <col min="10758" max="10758" width="19" style="55" customWidth="1"/>
    <col min="10759" max="10759" width="19.28515625" style="55" customWidth="1"/>
    <col min="10760" max="10760" width="37" style="55" customWidth="1"/>
    <col min="10761" max="10761" width="9.140625" style="55"/>
    <col min="10762" max="10762" width="8.140625" style="55" customWidth="1"/>
    <col min="10763" max="10763" width="7.85546875" style="55" customWidth="1"/>
    <col min="10764" max="10764" width="8.140625" style="55" customWidth="1"/>
    <col min="10765" max="10765" width="9.140625" style="55"/>
    <col min="10766" max="10766" width="15.7109375" style="55" customWidth="1"/>
    <col min="10767" max="10767" width="9.140625" style="55"/>
    <col min="10768" max="10768" width="19" style="55" customWidth="1"/>
    <col min="10769" max="10769" width="9.140625" style="55"/>
    <col min="10770" max="10772" width="10.7109375" style="55" customWidth="1"/>
    <col min="10773" max="10773" width="10.5703125" style="55" customWidth="1"/>
    <col min="10774" max="10774" width="10.42578125" style="55" customWidth="1"/>
    <col min="10775" max="10775" width="10.7109375" style="55" customWidth="1"/>
    <col min="10776" max="11009" width="9.140625" style="55"/>
    <col min="11010" max="11010" width="10.5703125" style="55" customWidth="1"/>
    <col min="11011" max="11013" width="9.140625" style="55"/>
    <col min="11014" max="11014" width="19" style="55" customWidth="1"/>
    <col min="11015" max="11015" width="19.28515625" style="55" customWidth="1"/>
    <col min="11016" max="11016" width="37" style="55" customWidth="1"/>
    <col min="11017" max="11017" width="9.140625" style="55"/>
    <col min="11018" max="11018" width="8.140625" style="55" customWidth="1"/>
    <col min="11019" max="11019" width="7.85546875" style="55" customWidth="1"/>
    <col min="11020" max="11020" width="8.140625" style="55" customWidth="1"/>
    <col min="11021" max="11021" width="9.140625" style="55"/>
    <col min="11022" max="11022" width="15.7109375" style="55" customWidth="1"/>
    <col min="11023" max="11023" width="9.140625" style="55"/>
    <col min="11024" max="11024" width="19" style="55" customWidth="1"/>
    <col min="11025" max="11025" width="9.140625" style="55"/>
    <col min="11026" max="11028" width="10.7109375" style="55" customWidth="1"/>
    <col min="11029" max="11029" width="10.5703125" style="55" customWidth="1"/>
    <col min="11030" max="11030" width="10.42578125" style="55" customWidth="1"/>
    <col min="11031" max="11031" width="10.7109375" style="55" customWidth="1"/>
    <col min="11032" max="11265" width="9.140625" style="55"/>
    <col min="11266" max="11266" width="10.5703125" style="55" customWidth="1"/>
    <col min="11267" max="11269" width="9.140625" style="55"/>
    <col min="11270" max="11270" width="19" style="55" customWidth="1"/>
    <col min="11271" max="11271" width="19.28515625" style="55" customWidth="1"/>
    <col min="11272" max="11272" width="37" style="55" customWidth="1"/>
    <col min="11273" max="11273" width="9.140625" style="55"/>
    <col min="11274" max="11274" width="8.140625" style="55" customWidth="1"/>
    <col min="11275" max="11275" width="7.85546875" style="55" customWidth="1"/>
    <col min="11276" max="11276" width="8.140625" style="55" customWidth="1"/>
    <col min="11277" max="11277" width="9.140625" style="55"/>
    <col min="11278" max="11278" width="15.7109375" style="55" customWidth="1"/>
    <col min="11279" max="11279" width="9.140625" style="55"/>
    <col min="11280" max="11280" width="19" style="55" customWidth="1"/>
    <col min="11281" max="11281" width="9.140625" style="55"/>
    <col min="11282" max="11284" width="10.7109375" style="55" customWidth="1"/>
    <col min="11285" max="11285" width="10.5703125" style="55" customWidth="1"/>
    <col min="11286" max="11286" width="10.42578125" style="55" customWidth="1"/>
    <col min="11287" max="11287" width="10.7109375" style="55" customWidth="1"/>
    <col min="11288" max="11521" width="9.140625" style="55"/>
    <col min="11522" max="11522" width="10.5703125" style="55" customWidth="1"/>
    <col min="11523" max="11525" width="9.140625" style="55"/>
    <col min="11526" max="11526" width="19" style="55" customWidth="1"/>
    <col min="11527" max="11527" width="19.28515625" style="55" customWidth="1"/>
    <col min="11528" max="11528" width="37" style="55" customWidth="1"/>
    <col min="11529" max="11529" width="9.140625" style="55"/>
    <col min="11530" max="11530" width="8.140625" style="55" customWidth="1"/>
    <col min="11531" max="11531" width="7.85546875" style="55" customWidth="1"/>
    <col min="11532" max="11532" width="8.140625" style="55" customWidth="1"/>
    <col min="11533" max="11533" width="9.140625" style="55"/>
    <col min="11534" max="11534" width="15.7109375" style="55" customWidth="1"/>
    <col min="11535" max="11535" width="9.140625" style="55"/>
    <col min="11536" max="11536" width="19" style="55" customWidth="1"/>
    <col min="11537" max="11537" width="9.140625" style="55"/>
    <col min="11538" max="11540" width="10.7109375" style="55" customWidth="1"/>
    <col min="11541" max="11541" width="10.5703125" style="55" customWidth="1"/>
    <col min="11542" max="11542" width="10.42578125" style="55" customWidth="1"/>
    <col min="11543" max="11543" width="10.7109375" style="55" customWidth="1"/>
    <col min="11544" max="11777" width="9.140625" style="55"/>
    <col min="11778" max="11778" width="10.5703125" style="55" customWidth="1"/>
    <col min="11779" max="11781" width="9.140625" style="55"/>
    <col min="11782" max="11782" width="19" style="55" customWidth="1"/>
    <col min="11783" max="11783" width="19.28515625" style="55" customWidth="1"/>
    <col min="11784" max="11784" width="37" style="55" customWidth="1"/>
    <col min="11785" max="11785" width="9.140625" style="55"/>
    <col min="11786" max="11786" width="8.140625" style="55" customWidth="1"/>
    <col min="11787" max="11787" width="7.85546875" style="55" customWidth="1"/>
    <col min="11788" max="11788" width="8.140625" style="55" customWidth="1"/>
    <col min="11789" max="11789" width="9.140625" style="55"/>
    <col min="11790" max="11790" width="15.7109375" style="55" customWidth="1"/>
    <col min="11791" max="11791" width="9.140625" style="55"/>
    <col min="11792" max="11792" width="19" style="55" customWidth="1"/>
    <col min="11793" max="11793" width="9.140625" style="55"/>
    <col min="11794" max="11796" width="10.7109375" style="55" customWidth="1"/>
    <col min="11797" max="11797" width="10.5703125" style="55" customWidth="1"/>
    <col min="11798" max="11798" width="10.42578125" style="55" customWidth="1"/>
    <col min="11799" max="11799" width="10.7109375" style="55" customWidth="1"/>
    <col min="11800" max="12033" width="9.140625" style="55"/>
    <col min="12034" max="12034" width="10.5703125" style="55" customWidth="1"/>
    <col min="12035" max="12037" width="9.140625" style="55"/>
    <col min="12038" max="12038" width="19" style="55" customWidth="1"/>
    <col min="12039" max="12039" width="19.28515625" style="55" customWidth="1"/>
    <col min="12040" max="12040" width="37" style="55" customWidth="1"/>
    <col min="12041" max="12041" width="9.140625" style="55"/>
    <col min="12042" max="12042" width="8.140625" style="55" customWidth="1"/>
    <col min="12043" max="12043" width="7.85546875" style="55" customWidth="1"/>
    <col min="12044" max="12044" width="8.140625" style="55" customWidth="1"/>
    <col min="12045" max="12045" width="9.140625" style="55"/>
    <col min="12046" max="12046" width="15.7109375" style="55" customWidth="1"/>
    <col min="12047" max="12047" width="9.140625" style="55"/>
    <col min="12048" max="12048" width="19" style="55" customWidth="1"/>
    <col min="12049" max="12049" width="9.140625" style="55"/>
    <col min="12050" max="12052" width="10.7109375" style="55" customWidth="1"/>
    <col min="12053" max="12053" width="10.5703125" style="55" customWidth="1"/>
    <col min="12054" max="12054" width="10.42578125" style="55" customWidth="1"/>
    <col min="12055" max="12055" width="10.7109375" style="55" customWidth="1"/>
    <col min="12056" max="12289" width="9.140625" style="55"/>
    <col min="12290" max="12290" width="10.5703125" style="55" customWidth="1"/>
    <col min="12291" max="12293" width="9.140625" style="55"/>
    <col min="12294" max="12294" width="19" style="55" customWidth="1"/>
    <col min="12295" max="12295" width="19.28515625" style="55" customWidth="1"/>
    <col min="12296" max="12296" width="37" style="55" customWidth="1"/>
    <col min="12297" max="12297" width="9.140625" style="55"/>
    <col min="12298" max="12298" width="8.140625" style="55" customWidth="1"/>
    <col min="12299" max="12299" width="7.85546875" style="55" customWidth="1"/>
    <col min="12300" max="12300" width="8.140625" style="55" customWidth="1"/>
    <col min="12301" max="12301" width="9.140625" style="55"/>
    <col min="12302" max="12302" width="15.7109375" style="55" customWidth="1"/>
    <col min="12303" max="12303" width="9.140625" style="55"/>
    <col min="12304" max="12304" width="19" style="55" customWidth="1"/>
    <col min="12305" max="12305" width="9.140625" style="55"/>
    <col min="12306" max="12308" width="10.7109375" style="55" customWidth="1"/>
    <col min="12309" max="12309" width="10.5703125" style="55" customWidth="1"/>
    <col min="12310" max="12310" width="10.42578125" style="55" customWidth="1"/>
    <col min="12311" max="12311" width="10.7109375" style="55" customWidth="1"/>
    <col min="12312" max="12545" width="9.140625" style="55"/>
    <col min="12546" max="12546" width="10.5703125" style="55" customWidth="1"/>
    <col min="12547" max="12549" width="9.140625" style="55"/>
    <col min="12550" max="12550" width="19" style="55" customWidth="1"/>
    <col min="12551" max="12551" width="19.28515625" style="55" customWidth="1"/>
    <col min="12552" max="12552" width="37" style="55" customWidth="1"/>
    <col min="12553" max="12553" width="9.140625" style="55"/>
    <col min="12554" max="12554" width="8.140625" style="55" customWidth="1"/>
    <col min="12555" max="12555" width="7.85546875" style="55" customWidth="1"/>
    <col min="12556" max="12556" width="8.140625" style="55" customWidth="1"/>
    <col min="12557" max="12557" width="9.140625" style="55"/>
    <col min="12558" max="12558" width="15.7109375" style="55" customWidth="1"/>
    <col min="12559" max="12559" width="9.140625" style="55"/>
    <col min="12560" max="12560" width="19" style="55" customWidth="1"/>
    <col min="12561" max="12561" width="9.140625" style="55"/>
    <col min="12562" max="12564" width="10.7109375" style="55" customWidth="1"/>
    <col min="12565" max="12565" width="10.5703125" style="55" customWidth="1"/>
    <col min="12566" max="12566" width="10.42578125" style="55" customWidth="1"/>
    <col min="12567" max="12567" width="10.7109375" style="55" customWidth="1"/>
    <col min="12568" max="12801" width="9.140625" style="55"/>
    <col min="12802" max="12802" width="10.5703125" style="55" customWidth="1"/>
    <col min="12803" max="12805" width="9.140625" style="55"/>
    <col min="12806" max="12806" width="19" style="55" customWidth="1"/>
    <col min="12807" max="12807" width="19.28515625" style="55" customWidth="1"/>
    <col min="12808" max="12808" width="37" style="55" customWidth="1"/>
    <col min="12809" max="12809" width="9.140625" style="55"/>
    <col min="12810" max="12810" width="8.140625" style="55" customWidth="1"/>
    <col min="12811" max="12811" width="7.85546875" style="55" customWidth="1"/>
    <col min="12812" max="12812" width="8.140625" style="55" customWidth="1"/>
    <col min="12813" max="12813" width="9.140625" style="55"/>
    <col min="12814" max="12814" width="15.7109375" style="55" customWidth="1"/>
    <col min="12815" max="12815" width="9.140625" style="55"/>
    <col min="12816" max="12816" width="19" style="55" customWidth="1"/>
    <col min="12817" max="12817" width="9.140625" style="55"/>
    <col min="12818" max="12820" width="10.7109375" style="55" customWidth="1"/>
    <col min="12821" max="12821" width="10.5703125" style="55" customWidth="1"/>
    <col min="12822" max="12822" width="10.42578125" style="55" customWidth="1"/>
    <col min="12823" max="12823" width="10.7109375" style="55" customWidth="1"/>
    <col min="12824" max="13057" width="9.140625" style="55"/>
    <col min="13058" max="13058" width="10.5703125" style="55" customWidth="1"/>
    <col min="13059" max="13061" width="9.140625" style="55"/>
    <col min="13062" max="13062" width="19" style="55" customWidth="1"/>
    <col min="13063" max="13063" width="19.28515625" style="55" customWidth="1"/>
    <col min="13064" max="13064" width="37" style="55" customWidth="1"/>
    <col min="13065" max="13065" width="9.140625" style="55"/>
    <col min="13066" max="13066" width="8.140625" style="55" customWidth="1"/>
    <col min="13067" max="13067" width="7.85546875" style="55" customWidth="1"/>
    <col min="13068" max="13068" width="8.140625" style="55" customWidth="1"/>
    <col min="13069" max="13069" width="9.140625" style="55"/>
    <col min="13070" max="13070" width="15.7109375" style="55" customWidth="1"/>
    <col min="13071" max="13071" width="9.140625" style="55"/>
    <col min="13072" max="13072" width="19" style="55" customWidth="1"/>
    <col min="13073" max="13073" width="9.140625" style="55"/>
    <col min="13074" max="13076" width="10.7109375" style="55" customWidth="1"/>
    <col min="13077" max="13077" width="10.5703125" style="55" customWidth="1"/>
    <col min="13078" max="13078" width="10.42578125" style="55" customWidth="1"/>
    <col min="13079" max="13079" width="10.7109375" style="55" customWidth="1"/>
    <col min="13080" max="13313" width="9.140625" style="55"/>
    <col min="13314" max="13314" width="10.5703125" style="55" customWidth="1"/>
    <col min="13315" max="13317" width="9.140625" style="55"/>
    <col min="13318" max="13318" width="19" style="55" customWidth="1"/>
    <col min="13319" max="13319" width="19.28515625" style="55" customWidth="1"/>
    <col min="13320" max="13320" width="37" style="55" customWidth="1"/>
    <col min="13321" max="13321" width="9.140625" style="55"/>
    <col min="13322" max="13322" width="8.140625" style="55" customWidth="1"/>
    <col min="13323" max="13323" width="7.85546875" style="55" customWidth="1"/>
    <col min="13324" max="13324" width="8.140625" style="55" customWidth="1"/>
    <col min="13325" max="13325" width="9.140625" style="55"/>
    <col min="13326" max="13326" width="15.7109375" style="55" customWidth="1"/>
    <col min="13327" max="13327" width="9.140625" style="55"/>
    <col min="13328" max="13328" width="19" style="55" customWidth="1"/>
    <col min="13329" max="13329" width="9.140625" style="55"/>
    <col min="13330" max="13332" width="10.7109375" style="55" customWidth="1"/>
    <col min="13333" max="13333" width="10.5703125" style="55" customWidth="1"/>
    <col min="13334" max="13334" width="10.42578125" style="55" customWidth="1"/>
    <col min="13335" max="13335" width="10.7109375" style="55" customWidth="1"/>
    <col min="13336" max="13569" width="9.140625" style="55"/>
    <col min="13570" max="13570" width="10.5703125" style="55" customWidth="1"/>
    <col min="13571" max="13573" width="9.140625" style="55"/>
    <col min="13574" max="13574" width="19" style="55" customWidth="1"/>
    <col min="13575" max="13575" width="19.28515625" style="55" customWidth="1"/>
    <col min="13576" max="13576" width="37" style="55" customWidth="1"/>
    <col min="13577" max="13577" width="9.140625" style="55"/>
    <col min="13578" max="13578" width="8.140625" style="55" customWidth="1"/>
    <col min="13579" max="13579" width="7.85546875" style="55" customWidth="1"/>
    <col min="13580" max="13580" width="8.140625" style="55" customWidth="1"/>
    <col min="13581" max="13581" width="9.140625" style="55"/>
    <col min="13582" max="13582" width="15.7109375" style="55" customWidth="1"/>
    <col min="13583" max="13583" width="9.140625" style="55"/>
    <col min="13584" max="13584" width="19" style="55" customWidth="1"/>
    <col min="13585" max="13585" width="9.140625" style="55"/>
    <col min="13586" max="13588" width="10.7109375" style="55" customWidth="1"/>
    <col min="13589" max="13589" width="10.5703125" style="55" customWidth="1"/>
    <col min="13590" max="13590" width="10.42578125" style="55" customWidth="1"/>
    <col min="13591" max="13591" width="10.7109375" style="55" customWidth="1"/>
    <col min="13592" max="13825" width="9.140625" style="55"/>
    <col min="13826" max="13826" width="10.5703125" style="55" customWidth="1"/>
    <col min="13827" max="13829" width="9.140625" style="55"/>
    <col min="13830" max="13830" width="19" style="55" customWidth="1"/>
    <col min="13831" max="13831" width="19.28515625" style="55" customWidth="1"/>
    <col min="13832" max="13832" width="37" style="55" customWidth="1"/>
    <col min="13833" max="13833" width="9.140625" style="55"/>
    <col min="13834" max="13834" width="8.140625" style="55" customWidth="1"/>
    <col min="13835" max="13835" width="7.85546875" style="55" customWidth="1"/>
    <col min="13836" max="13836" width="8.140625" style="55" customWidth="1"/>
    <col min="13837" max="13837" width="9.140625" style="55"/>
    <col min="13838" max="13838" width="15.7109375" style="55" customWidth="1"/>
    <col min="13839" max="13839" width="9.140625" style="55"/>
    <col min="13840" max="13840" width="19" style="55" customWidth="1"/>
    <col min="13841" max="13841" width="9.140625" style="55"/>
    <col min="13842" max="13844" width="10.7109375" style="55" customWidth="1"/>
    <col min="13845" max="13845" width="10.5703125" style="55" customWidth="1"/>
    <col min="13846" max="13846" width="10.42578125" style="55" customWidth="1"/>
    <col min="13847" max="13847" width="10.7109375" style="55" customWidth="1"/>
    <col min="13848" max="14081" width="9.140625" style="55"/>
    <col min="14082" max="14082" width="10.5703125" style="55" customWidth="1"/>
    <col min="14083" max="14085" width="9.140625" style="55"/>
    <col min="14086" max="14086" width="19" style="55" customWidth="1"/>
    <col min="14087" max="14087" width="19.28515625" style="55" customWidth="1"/>
    <col min="14088" max="14088" width="37" style="55" customWidth="1"/>
    <col min="14089" max="14089" width="9.140625" style="55"/>
    <col min="14090" max="14090" width="8.140625" style="55" customWidth="1"/>
    <col min="14091" max="14091" width="7.85546875" style="55" customWidth="1"/>
    <col min="14092" max="14092" width="8.140625" style="55" customWidth="1"/>
    <col min="14093" max="14093" width="9.140625" style="55"/>
    <col min="14094" max="14094" width="15.7109375" style="55" customWidth="1"/>
    <col min="14095" max="14095" width="9.140625" style="55"/>
    <col min="14096" max="14096" width="19" style="55" customWidth="1"/>
    <col min="14097" max="14097" width="9.140625" style="55"/>
    <col min="14098" max="14100" width="10.7109375" style="55" customWidth="1"/>
    <col min="14101" max="14101" width="10.5703125" style="55" customWidth="1"/>
    <col min="14102" max="14102" width="10.42578125" style="55" customWidth="1"/>
    <col min="14103" max="14103" width="10.7109375" style="55" customWidth="1"/>
    <col min="14104" max="14337" width="9.140625" style="55"/>
    <col min="14338" max="14338" width="10.5703125" style="55" customWidth="1"/>
    <col min="14339" max="14341" width="9.140625" style="55"/>
    <col min="14342" max="14342" width="19" style="55" customWidth="1"/>
    <col min="14343" max="14343" width="19.28515625" style="55" customWidth="1"/>
    <col min="14344" max="14344" width="37" style="55" customWidth="1"/>
    <col min="14345" max="14345" width="9.140625" style="55"/>
    <col min="14346" max="14346" width="8.140625" style="55" customWidth="1"/>
    <col min="14347" max="14347" width="7.85546875" style="55" customWidth="1"/>
    <col min="14348" max="14348" width="8.140625" style="55" customWidth="1"/>
    <col min="14349" max="14349" width="9.140625" style="55"/>
    <col min="14350" max="14350" width="15.7109375" style="55" customWidth="1"/>
    <col min="14351" max="14351" width="9.140625" style="55"/>
    <col min="14352" max="14352" width="19" style="55" customWidth="1"/>
    <col min="14353" max="14353" width="9.140625" style="55"/>
    <col min="14354" max="14356" width="10.7109375" style="55" customWidth="1"/>
    <col min="14357" max="14357" width="10.5703125" style="55" customWidth="1"/>
    <col min="14358" max="14358" width="10.42578125" style="55" customWidth="1"/>
    <col min="14359" max="14359" width="10.7109375" style="55" customWidth="1"/>
    <col min="14360" max="14593" width="9.140625" style="55"/>
    <col min="14594" max="14594" width="10.5703125" style="55" customWidth="1"/>
    <col min="14595" max="14597" width="9.140625" style="55"/>
    <col min="14598" max="14598" width="19" style="55" customWidth="1"/>
    <col min="14599" max="14599" width="19.28515625" style="55" customWidth="1"/>
    <col min="14600" max="14600" width="37" style="55" customWidth="1"/>
    <col min="14601" max="14601" width="9.140625" style="55"/>
    <col min="14602" max="14602" width="8.140625" style="55" customWidth="1"/>
    <col min="14603" max="14603" width="7.85546875" style="55" customWidth="1"/>
    <col min="14604" max="14604" width="8.140625" style="55" customWidth="1"/>
    <col min="14605" max="14605" width="9.140625" style="55"/>
    <col min="14606" max="14606" width="15.7109375" style="55" customWidth="1"/>
    <col min="14607" max="14607" width="9.140625" style="55"/>
    <col min="14608" max="14608" width="19" style="55" customWidth="1"/>
    <col min="14609" max="14609" width="9.140625" style="55"/>
    <col min="14610" max="14612" width="10.7109375" style="55" customWidth="1"/>
    <col min="14613" max="14613" width="10.5703125" style="55" customWidth="1"/>
    <col min="14614" max="14614" width="10.42578125" style="55" customWidth="1"/>
    <col min="14615" max="14615" width="10.7109375" style="55" customWidth="1"/>
    <col min="14616" max="14849" width="9.140625" style="55"/>
    <col min="14850" max="14850" width="10.5703125" style="55" customWidth="1"/>
    <col min="14851" max="14853" width="9.140625" style="55"/>
    <col min="14854" max="14854" width="19" style="55" customWidth="1"/>
    <col min="14855" max="14855" width="19.28515625" style="55" customWidth="1"/>
    <col min="14856" max="14856" width="37" style="55" customWidth="1"/>
    <col min="14857" max="14857" width="9.140625" style="55"/>
    <col min="14858" max="14858" width="8.140625" style="55" customWidth="1"/>
    <col min="14859" max="14859" width="7.85546875" style="55" customWidth="1"/>
    <col min="14860" max="14860" width="8.140625" style="55" customWidth="1"/>
    <col min="14861" max="14861" width="9.140625" style="55"/>
    <col min="14862" max="14862" width="15.7109375" style="55" customWidth="1"/>
    <col min="14863" max="14863" width="9.140625" style="55"/>
    <col min="14864" max="14864" width="19" style="55" customWidth="1"/>
    <col min="14865" max="14865" width="9.140625" style="55"/>
    <col min="14866" max="14868" width="10.7109375" style="55" customWidth="1"/>
    <col min="14869" max="14869" width="10.5703125" style="55" customWidth="1"/>
    <col min="14870" max="14870" width="10.42578125" style="55" customWidth="1"/>
    <col min="14871" max="14871" width="10.7109375" style="55" customWidth="1"/>
    <col min="14872" max="15105" width="9.140625" style="55"/>
    <col min="15106" max="15106" width="10.5703125" style="55" customWidth="1"/>
    <col min="15107" max="15109" width="9.140625" style="55"/>
    <col min="15110" max="15110" width="19" style="55" customWidth="1"/>
    <col min="15111" max="15111" width="19.28515625" style="55" customWidth="1"/>
    <col min="15112" max="15112" width="37" style="55" customWidth="1"/>
    <col min="15113" max="15113" width="9.140625" style="55"/>
    <col min="15114" max="15114" width="8.140625" style="55" customWidth="1"/>
    <col min="15115" max="15115" width="7.85546875" style="55" customWidth="1"/>
    <col min="15116" max="15116" width="8.140625" style="55" customWidth="1"/>
    <col min="15117" max="15117" width="9.140625" style="55"/>
    <col min="15118" max="15118" width="15.7109375" style="55" customWidth="1"/>
    <col min="15119" max="15119" width="9.140625" style="55"/>
    <col min="15120" max="15120" width="19" style="55" customWidth="1"/>
    <col min="15121" max="15121" width="9.140625" style="55"/>
    <col min="15122" max="15124" width="10.7109375" style="55" customWidth="1"/>
    <col min="15125" max="15125" width="10.5703125" style="55" customWidth="1"/>
    <col min="15126" max="15126" width="10.42578125" style="55" customWidth="1"/>
    <col min="15127" max="15127" width="10.7109375" style="55" customWidth="1"/>
    <col min="15128" max="15361" width="9.140625" style="55"/>
    <col min="15362" max="15362" width="10.5703125" style="55" customWidth="1"/>
    <col min="15363" max="15365" width="9.140625" style="55"/>
    <col min="15366" max="15366" width="19" style="55" customWidth="1"/>
    <col min="15367" max="15367" width="19.28515625" style="55" customWidth="1"/>
    <col min="15368" max="15368" width="37" style="55" customWidth="1"/>
    <col min="15369" max="15369" width="9.140625" style="55"/>
    <col min="15370" max="15370" width="8.140625" style="55" customWidth="1"/>
    <col min="15371" max="15371" width="7.85546875" style="55" customWidth="1"/>
    <col min="15372" max="15372" width="8.140625" style="55" customWidth="1"/>
    <col min="15373" max="15373" width="9.140625" style="55"/>
    <col min="15374" max="15374" width="15.7109375" style="55" customWidth="1"/>
    <col min="15375" max="15375" width="9.140625" style="55"/>
    <col min="15376" max="15376" width="19" style="55" customWidth="1"/>
    <col min="15377" max="15377" width="9.140625" style="55"/>
    <col min="15378" max="15380" width="10.7109375" style="55" customWidth="1"/>
    <col min="15381" max="15381" width="10.5703125" style="55" customWidth="1"/>
    <col min="15382" max="15382" width="10.42578125" style="55" customWidth="1"/>
    <col min="15383" max="15383" width="10.7109375" style="55" customWidth="1"/>
    <col min="15384" max="15617" width="9.140625" style="55"/>
    <col min="15618" max="15618" width="10.5703125" style="55" customWidth="1"/>
    <col min="15619" max="15621" width="9.140625" style="55"/>
    <col min="15622" max="15622" width="19" style="55" customWidth="1"/>
    <col min="15623" max="15623" width="19.28515625" style="55" customWidth="1"/>
    <col min="15624" max="15624" width="37" style="55" customWidth="1"/>
    <col min="15625" max="15625" width="9.140625" style="55"/>
    <col min="15626" max="15626" width="8.140625" style="55" customWidth="1"/>
    <col min="15627" max="15627" width="7.85546875" style="55" customWidth="1"/>
    <col min="15628" max="15628" width="8.140625" style="55" customWidth="1"/>
    <col min="15629" max="15629" width="9.140625" style="55"/>
    <col min="15630" max="15630" width="15.7109375" style="55" customWidth="1"/>
    <col min="15631" max="15631" width="9.140625" style="55"/>
    <col min="15632" max="15632" width="19" style="55" customWidth="1"/>
    <col min="15633" max="15633" width="9.140625" style="55"/>
    <col min="15634" max="15636" width="10.7109375" style="55" customWidth="1"/>
    <col min="15637" max="15637" width="10.5703125" style="55" customWidth="1"/>
    <col min="15638" max="15638" width="10.42578125" style="55" customWidth="1"/>
    <col min="15639" max="15639" width="10.7109375" style="55" customWidth="1"/>
    <col min="15640" max="15873" width="9.140625" style="55"/>
    <col min="15874" max="15874" width="10.5703125" style="55" customWidth="1"/>
    <col min="15875" max="15877" width="9.140625" style="55"/>
    <col min="15878" max="15878" width="19" style="55" customWidth="1"/>
    <col min="15879" max="15879" width="19.28515625" style="55" customWidth="1"/>
    <col min="15880" max="15880" width="37" style="55" customWidth="1"/>
    <col min="15881" max="15881" width="9.140625" style="55"/>
    <col min="15882" max="15882" width="8.140625" style="55" customWidth="1"/>
    <col min="15883" max="15883" width="7.85546875" style="55" customWidth="1"/>
    <col min="15884" max="15884" width="8.140625" style="55" customWidth="1"/>
    <col min="15885" max="15885" width="9.140625" style="55"/>
    <col min="15886" max="15886" width="15.7109375" style="55" customWidth="1"/>
    <col min="15887" max="15887" width="9.140625" style="55"/>
    <col min="15888" max="15888" width="19" style="55" customWidth="1"/>
    <col min="15889" max="15889" width="9.140625" style="55"/>
    <col min="15890" max="15892" width="10.7109375" style="55" customWidth="1"/>
    <col min="15893" max="15893" width="10.5703125" style="55" customWidth="1"/>
    <col min="15894" max="15894" width="10.42578125" style="55" customWidth="1"/>
    <col min="15895" max="15895" width="10.7109375" style="55" customWidth="1"/>
    <col min="15896" max="16129" width="9.140625" style="55"/>
    <col min="16130" max="16130" width="10.5703125" style="55" customWidth="1"/>
    <col min="16131" max="16133" width="9.140625" style="55"/>
    <col min="16134" max="16134" width="19" style="55" customWidth="1"/>
    <col min="16135" max="16135" width="19.28515625" style="55" customWidth="1"/>
    <col min="16136" max="16136" width="37" style="55" customWidth="1"/>
    <col min="16137" max="16137" width="9.140625" style="55"/>
    <col min="16138" max="16138" width="8.140625" style="55" customWidth="1"/>
    <col min="16139" max="16139" width="7.85546875" style="55" customWidth="1"/>
    <col min="16140" max="16140" width="8.140625" style="55" customWidth="1"/>
    <col min="16141" max="16141" width="9.140625" style="55"/>
    <col min="16142" max="16142" width="15.7109375" style="55" customWidth="1"/>
    <col min="16143" max="16143" width="9.140625" style="55"/>
    <col min="16144" max="16144" width="19" style="55" customWidth="1"/>
    <col min="16145" max="16145" width="9.140625" style="55"/>
    <col min="16146" max="16148" width="10.7109375" style="55" customWidth="1"/>
    <col min="16149" max="16149" width="10.5703125" style="55" customWidth="1"/>
    <col min="16150" max="16150" width="10.42578125" style="55" customWidth="1"/>
    <col min="16151" max="16151" width="10.7109375" style="55" customWidth="1"/>
    <col min="16152" max="16384" width="9.140625" style="55"/>
  </cols>
  <sheetData>
    <row r="3" spans="1:24" ht="20.25" customHeight="1">
      <c r="A3" s="54" t="s">
        <v>92</v>
      </c>
    </row>
    <row r="4" spans="1:24" ht="20.25" customHeight="1">
      <c r="A4" s="54" t="s">
        <v>93</v>
      </c>
    </row>
    <row r="5" spans="1:24" ht="20.25" customHeight="1">
      <c r="A5" s="54" t="s">
        <v>94</v>
      </c>
    </row>
    <row r="6" spans="1:24" ht="20.25" customHeight="1">
      <c r="A6" s="54" t="s">
        <v>95</v>
      </c>
    </row>
    <row r="7" spans="1:24" ht="20.25" customHeight="1">
      <c r="A7" s="54" t="s">
        <v>96</v>
      </c>
    </row>
    <row r="9" spans="1:24">
      <c r="A9" s="56"/>
      <c r="B9" s="57"/>
      <c r="C9" s="57"/>
      <c r="D9" s="57"/>
      <c r="E9" s="57"/>
      <c r="F9" s="57"/>
      <c r="G9" s="57"/>
    </row>
    <row r="11" spans="1:24" ht="18.75">
      <c r="A11" s="58" t="s">
        <v>97</v>
      </c>
      <c r="B11" s="59"/>
      <c r="C11" s="59"/>
      <c r="D11" s="59"/>
      <c r="E11" s="59"/>
      <c r="F11" s="59"/>
      <c r="G11" s="59"/>
      <c r="H11" s="59"/>
      <c r="I11" s="60"/>
      <c r="J11" s="59"/>
      <c r="K11" s="59"/>
      <c r="L11" s="59"/>
      <c r="M11" s="59"/>
      <c r="N11" s="59"/>
      <c r="O11" s="61"/>
      <c r="P11" s="62"/>
      <c r="Q11" s="60"/>
      <c r="R11" s="61"/>
      <c r="S11" s="61"/>
      <c r="T11" s="61"/>
      <c r="U11" s="60"/>
      <c r="V11" s="60"/>
    </row>
    <row r="12" spans="1:24">
      <c r="A12" s="59"/>
      <c r="B12" s="59"/>
      <c r="C12" s="59"/>
      <c r="D12" s="59"/>
      <c r="E12" s="59"/>
      <c r="F12" s="59"/>
      <c r="G12" s="59"/>
      <c r="H12" s="59"/>
      <c r="I12" s="60"/>
      <c r="J12" s="59"/>
      <c r="K12" s="59"/>
      <c r="L12" s="59"/>
      <c r="M12" s="59"/>
      <c r="N12" s="59"/>
      <c r="O12" s="61"/>
      <c r="P12" s="62"/>
      <c r="Q12" s="60"/>
      <c r="R12" s="61"/>
      <c r="S12" s="61"/>
      <c r="T12" s="61"/>
      <c r="U12" s="60"/>
      <c r="V12" s="60"/>
    </row>
    <row r="13" spans="1:24">
      <c r="A13" s="59" t="s">
        <v>98</v>
      </c>
      <c r="B13" s="59"/>
      <c r="C13" s="59"/>
      <c r="D13" s="59" t="s">
        <v>99</v>
      </c>
      <c r="E13" s="59"/>
      <c r="F13" s="59"/>
      <c r="G13" s="59"/>
      <c r="H13" s="59"/>
      <c r="I13" s="60"/>
      <c r="J13" s="59"/>
      <c r="K13" s="59"/>
      <c r="L13" s="59"/>
      <c r="M13" s="59"/>
      <c r="N13" s="59"/>
      <c r="O13" s="61"/>
      <c r="P13" s="62"/>
      <c r="Q13" s="60"/>
      <c r="R13" s="61"/>
      <c r="S13" s="61"/>
      <c r="T13" s="61"/>
      <c r="U13" s="60"/>
      <c r="V13" s="60"/>
    </row>
    <row r="14" spans="1:24">
      <c r="A14" s="59" t="s">
        <v>100</v>
      </c>
      <c r="B14" s="59"/>
      <c r="C14" s="59"/>
      <c r="D14" s="59" t="s">
        <v>101</v>
      </c>
      <c r="E14" s="59"/>
      <c r="F14" s="59"/>
      <c r="G14" s="59"/>
      <c r="H14" s="59"/>
      <c r="I14" s="60"/>
      <c r="J14" s="59"/>
      <c r="K14" s="59"/>
      <c r="L14" s="59"/>
      <c r="M14" s="59"/>
      <c r="N14" s="59"/>
      <c r="O14" s="61"/>
      <c r="P14" s="62"/>
      <c r="Q14" s="60"/>
      <c r="R14" s="61"/>
      <c r="S14" s="61"/>
      <c r="T14" s="61"/>
      <c r="U14" s="60"/>
      <c r="V14" s="60"/>
    </row>
    <row r="15" spans="1:24">
      <c r="A15" s="59"/>
      <c r="B15" s="59"/>
      <c r="C15" s="59"/>
      <c r="D15" s="59"/>
      <c r="E15" s="59"/>
      <c r="F15" s="59"/>
      <c r="G15" s="59"/>
      <c r="H15" s="59"/>
      <c r="I15" s="60"/>
      <c r="J15" s="59"/>
      <c r="K15" s="59"/>
      <c r="L15" s="59"/>
      <c r="M15" s="59"/>
      <c r="N15" s="59"/>
      <c r="O15" s="61"/>
      <c r="P15" s="62"/>
      <c r="Q15" s="60"/>
      <c r="R15" s="61"/>
      <c r="S15" s="61"/>
      <c r="T15" s="61"/>
      <c r="U15" s="60"/>
      <c r="V15" s="60"/>
    </row>
    <row r="16" spans="1:24" ht="21.75" customHeight="1">
      <c r="A16" s="293" t="s">
        <v>98</v>
      </c>
      <c r="B16" s="293" t="s">
        <v>1</v>
      </c>
      <c r="C16" s="293" t="s">
        <v>146</v>
      </c>
      <c r="D16" s="293" t="s">
        <v>93</v>
      </c>
      <c r="E16" s="293" t="s">
        <v>147</v>
      </c>
      <c r="F16" s="302" t="s">
        <v>103</v>
      </c>
      <c r="G16" s="293" t="s">
        <v>104</v>
      </c>
      <c r="H16" s="293" t="s">
        <v>105</v>
      </c>
      <c r="I16" s="292" t="s">
        <v>106</v>
      </c>
      <c r="J16" s="303" t="s">
        <v>148</v>
      </c>
      <c r="K16" s="303" t="s">
        <v>108</v>
      </c>
      <c r="L16" s="303" t="s">
        <v>109</v>
      </c>
      <c r="M16" s="299" t="s">
        <v>110</v>
      </c>
      <c r="N16" s="299" t="s">
        <v>149</v>
      </c>
      <c r="O16" s="302" t="s">
        <v>112</v>
      </c>
      <c r="P16" s="293" t="s">
        <v>150</v>
      </c>
      <c r="Q16" s="293" t="s">
        <v>151</v>
      </c>
      <c r="R16" s="299" t="s">
        <v>114</v>
      </c>
      <c r="S16" s="294" t="s">
        <v>152</v>
      </c>
      <c r="T16" s="294" t="s">
        <v>153</v>
      </c>
      <c r="U16" s="305" t="s">
        <v>154</v>
      </c>
      <c r="V16" s="299" t="s">
        <v>116</v>
      </c>
      <c r="W16" s="299" t="s">
        <v>117</v>
      </c>
      <c r="X16" s="307" t="s">
        <v>118</v>
      </c>
    </row>
    <row r="17" spans="1:24" ht="39" customHeight="1">
      <c r="A17" s="293"/>
      <c r="B17" s="293"/>
      <c r="C17" s="293"/>
      <c r="D17" s="293"/>
      <c r="E17" s="293"/>
      <c r="F17" s="302"/>
      <c r="G17" s="293"/>
      <c r="H17" s="293"/>
      <c r="I17" s="292"/>
      <c r="J17" s="304"/>
      <c r="K17" s="304"/>
      <c r="L17" s="304"/>
      <c r="M17" s="300"/>
      <c r="N17" s="300"/>
      <c r="O17" s="302"/>
      <c r="P17" s="293"/>
      <c r="Q17" s="293"/>
      <c r="R17" s="300"/>
      <c r="S17" s="295"/>
      <c r="T17" s="295"/>
      <c r="U17" s="306"/>
      <c r="V17" s="300"/>
      <c r="W17" s="300"/>
      <c r="X17" s="308"/>
    </row>
    <row r="18" spans="1:24">
      <c r="A18" s="63">
        <v>42917</v>
      </c>
      <c r="B18" s="64" t="s">
        <v>155</v>
      </c>
      <c r="C18" s="64" t="s">
        <v>156</v>
      </c>
      <c r="D18" s="64" t="s">
        <v>157</v>
      </c>
      <c r="E18" s="64" t="s">
        <v>158</v>
      </c>
      <c r="F18" s="65" t="s">
        <v>123</v>
      </c>
      <c r="G18" s="64" t="s">
        <v>159</v>
      </c>
      <c r="H18" s="64" t="s">
        <v>160</v>
      </c>
      <c r="I18" s="66">
        <v>300</v>
      </c>
      <c r="J18" s="67">
        <v>150</v>
      </c>
      <c r="K18" s="64">
        <v>20</v>
      </c>
      <c r="L18" s="64">
        <f t="shared" ref="L18:L23" si="0">(I18/J18)/K18</f>
        <v>0.1</v>
      </c>
      <c r="M18" s="65">
        <v>42919</v>
      </c>
      <c r="N18" s="65">
        <v>42919</v>
      </c>
      <c r="O18" s="68">
        <v>42919</v>
      </c>
      <c r="P18" s="71">
        <v>42920</v>
      </c>
      <c r="Q18" s="69" t="s">
        <v>126</v>
      </c>
      <c r="R18" s="70">
        <v>300</v>
      </c>
      <c r="S18" s="75"/>
      <c r="T18" s="75"/>
      <c r="U18" s="71">
        <v>42919</v>
      </c>
      <c r="V18" s="70">
        <v>300</v>
      </c>
      <c r="W18" s="70">
        <v>0</v>
      </c>
      <c r="X18" s="72" t="s">
        <v>127</v>
      </c>
    </row>
    <row r="19" spans="1:24">
      <c r="A19" s="63">
        <v>42917</v>
      </c>
      <c r="B19" s="64" t="s">
        <v>155</v>
      </c>
      <c r="C19" s="64" t="s">
        <v>156</v>
      </c>
      <c r="D19" s="64" t="s">
        <v>161</v>
      </c>
      <c r="E19" s="64" t="s">
        <v>158</v>
      </c>
      <c r="F19" s="65" t="s">
        <v>123</v>
      </c>
      <c r="G19" s="64" t="s">
        <v>162</v>
      </c>
      <c r="H19" s="64" t="s">
        <v>163</v>
      </c>
      <c r="I19" s="66">
        <v>600</v>
      </c>
      <c r="J19" s="67">
        <v>300</v>
      </c>
      <c r="K19" s="64">
        <v>20</v>
      </c>
      <c r="L19" s="64">
        <f t="shared" si="0"/>
        <v>0.1</v>
      </c>
      <c r="M19" s="65">
        <v>42919</v>
      </c>
      <c r="N19" s="65">
        <v>42919</v>
      </c>
      <c r="O19" s="68">
        <v>42920</v>
      </c>
      <c r="P19" s="71">
        <v>42921</v>
      </c>
      <c r="Q19" s="69" t="s">
        <v>128</v>
      </c>
      <c r="R19" s="70">
        <v>600</v>
      </c>
      <c r="S19" s="75"/>
      <c r="T19" s="75"/>
      <c r="U19" s="71">
        <v>42920</v>
      </c>
      <c r="V19" s="70">
        <v>600</v>
      </c>
      <c r="W19" s="70">
        <v>0</v>
      </c>
      <c r="X19" s="72" t="s">
        <v>127</v>
      </c>
    </row>
    <row r="20" spans="1:24">
      <c r="A20" s="63">
        <v>42917</v>
      </c>
      <c r="B20" s="64" t="s">
        <v>164</v>
      </c>
      <c r="C20" s="64" t="s">
        <v>165</v>
      </c>
      <c r="D20" s="64" t="s">
        <v>121</v>
      </c>
      <c r="E20" s="64" t="s">
        <v>158</v>
      </c>
      <c r="F20" s="65" t="s">
        <v>131</v>
      </c>
      <c r="G20" s="64" t="s">
        <v>166</v>
      </c>
      <c r="H20" s="64" t="s">
        <v>167</v>
      </c>
      <c r="I20" s="66">
        <v>900</v>
      </c>
      <c r="J20" s="67">
        <v>300</v>
      </c>
      <c r="K20" s="64">
        <v>20</v>
      </c>
      <c r="L20" s="64">
        <f t="shared" si="0"/>
        <v>0.15</v>
      </c>
      <c r="M20" s="65">
        <v>42919</v>
      </c>
      <c r="N20" s="65">
        <v>42919</v>
      </c>
      <c r="O20" s="68">
        <v>42919</v>
      </c>
      <c r="P20" s="71">
        <v>42920</v>
      </c>
      <c r="Q20" s="73" t="s">
        <v>126</v>
      </c>
      <c r="R20" s="66">
        <v>900</v>
      </c>
      <c r="S20" s="75"/>
      <c r="T20" s="75"/>
      <c r="U20" s="68">
        <v>42919</v>
      </c>
      <c r="V20" s="66">
        <v>900</v>
      </c>
      <c r="W20" s="66">
        <v>0</v>
      </c>
      <c r="X20" s="72" t="s">
        <v>127</v>
      </c>
    </row>
    <row r="21" spans="1:24">
      <c r="A21" s="63">
        <v>42917</v>
      </c>
      <c r="B21" s="64" t="s">
        <v>168</v>
      </c>
      <c r="C21" s="64" t="s">
        <v>169</v>
      </c>
      <c r="D21" s="64" t="s">
        <v>139</v>
      </c>
      <c r="E21" s="64" t="s">
        <v>158</v>
      </c>
      <c r="F21" s="65" t="s">
        <v>131</v>
      </c>
      <c r="G21" s="64" t="s">
        <v>170</v>
      </c>
      <c r="H21" s="64" t="s">
        <v>171</v>
      </c>
      <c r="I21" s="66">
        <v>1800</v>
      </c>
      <c r="J21" s="67">
        <v>600</v>
      </c>
      <c r="K21" s="64">
        <v>20</v>
      </c>
      <c r="L21" s="64">
        <f t="shared" si="0"/>
        <v>0.15</v>
      </c>
      <c r="M21" s="65">
        <v>42919</v>
      </c>
      <c r="N21" s="65">
        <v>42919</v>
      </c>
      <c r="O21" s="68">
        <v>42919</v>
      </c>
      <c r="P21" s="71">
        <v>42920</v>
      </c>
      <c r="Q21" s="73" t="s">
        <v>126</v>
      </c>
      <c r="R21" s="66">
        <v>1800</v>
      </c>
      <c r="S21" s="75"/>
      <c r="T21" s="75"/>
      <c r="U21" s="68">
        <v>42919</v>
      </c>
      <c r="V21" s="66">
        <v>1800</v>
      </c>
      <c r="W21" s="66">
        <v>0</v>
      </c>
      <c r="X21" s="72" t="s">
        <v>127</v>
      </c>
    </row>
    <row r="22" spans="1:24">
      <c r="A22" s="63">
        <v>42917</v>
      </c>
      <c r="B22" s="64" t="s">
        <v>172</v>
      </c>
      <c r="C22" s="64" t="s">
        <v>173</v>
      </c>
      <c r="D22" s="64" t="s">
        <v>139</v>
      </c>
      <c r="E22" s="64" t="s">
        <v>158</v>
      </c>
      <c r="F22" s="65" t="s">
        <v>140</v>
      </c>
      <c r="G22" s="64" t="s">
        <v>174</v>
      </c>
      <c r="H22" s="64" t="s">
        <v>175</v>
      </c>
      <c r="I22" s="66">
        <v>256</v>
      </c>
      <c r="J22" s="67">
        <v>128</v>
      </c>
      <c r="K22" s="64">
        <v>20</v>
      </c>
      <c r="L22" s="64">
        <f t="shared" si="0"/>
        <v>0.1</v>
      </c>
      <c r="M22" s="65">
        <v>42919</v>
      </c>
      <c r="N22" s="65">
        <v>42919</v>
      </c>
      <c r="O22" s="68">
        <v>42919</v>
      </c>
      <c r="P22" s="71">
        <v>42920</v>
      </c>
      <c r="Q22" s="73" t="s">
        <v>126</v>
      </c>
      <c r="R22" s="66">
        <v>256</v>
      </c>
      <c r="S22" s="75"/>
      <c r="T22" s="75"/>
      <c r="U22" s="68">
        <v>42919</v>
      </c>
      <c r="V22" s="66">
        <v>256</v>
      </c>
      <c r="W22" s="66">
        <v>0</v>
      </c>
      <c r="X22" s="72" t="s">
        <v>127</v>
      </c>
    </row>
    <row r="23" spans="1:24">
      <c r="A23" s="63">
        <v>42917</v>
      </c>
      <c r="B23" s="64" t="s">
        <v>176</v>
      </c>
      <c r="C23" s="64" t="s">
        <v>173</v>
      </c>
      <c r="D23" s="64" t="s">
        <v>139</v>
      </c>
      <c r="E23" s="64" t="s">
        <v>177</v>
      </c>
      <c r="F23" s="65" t="s">
        <v>140</v>
      </c>
      <c r="G23" s="64" t="s">
        <v>178</v>
      </c>
      <c r="H23" s="64" t="s">
        <v>179</v>
      </c>
      <c r="I23" s="66">
        <v>300</v>
      </c>
      <c r="J23" s="67">
        <v>150</v>
      </c>
      <c r="K23" s="64">
        <v>20</v>
      </c>
      <c r="L23" s="64">
        <f t="shared" si="0"/>
        <v>0.1</v>
      </c>
      <c r="M23" s="65">
        <v>42919</v>
      </c>
      <c r="N23" s="65">
        <v>42919</v>
      </c>
      <c r="O23" s="68">
        <v>42919</v>
      </c>
      <c r="P23" s="71">
        <v>42920</v>
      </c>
      <c r="Q23" s="73" t="s">
        <v>126</v>
      </c>
      <c r="R23" s="66">
        <v>300</v>
      </c>
      <c r="S23" s="75"/>
      <c r="T23" s="75"/>
      <c r="U23" s="68">
        <v>42919</v>
      </c>
      <c r="V23" s="66">
        <v>150</v>
      </c>
      <c r="W23" s="66">
        <v>-150</v>
      </c>
      <c r="X23" s="72" t="s">
        <v>145</v>
      </c>
    </row>
  </sheetData>
  <mergeCells count="24">
    <mergeCell ref="F16:F17"/>
    <mergeCell ref="G16:G17"/>
    <mergeCell ref="A16:A17"/>
    <mergeCell ref="B16:B17"/>
    <mergeCell ref="C16:C17"/>
    <mergeCell ref="D16:D17"/>
    <mergeCell ref="E16:E17"/>
    <mergeCell ref="S16:S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T16:T17"/>
    <mergeCell ref="U16:U17"/>
    <mergeCell ref="V16:V17"/>
    <mergeCell ref="W16:W17"/>
    <mergeCell ref="X16:X17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3:T24"/>
  <sheetViews>
    <sheetView showGridLines="0" workbookViewId="0"/>
  </sheetViews>
  <sheetFormatPr defaultRowHeight="12.75"/>
  <cols>
    <col min="1" max="1" width="9.140625" style="78"/>
    <col min="2" max="2" width="11.5703125" style="78" customWidth="1"/>
    <col min="3" max="4" width="9.140625" style="78"/>
    <col min="5" max="5" width="8.7109375" style="78" customWidth="1"/>
    <col min="6" max="7" width="18.28515625" style="78" customWidth="1"/>
    <col min="8" max="8" width="21.28515625" style="78" customWidth="1"/>
    <col min="9" max="10" width="10.28515625" style="78" customWidth="1"/>
    <col min="11" max="11" width="8.7109375" style="78" customWidth="1"/>
    <col min="12" max="12" width="9.140625" style="78"/>
    <col min="13" max="13" width="10.28515625" style="78" customWidth="1"/>
    <col min="14" max="15" width="9.140625" style="78"/>
    <col min="16" max="16" width="14.140625" style="78" customWidth="1"/>
    <col min="17" max="17" width="12" style="78" customWidth="1"/>
    <col min="18" max="18" width="9.140625" style="78"/>
    <col min="19" max="19" width="9.7109375" style="78" customWidth="1"/>
    <col min="20" max="257" width="9.140625" style="78"/>
    <col min="258" max="258" width="11.5703125" style="78" customWidth="1"/>
    <col min="259" max="260" width="9.140625" style="78"/>
    <col min="261" max="261" width="8.7109375" style="78" customWidth="1"/>
    <col min="262" max="263" width="18.28515625" style="78" customWidth="1"/>
    <col min="264" max="264" width="21.28515625" style="78" customWidth="1"/>
    <col min="265" max="266" width="10.28515625" style="78" customWidth="1"/>
    <col min="267" max="267" width="8.7109375" style="78" customWidth="1"/>
    <col min="268" max="268" width="9.140625" style="78"/>
    <col min="269" max="269" width="10.28515625" style="78" customWidth="1"/>
    <col min="270" max="271" width="9.140625" style="78"/>
    <col min="272" max="272" width="14.140625" style="78" customWidth="1"/>
    <col min="273" max="273" width="12" style="78" customWidth="1"/>
    <col min="274" max="274" width="9.140625" style="78"/>
    <col min="275" max="275" width="9.7109375" style="78" customWidth="1"/>
    <col min="276" max="513" width="9.140625" style="78"/>
    <col min="514" max="514" width="11.5703125" style="78" customWidth="1"/>
    <col min="515" max="516" width="9.140625" style="78"/>
    <col min="517" max="517" width="8.7109375" style="78" customWidth="1"/>
    <col min="518" max="519" width="18.28515625" style="78" customWidth="1"/>
    <col min="520" max="520" width="21.28515625" style="78" customWidth="1"/>
    <col min="521" max="522" width="10.28515625" style="78" customWidth="1"/>
    <col min="523" max="523" width="8.7109375" style="78" customWidth="1"/>
    <col min="524" max="524" width="9.140625" style="78"/>
    <col min="525" max="525" width="10.28515625" style="78" customWidth="1"/>
    <col min="526" max="527" width="9.140625" style="78"/>
    <col min="528" max="528" width="14.140625" style="78" customWidth="1"/>
    <col min="529" max="529" width="12" style="78" customWidth="1"/>
    <col min="530" max="530" width="9.140625" style="78"/>
    <col min="531" max="531" width="9.7109375" style="78" customWidth="1"/>
    <col min="532" max="769" width="9.140625" style="78"/>
    <col min="770" max="770" width="11.5703125" style="78" customWidth="1"/>
    <col min="771" max="772" width="9.140625" style="78"/>
    <col min="773" max="773" width="8.7109375" style="78" customWidth="1"/>
    <col min="774" max="775" width="18.28515625" style="78" customWidth="1"/>
    <col min="776" max="776" width="21.28515625" style="78" customWidth="1"/>
    <col min="777" max="778" width="10.28515625" style="78" customWidth="1"/>
    <col min="779" max="779" width="8.7109375" style="78" customWidth="1"/>
    <col min="780" max="780" width="9.140625" style="78"/>
    <col min="781" max="781" width="10.28515625" style="78" customWidth="1"/>
    <col min="782" max="783" width="9.140625" style="78"/>
    <col min="784" max="784" width="14.140625" style="78" customWidth="1"/>
    <col min="785" max="785" width="12" style="78" customWidth="1"/>
    <col min="786" max="786" width="9.140625" style="78"/>
    <col min="787" max="787" width="9.7109375" style="78" customWidth="1"/>
    <col min="788" max="1025" width="9.140625" style="78"/>
    <col min="1026" max="1026" width="11.5703125" style="78" customWidth="1"/>
    <col min="1027" max="1028" width="9.140625" style="78"/>
    <col min="1029" max="1029" width="8.7109375" style="78" customWidth="1"/>
    <col min="1030" max="1031" width="18.28515625" style="78" customWidth="1"/>
    <col min="1032" max="1032" width="21.28515625" style="78" customWidth="1"/>
    <col min="1033" max="1034" width="10.28515625" style="78" customWidth="1"/>
    <col min="1035" max="1035" width="8.7109375" style="78" customWidth="1"/>
    <col min="1036" max="1036" width="9.140625" style="78"/>
    <col min="1037" max="1037" width="10.28515625" style="78" customWidth="1"/>
    <col min="1038" max="1039" width="9.140625" style="78"/>
    <col min="1040" max="1040" width="14.140625" style="78" customWidth="1"/>
    <col min="1041" max="1041" width="12" style="78" customWidth="1"/>
    <col min="1042" max="1042" width="9.140625" style="78"/>
    <col min="1043" max="1043" width="9.7109375" style="78" customWidth="1"/>
    <col min="1044" max="1281" width="9.140625" style="78"/>
    <col min="1282" max="1282" width="11.5703125" style="78" customWidth="1"/>
    <col min="1283" max="1284" width="9.140625" style="78"/>
    <col min="1285" max="1285" width="8.7109375" style="78" customWidth="1"/>
    <col min="1286" max="1287" width="18.28515625" style="78" customWidth="1"/>
    <col min="1288" max="1288" width="21.28515625" style="78" customWidth="1"/>
    <col min="1289" max="1290" width="10.28515625" style="78" customWidth="1"/>
    <col min="1291" max="1291" width="8.7109375" style="78" customWidth="1"/>
    <col min="1292" max="1292" width="9.140625" style="78"/>
    <col min="1293" max="1293" width="10.28515625" style="78" customWidth="1"/>
    <col min="1294" max="1295" width="9.140625" style="78"/>
    <col min="1296" max="1296" width="14.140625" style="78" customWidth="1"/>
    <col min="1297" max="1297" width="12" style="78" customWidth="1"/>
    <col min="1298" max="1298" width="9.140625" style="78"/>
    <col min="1299" max="1299" width="9.7109375" style="78" customWidth="1"/>
    <col min="1300" max="1537" width="9.140625" style="78"/>
    <col min="1538" max="1538" width="11.5703125" style="78" customWidth="1"/>
    <col min="1539" max="1540" width="9.140625" style="78"/>
    <col min="1541" max="1541" width="8.7109375" style="78" customWidth="1"/>
    <col min="1542" max="1543" width="18.28515625" style="78" customWidth="1"/>
    <col min="1544" max="1544" width="21.28515625" style="78" customWidth="1"/>
    <col min="1545" max="1546" width="10.28515625" style="78" customWidth="1"/>
    <col min="1547" max="1547" width="8.7109375" style="78" customWidth="1"/>
    <col min="1548" max="1548" width="9.140625" style="78"/>
    <col min="1549" max="1549" width="10.28515625" style="78" customWidth="1"/>
    <col min="1550" max="1551" width="9.140625" style="78"/>
    <col min="1552" max="1552" width="14.140625" style="78" customWidth="1"/>
    <col min="1553" max="1553" width="12" style="78" customWidth="1"/>
    <col min="1554" max="1554" width="9.140625" style="78"/>
    <col min="1555" max="1555" width="9.7109375" style="78" customWidth="1"/>
    <col min="1556" max="1793" width="9.140625" style="78"/>
    <col min="1794" max="1794" width="11.5703125" style="78" customWidth="1"/>
    <col min="1795" max="1796" width="9.140625" style="78"/>
    <col min="1797" max="1797" width="8.7109375" style="78" customWidth="1"/>
    <col min="1798" max="1799" width="18.28515625" style="78" customWidth="1"/>
    <col min="1800" max="1800" width="21.28515625" style="78" customWidth="1"/>
    <col min="1801" max="1802" width="10.28515625" style="78" customWidth="1"/>
    <col min="1803" max="1803" width="8.7109375" style="78" customWidth="1"/>
    <col min="1804" max="1804" width="9.140625" style="78"/>
    <col min="1805" max="1805" width="10.28515625" style="78" customWidth="1"/>
    <col min="1806" max="1807" width="9.140625" style="78"/>
    <col min="1808" max="1808" width="14.140625" style="78" customWidth="1"/>
    <col min="1809" max="1809" width="12" style="78" customWidth="1"/>
    <col min="1810" max="1810" width="9.140625" style="78"/>
    <col min="1811" max="1811" width="9.7109375" style="78" customWidth="1"/>
    <col min="1812" max="2049" width="9.140625" style="78"/>
    <col min="2050" max="2050" width="11.5703125" style="78" customWidth="1"/>
    <col min="2051" max="2052" width="9.140625" style="78"/>
    <col min="2053" max="2053" width="8.7109375" style="78" customWidth="1"/>
    <col min="2054" max="2055" width="18.28515625" style="78" customWidth="1"/>
    <col min="2056" max="2056" width="21.28515625" style="78" customWidth="1"/>
    <col min="2057" max="2058" width="10.28515625" style="78" customWidth="1"/>
    <col min="2059" max="2059" width="8.7109375" style="78" customWidth="1"/>
    <col min="2060" max="2060" width="9.140625" style="78"/>
    <col min="2061" max="2061" width="10.28515625" style="78" customWidth="1"/>
    <col min="2062" max="2063" width="9.140625" style="78"/>
    <col min="2064" max="2064" width="14.140625" style="78" customWidth="1"/>
    <col min="2065" max="2065" width="12" style="78" customWidth="1"/>
    <col min="2066" max="2066" width="9.140625" style="78"/>
    <col min="2067" max="2067" width="9.7109375" style="78" customWidth="1"/>
    <col min="2068" max="2305" width="9.140625" style="78"/>
    <col min="2306" max="2306" width="11.5703125" style="78" customWidth="1"/>
    <col min="2307" max="2308" width="9.140625" style="78"/>
    <col min="2309" max="2309" width="8.7109375" style="78" customWidth="1"/>
    <col min="2310" max="2311" width="18.28515625" style="78" customWidth="1"/>
    <col min="2312" max="2312" width="21.28515625" style="78" customWidth="1"/>
    <col min="2313" max="2314" width="10.28515625" style="78" customWidth="1"/>
    <col min="2315" max="2315" width="8.7109375" style="78" customWidth="1"/>
    <col min="2316" max="2316" width="9.140625" style="78"/>
    <col min="2317" max="2317" width="10.28515625" style="78" customWidth="1"/>
    <col min="2318" max="2319" width="9.140625" style="78"/>
    <col min="2320" max="2320" width="14.140625" style="78" customWidth="1"/>
    <col min="2321" max="2321" width="12" style="78" customWidth="1"/>
    <col min="2322" max="2322" width="9.140625" style="78"/>
    <col min="2323" max="2323" width="9.7109375" style="78" customWidth="1"/>
    <col min="2324" max="2561" width="9.140625" style="78"/>
    <col min="2562" max="2562" width="11.5703125" style="78" customWidth="1"/>
    <col min="2563" max="2564" width="9.140625" style="78"/>
    <col min="2565" max="2565" width="8.7109375" style="78" customWidth="1"/>
    <col min="2566" max="2567" width="18.28515625" style="78" customWidth="1"/>
    <col min="2568" max="2568" width="21.28515625" style="78" customWidth="1"/>
    <col min="2569" max="2570" width="10.28515625" style="78" customWidth="1"/>
    <col min="2571" max="2571" width="8.7109375" style="78" customWidth="1"/>
    <col min="2572" max="2572" width="9.140625" style="78"/>
    <col min="2573" max="2573" width="10.28515625" style="78" customWidth="1"/>
    <col min="2574" max="2575" width="9.140625" style="78"/>
    <col min="2576" max="2576" width="14.140625" style="78" customWidth="1"/>
    <col min="2577" max="2577" width="12" style="78" customWidth="1"/>
    <col min="2578" max="2578" width="9.140625" style="78"/>
    <col min="2579" max="2579" width="9.7109375" style="78" customWidth="1"/>
    <col min="2580" max="2817" width="9.140625" style="78"/>
    <col min="2818" max="2818" width="11.5703125" style="78" customWidth="1"/>
    <col min="2819" max="2820" width="9.140625" style="78"/>
    <col min="2821" max="2821" width="8.7109375" style="78" customWidth="1"/>
    <col min="2822" max="2823" width="18.28515625" style="78" customWidth="1"/>
    <col min="2824" max="2824" width="21.28515625" style="78" customWidth="1"/>
    <col min="2825" max="2826" width="10.28515625" style="78" customWidth="1"/>
    <col min="2827" max="2827" width="8.7109375" style="78" customWidth="1"/>
    <col min="2828" max="2828" width="9.140625" style="78"/>
    <col min="2829" max="2829" width="10.28515625" style="78" customWidth="1"/>
    <col min="2830" max="2831" width="9.140625" style="78"/>
    <col min="2832" max="2832" width="14.140625" style="78" customWidth="1"/>
    <col min="2833" max="2833" width="12" style="78" customWidth="1"/>
    <col min="2834" max="2834" width="9.140625" style="78"/>
    <col min="2835" max="2835" width="9.7109375" style="78" customWidth="1"/>
    <col min="2836" max="3073" width="9.140625" style="78"/>
    <col min="3074" max="3074" width="11.5703125" style="78" customWidth="1"/>
    <col min="3075" max="3076" width="9.140625" style="78"/>
    <col min="3077" max="3077" width="8.7109375" style="78" customWidth="1"/>
    <col min="3078" max="3079" width="18.28515625" style="78" customWidth="1"/>
    <col min="3080" max="3080" width="21.28515625" style="78" customWidth="1"/>
    <col min="3081" max="3082" width="10.28515625" style="78" customWidth="1"/>
    <col min="3083" max="3083" width="8.7109375" style="78" customWidth="1"/>
    <col min="3084" max="3084" width="9.140625" style="78"/>
    <col min="3085" max="3085" width="10.28515625" style="78" customWidth="1"/>
    <col min="3086" max="3087" width="9.140625" style="78"/>
    <col min="3088" max="3088" width="14.140625" style="78" customWidth="1"/>
    <col min="3089" max="3089" width="12" style="78" customWidth="1"/>
    <col min="3090" max="3090" width="9.140625" style="78"/>
    <col min="3091" max="3091" width="9.7109375" style="78" customWidth="1"/>
    <col min="3092" max="3329" width="9.140625" style="78"/>
    <col min="3330" max="3330" width="11.5703125" style="78" customWidth="1"/>
    <col min="3331" max="3332" width="9.140625" style="78"/>
    <col min="3333" max="3333" width="8.7109375" style="78" customWidth="1"/>
    <col min="3334" max="3335" width="18.28515625" style="78" customWidth="1"/>
    <col min="3336" max="3336" width="21.28515625" style="78" customWidth="1"/>
    <col min="3337" max="3338" width="10.28515625" style="78" customWidth="1"/>
    <col min="3339" max="3339" width="8.7109375" style="78" customWidth="1"/>
    <col min="3340" max="3340" width="9.140625" style="78"/>
    <col min="3341" max="3341" width="10.28515625" style="78" customWidth="1"/>
    <col min="3342" max="3343" width="9.140625" style="78"/>
    <col min="3344" max="3344" width="14.140625" style="78" customWidth="1"/>
    <col min="3345" max="3345" width="12" style="78" customWidth="1"/>
    <col min="3346" max="3346" width="9.140625" style="78"/>
    <col min="3347" max="3347" width="9.7109375" style="78" customWidth="1"/>
    <col min="3348" max="3585" width="9.140625" style="78"/>
    <col min="3586" max="3586" width="11.5703125" style="78" customWidth="1"/>
    <col min="3587" max="3588" width="9.140625" style="78"/>
    <col min="3589" max="3589" width="8.7109375" style="78" customWidth="1"/>
    <col min="3590" max="3591" width="18.28515625" style="78" customWidth="1"/>
    <col min="3592" max="3592" width="21.28515625" style="78" customWidth="1"/>
    <col min="3593" max="3594" width="10.28515625" style="78" customWidth="1"/>
    <col min="3595" max="3595" width="8.7109375" style="78" customWidth="1"/>
    <col min="3596" max="3596" width="9.140625" style="78"/>
    <col min="3597" max="3597" width="10.28515625" style="78" customWidth="1"/>
    <col min="3598" max="3599" width="9.140625" style="78"/>
    <col min="3600" max="3600" width="14.140625" style="78" customWidth="1"/>
    <col min="3601" max="3601" width="12" style="78" customWidth="1"/>
    <col min="3602" max="3602" width="9.140625" style="78"/>
    <col min="3603" max="3603" width="9.7109375" style="78" customWidth="1"/>
    <col min="3604" max="3841" width="9.140625" style="78"/>
    <col min="3842" max="3842" width="11.5703125" style="78" customWidth="1"/>
    <col min="3843" max="3844" width="9.140625" style="78"/>
    <col min="3845" max="3845" width="8.7109375" style="78" customWidth="1"/>
    <col min="3846" max="3847" width="18.28515625" style="78" customWidth="1"/>
    <col min="3848" max="3848" width="21.28515625" style="78" customWidth="1"/>
    <col min="3849" max="3850" width="10.28515625" style="78" customWidth="1"/>
    <col min="3851" max="3851" width="8.7109375" style="78" customWidth="1"/>
    <col min="3852" max="3852" width="9.140625" style="78"/>
    <col min="3853" max="3853" width="10.28515625" style="78" customWidth="1"/>
    <col min="3854" max="3855" width="9.140625" style="78"/>
    <col min="3856" max="3856" width="14.140625" style="78" customWidth="1"/>
    <col min="3857" max="3857" width="12" style="78" customWidth="1"/>
    <col min="3858" max="3858" width="9.140625" style="78"/>
    <col min="3859" max="3859" width="9.7109375" style="78" customWidth="1"/>
    <col min="3860" max="4097" width="9.140625" style="78"/>
    <col min="4098" max="4098" width="11.5703125" style="78" customWidth="1"/>
    <col min="4099" max="4100" width="9.140625" style="78"/>
    <col min="4101" max="4101" width="8.7109375" style="78" customWidth="1"/>
    <col min="4102" max="4103" width="18.28515625" style="78" customWidth="1"/>
    <col min="4104" max="4104" width="21.28515625" style="78" customWidth="1"/>
    <col min="4105" max="4106" width="10.28515625" style="78" customWidth="1"/>
    <col min="4107" max="4107" width="8.7109375" style="78" customWidth="1"/>
    <col min="4108" max="4108" width="9.140625" style="78"/>
    <col min="4109" max="4109" width="10.28515625" style="78" customWidth="1"/>
    <col min="4110" max="4111" width="9.140625" style="78"/>
    <col min="4112" max="4112" width="14.140625" style="78" customWidth="1"/>
    <col min="4113" max="4113" width="12" style="78" customWidth="1"/>
    <col min="4114" max="4114" width="9.140625" style="78"/>
    <col min="4115" max="4115" width="9.7109375" style="78" customWidth="1"/>
    <col min="4116" max="4353" width="9.140625" style="78"/>
    <col min="4354" max="4354" width="11.5703125" style="78" customWidth="1"/>
    <col min="4355" max="4356" width="9.140625" style="78"/>
    <col min="4357" max="4357" width="8.7109375" style="78" customWidth="1"/>
    <col min="4358" max="4359" width="18.28515625" style="78" customWidth="1"/>
    <col min="4360" max="4360" width="21.28515625" style="78" customWidth="1"/>
    <col min="4361" max="4362" width="10.28515625" style="78" customWidth="1"/>
    <col min="4363" max="4363" width="8.7109375" style="78" customWidth="1"/>
    <col min="4364" max="4364" width="9.140625" style="78"/>
    <col min="4365" max="4365" width="10.28515625" style="78" customWidth="1"/>
    <col min="4366" max="4367" width="9.140625" style="78"/>
    <col min="4368" max="4368" width="14.140625" style="78" customWidth="1"/>
    <col min="4369" max="4369" width="12" style="78" customWidth="1"/>
    <col min="4370" max="4370" width="9.140625" style="78"/>
    <col min="4371" max="4371" width="9.7109375" style="78" customWidth="1"/>
    <col min="4372" max="4609" width="9.140625" style="78"/>
    <col min="4610" max="4610" width="11.5703125" style="78" customWidth="1"/>
    <col min="4611" max="4612" width="9.140625" style="78"/>
    <col min="4613" max="4613" width="8.7109375" style="78" customWidth="1"/>
    <col min="4614" max="4615" width="18.28515625" style="78" customWidth="1"/>
    <col min="4616" max="4616" width="21.28515625" style="78" customWidth="1"/>
    <col min="4617" max="4618" width="10.28515625" style="78" customWidth="1"/>
    <col min="4619" max="4619" width="8.7109375" style="78" customWidth="1"/>
    <col min="4620" max="4620" width="9.140625" style="78"/>
    <col min="4621" max="4621" width="10.28515625" style="78" customWidth="1"/>
    <col min="4622" max="4623" width="9.140625" style="78"/>
    <col min="4624" max="4624" width="14.140625" style="78" customWidth="1"/>
    <col min="4625" max="4625" width="12" style="78" customWidth="1"/>
    <col min="4626" max="4626" width="9.140625" style="78"/>
    <col min="4627" max="4627" width="9.7109375" style="78" customWidth="1"/>
    <col min="4628" max="4865" width="9.140625" style="78"/>
    <col min="4866" max="4866" width="11.5703125" style="78" customWidth="1"/>
    <col min="4867" max="4868" width="9.140625" style="78"/>
    <col min="4869" max="4869" width="8.7109375" style="78" customWidth="1"/>
    <col min="4870" max="4871" width="18.28515625" style="78" customWidth="1"/>
    <col min="4872" max="4872" width="21.28515625" style="78" customWidth="1"/>
    <col min="4873" max="4874" width="10.28515625" style="78" customWidth="1"/>
    <col min="4875" max="4875" width="8.7109375" style="78" customWidth="1"/>
    <col min="4876" max="4876" width="9.140625" style="78"/>
    <col min="4877" max="4877" width="10.28515625" style="78" customWidth="1"/>
    <col min="4878" max="4879" width="9.140625" style="78"/>
    <col min="4880" max="4880" width="14.140625" style="78" customWidth="1"/>
    <col min="4881" max="4881" width="12" style="78" customWidth="1"/>
    <col min="4882" max="4882" width="9.140625" style="78"/>
    <col min="4883" max="4883" width="9.7109375" style="78" customWidth="1"/>
    <col min="4884" max="5121" width="9.140625" style="78"/>
    <col min="5122" max="5122" width="11.5703125" style="78" customWidth="1"/>
    <col min="5123" max="5124" width="9.140625" style="78"/>
    <col min="5125" max="5125" width="8.7109375" style="78" customWidth="1"/>
    <col min="5126" max="5127" width="18.28515625" style="78" customWidth="1"/>
    <col min="5128" max="5128" width="21.28515625" style="78" customWidth="1"/>
    <col min="5129" max="5130" width="10.28515625" style="78" customWidth="1"/>
    <col min="5131" max="5131" width="8.7109375" style="78" customWidth="1"/>
    <col min="5132" max="5132" width="9.140625" style="78"/>
    <col min="5133" max="5133" width="10.28515625" style="78" customWidth="1"/>
    <col min="5134" max="5135" width="9.140625" style="78"/>
    <col min="5136" max="5136" width="14.140625" style="78" customWidth="1"/>
    <col min="5137" max="5137" width="12" style="78" customWidth="1"/>
    <col min="5138" max="5138" width="9.140625" style="78"/>
    <col min="5139" max="5139" width="9.7109375" style="78" customWidth="1"/>
    <col min="5140" max="5377" width="9.140625" style="78"/>
    <col min="5378" max="5378" width="11.5703125" style="78" customWidth="1"/>
    <col min="5379" max="5380" width="9.140625" style="78"/>
    <col min="5381" max="5381" width="8.7109375" style="78" customWidth="1"/>
    <col min="5382" max="5383" width="18.28515625" style="78" customWidth="1"/>
    <col min="5384" max="5384" width="21.28515625" style="78" customWidth="1"/>
    <col min="5385" max="5386" width="10.28515625" style="78" customWidth="1"/>
    <col min="5387" max="5387" width="8.7109375" style="78" customWidth="1"/>
    <col min="5388" max="5388" width="9.140625" style="78"/>
    <col min="5389" max="5389" width="10.28515625" style="78" customWidth="1"/>
    <col min="5390" max="5391" width="9.140625" style="78"/>
    <col min="5392" max="5392" width="14.140625" style="78" customWidth="1"/>
    <col min="5393" max="5393" width="12" style="78" customWidth="1"/>
    <col min="5394" max="5394" width="9.140625" style="78"/>
    <col min="5395" max="5395" width="9.7109375" style="78" customWidth="1"/>
    <col min="5396" max="5633" width="9.140625" style="78"/>
    <col min="5634" max="5634" width="11.5703125" style="78" customWidth="1"/>
    <col min="5635" max="5636" width="9.140625" style="78"/>
    <col min="5637" max="5637" width="8.7109375" style="78" customWidth="1"/>
    <col min="5638" max="5639" width="18.28515625" style="78" customWidth="1"/>
    <col min="5640" max="5640" width="21.28515625" style="78" customWidth="1"/>
    <col min="5641" max="5642" width="10.28515625" style="78" customWidth="1"/>
    <col min="5643" max="5643" width="8.7109375" style="78" customWidth="1"/>
    <col min="5644" max="5644" width="9.140625" style="78"/>
    <col min="5645" max="5645" width="10.28515625" style="78" customWidth="1"/>
    <col min="5646" max="5647" width="9.140625" style="78"/>
    <col min="5648" max="5648" width="14.140625" style="78" customWidth="1"/>
    <col min="5649" max="5649" width="12" style="78" customWidth="1"/>
    <col min="5650" max="5650" width="9.140625" style="78"/>
    <col min="5651" max="5651" width="9.7109375" style="78" customWidth="1"/>
    <col min="5652" max="5889" width="9.140625" style="78"/>
    <col min="5890" max="5890" width="11.5703125" style="78" customWidth="1"/>
    <col min="5891" max="5892" width="9.140625" style="78"/>
    <col min="5893" max="5893" width="8.7109375" style="78" customWidth="1"/>
    <col min="5894" max="5895" width="18.28515625" style="78" customWidth="1"/>
    <col min="5896" max="5896" width="21.28515625" style="78" customWidth="1"/>
    <col min="5897" max="5898" width="10.28515625" style="78" customWidth="1"/>
    <col min="5899" max="5899" width="8.7109375" style="78" customWidth="1"/>
    <col min="5900" max="5900" width="9.140625" style="78"/>
    <col min="5901" max="5901" width="10.28515625" style="78" customWidth="1"/>
    <col min="5902" max="5903" width="9.140625" style="78"/>
    <col min="5904" max="5904" width="14.140625" style="78" customWidth="1"/>
    <col min="5905" max="5905" width="12" style="78" customWidth="1"/>
    <col min="5906" max="5906" width="9.140625" style="78"/>
    <col min="5907" max="5907" width="9.7109375" style="78" customWidth="1"/>
    <col min="5908" max="6145" width="9.140625" style="78"/>
    <col min="6146" max="6146" width="11.5703125" style="78" customWidth="1"/>
    <col min="6147" max="6148" width="9.140625" style="78"/>
    <col min="6149" max="6149" width="8.7109375" style="78" customWidth="1"/>
    <col min="6150" max="6151" width="18.28515625" style="78" customWidth="1"/>
    <col min="6152" max="6152" width="21.28515625" style="78" customWidth="1"/>
    <col min="6153" max="6154" width="10.28515625" style="78" customWidth="1"/>
    <col min="6155" max="6155" width="8.7109375" style="78" customWidth="1"/>
    <col min="6156" max="6156" width="9.140625" style="78"/>
    <col min="6157" max="6157" width="10.28515625" style="78" customWidth="1"/>
    <col min="6158" max="6159" width="9.140625" style="78"/>
    <col min="6160" max="6160" width="14.140625" style="78" customWidth="1"/>
    <col min="6161" max="6161" width="12" style="78" customWidth="1"/>
    <col min="6162" max="6162" width="9.140625" style="78"/>
    <col min="6163" max="6163" width="9.7109375" style="78" customWidth="1"/>
    <col min="6164" max="6401" width="9.140625" style="78"/>
    <col min="6402" max="6402" width="11.5703125" style="78" customWidth="1"/>
    <col min="6403" max="6404" width="9.140625" style="78"/>
    <col min="6405" max="6405" width="8.7109375" style="78" customWidth="1"/>
    <col min="6406" max="6407" width="18.28515625" style="78" customWidth="1"/>
    <col min="6408" max="6408" width="21.28515625" style="78" customWidth="1"/>
    <col min="6409" max="6410" width="10.28515625" style="78" customWidth="1"/>
    <col min="6411" max="6411" width="8.7109375" style="78" customWidth="1"/>
    <col min="6412" max="6412" width="9.140625" style="78"/>
    <col min="6413" max="6413" width="10.28515625" style="78" customWidth="1"/>
    <col min="6414" max="6415" width="9.140625" style="78"/>
    <col min="6416" max="6416" width="14.140625" style="78" customWidth="1"/>
    <col min="6417" max="6417" width="12" style="78" customWidth="1"/>
    <col min="6418" max="6418" width="9.140625" style="78"/>
    <col min="6419" max="6419" width="9.7109375" style="78" customWidth="1"/>
    <col min="6420" max="6657" width="9.140625" style="78"/>
    <col min="6658" max="6658" width="11.5703125" style="78" customWidth="1"/>
    <col min="6659" max="6660" width="9.140625" style="78"/>
    <col min="6661" max="6661" width="8.7109375" style="78" customWidth="1"/>
    <col min="6662" max="6663" width="18.28515625" style="78" customWidth="1"/>
    <col min="6664" max="6664" width="21.28515625" style="78" customWidth="1"/>
    <col min="6665" max="6666" width="10.28515625" style="78" customWidth="1"/>
    <col min="6667" max="6667" width="8.7109375" style="78" customWidth="1"/>
    <col min="6668" max="6668" width="9.140625" style="78"/>
    <col min="6669" max="6669" width="10.28515625" style="78" customWidth="1"/>
    <col min="6670" max="6671" width="9.140625" style="78"/>
    <col min="6672" max="6672" width="14.140625" style="78" customWidth="1"/>
    <col min="6673" max="6673" width="12" style="78" customWidth="1"/>
    <col min="6674" max="6674" width="9.140625" style="78"/>
    <col min="6675" max="6675" width="9.7109375" style="78" customWidth="1"/>
    <col min="6676" max="6913" width="9.140625" style="78"/>
    <col min="6914" max="6914" width="11.5703125" style="78" customWidth="1"/>
    <col min="6915" max="6916" width="9.140625" style="78"/>
    <col min="6917" max="6917" width="8.7109375" style="78" customWidth="1"/>
    <col min="6918" max="6919" width="18.28515625" style="78" customWidth="1"/>
    <col min="6920" max="6920" width="21.28515625" style="78" customWidth="1"/>
    <col min="6921" max="6922" width="10.28515625" style="78" customWidth="1"/>
    <col min="6923" max="6923" width="8.7109375" style="78" customWidth="1"/>
    <col min="6924" max="6924" width="9.140625" style="78"/>
    <col min="6925" max="6925" width="10.28515625" style="78" customWidth="1"/>
    <col min="6926" max="6927" width="9.140625" style="78"/>
    <col min="6928" max="6928" width="14.140625" style="78" customWidth="1"/>
    <col min="6929" max="6929" width="12" style="78" customWidth="1"/>
    <col min="6930" max="6930" width="9.140625" style="78"/>
    <col min="6931" max="6931" width="9.7109375" style="78" customWidth="1"/>
    <col min="6932" max="7169" width="9.140625" style="78"/>
    <col min="7170" max="7170" width="11.5703125" style="78" customWidth="1"/>
    <col min="7171" max="7172" width="9.140625" style="78"/>
    <col min="7173" max="7173" width="8.7109375" style="78" customWidth="1"/>
    <col min="7174" max="7175" width="18.28515625" style="78" customWidth="1"/>
    <col min="7176" max="7176" width="21.28515625" style="78" customWidth="1"/>
    <col min="7177" max="7178" width="10.28515625" style="78" customWidth="1"/>
    <col min="7179" max="7179" width="8.7109375" style="78" customWidth="1"/>
    <col min="7180" max="7180" width="9.140625" style="78"/>
    <col min="7181" max="7181" width="10.28515625" style="78" customWidth="1"/>
    <col min="7182" max="7183" width="9.140625" style="78"/>
    <col min="7184" max="7184" width="14.140625" style="78" customWidth="1"/>
    <col min="7185" max="7185" width="12" style="78" customWidth="1"/>
    <col min="7186" max="7186" width="9.140625" style="78"/>
    <col min="7187" max="7187" width="9.7109375" style="78" customWidth="1"/>
    <col min="7188" max="7425" width="9.140625" style="78"/>
    <col min="7426" max="7426" width="11.5703125" style="78" customWidth="1"/>
    <col min="7427" max="7428" width="9.140625" style="78"/>
    <col min="7429" max="7429" width="8.7109375" style="78" customWidth="1"/>
    <col min="7430" max="7431" width="18.28515625" style="78" customWidth="1"/>
    <col min="7432" max="7432" width="21.28515625" style="78" customWidth="1"/>
    <col min="7433" max="7434" width="10.28515625" style="78" customWidth="1"/>
    <col min="7435" max="7435" width="8.7109375" style="78" customWidth="1"/>
    <col min="7436" max="7436" width="9.140625" style="78"/>
    <col min="7437" max="7437" width="10.28515625" style="78" customWidth="1"/>
    <col min="7438" max="7439" width="9.140625" style="78"/>
    <col min="7440" max="7440" width="14.140625" style="78" customWidth="1"/>
    <col min="7441" max="7441" width="12" style="78" customWidth="1"/>
    <col min="7442" max="7442" width="9.140625" style="78"/>
    <col min="7443" max="7443" width="9.7109375" style="78" customWidth="1"/>
    <col min="7444" max="7681" width="9.140625" style="78"/>
    <col min="7682" max="7682" width="11.5703125" style="78" customWidth="1"/>
    <col min="7683" max="7684" width="9.140625" style="78"/>
    <col min="7685" max="7685" width="8.7109375" style="78" customWidth="1"/>
    <col min="7686" max="7687" width="18.28515625" style="78" customWidth="1"/>
    <col min="7688" max="7688" width="21.28515625" style="78" customWidth="1"/>
    <col min="7689" max="7690" width="10.28515625" style="78" customWidth="1"/>
    <col min="7691" max="7691" width="8.7109375" style="78" customWidth="1"/>
    <col min="7692" max="7692" width="9.140625" style="78"/>
    <col min="7693" max="7693" width="10.28515625" style="78" customWidth="1"/>
    <col min="7694" max="7695" width="9.140625" style="78"/>
    <col min="7696" max="7696" width="14.140625" style="78" customWidth="1"/>
    <col min="7697" max="7697" width="12" style="78" customWidth="1"/>
    <col min="7698" max="7698" width="9.140625" style="78"/>
    <col min="7699" max="7699" width="9.7109375" style="78" customWidth="1"/>
    <col min="7700" max="7937" width="9.140625" style="78"/>
    <col min="7938" max="7938" width="11.5703125" style="78" customWidth="1"/>
    <col min="7939" max="7940" width="9.140625" style="78"/>
    <col min="7941" max="7941" width="8.7109375" style="78" customWidth="1"/>
    <col min="7942" max="7943" width="18.28515625" style="78" customWidth="1"/>
    <col min="7944" max="7944" width="21.28515625" style="78" customWidth="1"/>
    <col min="7945" max="7946" width="10.28515625" style="78" customWidth="1"/>
    <col min="7947" max="7947" width="8.7109375" style="78" customWidth="1"/>
    <col min="7948" max="7948" width="9.140625" style="78"/>
    <col min="7949" max="7949" width="10.28515625" style="78" customWidth="1"/>
    <col min="7950" max="7951" width="9.140625" style="78"/>
    <col min="7952" max="7952" width="14.140625" style="78" customWidth="1"/>
    <col min="7953" max="7953" width="12" style="78" customWidth="1"/>
    <col min="7954" max="7954" width="9.140625" style="78"/>
    <col min="7955" max="7955" width="9.7109375" style="78" customWidth="1"/>
    <col min="7956" max="8193" width="9.140625" style="78"/>
    <col min="8194" max="8194" width="11.5703125" style="78" customWidth="1"/>
    <col min="8195" max="8196" width="9.140625" style="78"/>
    <col min="8197" max="8197" width="8.7109375" style="78" customWidth="1"/>
    <col min="8198" max="8199" width="18.28515625" style="78" customWidth="1"/>
    <col min="8200" max="8200" width="21.28515625" style="78" customWidth="1"/>
    <col min="8201" max="8202" width="10.28515625" style="78" customWidth="1"/>
    <col min="8203" max="8203" width="8.7109375" style="78" customWidth="1"/>
    <col min="8204" max="8204" width="9.140625" style="78"/>
    <col min="8205" max="8205" width="10.28515625" style="78" customWidth="1"/>
    <col min="8206" max="8207" width="9.140625" style="78"/>
    <col min="8208" max="8208" width="14.140625" style="78" customWidth="1"/>
    <col min="8209" max="8209" width="12" style="78" customWidth="1"/>
    <col min="8210" max="8210" width="9.140625" style="78"/>
    <col min="8211" max="8211" width="9.7109375" style="78" customWidth="1"/>
    <col min="8212" max="8449" width="9.140625" style="78"/>
    <col min="8450" max="8450" width="11.5703125" style="78" customWidth="1"/>
    <col min="8451" max="8452" width="9.140625" style="78"/>
    <col min="8453" max="8453" width="8.7109375" style="78" customWidth="1"/>
    <col min="8454" max="8455" width="18.28515625" style="78" customWidth="1"/>
    <col min="8456" max="8456" width="21.28515625" style="78" customWidth="1"/>
    <col min="8457" max="8458" width="10.28515625" style="78" customWidth="1"/>
    <col min="8459" max="8459" width="8.7109375" style="78" customWidth="1"/>
    <col min="8460" max="8460" width="9.140625" style="78"/>
    <col min="8461" max="8461" width="10.28515625" style="78" customWidth="1"/>
    <col min="8462" max="8463" width="9.140625" style="78"/>
    <col min="8464" max="8464" width="14.140625" style="78" customWidth="1"/>
    <col min="8465" max="8465" width="12" style="78" customWidth="1"/>
    <col min="8466" max="8466" width="9.140625" style="78"/>
    <col min="8467" max="8467" width="9.7109375" style="78" customWidth="1"/>
    <col min="8468" max="8705" width="9.140625" style="78"/>
    <col min="8706" max="8706" width="11.5703125" style="78" customWidth="1"/>
    <col min="8707" max="8708" width="9.140625" style="78"/>
    <col min="8709" max="8709" width="8.7109375" style="78" customWidth="1"/>
    <col min="8710" max="8711" width="18.28515625" style="78" customWidth="1"/>
    <col min="8712" max="8712" width="21.28515625" style="78" customWidth="1"/>
    <col min="8713" max="8714" width="10.28515625" style="78" customWidth="1"/>
    <col min="8715" max="8715" width="8.7109375" style="78" customWidth="1"/>
    <col min="8716" max="8716" width="9.140625" style="78"/>
    <col min="8717" max="8717" width="10.28515625" style="78" customWidth="1"/>
    <col min="8718" max="8719" width="9.140625" style="78"/>
    <col min="8720" max="8720" width="14.140625" style="78" customWidth="1"/>
    <col min="8721" max="8721" width="12" style="78" customWidth="1"/>
    <col min="8722" max="8722" width="9.140625" style="78"/>
    <col min="8723" max="8723" width="9.7109375" style="78" customWidth="1"/>
    <col min="8724" max="8961" width="9.140625" style="78"/>
    <col min="8962" max="8962" width="11.5703125" style="78" customWidth="1"/>
    <col min="8963" max="8964" width="9.140625" style="78"/>
    <col min="8965" max="8965" width="8.7109375" style="78" customWidth="1"/>
    <col min="8966" max="8967" width="18.28515625" style="78" customWidth="1"/>
    <col min="8968" max="8968" width="21.28515625" style="78" customWidth="1"/>
    <col min="8969" max="8970" width="10.28515625" style="78" customWidth="1"/>
    <col min="8971" max="8971" width="8.7109375" style="78" customWidth="1"/>
    <col min="8972" max="8972" width="9.140625" style="78"/>
    <col min="8973" max="8973" width="10.28515625" style="78" customWidth="1"/>
    <col min="8974" max="8975" width="9.140625" style="78"/>
    <col min="8976" max="8976" width="14.140625" style="78" customWidth="1"/>
    <col min="8977" max="8977" width="12" style="78" customWidth="1"/>
    <col min="8978" max="8978" width="9.140625" style="78"/>
    <col min="8979" max="8979" width="9.7109375" style="78" customWidth="1"/>
    <col min="8980" max="9217" width="9.140625" style="78"/>
    <col min="9218" max="9218" width="11.5703125" style="78" customWidth="1"/>
    <col min="9219" max="9220" width="9.140625" style="78"/>
    <col min="9221" max="9221" width="8.7109375" style="78" customWidth="1"/>
    <col min="9222" max="9223" width="18.28515625" style="78" customWidth="1"/>
    <col min="9224" max="9224" width="21.28515625" style="78" customWidth="1"/>
    <col min="9225" max="9226" width="10.28515625" style="78" customWidth="1"/>
    <col min="9227" max="9227" width="8.7109375" style="78" customWidth="1"/>
    <col min="9228" max="9228" width="9.140625" style="78"/>
    <col min="9229" max="9229" width="10.28515625" style="78" customWidth="1"/>
    <col min="9230" max="9231" width="9.140625" style="78"/>
    <col min="9232" max="9232" width="14.140625" style="78" customWidth="1"/>
    <col min="9233" max="9233" width="12" style="78" customWidth="1"/>
    <col min="9234" max="9234" width="9.140625" style="78"/>
    <col min="9235" max="9235" width="9.7109375" style="78" customWidth="1"/>
    <col min="9236" max="9473" width="9.140625" style="78"/>
    <col min="9474" max="9474" width="11.5703125" style="78" customWidth="1"/>
    <col min="9475" max="9476" width="9.140625" style="78"/>
    <col min="9477" max="9477" width="8.7109375" style="78" customWidth="1"/>
    <col min="9478" max="9479" width="18.28515625" style="78" customWidth="1"/>
    <col min="9480" max="9480" width="21.28515625" style="78" customWidth="1"/>
    <col min="9481" max="9482" width="10.28515625" style="78" customWidth="1"/>
    <col min="9483" max="9483" width="8.7109375" style="78" customWidth="1"/>
    <col min="9484" max="9484" width="9.140625" style="78"/>
    <col min="9485" max="9485" width="10.28515625" style="78" customWidth="1"/>
    <col min="9486" max="9487" width="9.140625" style="78"/>
    <col min="9488" max="9488" width="14.140625" style="78" customWidth="1"/>
    <col min="9489" max="9489" width="12" style="78" customWidth="1"/>
    <col min="9490" max="9490" width="9.140625" style="78"/>
    <col min="9491" max="9491" width="9.7109375" style="78" customWidth="1"/>
    <col min="9492" max="9729" width="9.140625" style="78"/>
    <col min="9730" max="9730" width="11.5703125" style="78" customWidth="1"/>
    <col min="9731" max="9732" width="9.140625" style="78"/>
    <col min="9733" max="9733" width="8.7109375" style="78" customWidth="1"/>
    <col min="9734" max="9735" width="18.28515625" style="78" customWidth="1"/>
    <col min="9736" max="9736" width="21.28515625" style="78" customWidth="1"/>
    <col min="9737" max="9738" width="10.28515625" style="78" customWidth="1"/>
    <col min="9739" max="9739" width="8.7109375" style="78" customWidth="1"/>
    <col min="9740" max="9740" width="9.140625" style="78"/>
    <col min="9741" max="9741" width="10.28515625" style="78" customWidth="1"/>
    <col min="9742" max="9743" width="9.140625" style="78"/>
    <col min="9744" max="9744" width="14.140625" style="78" customWidth="1"/>
    <col min="9745" max="9745" width="12" style="78" customWidth="1"/>
    <col min="9746" max="9746" width="9.140625" style="78"/>
    <col min="9747" max="9747" width="9.7109375" style="78" customWidth="1"/>
    <col min="9748" max="9985" width="9.140625" style="78"/>
    <col min="9986" max="9986" width="11.5703125" style="78" customWidth="1"/>
    <col min="9987" max="9988" width="9.140625" style="78"/>
    <col min="9989" max="9989" width="8.7109375" style="78" customWidth="1"/>
    <col min="9990" max="9991" width="18.28515625" style="78" customWidth="1"/>
    <col min="9992" max="9992" width="21.28515625" style="78" customWidth="1"/>
    <col min="9993" max="9994" width="10.28515625" style="78" customWidth="1"/>
    <col min="9995" max="9995" width="8.7109375" style="78" customWidth="1"/>
    <col min="9996" max="9996" width="9.140625" style="78"/>
    <col min="9997" max="9997" width="10.28515625" style="78" customWidth="1"/>
    <col min="9998" max="9999" width="9.140625" style="78"/>
    <col min="10000" max="10000" width="14.140625" style="78" customWidth="1"/>
    <col min="10001" max="10001" width="12" style="78" customWidth="1"/>
    <col min="10002" max="10002" width="9.140625" style="78"/>
    <col min="10003" max="10003" width="9.7109375" style="78" customWidth="1"/>
    <col min="10004" max="10241" width="9.140625" style="78"/>
    <col min="10242" max="10242" width="11.5703125" style="78" customWidth="1"/>
    <col min="10243" max="10244" width="9.140625" style="78"/>
    <col min="10245" max="10245" width="8.7109375" style="78" customWidth="1"/>
    <col min="10246" max="10247" width="18.28515625" style="78" customWidth="1"/>
    <col min="10248" max="10248" width="21.28515625" style="78" customWidth="1"/>
    <col min="10249" max="10250" width="10.28515625" style="78" customWidth="1"/>
    <col min="10251" max="10251" width="8.7109375" style="78" customWidth="1"/>
    <col min="10252" max="10252" width="9.140625" style="78"/>
    <col min="10253" max="10253" width="10.28515625" style="78" customWidth="1"/>
    <col min="10254" max="10255" width="9.140625" style="78"/>
    <col min="10256" max="10256" width="14.140625" style="78" customWidth="1"/>
    <col min="10257" max="10257" width="12" style="78" customWidth="1"/>
    <col min="10258" max="10258" width="9.140625" style="78"/>
    <col min="10259" max="10259" width="9.7109375" style="78" customWidth="1"/>
    <col min="10260" max="10497" width="9.140625" style="78"/>
    <col min="10498" max="10498" width="11.5703125" style="78" customWidth="1"/>
    <col min="10499" max="10500" width="9.140625" style="78"/>
    <col min="10501" max="10501" width="8.7109375" style="78" customWidth="1"/>
    <col min="10502" max="10503" width="18.28515625" style="78" customWidth="1"/>
    <col min="10504" max="10504" width="21.28515625" style="78" customWidth="1"/>
    <col min="10505" max="10506" width="10.28515625" style="78" customWidth="1"/>
    <col min="10507" max="10507" width="8.7109375" style="78" customWidth="1"/>
    <col min="10508" max="10508" width="9.140625" style="78"/>
    <col min="10509" max="10509" width="10.28515625" style="78" customWidth="1"/>
    <col min="10510" max="10511" width="9.140625" style="78"/>
    <col min="10512" max="10512" width="14.140625" style="78" customWidth="1"/>
    <col min="10513" max="10513" width="12" style="78" customWidth="1"/>
    <col min="10514" max="10514" width="9.140625" style="78"/>
    <col min="10515" max="10515" width="9.7109375" style="78" customWidth="1"/>
    <col min="10516" max="10753" width="9.140625" style="78"/>
    <col min="10754" max="10754" width="11.5703125" style="78" customWidth="1"/>
    <col min="10755" max="10756" width="9.140625" style="78"/>
    <col min="10757" max="10757" width="8.7109375" style="78" customWidth="1"/>
    <col min="10758" max="10759" width="18.28515625" style="78" customWidth="1"/>
    <col min="10760" max="10760" width="21.28515625" style="78" customWidth="1"/>
    <col min="10761" max="10762" width="10.28515625" style="78" customWidth="1"/>
    <col min="10763" max="10763" width="8.7109375" style="78" customWidth="1"/>
    <col min="10764" max="10764" width="9.140625" style="78"/>
    <col min="10765" max="10765" width="10.28515625" style="78" customWidth="1"/>
    <col min="10766" max="10767" width="9.140625" style="78"/>
    <col min="10768" max="10768" width="14.140625" style="78" customWidth="1"/>
    <col min="10769" max="10769" width="12" style="78" customWidth="1"/>
    <col min="10770" max="10770" width="9.140625" style="78"/>
    <col min="10771" max="10771" width="9.7109375" style="78" customWidth="1"/>
    <col min="10772" max="11009" width="9.140625" style="78"/>
    <col min="11010" max="11010" width="11.5703125" style="78" customWidth="1"/>
    <col min="11011" max="11012" width="9.140625" style="78"/>
    <col min="11013" max="11013" width="8.7109375" style="78" customWidth="1"/>
    <col min="11014" max="11015" width="18.28515625" style="78" customWidth="1"/>
    <col min="11016" max="11016" width="21.28515625" style="78" customWidth="1"/>
    <col min="11017" max="11018" width="10.28515625" style="78" customWidth="1"/>
    <col min="11019" max="11019" width="8.7109375" style="78" customWidth="1"/>
    <col min="11020" max="11020" width="9.140625" style="78"/>
    <col min="11021" max="11021" width="10.28515625" style="78" customWidth="1"/>
    <col min="11022" max="11023" width="9.140625" style="78"/>
    <col min="11024" max="11024" width="14.140625" style="78" customWidth="1"/>
    <col min="11025" max="11025" width="12" style="78" customWidth="1"/>
    <col min="11026" max="11026" width="9.140625" style="78"/>
    <col min="11027" max="11027" width="9.7109375" style="78" customWidth="1"/>
    <col min="11028" max="11265" width="9.140625" style="78"/>
    <col min="11266" max="11266" width="11.5703125" style="78" customWidth="1"/>
    <col min="11267" max="11268" width="9.140625" style="78"/>
    <col min="11269" max="11269" width="8.7109375" style="78" customWidth="1"/>
    <col min="11270" max="11271" width="18.28515625" style="78" customWidth="1"/>
    <col min="11272" max="11272" width="21.28515625" style="78" customWidth="1"/>
    <col min="11273" max="11274" width="10.28515625" style="78" customWidth="1"/>
    <col min="11275" max="11275" width="8.7109375" style="78" customWidth="1"/>
    <col min="11276" max="11276" width="9.140625" style="78"/>
    <col min="11277" max="11277" width="10.28515625" style="78" customWidth="1"/>
    <col min="11278" max="11279" width="9.140625" style="78"/>
    <col min="11280" max="11280" width="14.140625" style="78" customWidth="1"/>
    <col min="11281" max="11281" width="12" style="78" customWidth="1"/>
    <col min="11282" max="11282" width="9.140625" style="78"/>
    <col min="11283" max="11283" width="9.7109375" style="78" customWidth="1"/>
    <col min="11284" max="11521" width="9.140625" style="78"/>
    <col min="11522" max="11522" width="11.5703125" style="78" customWidth="1"/>
    <col min="11523" max="11524" width="9.140625" style="78"/>
    <col min="11525" max="11525" width="8.7109375" style="78" customWidth="1"/>
    <col min="11526" max="11527" width="18.28515625" style="78" customWidth="1"/>
    <col min="11528" max="11528" width="21.28515625" style="78" customWidth="1"/>
    <col min="11529" max="11530" width="10.28515625" style="78" customWidth="1"/>
    <col min="11531" max="11531" width="8.7109375" style="78" customWidth="1"/>
    <col min="11532" max="11532" width="9.140625" style="78"/>
    <col min="11533" max="11533" width="10.28515625" style="78" customWidth="1"/>
    <col min="11534" max="11535" width="9.140625" style="78"/>
    <col min="11536" max="11536" width="14.140625" style="78" customWidth="1"/>
    <col min="11537" max="11537" width="12" style="78" customWidth="1"/>
    <col min="11538" max="11538" width="9.140625" style="78"/>
    <col min="11539" max="11539" width="9.7109375" style="78" customWidth="1"/>
    <col min="11540" max="11777" width="9.140625" style="78"/>
    <col min="11778" max="11778" width="11.5703125" style="78" customWidth="1"/>
    <col min="11779" max="11780" width="9.140625" style="78"/>
    <col min="11781" max="11781" width="8.7109375" style="78" customWidth="1"/>
    <col min="11782" max="11783" width="18.28515625" style="78" customWidth="1"/>
    <col min="11784" max="11784" width="21.28515625" style="78" customWidth="1"/>
    <col min="11785" max="11786" width="10.28515625" style="78" customWidth="1"/>
    <col min="11787" max="11787" width="8.7109375" style="78" customWidth="1"/>
    <col min="11788" max="11788" width="9.140625" style="78"/>
    <col min="11789" max="11789" width="10.28515625" style="78" customWidth="1"/>
    <col min="11790" max="11791" width="9.140625" style="78"/>
    <col min="11792" max="11792" width="14.140625" style="78" customWidth="1"/>
    <col min="11793" max="11793" width="12" style="78" customWidth="1"/>
    <col min="11794" max="11794" width="9.140625" style="78"/>
    <col min="11795" max="11795" width="9.7109375" style="78" customWidth="1"/>
    <col min="11796" max="12033" width="9.140625" style="78"/>
    <col min="12034" max="12034" width="11.5703125" style="78" customWidth="1"/>
    <col min="12035" max="12036" width="9.140625" style="78"/>
    <col min="12037" max="12037" width="8.7109375" style="78" customWidth="1"/>
    <col min="12038" max="12039" width="18.28515625" style="78" customWidth="1"/>
    <col min="12040" max="12040" width="21.28515625" style="78" customWidth="1"/>
    <col min="12041" max="12042" width="10.28515625" style="78" customWidth="1"/>
    <col min="12043" max="12043" width="8.7109375" style="78" customWidth="1"/>
    <col min="12044" max="12044" width="9.140625" style="78"/>
    <col min="12045" max="12045" width="10.28515625" style="78" customWidth="1"/>
    <col min="12046" max="12047" width="9.140625" style="78"/>
    <col min="12048" max="12048" width="14.140625" style="78" customWidth="1"/>
    <col min="12049" max="12049" width="12" style="78" customWidth="1"/>
    <col min="12050" max="12050" width="9.140625" style="78"/>
    <col min="12051" max="12051" width="9.7109375" style="78" customWidth="1"/>
    <col min="12052" max="12289" width="9.140625" style="78"/>
    <col min="12290" max="12290" width="11.5703125" style="78" customWidth="1"/>
    <col min="12291" max="12292" width="9.140625" style="78"/>
    <col min="12293" max="12293" width="8.7109375" style="78" customWidth="1"/>
    <col min="12294" max="12295" width="18.28515625" style="78" customWidth="1"/>
    <col min="12296" max="12296" width="21.28515625" style="78" customWidth="1"/>
    <col min="12297" max="12298" width="10.28515625" style="78" customWidth="1"/>
    <col min="12299" max="12299" width="8.7109375" style="78" customWidth="1"/>
    <col min="12300" max="12300" width="9.140625" style="78"/>
    <col min="12301" max="12301" width="10.28515625" style="78" customWidth="1"/>
    <col min="12302" max="12303" width="9.140625" style="78"/>
    <col min="12304" max="12304" width="14.140625" style="78" customWidth="1"/>
    <col min="12305" max="12305" width="12" style="78" customWidth="1"/>
    <col min="12306" max="12306" width="9.140625" style="78"/>
    <col min="12307" max="12307" width="9.7109375" style="78" customWidth="1"/>
    <col min="12308" max="12545" width="9.140625" style="78"/>
    <col min="12546" max="12546" width="11.5703125" style="78" customWidth="1"/>
    <col min="12547" max="12548" width="9.140625" style="78"/>
    <col min="12549" max="12549" width="8.7109375" style="78" customWidth="1"/>
    <col min="12550" max="12551" width="18.28515625" style="78" customWidth="1"/>
    <col min="12552" max="12552" width="21.28515625" style="78" customWidth="1"/>
    <col min="12553" max="12554" width="10.28515625" style="78" customWidth="1"/>
    <col min="12555" max="12555" width="8.7109375" style="78" customWidth="1"/>
    <col min="12556" max="12556" width="9.140625" style="78"/>
    <col min="12557" max="12557" width="10.28515625" style="78" customWidth="1"/>
    <col min="12558" max="12559" width="9.140625" style="78"/>
    <col min="12560" max="12560" width="14.140625" style="78" customWidth="1"/>
    <col min="12561" max="12561" width="12" style="78" customWidth="1"/>
    <col min="12562" max="12562" width="9.140625" style="78"/>
    <col min="12563" max="12563" width="9.7109375" style="78" customWidth="1"/>
    <col min="12564" max="12801" width="9.140625" style="78"/>
    <col min="12802" max="12802" width="11.5703125" style="78" customWidth="1"/>
    <col min="12803" max="12804" width="9.140625" style="78"/>
    <col min="12805" max="12805" width="8.7109375" style="78" customWidth="1"/>
    <col min="12806" max="12807" width="18.28515625" style="78" customWidth="1"/>
    <col min="12808" max="12808" width="21.28515625" style="78" customWidth="1"/>
    <col min="12809" max="12810" width="10.28515625" style="78" customWidth="1"/>
    <col min="12811" max="12811" width="8.7109375" style="78" customWidth="1"/>
    <col min="12812" max="12812" width="9.140625" style="78"/>
    <col min="12813" max="12813" width="10.28515625" style="78" customWidth="1"/>
    <col min="12814" max="12815" width="9.140625" style="78"/>
    <col min="12816" max="12816" width="14.140625" style="78" customWidth="1"/>
    <col min="12817" max="12817" width="12" style="78" customWidth="1"/>
    <col min="12818" max="12818" width="9.140625" style="78"/>
    <col min="12819" max="12819" width="9.7109375" style="78" customWidth="1"/>
    <col min="12820" max="13057" width="9.140625" style="78"/>
    <col min="13058" max="13058" width="11.5703125" style="78" customWidth="1"/>
    <col min="13059" max="13060" width="9.140625" style="78"/>
    <col min="13061" max="13061" width="8.7109375" style="78" customWidth="1"/>
    <col min="13062" max="13063" width="18.28515625" style="78" customWidth="1"/>
    <col min="13064" max="13064" width="21.28515625" style="78" customWidth="1"/>
    <col min="13065" max="13066" width="10.28515625" style="78" customWidth="1"/>
    <col min="13067" max="13067" width="8.7109375" style="78" customWidth="1"/>
    <col min="13068" max="13068" width="9.140625" style="78"/>
    <col min="13069" max="13069" width="10.28515625" style="78" customWidth="1"/>
    <col min="13070" max="13071" width="9.140625" style="78"/>
    <col min="13072" max="13072" width="14.140625" style="78" customWidth="1"/>
    <col min="13073" max="13073" width="12" style="78" customWidth="1"/>
    <col min="13074" max="13074" width="9.140625" style="78"/>
    <col min="13075" max="13075" width="9.7109375" style="78" customWidth="1"/>
    <col min="13076" max="13313" width="9.140625" style="78"/>
    <col min="13314" max="13314" width="11.5703125" style="78" customWidth="1"/>
    <col min="13315" max="13316" width="9.140625" style="78"/>
    <col min="13317" max="13317" width="8.7109375" style="78" customWidth="1"/>
    <col min="13318" max="13319" width="18.28515625" style="78" customWidth="1"/>
    <col min="13320" max="13320" width="21.28515625" style="78" customWidth="1"/>
    <col min="13321" max="13322" width="10.28515625" style="78" customWidth="1"/>
    <col min="13323" max="13323" width="8.7109375" style="78" customWidth="1"/>
    <col min="13324" max="13324" width="9.140625" style="78"/>
    <col min="13325" max="13325" width="10.28515625" style="78" customWidth="1"/>
    <col min="13326" max="13327" width="9.140625" style="78"/>
    <col min="13328" max="13328" width="14.140625" style="78" customWidth="1"/>
    <col min="13329" max="13329" width="12" style="78" customWidth="1"/>
    <col min="13330" max="13330" width="9.140625" style="78"/>
    <col min="13331" max="13331" width="9.7109375" style="78" customWidth="1"/>
    <col min="13332" max="13569" width="9.140625" style="78"/>
    <col min="13570" max="13570" width="11.5703125" style="78" customWidth="1"/>
    <col min="13571" max="13572" width="9.140625" style="78"/>
    <col min="13573" max="13573" width="8.7109375" style="78" customWidth="1"/>
    <col min="13574" max="13575" width="18.28515625" style="78" customWidth="1"/>
    <col min="13576" max="13576" width="21.28515625" style="78" customWidth="1"/>
    <col min="13577" max="13578" width="10.28515625" style="78" customWidth="1"/>
    <col min="13579" max="13579" width="8.7109375" style="78" customWidth="1"/>
    <col min="13580" max="13580" width="9.140625" style="78"/>
    <col min="13581" max="13581" width="10.28515625" style="78" customWidth="1"/>
    <col min="13582" max="13583" width="9.140625" style="78"/>
    <col min="13584" max="13584" width="14.140625" style="78" customWidth="1"/>
    <col min="13585" max="13585" width="12" style="78" customWidth="1"/>
    <col min="13586" max="13586" width="9.140625" style="78"/>
    <col min="13587" max="13587" width="9.7109375" style="78" customWidth="1"/>
    <col min="13588" max="13825" width="9.140625" style="78"/>
    <col min="13826" max="13826" width="11.5703125" style="78" customWidth="1"/>
    <col min="13827" max="13828" width="9.140625" style="78"/>
    <col min="13829" max="13829" width="8.7109375" style="78" customWidth="1"/>
    <col min="13830" max="13831" width="18.28515625" style="78" customWidth="1"/>
    <col min="13832" max="13832" width="21.28515625" style="78" customWidth="1"/>
    <col min="13833" max="13834" width="10.28515625" style="78" customWidth="1"/>
    <col min="13835" max="13835" width="8.7109375" style="78" customWidth="1"/>
    <col min="13836" max="13836" width="9.140625" style="78"/>
    <col min="13837" max="13837" width="10.28515625" style="78" customWidth="1"/>
    <col min="13838" max="13839" width="9.140625" style="78"/>
    <col min="13840" max="13840" width="14.140625" style="78" customWidth="1"/>
    <col min="13841" max="13841" width="12" style="78" customWidth="1"/>
    <col min="13842" max="13842" width="9.140625" style="78"/>
    <col min="13843" max="13843" width="9.7109375" style="78" customWidth="1"/>
    <col min="13844" max="14081" width="9.140625" style="78"/>
    <col min="14082" max="14082" width="11.5703125" style="78" customWidth="1"/>
    <col min="14083" max="14084" width="9.140625" style="78"/>
    <col min="14085" max="14085" width="8.7109375" style="78" customWidth="1"/>
    <col min="14086" max="14087" width="18.28515625" style="78" customWidth="1"/>
    <col min="14088" max="14088" width="21.28515625" style="78" customWidth="1"/>
    <col min="14089" max="14090" width="10.28515625" style="78" customWidth="1"/>
    <col min="14091" max="14091" width="8.7109375" style="78" customWidth="1"/>
    <col min="14092" max="14092" width="9.140625" style="78"/>
    <col min="14093" max="14093" width="10.28515625" style="78" customWidth="1"/>
    <col min="14094" max="14095" width="9.140625" style="78"/>
    <col min="14096" max="14096" width="14.140625" style="78" customWidth="1"/>
    <col min="14097" max="14097" width="12" style="78" customWidth="1"/>
    <col min="14098" max="14098" width="9.140625" style="78"/>
    <col min="14099" max="14099" width="9.7109375" style="78" customWidth="1"/>
    <col min="14100" max="14337" width="9.140625" style="78"/>
    <col min="14338" max="14338" width="11.5703125" style="78" customWidth="1"/>
    <col min="14339" max="14340" width="9.140625" style="78"/>
    <col min="14341" max="14341" width="8.7109375" style="78" customWidth="1"/>
    <col min="14342" max="14343" width="18.28515625" style="78" customWidth="1"/>
    <col min="14344" max="14344" width="21.28515625" style="78" customWidth="1"/>
    <col min="14345" max="14346" width="10.28515625" style="78" customWidth="1"/>
    <col min="14347" max="14347" width="8.7109375" style="78" customWidth="1"/>
    <col min="14348" max="14348" width="9.140625" style="78"/>
    <col min="14349" max="14349" width="10.28515625" style="78" customWidth="1"/>
    <col min="14350" max="14351" width="9.140625" style="78"/>
    <col min="14352" max="14352" width="14.140625" style="78" customWidth="1"/>
    <col min="14353" max="14353" width="12" style="78" customWidth="1"/>
    <col min="14354" max="14354" width="9.140625" style="78"/>
    <col min="14355" max="14355" width="9.7109375" style="78" customWidth="1"/>
    <col min="14356" max="14593" width="9.140625" style="78"/>
    <col min="14594" max="14594" width="11.5703125" style="78" customWidth="1"/>
    <col min="14595" max="14596" width="9.140625" style="78"/>
    <col min="14597" max="14597" width="8.7109375" style="78" customWidth="1"/>
    <col min="14598" max="14599" width="18.28515625" style="78" customWidth="1"/>
    <col min="14600" max="14600" width="21.28515625" style="78" customWidth="1"/>
    <col min="14601" max="14602" width="10.28515625" style="78" customWidth="1"/>
    <col min="14603" max="14603" width="8.7109375" style="78" customWidth="1"/>
    <col min="14604" max="14604" width="9.140625" style="78"/>
    <col min="14605" max="14605" width="10.28515625" style="78" customWidth="1"/>
    <col min="14606" max="14607" width="9.140625" style="78"/>
    <col min="14608" max="14608" width="14.140625" style="78" customWidth="1"/>
    <col min="14609" max="14609" width="12" style="78" customWidth="1"/>
    <col min="14610" max="14610" width="9.140625" style="78"/>
    <col min="14611" max="14611" width="9.7109375" style="78" customWidth="1"/>
    <col min="14612" max="14849" width="9.140625" style="78"/>
    <col min="14850" max="14850" width="11.5703125" style="78" customWidth="1"/>
    <col min="14851" max="14852" width="9.140625" style="78"/>
    <col min="14853" max="14853" width="8.7109375" style="78" customWidth="1"/>
    <col min="14854" max="14855" width="18.28515625" style="78" customWidth="1"/>
    <col min="14856" max="14856" width="21.28515625" style="78" customWidth="1"/>
    <col min="14857" max="14858" width="10.28515625" style="78" customWidth="1"/>
    <col min="14859" max="14859" width="8.7109375" style="78" customWidth="1"/>
    <col min="14860" max="14860" width="9.140625" style="78"/>
    <col min="14861" max="14861" width="10.28515625" style="78" customWidth="1"/>
    <col min="14862" max="14863" width="9.140625" style="78"/>
    <col min="14864" max="14864" width="14.140625" style="78" customWidth="1"/>
    <col min="14865" max="14865" width="12" style="78" customWidth="1"/>
    <col min="14866" max="14866" width="9.140625" style="78"/>
    <col min="14867" max="14867" width="9.7109375" style="78" customWidth="1"/>
    <col min="14868" max="15105" width="9.140625" style="78"/>
    <col min="15106" max="15106" width="11.5703125" style="78" customWidth="1"/>
    <col min="15107" max="15108" width="9.140625" style="78"/>
    <col min="15109" max="15109" width="8.7109375" style="78" customWidth="1"/>
    <col min="15110" max="15111" width="18.28515625" style="78" customWidth="1"/>
    <col min="15112" max="15112" width="21.28515625" style="78" customWidth="1"/>
    <col min="15113" max="15114" width="10.28515625" style="78" customWidth="1"/>
    <col min="15115" max="15115" width="8.7109375" style="78" customWidth="1"/>
    <col min="15116" max="15116" width="9.140625" style="78"/>
    <col min="15117" max="15117" width="10.28515625" style="78" customWidth="1"/>
    <col min="15118" max="15119" width="9.140625" style="78"/>
    <col min="15120" max="15120" width="14.140625" style="78" customWidth="1"/>
    <col min="15121" max="15121" width="12" style="78" customWidth="1"/>
    <col min="15122" max="15122" width="9.140625" style="78"/>
    <col min="15123" max="15123" width="9.7109375" style="78" customWidth="1"/>
    <col min="15124" max="15361" width="9.140625" style="78"/>
    <col min="15362" max="15362" width="11.5703125" style="78" customWidth="1"/>
    <col min="15363" max="15364" width="9.140625" style="78"/>
    <col min="15365" max="15365" width="8.7109375" style="78" customWidth="1"/>
    <col min="15366" max="15367" width="18.28515625" style="78" customWidth="1"/>
    <col min="15368" max="15368" width="21.28515625" style="78" customWidth="1"/>
    <col min="15369" max="15370" width="10.28515625" style="78" customWidth="1"/>
    <col min="15371" max="15371" width="8.7109375" style="78" customWidth="1"/>
    <col min="15372" max="15372" width="9.140625" style="78"/>
    <col min="15373" max="15373" width="10.28515625" style="78" customWidth="1"/>
    <col min="15374" max="15375" width="9.140625" style="78"/>
    <col min="15376" max="15376" width="14.140625" style="78" customWidth="1"/>
    <col min="15377" max="15377" width="12" style="78" customWidth="1"/>
    <col min="15378" max="15378" width="9.140625" style="78"/>
    <col min="15379" max="15379" width="9.7109375" style="78" customWidth="1"/>
    <col min="15380" max="15617" width="9.140625" style="78"/>
    <col min="15618" max="15618" width="11.5703125" style="78" customWidth="1"/>
    <col min="15619" max="15620" width="9.140625" style="78"/>
    <col min="15621" max="15621" width="8.7109375" style="78" customWidth="1"/>
    <col min="15622" max="15623" width="18.28515625" style="78" customWidth="1"/>
    <col min="15624" max="15624" width="21.28515625" style="78" customWidth="1"/>
    <col min="15625" max="15626" width="10.28515625" style="78" customWidth="1"/>
    <col min="15627" max="15627" width="8.7109375" style="78" customWidth="1"/>
    <col min="15628" max="15628" width="9.140625" style="78"/>
    <col min="15629" max="15629" width="10.28515625" style="78" customWidth="1"/>
    <col min="15630" max="15631" width="9.140625" style="78"/>
    <col min="15632" max="15632" width="14.140625" style="78" customWidth="1"/>
    <col min="15633" max="15633" width="12" style="78" customWidth="1"/>
    <col min="15634" max="15634" width="9.140625" style="78"/>
    <col min="15635" max="15635" width="9.7109375" style="78" customWidth="1"/>
    <col min="15636" max="15873" width="9.140625" style="78"/>
    <col min="15874" max="15874" width="11.5703125" style="78" customWidth="1"/>
    <col min="15875" max="15876" width="9.140625" style="78"/>
    <col min="15877" max="15877" width="8.7109375" style="78" customWidth="1"/>
    <col min="15878" max="15879" width="18.28515625" style="78" customWidth="1"/>
    <col min="15880" max="15880" width="21.28515625" style="78" customWidth="1"/>
    <col min="15881" max="15882" width="10.28515625" style="78" customWidth="1"/>
    <col min="15883" max="15883" width="8.7109375" style="78" customWidth="1"/>
    <col min="15884" max="15884" width="9.140625" style="78"/>
    <col min="15885" max="15885" width="10.28515625" style="78" customWidth="1"/>
    <col min="15886" max="15887" width="9.140625" style="78"/>
    <col min="15888" max="15888" width="14.140625" style="78" customWidth="1"/>
    <col min="15889" max="15889" width="12" style="78" customWidth="1"/>
    <col min="15890" max="15890" width="9.140625" style="78"/>
    <col min="15891" max="15891" width="9.7109375" style="78" customWidth="1"/>
    <col min="15892" max="16129" width="9.140625" style="78"/>
    <col min="16130" max="16130" width="11.5703125" style="78" customWidth="1"/>
    <col min="16131" max="16132" width="9.140625" style="78"/>
    <col min="16133" max="16133" width="8.7109375" style="78" customWidth="1"/>
    <col min="16134" max="16135" width="18.28515625" style="78" customWidth="1"/>
    <col min="16136" max="16136" width="21.28515625" style="78" customWidth="1"/>
    <col min="16137" max="16138" width="10.28515625" style="78" customWidth="1"/>
    <col min="16139" max="16139" width="8.7109375" style="78" customWidth="1"/>
    <col min="16140" max="16140" width="9.140625" style="78"/>
    <col min="16141" max="16141" width="10.28515625" style="78" customWidth="1"/>
    <col min="16142" max="16143" width="9.140625" style="78"/>
    <col min="16144" max="16144" width="14.140625" style="78" customWidth="1"/>
    <col min="16145" max="16145" width="12" style="78" customWidth="1"/>
    <col min="16146" max="16146" width="9.140625" style="78"/>
    <col min="16147" max="16147" width="9.7109375" style="78" customWidth="1"/>
    <col min="16148" max="16384" width="9.140625" style="78"/>
  </cols>
  <sheetData>
    <row r="3" spans="1:19" ht="20.25" customHeight="1">
      <c r="A3" s="77" t="s">
        <v>92</v>
      </c>
    </row>
    <row r="4" spans="1:19" ht="20.25" customHeight="1">
      <c r="A4" s="77" t="s">
        <v>93</v>
      </c>
    </row>
    <row r="5" spans="1:19" ht="20.25" customHeight="1">
      <c r="A5" s="77" t="s">
        <v>94</v>
      </c>
    </row>
    <row r="6" spans="1:19" ht="20.25" customHeight="1">
      <c r="A6" s="77" t="s">
        <v>95</v>
      </c>
    </row>
    <row r="7" spans="1:19" ht="20.25" customHeight="1">
      <c r="A7" s="77" t="s">
        <v>96</v>
      </c>
    </row>
    <row r="12" spans="1:19" ht="18.75">
      <c r="A12" s="58" t="s">
        <v>235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60"/>
      <c r="M12" s="59"/>
      <c r="N12" s="59"/>
      <c r="O12" s="61"/>
      <c r="P12" s="62"/>
      <c r="Q12" s="62"/>
      <c r="R12" s="60"/>
      <c r="S12" s="60"/>
    </row>
    <row r="13" spans="1:19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60"/>
      <c r="M13" s="59"/>
      <c r="N13" s="59"/>
      <c r="O13" s="61"/>
      <c r="P13" s="62"/>
      <c r="Q13" s="62"/>
      <c r="R13" s="60"/>
      <c r="S13" s="60"/>
    </row>
    <row r="14" spans="1:19">
      <c r="A14" s="59" t="s">
        <v>98</v>
      </c>
      <c r="B14" s="59"/>
      <c r="C14" s="59" t="s">
        <v>99</v>
      </c>
      <c r="D14" s="59"/>
      <c r="E14" s="59"/>
      <c r="F14" s="59"/>
      <c r="G14" s="59"/>
      <c r="H14" s="59"/>
      <c r="I14" s="59"/>
      <c r="J14" s="59"/>
      <c r="K14" s="59"/>
      <c r="L14" s="60"/>
      <c r="M14" s="59"/>
      <c r="N14" s="59"/>
      <c r="O14" s="61"/>
      <c r="P14" s="62"/>
      <c r="Q14" s="62"/>
      <c r="R14" s="60"/>
      <c r="S14" s="60"/>
    </row>
    <row r="15" spans="1:19">
      <c r="A15" s="59" t="s">
        <v>100</v>
      </c>
      <c r="B15" s="59"/>
      <c r="C15" s="59" t="s">
        <v>101</v>
      </c>
      <c r="D15" s="59"/>
      <c r="E15" s="59"/>
      <c r="F15" s="59"/>
      <c r="G15" s="59"/>
      <c r="H15" s="59"/>
      <c r="I15" s="59"/>
      <c r="J15" s="59"/>
      <c r="K15" s="59"/>
      <c r="L15" s="60"/>
      <c r="M15" s="59"/>
      <c r="N15" s="59"/>
      <c r="O15" s="61"/>
      <c r="P15" s="62"/>
      <c r="Q15" s="62"/>
      <c r="R15" s="60"/>
      <c r="S15" s="60"/>
    </row>
    <row r="16" spans="1:19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60"/>
      <c r="M16" s="59"/>
      <c r="N16" s="59"/>
      <c r="O16" s="61"/>
      <c r="P16" s="62"/>
      <c r="Q16" s="62"/>
      <c r="R16" s="60"/>
      <c r="S16" s="60"/>
    </row>
    <row r="17" spans="1:20" ht="12.75" customHeight="1">
      <c r="A17" s="293" t="s">
        <v>98</v>
      </c>
      <c r="B17" s="293" t="s">
        <v>1</v>
      </c>
      <c r="C17" s="293" t="s">
        <v>92</v>
      </c>
      <c r="D17" s="293" t="s">
        <v>93</v>
      </c>
      <c r="E17" s="293" t="s">
        <v>102</v>
      </c>
      <c r="F17" s="302" t="s">
        <v>103</v>
      </c>
      <c r="G17" s="293" t="s">
        <v>104</v>
      </c>
      <c r="H17" s="293" t="s">
        <v>105</v>
      </c>
      <c r="I17" s="292" t="s">
        <v>106</v>
      </c>
      <c r="J17" s="303" t="s">
        <v>236</v>
      </c>
      <c r="K17" s="303" t="s">
        <v>108</v>
      </c>
      <c r="L17" s="303" t="s">
        <v>109</v>
      </c>
      <c r="M17" s="299" t="s">
        <v>110</v>
      </c>
      <c r="N17" s="299" t="s">
        <v>111</v>
      </c>
      <c r="O17" s="305" t="s">
        <v>96</v>
      </c>
      <c r="P17" s="303" t="s">
        <v>237</v>
      </c>
      <c r="Q17" s="303" t="s">
        <v>238</v>
      </c>
      <c r="R17" s="299" t="s">
        <v>239</v>
      </c>
      <c r="S17" s="292" t="s">
        <v>117</v>
      </c>
      <c r="T17" s="301" t="s">
        <v>118</v>
      </c>
    </row>
    <row r="18" spans="1:20" ht="36.75" customHeight="1">
      <c r="A18" s="293"/>
      <c r="B18" s="293"/>
      <c r="C18" s="293"/>
      <c r="D18" s="293"/>
      <c r="E18" s="293"/>
      <c r="F18" s="302"/>
      <c r="G18" s="293"/>
      <c r="H18" s="293"/>
      <c r="I18" s="292"/>
      <c r="J18" s="304"/>
      <c r="K18" s="304"/>
      <c r="L18" s="304"/>
      <c r="M18" s="300"/>
      <c r="N18" s="300"/>
      <c r="O18" s="306"/>
      <c r="P18" s="304"/>
      <c r="Q18" s="304"/>
      <c r="R18" s="300"/>
      <c r="S18" s="292"/>
      <c r="T18" s="301"/>
    </row>
    <row r="19" spans="1:20">
      <c r="A19" s="81">
        <v>42917</v>
      </c>
      <c r="B19" s="82" t="s">
        <v>119</v>
      </c>
      <c r="C19" s="82" t="s">
        <v>120</v>
      </c>
      <c r="D19" s="82" t="s">
        <v>121</v>
      </c>
      <c r="E19" s="82" t="s">
        <v>122</v>
      </c>
      <c r="F19" s="83" t="s">
        <v>123</v>
      </c>
      <c r="G19" s="82" t="s">
        <v>124</v>
      </c>
      <c r="H19" s="82" t="s">
        <v>125</v>
      </c>
      <c r="I19" s="66">
        <v>1100</v>
      </c>
      <c r="J19" s="84">
        <f t="shared" ref="J19:J24" si="0">I19</f>
        <v>1100</v>
      </c>
      <c r="K19" s="82">
        <v>20</v>
      </c>
      <c r="L19" s="82">
        <f t="shared" ref="L19:L24" si="1">(I19/J19)/K19</f>
        <v>0.05</v>
      </c>
      <c r="M19" s="83">
        <v>42919</v>
      </c>
      <c r="N19" s="83">
        <v>42919</v>
      </c>
      <c r="O19" s="85">
        <v>42919</v>
      </c>
      <c r="P19" s="86" t="s">
        <v>240</v>
      </c>
      <c r="Q19" s="86" t="str">
        <f t="shared" ref="Q19:Q24" si="2">+P19</f>
        <v>DASM70211T</v>
      </c>
      <c r="R19" s="66">
        <v>550</v>
      </c>
      <c r="S19" s="66">
        <v>0</v>
      </c>
      <c r="T19" s="87" t="s">
        <v>127</v>
      </c>
    </row>
    <row r="20" spans="1:20">
      <c r="A20" s="81">
        <v>42917</v>
      </c>
      <c r="B20" s="82" t="s">
        <v>119</v>
      </c>
      <c r="C20" s="82" t="s">
        <v>120</v>
      </c>
      <c r="D20" s="82" t="s">
        <v>121</v>
      </c>
      <c r="E20" s="82" t="s">
        <v>122</v>
      </c>
      <c r="F20" s="83" t="s">
        <v>123</v>
      </c>
      <c r="G20" s="82" t="s">
        <v>124</v>
      </c>
      <c r="H20" s="82" t="s">
        <v>125</v>
      </c>
      <c r="I20" s="66">
        <v>1100</v>
      </c>
      <c r="J20" s="84">
        <f t="shared" si="0"/>
        <v>1100</v>
      </c>
      <c r="K20" s="82">
        <v>20</v>
      </c>
      <c r="L20" s="82">
        <f t="shared" si="1"/>
        <v>0.05</v>
      </c>
      <c r="M20" s="83">
        <v>42919</v>
      </c>
      <c r="N20" s="83">
        <v>42919</v>
      </c>
      <c r="O20" s="85">
        <v>42920</v>
      </c>
      <c r="P20" s="86" t="s">
        <v>241</v>
      </c>
      <c r="Q20" s="86" t="str">
        <f t="shared" si="2"/>
        <v>DASM70212T</v>
      </c>
      <c r="R20" s="66">
        <v>550</v>
      </c>
      <c r="S20" s="66">
        <v>0</v>
      </c>
      <c r="T20" s="87" t="s">
        <v>127</v>
      </c>
    </row>
    <row r="21" spans="1:20">
      <c r="A21" s="81">
        <v>42917</v>
      </c>
      <c r="B21" s="82" t="s">
        <v>129</v>
      </c>
      <c r="C21" s="82" t="s">
        <v>130</v>
      </c>
      <c r="D21" s="82" t="s">
        <v>121</v>
      </c>
      <c r="E21" s="82" t="s">
        <v>122</v>
      </c>
      <c r="F21" s="83" t="s">
        <v>131</v>
      </c>
      <c r="G21" s="82" t="s">
        <v>132</v>
      </c>
      <c r="H21" s="82" t="s">
        <v>133</v>
      </c>
      <c r="I21" s="66">
        <v>60</v>
      </c>
      <c r="J21" s="84">
        <f t="shared" si="0"/>
        <v>60</v>
      </c>
      <c r="K21" s="82">
        <v>20</v>
      </c>
      <c r="L21" s="82">
        <f t="shared" si="1"/>
        <v>0.05</v>
      </c>
      <c r="M21" s="83">
        <v>42919</v>
      </c>
      <c r="N21" s="83">
        <v>42919</v>
      </c>
      <c r="O21" s="85">
        <v>42919</v>
      </c>
      <c r="P21" s="86" t="s">
        <v>242</v>
      </c>
      <c r="Q21" s="86" t="str">
        <f t="shared" si="2"/>
        <v>DAPM70733T</v>
      </c>
      <c r="R21" s="66">
        <f>+I21</f>
        <v>60</v>
      </c>
      <c r="S21" s="66">
        <v>0</v>
      </c>
      <c r="T21" s="87" t="s">
        <v>127</v>
      </c>
    </row>
    <row r="22" spans="1:20">
      <c r="A22" s="81">
        <v>42917</v>
      </c>
      <c r="B22" s="82" t="s">
        <v>129</v>
      </c>
      <c r="C22" s="82" t="s">
        <v>130</v>
      </c>
      <c r="D22" s="82" t="s">
        <v>134</v>
      </c>
      <c r="E22" s="82" t="s">
        <v>122</v>
      </c>
      <c r="F22" s="83" t="s">
        <v>131</v>
      </c>
      <c r="G22" s="82" t="s">
        <v>135</v>
      </c>
      <c r="H22" s="82" t="s">
        <v>136</v>
      </c>
      <c r="I22" s="66">
        <v>30</v>
      </c>
      <c r="J22" s="84">
        <f t="shared" si="0"/>
        <v>30</v>
      </c>
      <c r="K22" s="82">
        <v>20</v>
      </c>
      <c r="L22" s="82">
        <f t="shared" si="1"/>
        <v>0.05</v>
      </c>
      <c r="M22" s="83">
        <v>42919</v>
      </c>
      <c r="N22" s="83">
        <v>42919</v>
      </c>
      <c r="O22" s="85">
        <v>42919</v>
      </c>
      <c r="P22" s="86" t="s">
        <v>243</v>
      </c>
      <c r="Q22" s="86" t="str">
        <f t="shared" si="2"/>
        <v>DASA70792T</v>
      </c>
      <c r="R22" s="66">
        <f>+I22</f>
        <v>30</v>
      </c>
      <c r="S22" s="66">
        <v>0</v>
      </c>
      <c r="T22" s="87" t="s">
        <v>127</v>
      </c>
    </row>
    <row r="23" spans="1:20">
      <c r="A23" s="81">
        <v>42917</v>
      </c>
      <c r="B23" s="82" t="s">
        <v>137</v>
      </c>
      <c r="C23" s="82" t="s">
        <v>138</v>
      </c>
      <c r="D23" s="82" t="s">
        <v>139</v>
      </c>
      <c r="E23" s="82" t="s">
        <v>122</v>
      </c>
      <c r="F23" s="83" t="s">
        <v>140</v>
      </c>
      <c r="G23" s="82" t="s">
        <v>141</v>
      </c>
      <c r="H23" s="82" t="s">
        <v>142</v>
      </c>
      <c r="I23" s="66">
        <v>80</v>
      </c>
      <c r="J23" s="84">
        <f t="shared" si="0"/>
        <v>80</v>
      </c>
      <c r="K23" s="82">
        <v>20</v>
      </c>
      <c r="L23" s="82">
        <f t="shared" si="1"/>
        <v>0.05</v>
      </c>
      <c r="M23" s="83">
        <v>42919</v>
      </c>
      <c r="N23" s="83">
        <v>42919</v>
      </c>
      <c r="O23" s="85">
        <v>42919</v>
      </c>
      <c r="P23" s="86" t="s">
        <v>244</v>
      </c>
      <c r="Q23" s="86" t="str">
        <f t="shared" si="2"/>
        <v>DASA70803T</v>
      </c>
      <c r="R23" s="66">
        <f>+I23</f>
        <v>80</v>
      </c>
      <c r="S23" s="66">
        <v>0</v>
      </c>
      <c r="T23" s="87" t="s">
        <v>127</v>
      </c>
    </row>
    <row r="24" spans="1:20">
      <c r="A24" s="81">
        <v>42917</v>
      </c>
      <c r="B24" s="82" t="s">
        <v>137</v>
      </c>
      <c r="C24" s="82" t="s">
        <v>138</v>
      </c>
      <c r="D24" s="82" t="s">
        <v>139</v>
      </c>
      <c r="E24" s="82" t="s">
        <v>122</v>
      </c>
      <c r="F24" s="83" t="s">
        <v>140</v>
      </c>
      <c r="G24" s="82" t="s">
        <v>143</v>
      </c>
      <c r="H24" s="82" t="s">
        <v>144</v>
      </c>
      <c r="I24" s="66">
        <v>180</v>
      </c>
      <c r="J24" s="84">
        <f t="shared" si="0"/>
        <v>180</v>
      </c>
      <c r="K24" s="82">
        <v>20</v>
      </c>
      <c r="L24" s="82">
        <f t="shared" si="1"/>
        <v>0.05</v>
      </c>
      <c r="M24" s="83">
        <v>42919</v>
      </c>
      <c r="N24" s="83">
        <v>42919</v>
      </c>
      <c r="O24" s="85">
        <v>42919</v>
      </c>
      <c r="P24" s="86" t="s">
        <v>245</v>
      </c>
      <c r="Q24" s="86" t="str">
        <f t="shared" si="2"/>
        <v>DAPM70731T</v>
      </c>
      <c r="R24" s="66">
        <v>90</v>
      </c>
      <c r="S24" s="66">
        <v>90</v>
      </c>
      <c r="T24" s="87" t="s">
        <v>145</v>
      </c>
    </row>
  </sheetData>
  <autoFilter ref="A18:S24"/>
  <mergeCells count="20">
    <mergeCell ref="L17:L18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S17:S18"/>
    <mergeCell ref="T17:T18"/>
    <mergeCell ref="M17:M18"/>
    <mergeCell ref="N17:N18"/>
    <mergeCell ref="O17:O18"/>
    <mergeCell ref="P17:P18"/>
    <mergeCell ref="Q17:Q18"/>
    <mergeCell ref="R17:R1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U22"/>
  <sheetViews>
    <sheetView showGridLines="0" workbookViewId="0"/>
  </sheetViews>
  <sheetFormatPr defaultRowHeight="12.75"/>
  <cols>
    <col min="1" max="1" width="9.140625" style="78"/>
    <col min="2" max="3" width="10.5703125" style="78" customWidth="1"/>
    <col min="4" max="6" width="9.140625" style="78"/>
    <col min="7" max="7" width="19" style="78" customWidth="1"/>
    <col min="8" max="8" width="19.28515625" style="78" customWidth="1"/>
    <col min="9" max="9" width="37" style="78" customWidth="1"/>
    <col min="10" max="13" width="9.140625" style="78"/>
    <col min="14" max="14" width="19" style="78" customWidth="1"/>
    <col min="15" max="17" width="9.140625" style="78"/>
    <col min="18" max="18" width="15.140625" style="78" customWidth="1"/>
    <col min="19" max="19" width="11.28515625" style="78" customWidth="1"/>
    <col min="20" max="20" width="9.28515625" style="78" bestFit="1" customWidth="1"/>
    <col min="21" max="21" width="9.5703125" style="78" bestFit="1" customWidth="1"/>
    <col min="22" max="257" width="9.140625" style="78"/>
    <col min="258" max="259" width="10.5703125" style="78" customWidth="1"/>
    <col min="260" max="262" width="9.140625" style="78"/>
    <col min="263" max="263" width="19" style="78" customWidth="1"/>
    <col min="264" max="264" width="19.28515625" style="78" customWidth="1"/>
    <col min="265" max="265" width="37" style="78" customWidth="1"/>
    <col min="266" max="269" width="9.140625" style="78"/>
    <col min="270" max="270" width="19" style="78" customWidth="1"/>
    <col min="271" max="273" width="9.140625" style="78"/>
    <col min="274" max="274" width="15.140625" style="78" customWidth="1"/>
    <col min="275" max="275" width="11.28515625" style="78" customWidth="1"/>
    <col min="276" max="276" width="9.28515625" style="78" bestFit="1" customWidth="1"/>
    <col min="277" max="277" width="9.5703125" style="78" bestFit="1" customWidth="1"/>
    <col min="278" max="513" width="9.140625" style="78"/>
    <col min="514" max="515" width="10.5703125" style="78" customWidth="1"/>
    <col min="516" max="518" width="9.140625" style="78"/>
    <col min="519" max="519" width="19" style="78" customWidth="1"/>
    <col min="520" max="520" width="19.28515625" style="78" customWidth="1"/>
    <col min="521" max="521" width="37" style="78" customWidth="1"/>
    <col min="522" max="525" width="9.140625" style="78"/>
    <col min="526" max="526" width="19" style="78" customWidth="1"/>
    <col min="527" max="529" width="9.140625" style="78"/>
    <col min="530" max="530" width="15.140625" style="78" customWidth="1"/>
    <col min="531" max="531" width="11.28515625" style="78" customWidth="1"/>
    <col min="532" max="532" width="9.28515625" style="78" bestFit="1" customWidth="1"/>
    <col min="533" max="533" width="9.5703125" style="78" bestFit="1" customWidth="1"/>
    <col min="534" max="769" width="9.140625" style="78"/>
    <col min="770" max="771" width="10.5703125" style="78" customWidth="1"/>
    <col min="772" max="774" width="9.140625" style="78"/>
    <col min="775" max="775" width="19" style="78" customWidth="1"/>
    <col min="776" max="776" width="19.28515625" style="78" customWidth="1"/>
    <col min="777" max="777" width="37" style="78" customWidth="1"/>
    <col min="778" max="781" width="9.140625" style="78"/>
    <col min="782" max="782" width="19" style="78" customWidth="1"/>
    <col min="783" max="785" width="9.140625" style="78"/>
    <col min="786" max="786" width="15.140625" style="78" customWidth="1"/>
    <col min="787" max="787" width="11.28515625" style="78" customWidth="1"/>
    <col min="788" max="788" width="9.28515625" style="78" bestFit="1" customWidth="1"/>
    <col min="789" max="789" width="9.5703125" style="78" bestFit="1" customWidth="1"/>
    <col min="790" max="1025" width="9.140625" style="78"/>
    <col min="1026" max="1027" width="10.5703125" style="78" customWidth="1"/>
    <col min="1028" max="1030" width="9.140625" style="78"/>
    <col min="1031" max="1031" width="19" style="78" customWidth="1"/>
    <col min="1032" max="1032" width="19.28515625" style="78" customWidth="1"/>
    <col min="1033" max="1033" width="37" style="78" customWidth="1"/>
    <col min="1034" max="1037" width="9.140625" style="78"/>
    <col min="1038" max="1038" width="19" style="78" customWidth="1"/>
    <col min="1039" max="1041" width="9.140625" style="78"/>
    <col min="1042" max="1042" width="15.140625" style="78" customWidth="1"/>
    <col min="1043" max="1043" width="11.28515625" style="78" customWidth="1"/>
    <col min="1044" max="1044" width="9.28515625" style="78" bestFit="1" customWidth="1"/>
    <col min="1045" max="1045" width="9.5703125" style="78" bestFit="1" customWidth="1"/>
    <col min="1046" max="1281" width="9.140625" style="78"/>
    <col min="1282" max="1283" width="10.5703125" style="78" customWidth="1"/>
    <col min="1284" max="1286" width="9.140625" style="78"/>
    <col min="1287" max="1287" width="19" style="78" customWidth="1"/>
    <col min="1288" max="1288" width="19.28515625" style="78" customWidth="1"/>
    <col min="1289" max="1289" width="37" style="78" customWidth="1"/>
    <col min="1290" max="1293" width="9.140625" style="78"/>
    <col min="1294" max="1294" width="19" style="78" customWidth="1"/>
    <col min="1295" max="1297" width="9.140625" style="78"/>
    <col min="1298" max="1298" width="15.140625" style="78" customWidth="1"/>
    <col min="1299" max="1299" width="11.28515625" style="78" customWidth="1"/>
    <col min="1300" max="1300" width="9.28515625" style="78" bestFit="1" customWidth="1"/>
    <col min="1301" max="1301" width="9.5703125" style="78" bestFit="1" customWidth="1"/>
    <col min="1302" max="1537" width="9.140625" style="78"/>
    <col min="1538" max="1539" width="10.5703125" style="78" customWidth="1"/>
    <col min="1540" max="1542" width="9.140625" style="78"/>
    <col min="1543" max="1543" width="19" style="78" customWidth="1"/>
    <col min="1544" max="1544" width="19.28515625" style="78" customWidth="1"/>
    <col min="1545" max="1545" width="37" style="78" customWidth="1"/>
    <col min="1546" max="1549" width="9.140625" style="78"/>
    <col min="1550" max="1550" width="19" style="78" customWidth="1"/>
    <col min="1551" max="1553" width="9.140625" style="78"/>
    <col min="1554" max="1554" width="15.140625" style="78" customWidth="1"/>
    <col min="1555" max="1555" width="11.28515625" style="78" customWidth="1"/>
    <col min="1556" max="1556" width="9.28515625" style="78" bestFit="1" customWidth="1"/>
    <col min="1557" max="1557" width="9.5703125" style="78" bestFit="1" customWidth="1"/>
    <col min="1558" max="1793" width="9.140625" style="78"/>
    <col min="1794" max="1795" width="10.5703125" style="78" customWidth="1"/>
    <col min="1796" max="1798" width="9.140625" style="78"/>
    <col min="1799" max="1799" width="19" style="78" customWidth="1"/>
    <col min="1800" max="1800" width="19.28515625" style="78" customWidth="1"/>
    <col min="1801" max="1801" width="37" style="78" customWidth="1"/>
    <col min="1802" max="1805" width="9.140625" style="78"/>
    <col min="1806" max="1806" width="19" style="78" customWidth="1"/>
    <col min="1807" max="1809" width="9.140625" style="78"/>
    <col min="1810" max="1810" width="15.140625" style="78" customWidth="1"/>
    <col min="1811" max="1811" width="11.28515625" style="78" customWidth="1"/>
    <col min="1812" max="1812" width="9.28515625" style="78" bestFit="1" customWidth="1"/>
    <col min="1813" max="1813" width="9.5703125" style="78" bestFit="1" customWidth="1"/>
    <col min="1814" max="2049" width="9.140625" style="78"/>
    <col min="2050" max="2051" width="10.5703125" style="78" customWidth="1"/>
    <col min="2052" max="2054" width="9.140625" style="78"/>
    <col min="2055" max="2055" width="19" style="78" customWidth="1"/>
    <col min="2056" max="2056" width="19.28515625" style="78" customWidth="1"/>
    <col min="2057" max="2057" width="37" style="78" customWidth="1"/>
    <col min="2058" max="2061" width="9.140625" style="78"/>
    <col min="2062" max="2062" width="19" style="78" customWidth="1"/>
    <col min="2063" max="2065" width="9.140625" style="78"/>
    <col min="2066" max="2066" width="15.140625" style="78" customWidth="1"/>
    <col min="2067" max="2067" width="11.28515625" style="78" customWidth="1"/>
    <col min="2068" max="2068" width="9.28515625" style="78" bestFit="1" customWidth="1"/>
    <col min="2069" max="2069" width="9.5703125" style="78" bestFit="1" customWidth="1"/>
    <col min="2070" max="2305" width="9.140625" style="78"/>
    <col min="2306" max="2307" width="10.5703125" style="78" customWidth="1"/>
    <col min="2308" max="2310" width="9.140625" style="78"/>
    <col min="2311" max="2311" width="19" style="78" customWidth="1"/>
    <col min="2312" max="2312" width="19.28515625" style="78" customWidth="1"/>
    <col min="2313" max="2313" width="37" style="78" customWidth="1"/>
    <col min="2314" max="2317" width="9.140625" style="78"/>
    <col min="2318" max="2318" width="19" style="78" customWidth="1"/>
    <col min="2319" max="2321" width="9.140625" style="78"/>
    <col min="2322" max="2322" width="15.140625" style="78" customWidth="1"/>
    <col min="2323" max="2323" width="11.28515625" style="78" customWidth="1"/>
    <col min="2324" max="2324" width="9.28515625" style="78" bestFit="1" customWidth="1"/>
    <col min="2325" max="2325" width="9.5703125" style="78" bestFit="1" customWidth="1"/>
    <col min="2326" max="2561" width="9.140625" style="78"/>
    <col min="2562" max="2563" width="10.5703125" style="78" customWidth="1"/>
    <col min="2564" max="2566" width="9.140625" style="78"/>
    <col min="2567" max="2567" width="19" style="78" customWidth="1"/>
    <col min="2568" max="2568" width="19.28515625" style="78" customWidth="1"/>
    <col min="2569" max="2569" width="37" style="78" customWidth="1"/>
    <col min="2570" max="2573" width="9.140625" style="78"/>
    <col min="2574" max="2574" width="19" style="78" customWidth="1"/>
    <col min="2575" max="2577" width="9.140625" style="78"/>
    <col min="2578" max="2578" width="15.140625" style="78" customWidth="1"/>
    <col min="2579" max="2579" width="11.28515625" style="78" customWidth="1"/>
    <col min="2580" max="2580" width="9.28515625" style="78" bestFit="1" customWidth="1"/>
    <col min="2581" max="2581" width="9.5703125" style="78" bestFit="1" customWidth="1"/>
    <col min="2582" max="2817" width="9.140625" style="78"/>
    <col min="2818" max="2819" width="10.5703125" style="78" customWidth="1"/>
    <col min="2820" max="2822" width="9.140625" style="78"/>
    <col min="2823" max="2823" width="19" style="78" customWidth="1"/>
    <col min="2824" max="2824" width="19.28515625" style="78" customWidth="1"/>
    <col min="2825" max="2825" width="37" style="78" customWidth="1"/>
    <col min="2826" max="2829" width="9.140625" style="78"/>
    <col min="2830" max="2830" width="19" style="78" customWidth="1"/>
    <col min="2831" max="2833" width="9.140625" style="78"/>
    <col min="2834" max="2834" width="15.140625" style="78" customWidth="1"/>
    <col min="2835" max="2835" width="11.28515625" style="78" customWidth="1"/>
    <col min="2836" max="2836" width="9.28515625" style="78" bestFit="1" customWidth="1"/>
    <col min="2837" max="2837" width="9.5703125" style="78" bestFit="1" customWidth="1"/>
    <col min="2838" max="3073" width="9.140625" style="78"/>
    <col min="3074" max="3075" width="10.5703125" style="78" customWidth="1"/>
    <col min="3076" max="3078" width="9.140625" style="78"/>
    <col min="3079" max="3079" width="19" style="78" customWidth="1"/>
    <col min="3080" max="3080" width="19.28515625" style="78" customWidth="1"/>
    <col min="3081" max="3081" width="37" style="78" customWidth="1"/>
    <col min="3082" max="3085" width="9.140625" style="78"/>
    <col min="3086" max="3086" width="19" style="78" customWidth="1"/>
    <col min="3087" max="3089" width="9.140625" style="78"/>
    <col min="3090" max="3090" width="15.140625" style="78" customWidth="1"/>
    <col min="3091" max="3091" width="11.28515625" style="78" customWidth="1"/>
    <col min="3092" max="3092" width="9.28515625" style="78" bestFit="1" customWidth="1"/>
    <col min="3093" max="3093" width="9.5703125" style="78" bestFit="1" customWidth="1"/>
    <col min="3094" max="3329" width="9.140625" style="78"/>
    <col min="3330" max="3331" width="10.5703125" style="78" customWidth="1"/>
    <col min="3332" max="3334" width="9.140625" style="78"/>
    <col min="3335" max="3335" width="19" style="78" customWidth="1"/>
    <col min="3336" max="3336" width="19.28515625" style="78" customWidth="1"/>
    <col min="3337" max="3337" width="37" style="78" customWidth="1"/>
    <col min="3338" max="3341" width="9.140625" style="78"/>
    <col min="3342" max="3342" width="19" style="78" customWidth="1"/>
    <col min="3343" max="3345" width="9.140625" style="78"/>
    <col min="3346" max="3346" width="15.140625" style="78" customWidth="1"/>
    <col min="3347" max="3347" width="11.28515625" style="78" customWidth="1"/>
    <col min="3348" max="3348" width="9.28515625" style="78" bestFit="1" customWidth="1"/>
    <col min="3349" max="3349" width="9.5703125" style="78" bestFit="1" customWidth="1"/>
    <col min="3350" max="3585" width="9.140625" style="78"/>
    <col min="3586" max="3587" width="10.5703125" style="78" customWidth="1"/>
    <col min="3588" max="3590" width="9.140625" style="78"/>
    <col min="3591" max="3591" width="19" style="78" customWidth="1"/>
    <col min="3592" max="3592" width="19.28515625" style="78" customWidth="1"/>
    <col min="3593" max="3593" width="37" style="78" customWidth="1"/>
    <col min="3594" max="3597" width="9.140625" style="78"/>
    <col min="3598" max="3598" width="19" style="78" customWidth="1"/>
    <col min="3599" max="3601" width="9.140625" style="78"/>
    <col min="3602" max="3602" width="15.140625" style="78" customWidth="1"/>
    <col min="3603" max="3603" width="11.28515625" style="78" customWidth="1"/>
    <col min="3604" max="3604" width="9.28515625" style="78" bestFit="1" customWidth="1"/>
    <col min="3605" max="3605" width="9.5703125" style="78" bestFit="1" customWidth="1"/>
    <col min="3606" max="3841" width="9.140625" style="78"/>
    <col min="3842" max="3843" width="10.5703125" style="78" customWidth="1"/>
    <col min="3844" max="3846" width="9.140625" style="78"/>
    <col min="3847" max="3847" width="19" style="78" customWidth="1"/>
    <col min="3848" max="3848" width="19.28515625" style="78" customWidth="1"/>
    <col min="3849" max="3849" width="37" style="78" customWidth="1"/>
    <col min="3850" max="3853" width="9.140625" style="78"/>
    <col min="3854" max="3854" width="19" style="78" customWidth="1"/>
    <col min="3855" max="3857" width="9.140625" style="78"/>
    <col min="3858" max="3858" width="15.140625" style="78" customWidth="1"/>
    <col min="3859" max="3859" width="11.28515625" style="78" customWidth="1"/>
    <col min="3860" max="3860" width="9.28515625" style="78" bestFit="1" customWidth="1"/>
    <col min="3861" max="3861" width="9.5703125" style="78" bestFit="1" customWidth="1"/>
    <col min="3862" max="4097" width="9.140625" style="78"/>
    <col min="4098" max="4099" width="10.5703125" style="78" customWidth="1"/>
    <col min="4100" max="4102" width="9.140625" style="78"/>
    <col min="4103" max="4103" width="19" style="78" customWidth="1"/>
    <col min="4104" max="4104" width="19.28515625" style="78" customWidth="1"/>
    <col min="4105" max="4105" width="37" style="78" customWidth="1"/>
    <col min="4106" max="4109" width="9.140625" style="78"/>
    <col min="4110" max="4110" width="19" style="78" customWidth="1"/>
    <col min="4111" max="4113" width="9.140625" style="78"/>
    <col min="4114" max="4114" width="15.140625" style="78" customWidth="1"/>
    <col min="4115" max="4115" width="11.28515625" style="78" customWidth="1"/>
    <col min="4116" max="4116" width="9.28515625" style="78" bestFit="1" customWidth="1"/>
    <col min="4117" max="4117" width="9.5703125" style="78" bestFit="1" customWidth="1"/>
    <col min="4118" max="4353" width="9.140625" style="78"/>
    <col min="4354" max="4355" width="10.5703125" style="78" customWidth="1"/>
    <col min="4356" max="4358" width="9.140625" style="78"/>
    <col min="4359" max="4359" width="19" style="78" customWidth="1"/>
    <col min="4360" max="4360" width="19.28515625" style="78" customWidth="1"/>
    <col min="4361" max="4361" width="37" style="78" customWidth="1"/>
    <col min="4362" max="4365" width="9.140625" style="78"/>
    <col min="4366" max="4366" width="19" style="78" customWidth="1"/>
    <col min="4367" max="4369" width="9.140625" style="78"/>
    <col min="4370" max="4370" width="15.140625" style="78" customWidth="1"/>
    <col min="4371" max="4371" width="11.28515625" style="78" customWidth="1"/>
    <col min="4372" max="4372" width="9.28515625" style="78" bestFit="1" customWidth="1"/>
    <col min="4373" max="4373" width="9.5703125" style="78" bestFit="1" customWidth="1"/>
    <col min="4374" max="4609" width="9.140625" style="78"/>
    <col min="4610" max="4611" width="10.5703125" style="78" customWidth="1"/>
    <col min="4612" max="4614" width="9.140625" style="78"/>
    <col min="4615" max="4615" width="19" style="78" customWidth="1"/>
    <col min="4616" max="4616" width="19.28515625" style="78" customWidth="1"/>
    <col min="4617" max="4617" width="37" style="78" customWidth="1"/>
    <col min="4618" max="4621" width="9.140625" style="78"/>
    <col min="4622" max="4622" width="19" style="78" customWidth="1"/>
    <col min="4623" max="4625" width="9.140625" style="78"/>
    <col min="4626" max="4626" width="15.140625" style="78" customWidth="1"/>
    <col min="4627" max="4627" width="11.28515625" style="78" customWidth="1"/>
    <col min="4628" max="4628" width="9.28515625" style="78" bestFit="1" customWidth="1"/>
    <col min="4629" max="4629" width="9.5703125" style="78" bestFit="1" customWidth="1"/>
    <col min="4630" max="4865" width="9.140625" style="78"/>
    <col min="4866" max="4867" width="10.5703125" style="78" customWidth="1"/>
    <col min="4868" max="4870" width="9.140625" style="78"/>
    <col min="4871" max="4871" width="19" style="78" customWidth="1"/>
    <col min="4872" max="4872" width="19.28515625" style="78" customWidth="1"/>
    <col min="4873" max="4873" width="37" style="78" customWidth="1"/>
    <col min="4874" max="4877" width="9.140625" style="78"/>
    <col min="4878" max="4878" width="19" style="78" customWidth="1"/>
    <col min="4879" max="4881" width="9.140625" style="78"/>
    <col min="4882" max="4882" width="15.140625" style="78" customWidth="1"/>
    <col min="4883" max="4883" width="11.28515625" style="78" customWidth="1"/>
    <col min="4884" max="4884" width="9.28515625" style="78" bestFit="1" customWidth="1"/>
    <col min="4885" max="4885" width="9.5703125" style="78" bestFit="1" customWidth="1"/>
    <col min="4886" max="5121" width="9.140625" style="78"/>
    <col min="5122" max="5123" width="10.5703125" style="78" customWidth="1"/>
    <col min="5124" max="5126" width="9.140625" style="78"/>
    <col min="5127" max="5127" width="19" style="78" customWidth="1"/>
    <col min="5128" max="5128" width="19.28515625" style="78" customWidth="1"/>
    <col min="5129" max="5129" width="37" style="78" customWidth="1"/>
    <col min="5130" max="5133" width="9.140625" style="78"/>
    <col min="5134" max="5134" width="19" style="78" customWidth="1"/>
    <col min="5135" max="5137" width="9.140625" style="78"/>
    <col min="5138" max="5138" width="15.140625" style="78" customWidth="1"/>
    <col min="5139" max="5139" width="11.28515625" style="78" customWidth="1"/>
    <col min="5140" max="5140" width="9.28515625" style="78" bestFit="1" customWidth="1"/>
    <col min="5141" max="5141" width="9.5703125" style="78" bestFit="1" customWidth="1"/>
    <col min="5142" max="5377" width="9.140625" style="78"/>
    <col min="5378" max="5379" width="10.5703125" style="78" customWidth="1"/>
    <col min="5380" max="5382" width="9.140625" style="78"/>
    <col min="5383" max="5383" width="19" style="78" customWidth="1"/>
    <col min="5384" max="5384" width="19.28515625" style="78" customWidth="1"/>
    <col min="5385" max="5385" width="37" style="78" customWidth="1"/>
    <col min="5386" max="5389" width="9.140625" style="78"/>
    <col min="5390" max="5390" width="19" style="78" customWidth="1"/>
    <col min="5391" max="5393" width="9.140625" style="78"/>
    <col min="5394" max="5394" width="15.140625" style="78" customWidth="1"/>
    <col min="5395" max="5395" width="11.28515625" style="78" customWidth="1"/>
    <col min="5396" max="5396" width="9.28515625" style="78" bestFit="1" customWidth="1"/>
    <col min="5397" max="5397" width="9.5703125" style="78" bestFit="1" customWidth="1"/>
    <col min="5398" max="5633" width="9.140625" style="78"/>
    <col min="5634" max="5635" width="10.5703125" style="78" customWidth="1"/>
    <col min="5636" max="5638" width="9.140625" style="78"/>
    <col min="5639" max="5639" width="19" style="78" customWidth="1"/>
    <col min="5640" max="5640" width="19.28515625" style="78" customWidth="1"/>
    <col min="5641" max="5641" width="37" style="78" customWidth="1"/>
    <col min="5642" max="5645" width="9.140625" style="78"/>
    <col min="5646" max="5646" width="19" style="78" customWidth="1"/>
    <col min="5647" max="5649" width="9.140625" style="78"/>
    <col min="5650" max="5650" width="15.140625" style="78" customWidth="1"/>
    <col min="5651" max="5651" width="11.28515625" style="78" customWidth="1"/>
    <col min="5652" max="5652" width="9.28515625" style="78" bestFit="1" customWidth="1"/>
    <col min="5653" max="5653" width="9.5703125" style="78" bestFit="1" customWidth="1"/>
    <col min="5654" max="5889" width="9.140625" style="78"/>
    <col min="5890" max="5891" width="10.5703125" style="78" customWidth="1"/>
    <col min="5892" max="5894" width="9.140625" style="78"/>
    <col min="5895" max="5895" width="19" style="78" customWidth="1"/>
    <col min="5896" max="5896" width="19.28515625" style="78" customWidth="1"/>
    <col min="5897" max="5897" width="37" style="78" customWidth="1"/>
    <col min="5898" max="5901" width="9.140625" style="78"/>
    <col min="5902" max="5902" width="19" style="78" customWidth="1"/>
    <col min="5903" max="5905" width="9.140625" style="78"/>
    <col min="5906" max="5906" width="15.140625" style="78" customWidth="1"/>
    <col min="5907" max="5907" width="11.28515625" style="78" customWidth="1"/>
    <col min="5908" max="5908" width="9.28515625" style="78" bestFit="1" customWidth="1"/>
    <col min="5909" max="5909" width="9.5703125" style="78" bestFit="1" customWidth="1"/>
    <col min="5910" max="6145" width="9.140625" style="78"/>
    <col min="6146" max="6147" width="10.5703125" style="78" customWidth="1"/>
    <col min="6148" max="6150" width="9.140625" style="78"/>
    <col min="6151" max="6151" width="19" style="78" customWidth="1"/>
    <col min="6152" max="6152" width="19.28515625" style="78" customWidth="1"/>
    <col min="6153" max="6153" width="37" style="78" customWidth="1"/>
    <col min="6154" max="6157" width="9.140625" style="78"/>
    <col min="6158" max="6158" width="19" style="78" customWidth="1"/>
    <col min="6159" max="6161" width="9.140625" style="78"/>
    <col min="6162" max="6162" width="15.140625" style="78" customWidth="1"/>
    <col min="6163" max="6163" width="11.28515625" style="78" customWidth="1"/>
    <col min="6164" max="6164" width="9.28515625" style="78" bestFit="1" customWidth="1"/>
    <col min="6165" max="6165" width="9.5703125" style="78" bestFit="1" customWidth="1"/>
    <col min="6166" max="6401" width="9.140625" style="78"/>
    <col min="6402" max="6403" width="10.5703125" style="78" customWidth="1"/>
    <col min="6404" max="6406" width="9.140625" style="78"/>
    <col min="6407" max="6407" width="19" style="78" customWidth="1"/>
    <col min="6408" max="6408" width="19.28515625" style="78" customWidth="1"/>
    <col min="6409" max="6409" width="37" style="78" customWidth="1"/>
    <col min="6410" max="6413" width="9.140625" style="78"/>
    <col min="6414" max="6414" width="19" style="78" customWidth="1"/>
    <col min="6415" max="6417" width="9.140625" style="78"/>
    <col min="6418" max="6418" width="15.140625" style="78" customWidth="1"/>
    <col min="6419" max="6419" width="11.28515625" style="78" customWidth="1"/>
    <col min="6420" max="6420" width="9.28515625" style="78" bestFit="1" customWidth="1"/>
    <col min="6421" max="6421" width="9.5703125" style="78" bestFit="1" customWidth="1"/>
    <col min="6422" max="6657" width="9.140625" style="78"/>
    <col min="6658" max="6659" width="10.5703125" style="78" customWidth="1"/>
    <col min="6660" max="6662" width="9.140625" style="78"/>
    <col min="6663" max="6663" width="19" style="78" customWidth="1"/>
    <col min="6664" max="6664" width="19.28515625" style="78" customWidth="1"/>
    <col min="6665" max="6665" width="37" style="78" customWidth="1"/>
    <col min="6666" max="6669" width="9.140625" style="78"/>
    <col min="6670" max="6670" width="19" style="78" customWidth="1"/>
    <col min="6671" max="6673" width="9.140625" style="78"/>
    <col min="6674" max="6674" width="15.140625" style="78" customWidth="1"/>
    <col min="6675" max="6675" width="11.28515625" style="78" customWidth="1"/>
    <col min="6676" max="6676" width="9.28515625" style="78" bestFit="1" customWidth="1"/>
    <col min="6677" max="6677" width="9.5703125" style="78" bestFit="1" customWidth="1"/>
    <col min="6678" max="6913" width="9.140625" style="78"/>
    <col min="6914" max="6915" width="10.5703125" style="78" customWidth="1"/>
    <col min="6916" max="6918" width="9.140625" style="78"/>
    <col min="6919" max="6919" width="19" style="78" customWidth="1"/>
    <col min="6920" max="6920" width="19.28515625" style="78" customWidth="1"/>
    <col min="6921" max="6921" width="37" style="78" customWidth="1"/>
    <col min="6922" max="6925" width="9.140625" style="78"/>
    <col min="6926" max="6926" width="19" style="78" customWidth="1"/>
    <col min="6927" max="6929" width="9.140625" style="78"/>
    <col min="6930" max="6930" width="15.140625" style="78" customWidth="1"/>
    <col min="6931" max="6931" width="11.28515625" style="78" customWidth="1"/>
    <col min="6932" max="6932" width="9.28515625" style="78" bestFit="1" customWidth="1"/>
    <col min="6933" max="6933" width="9.5703125" style="78" bestFit="1" customWidth="1"/>
    <col min="6934" max="7169" width="9.140625" style="78"/>
    <col min="7170" max="7171" width="10.5703125" style="78" customWidth="1"/>
    <col min="7172" max="7174" width="9.140625" style="78"/>
    <col min="7175" max="7175" width="19" style="78" customWidth="1"/>
    <col min="7176" max="7176" width="19.28515625" style="78" customWidth="1"/>
    <col min="7177" max="7177" width="37" style="78" customWidth="1"/>
    <col min="7178" max="7181" width="9.140625" style="78"/>
    <col min="7182" max="7182" width="19" style="78" customWidth="1"/>
    <col min="7183" max="7185" width="9.140625" style="78"/>
    <col min="7186" max="7186" width="15.140625" style="78" customWidth="1"/>
    <col min="7187" max="7187" width="11.28515625" style="78" customWidth="1"/>
    <col min="7188" max="7188" width="9.28515625" style="78" bestFit="1" customWidth="1"/>
    <col min="7189" max="7189" width="9.5703125" style="78" bestFit="1" customWidth="1"/>
    <col min="7190" max="7425" width="9.140625" style="78"/>
    <col min="7426" max="7427" width="10.5703125" style="78" customWidth="1"/>
    <col min="7428" max="7430" width="9.140625" style="78"/>
    <col min="7431" max="7431" width="19" style="78" customWidth="1"/>
    <col min="7432" max="7432" width="19.28515625" style="78" customWidth="1"/>
    <col min="7433" max="7433" width="37" style="78" customWidth="1"/>
    <col min="7434" max="7437" width="9.140625" style="78"/>
    <col min="7438" max="7438" width="19" style="78" customWidth="1"/>
    <col min="7439" max="7441" width="9.140625" style="78"/>
    <col min="7442" max="7442" width="15.140625" style="78" customWidth="1"/>
    <col min="7443" max="7443" width="11.28515625" style="78" customWidth="1"/>
    <col min="7444" max="7444" width="9.28515625" style="78" bestFit="1" customWidth="1"/>
    <col min="7445" max="7445" width="9.5703125" style="78" bestFit="1" customWidth="1"/>
    <col min="7446" max="7681" width="9.140625" style="78"/>
    <col min="7682" max="7683" width="10.5703125" style="78" customWidth="1"/>
    <col min="7684" max="7686" width="9.140625" style="78"/>
    <col min="7687" max="7687" width="19" style="78" customWidth="1"/>
    <col min="7688" max="7688" width="19.28515625" style="78" customWidth="1"/>
    <col min="7689" max="7689" width="37" style="78" customWidth="1"/>
    <col min="7690" max="7693" width="9.140625" style="78"/>
    <col min="7694" max="7694" width="19" style="78" customWidth="1"/>
    <col min="7695" max="7697" width="9.140625" style="78"/>
    <col min="7698" max="7698" width="15.140625" style="78" customWidth="1"/>
    <col min="7699" max="7699" width="11.28515625" style="78" customWidth="1"/>
    <col min="7700" max="7700" width="9.28515625" style="78" bestFit="1" customWidth="1"/>
    <col min="7701" max="7701" width="9.5703125" style="78" bestFit="1" customWidth="1"/>
    <col min="7702" max="7937" width="9.140625" style="78"/>
    <col min="7938" max="7939" width="10.5703125" style="78" customWidth="1"/>
    <col min="7940" max="7942" width="9.140625" style="78"/>
    <col min="7943" max="7943" width="19" style="78" customWidth="1"/>
    <col min="7944" max="7944" width="19.28515625" style="78" customWidth="1"/>
    <col min="7945" max="7945" width="37" style="78" customWidth="1"/>
    <col min="7946" max="7949" width="9.140625" style="78"/>
    <col min="7950" max="7950" width="19" style="78" customWidth="1"/>
    <col min="7951" max="7953" width="9.140625" style="78"/>
    <col min="7954" max="7954" width="15.140625" style="78" customWidth="1"/>
    <col min="7955" max="7955" width="11.28515625" style="78" customWidth="1"/>
    <col min="7956" max="7956" width="9.28515625" style="78" bestFit="1" customWidth="1"/>
    <col min="7957" max="7957" width="9.5703125" style="78" bestFit="1" customWidth="1"/>
    <col min="7958" max="8193" width="9.140625" style="78"/>
    <col min="8194" max="8195" width="10.5703125" style="78" customWidth="1"/>
    <col min="8196" max="8198" width="9.140625" style="78"/>
    <col min="8199" max="8199" width="19" style="78" customWidth="1"/>
    <col min="8200" max="8200" width="19.28515625" style="78" customWidth="1"/>
    <col min="8201" max="8201" width="37" style="78" customWidth="1"/>
    <col min="8202" max="8205" width="9.140625" style="78"/>
    <col min="8206" max="8206" width="19" style="78" customWidth="1"/>
    <col min="8207" max="8209" width="9.140625" style="78"/>
    <col min="8210" max="8210" width="15.140625" style="78" customWidth="1"/>
    <col min="8211" max="8211" width="11.28515625" style="78" customWidth="1"/>
    <col min="8212" max="8212" width="9.28515625" style="78" bestFit="1" customWidth="1"/>
    <col min="8213" max="8213" width="9.5703125" style="78" bestFit="1" customWidth="1"/>
    <col min="8214" max="8449" width="9.140625" style="78"/>
    <col min="8450" max="8451" width="10.5703125" style="78" customWidth="1"/>
    <col min="8452" max="8454" width="9.140625" style="78"/>
    <col min="8455" max="8455" width="19" style="78" customWidth="1"/>
    <col min="8456" max="8456" width="19.28515625" style="78" customWidth="1"/>
    <col min="8457" max="8457" width="37" style="78" customWidth="1"/>
    <col min="8458" max="8461" width="9.140625" style="78"/>
    <col min="8462" max="8462" width="19" style="78" customWidth="1"/>
    <col min="8463" max="8465" width="9.140625" style="78"/>
    <col min="8466" max="8466" width="15.140625" style="78" customWidth="1"/>
    <col min="8467" max="8467" width="11.28515625" style="78" customWidth="1"/>
    <col min="8468" max="8468" width="9.28515625" style="78" bestFit="1" customWidth="1"/>
    <col min="8469" max="8469" width="9.5703125" style="78" bestFit="1" customWidth="1"/>
    <col min="8470" max="8705" width="9.140625" style="78"/>
    <col min="8706" max="8707" width="10.5703125" style="78" customWidth="1"/>
    <col min="8708" max="8710" width="9.140625" style="78"/>
    <col min="8711" max="8711" width="19" style="78" customWidth="1"/>
    <col min="8712" max="8712" width="19.28515625" style="78" customWidth="1"/>
    <col min="8713" max="8713" width="37" style="78" customWidth="1"/>
    <col min="8714" max="8717" width="9.140625" style="78"/>
    <col min="8718" max="8718" width="19" style="78" customWidth="1"/>
    <col min="8719" max="8721" width="9.140625" style="78"/>
    <col min="8722" max="8722" width="15.140625" style="78" customWidth="1"/>
    <col min="8723" max="8723" width="11.28515625" style="78" customWidth="1"/>
    <col min="8724" max="8724" width="9.28515625" style="78" bestFit="1" customWidth="1"/>
    <col min="8725" max="8725" width="9.5703125" style="78" bestFit="1" customWidth="1"/>
    <col min="8726" max="8961" width="9.140625" style="78"/>
    <col min="8962" max="8963" width="10.5703125" style="78" customWidth="1"/>
    <col min="8964" max="8966" width="9.140625" style="78"/>
    <col min="8967" max="8967" width="19" style="78" customWidth="1"/>
    <col min="8968" max="8968" width="19.28515625" style="78" customWidth="1"/>
    <col min="8969" max="8969" width="37" style="78" customWidth="1"/>
    <col min="8970" max="8973" width="9.140625" style="78"/>
    <col min="8974" max="8974" width="19" style="78" customWidth="1"/>
    <col min="8975" max="8977" width="9.140625" style="78"/>
    <col min="8978" max="8978" width="15.140625" style="78" customWidth="1"/>
    <col min="8979" max="8979" width="11.28515625" style="78" customWidth="1"/>
    <col min="8980" max="8980" width="9.28515625" style="78" bestFit="1" customWidth="1"/>
    <col min="8981" max="8981" width="9.5703125" style="78" bestFit="1" customWidth="1"/>
    <col min="8982" max="9217" width="9.140625" style="78"/>
    <col min="9218" max="9219" width="10.5703125" style="78" customWidth="1"/>
    <col min="9220" max="9222" width="9.140625" style="78"/>
    <col min="9223" max="9223" width="19" style="78" customWidth="1"/>
    <col min="9224" max="9224" width="19.28515625" style="78" customWidth="1"/>
    <col min="9225" max="9225" width="37" style="78" customWidth="1"/>
    <col min="9226" max="9229" width="9.140625" style="78"/>
    <col min="9230" max="9230" width="19" style="78" customWidth="1"/>
    <col min="9231" max="9233" width="9.140625" style="78"/>
    <col min="9234" max="9234" width="15.140625" style="78" customWidth="1"/>
    <col min="9235" max="9235" width="11.28515625" style="78" customWidth="1"/>
    <col min="9236" max="9236" width="9.28515625" style="78" bestFit="1" customWidth="1"/>
    <col min="9237" max="9237" width="9.5703125" style="78" bestFit="1" customWidth="1"/>
    <col min="9238" max="9473" width="9.140625" style="78"/>
    <col min="9474" max="9475" width="10.5703125" style="78" customWidth="1"/>
    <col min="9476" max="9478" width="9.140625" style="78"/>
    <col min="9479" max="9479" width="19" style="78" customWidth="1"/>
    <col min="9480" max="9480" width="19.28515625" style="78" customWidth="1"/>
    <col min="9481" max="9481" width="37" style="78" customWidth="1"/>
    <col min="9482" max="9485" width="9.140625" style="78"/>
    <col min="9486" max="9486" width="19" style="78" customWidth="1"/>
    <col min="9487" max="9489" width="9.140625" style="78"/>
    <col min="9490" max="9490" width="15.140625" style="78" customWidth="1"/>
    <col min="9491" max="9491" width="11.28515625" style="78" customWidth="1"/>
    <col min="9492" max="9492" width="9.28515625" style="78" bestFit="1" customWidth="1"/>
    <col min="9493" max="9493" width="9.5703125" style="78" bestFit="1" customWidth="1"/>
    <col min="9494" max="9729" width="9.140625" style="78"/>
    <col min="9730" max="9731" width="10.5703125" style="78" customWidth="1"/>
    <col min="9732" max="9734" width="9.140625" style="78"/>
    <col min="9735" max="9735" width="19" style="78" customWidth="1"/>
    <col min="9736" max="9736" width="19.28515625" style="78" customWidth="1"/>
    <col min="9737" max="9737" width="37" style="78" customWidth="1"/>
    <col min="9738" max="9741" width="9.140625" style="78"/>
    <col min="9742" max="9742" width="19" style="78" customWidth="1"/>
    <col min="9743" max="9745" width="9.140625" style="78"/>
    <col min="9746" max="9746" width="15.140625" style="78" customWidth="1"/>
    <col min="9747" max="9747" width="11.28515625" style="78" customWidth="1"/>
    <col min="9748" max="9748" width="9.28515625" style="78" bestFit="1" customWidth="1"/>
    <col min="9749" max="9749" width="9.5703125" style="78" bestFit="1" customWidth="1"/>
    <col min="9750" max="9985" width="9.140625" style="78"/>
    <col min="9986" max="9987" width="10.5703125" style="78" customWidth="1"/>
    <col min="9988" max="9990" width="9.140625" style="78"/>
    <col min="9991" max="9991" width="19" style="78" customWidth="1"/>
    <col min="9992" max="9992" width="19.28515625" style="78" customWidth="1"/>
    <col min="9993" max="9993" width="37" style="78" customWidth="1"/>
    <col min="9994" max="9997" width="9.140625" style="78"/>
    <col min="9998" max="9998" width="19" style="78" customWidth="1"/>
    <col min="9999" max="10001" width="9.140625" style="78"/>
    <col min="10002" max="10002" width="15.140625" style="78" customWidth="1"/>
    <col min="10003" max="10003" width="11.28515625" style="78" customWidth="1"/>
    <col min="10004" max="10004" width="9.28515625" style="78" bestFit="1" customWidth="1"/>
    <col min="10005" max="10005" width="9.5703125" style="78" bestFit="1" customWidth="1"/>
    <col min="10006" max="10241" width="9.140625" style="78"/>
    <col min="10242" max="10243" width="10.5703125" style="78" customWidth="1"/>
    <col min="10244" max="10246" width="9.140625" style="78"/>
    <col min="10247" max="10247" width="19" style="78" customWidth="1"/>
    <col min="10248" max="10248" width="19.28515625" style="78" customWidth="1"/>
    <col min="10249" max="10249" width="37" style="78" customWidth="1"/>
    <col min="10250" max="10253" width="9.140625" style="78"/>
    <col min="10254" max="10254" width="19" style="78" customWidth="1"/>
    <col min="10255" max="10257" width="9.140625" style="78"/>
    <col min="10258" max="10258" width="15.140625" style="78" customWidth="1"/>
    <col min="10259" max="10259" width="11.28515625" style="78" customWidth="1"/>
    <col min="10260" max="10260" width="9.28515625" style="78" bestFit="1" customWidth="1"/>
    <col min="10261" max="10261" width="9.5703125" style="78" bestFit="1" customWidth="1"/>
    <col min="10262" max="10497" width="9.140625" style="78"/>
    <col min="10498" max="10499" width="10.5703125" style="78" customWidth="1"/>
    <col min="10500" max="10502" width="9.140625" style="78"/>
    <col min="10503" max="10503" width="19" style="78" customWidth="1"/>
    <col min="10504" max="10504" width="19.28515625" style="78" customWidth="1"/>
    <col min="10505" max="10505" width="37" style="78" customWidth="1"/>
    <col min="10506" max="10509" width="9.140625" style="78"/>
    <col min="10510" max="10510" width="19" style="78" customWidth="1"/>
    <col min="10511" max="10513" width="9.140625" style="78"/>
    <col min="10514" max="10514" width="15.140625" style="78" customWidth="1"/>
    <col min="10515" max="10515" width="11.28515625" style="78" customWidth="1"/>
    <col min="10516" max="10516" width="9.28515625" style="78" bestFit="1" customWidth="1"/>
    <col min="10517" max="10517" width="9.5703125" style="78" bestFit="1" customWidth="1"/>
    <col min="10518" max="10753" width="9.140625" style="78"/>
    <col min="10754" max="10755" width="10.5703125" style="78" customWidth="1"/>
    <col min="10756" max="10758" width="9.140625" style="78"/>
    <col min="10759" max="10759" width="19" style="78" customWidth="1"/>
    <col min="10760" max="10760" width="19.28515625" style="78" customWidth="1"/>
    <col min="10761" max="10761" width="37" style="78" customWidth="1"/>
    <col min="10762" max="10765" width="9.140625" style="78"/>
    <col min="10766" max="10766" width="19" style="78" customWidth="1"/>
    <col min="10767" max="10769" width="9.140625" style="78"/>
    <col min="10770" max="10770" width="15.140625" style="78" customWidth="1"/>
    <col min="10771" max="10771" width="11.28515625" style="78" customWidth="1"/>
    <col min="10772" max="10772" width="9.28515625" style="78" bestFit="1" customWidth="1"/>
    <col min="10773" max="10773" width="9.5703125" style="78" bestFit="1" customWidth="1"/>
    <col min="10774" max="11009" width="9.140625" style="78"/>
    <col min="11010" max="11011" width="10.5703125" style="78" customWidth="1"/>
    <col min="11012" max="11014" width="9.140625" style="78"/>
    <col min="11015" max="11015" width="19" style="78" customWidth="1"/>
    <col min="11016" max="11016" width="19.28515625" style="78" customWidth="1"/>
    <col min="11017" max="11017" width="37" style="78" customWidth="1"/>
    <col min="11018" max="11021" width="9.140625" style="78"/>
    <col min="11022" max="11022" width="19" style="78" customWidth="1"/>
    <col min="11023" max="11025" width="9.140625" style="78"/>
    <col min="11026" max="11026" width="15.140625" style="78" customWidth="1"/>
    <col min="11027" max="11027" width="11.28515625" style="78" customWidth="1"/>
    <col min="11028" max="11028" width="9.28515625" style="78" bestFit="1" customWidth="1"/>
    <col min="11029" max="11029" width="9.5703125" style="78" bestFit="1" customWidth="1"/>
    <col min="11030" max="11265" width="9.140625" style="78"/>
    <col min="11266" max="11267" width="10.5703125" style="78" customWidth="1"/>
    <col min="11268" max="11270" width="9.140625" style="78"/>
    <col min="11271" max="11271" width="19" style="78" customWidth="1"/>
    <col min="11272" max="11272" width="19.28515625" style="78" customWidth="1"/>
    <col min="11273" max="11273" width="37" style="78" customWidth="1"/>
    <col min="11274" max="11277" width="9.140625" style="78"/>
    <col min="11278" max="11278" width="19" style="78" customWidth="1"/>
    <col min="11279" max="11281" width="9.140625" style="78"/>
    <col min="11282" max="11282" width="15.140625" style="78" customWidth="1"/>
    <col min="11283" max="11283" width="11.28515625" style="78" customWidth="1"/>
    <col min="11284" max="11284" width="9.28515625" style="78" bestFit="1" customWidth="1"/>
    <col min="11285" max="11285" width="9.5703125" style="78" bestFit="1" customWidth="1"/>
    <col min="11286" max="11521" width="9.140625" style="78"/>
    <col min="11522" max="11523" width="10.5703125" style="78" customWidth="1"/>
    <col min="11524" max="11526" width="9.140625" style="78"/>
    <col min="11527" max="11527" width="19" style="78" customWidth="1"/>
    <col min="11528" max="11528" width="19.28515625" style="78" customWidth="1"/>
    <col min="11529" max="11529" width="37" style="78" customWidth="1"/>
    <col min="11530" max="11533" width="9.140625" style="78"/>
    <col min="11534" max="11534" width="19" style="78" customWidth="1"/>
    <col min="11535" max="11537" width="9.140625" style="78"/>
    <col min="11538" max="11538" width="15.140625" style="78" customWidth="1"/>
    <col min="11539" max="11539" width="11.28515625" style="78" customWidth="1"/>
    <col min="11540" max="11540" width="9.28515625" style="78" bestFit="1" customWidth="1"/>
    <col min="11541" max="11541" width="9.5703125" style="78" bestFit="1" customWidth="1"/>
    <col min="11542" max="11777" width="9.140625" style="78"/>
    <col min="11778" max="11779" width="10.5703125" style="78" customWidth="1"/>
    <col min="11780" max="11782" width="9.140625" style="78"/>
    <col min="11783" max="11783" width="19" style="78" customWidth="1"/>
    <col min="11784" max="11784" width="19.28515625" style="78" customWidth="1"/>
    <col min="11785" max="11785" width="37" style="78" customWidth="1"/>
    <col min="11786" max="11789" width="9.140625" style="78"/>
    <col min="11790" max="11790" width="19" style="78" customWidth="1"/>
    <col min="11791" max="11793" width="9.140625" style="78"/>
    <col min="11794" max="11794" width="15.140625" style="78" customWidth="1"/>
    <col min="11795" max="11795" width="11.28515625" style="78" customWidth="1"/>
    <col min="11796" max="11796" width="9.28515625" style="78" bestFit="1" customWidth="1"/>
    <col min="11797" max="11797" width="9.5703125" style="78" bestFit="1" customWidth="1"/>
    <col min="11798" max="12033" width="9.140625" style="78"/>
    <col min="12034" max="12035" width="10.5703125" style="78" customWidth="1"/>
    <col min="12036" max="12038" width="9.140625" style="78"/>
    <col min="12039" max="12039" width="19" style="78" customWidth="1"/>
    <col min="12040" max="12040" width="19.28515625" style="78" customWidth="1"/>
    <col min="12041" max="12041" width="37" style="78" customWidth="1"/>
    <col min="12042" max="12045" width="9.140625" style="78"/>
    <col min="12046" max="12046" width="19" style="78" customWidth="1"/>
    <col min="12047" max="12049" width="9.140625" style="78"/>
    <col min="12050" max="12050" width="15.140625" style="78" customWidth="1"/>
    <col min="12051" max="12051" width="11.28515625" style="78" customWidth="1"/>
    <col min="12052" max="12052" width="9.28515625" style="78" bestFit="1" customWidth="1"/>
    <col min="12053" max="12053" width="9.5703125" style="78" bestFit="1" customWidth="1"/>
    <col min="12054" max="12289" width="9.140625" style="78"/>
    <col min="12290" max="12291" width="10.5703125" style="78" customWidth="1"/>
    <col min="12292" max="12294" width="9.140625" style="78"/>
    <col min="12295" max="12295" width="19" style="78" customWidth="1"/>
    <col min="12296" max="12296" width="19.28515625" style="78" customWidth="1"/>
    <col min="12297" max="12297" width="37" style="78" customWidth="1"/>
    <col min="12298" max="12301" width="9.140625" style="78"/>
    <col min="12302" max="12302" width="19" style="78" customWidth="1"/>
    <col min="12303" max="12305" width="9.140625" style="78"/>
    <col min="12306" max="12306" width="15.140625" style="78" customWidth="1"/>
    <col min="12307" max="12307" width="11.28515625" style="78" customWidth="1"/>
    <col min="12308" max="12308" width="9.28515625" style="78" bestFit="1" customWidth="1"/>
    <col min="12309" max="12309" width="9.5703125" style="78" bestFit="1" customWidth="1"/>
    <col min="12310" max="12545" width="9.140625" style="78"/>
    <col min="12546" max="12547" width="10.5703125" style="78" customWidth="1"/>
    <col min="12548" max="12550" width="9.140625" style="78"/>
    <col min="12551" max="12551" width="19" style="78" customWidth="1"/>
    <col min="12552" max="12552" width="19.28515625" style="78" customWidth="1"/>
    <col min="12553" max="12553" width="37" style="78" customWidth="1"/>
    <col min="12554" max="12557" width="9.140625" style="78"/>
    <col min="12558" max="12558" width="19" style="78" customWidth="1"/>
    <col min="12559" max="12561" width="9.140625" style="78"/>
    <col min="12562" max="12562" width="15.140625" style="78" customWidth="1"/>
    <col min="12563" max="12563" width="11.28515625" style="78" customWidth="1"/>
    <col min="12564" max="12564" width="9.28515625" style="78" bestFit="1" customWidth="1"/>
    <col min="12565" max="12565" width="9.5703125" style="78" bestFit="1" customWidth="1"/>
    <col min="12566" max="12801" width="9.140625" style="78"/>
    <col min="12802" max="12803" width="10.5703125" style="78" customWidth="1"/>
    <col min="12804" max="12806" width="9.140625" style="78"/>
    <col min="12807" max="12807" width="19" style="78" customWidth="1"/>
    <col min="12808" max="12808" width="19.28515625" style="78" customWidth="1"/>
    <col min="12809" max="12809" width="37" style="78" customWidth="1"/>
    <col min="12810" max="12813" width="9.140625" style="78"/>
    <col min="12814" max="12814" width="19" style="78" customWidth="1"/>
    <col min="12815" max="12817" width="9.140625" style="78"/>
    <col min="12818" max="12818" width="15.140625" style="78" customWidth="1"/>
    <col min="12819" max="12819" width="11.28515625" style="78" customWidth="1"/>
    <col min="12820" max="12820" width="9.28515625" style="78" bestFit="1" customWidth="1"/>
    <col min="12821" max="12821" width="9.5703125" style="78" bestFit="1" customWidth="1"/>
    <col min="12822" max="13057" width="9.140625" style="78"/>
    <col min="13058" max="13059" width="10.5703125" style="78" customWidth="1"/>
    <col min="13060" max="13062" width="9.140625" style="78"/>
    <col min="13063" max="13063" width="19" style="78" customWidth="1"/>
    <col min="13064" max="13064" width="19.28515625" style="78" customWidth="1"/>
    <col min="13065" max="13065" width="37" style="78" customWidth="1"/>
    <col min="13066" max="13069" width="9.140625" style="78"/>
    <col min="13070" max="13070" width="19" style="78" customWidth="1"/>
    <col min="13071" max="13073" width="9.140625" style="78"/>
    <col min="13074" max="13074" width="15.140625" style="78" customWidth="1"/>
    <col min="13075" max="13075" width="11.28515625" style="78" customWidth="1"/>
    <col min="13076" max="13076" width="9.28515625" style="78" bestFit="1" customWidth="1"/>
    <col min="13077" max="13077" width="9.5703125" style="78" bestFit="1" customWidth="1"/>
    <col min="13078" max="13313" width="9.140625" style="78"/>
    <col min="13314" max="13315" width="10.5703125" style="78" customWidth="1"/>
    <col min="13316" max="13318" width="9.140625" style="78"/>
    <col min="13319" max="13319" width="19" style="78" customWidth="1"/>
    <col min="13320" max="13320" width="19.28515625" style="78" customWidth="1"/>
    <col min="13321" max="13321" width="37" style="78" customWidth="1"/>
    <col min="13322" max="13325" width="9.140625" style="78"/>
    <col min="13326" max="13326" width="19" style="78" customWidth="1"/>
    <col min="13327" max="13329" width="9.140625" style="78"/>
    <col min="13330" max="13330" width="15.140625" style="78" customWidth="1"/>
    <col min="13331" max="13331" width="11.28515625" style="78" customWidth="1"/>
    <col min="13332" max="13332" width="9.28515625" style="78" bestFit="1" customWidth="1"/>
    <col min="13333" max="13333" width="9.5703125" style="78" bestFit="1" customWidth="1"/>
    <col min="13334" max="13569" width="9.140625" style="78"/>
    <col min="13570" max="13571" width="10.5703125" style="78" customWidth="1"/>
    <col min="13572" max="13574" width="9.140625" style="78"/>
    <col min="13575" max="13575" width="19" style="78" customWidth="1"/>
    <col min="13576" max="13576" width="19.28515625" style="78" customWidth="1"/>
    <col min="13577" max="13577" width="37" style="78" customWidth="1"/>
    <col min="13578" max="13581" width="9.140625" style="78"/>
    <col min="13582" max="13582" width="19" style="78" customWidth="1"/>
    <col min="13583" max="13585" width="9.140625" style="78"/>
    <col min="13586" max="13586" width="15.140625" style="78" customWidth="1"/>
    <col min="13587" max="13587" width="11.28515625" style="78" customWidth="1"/>
    <col min="13588" max="13588" width="9.28515625" style="78" bestFit="1" customWidth="1"/>
    <col min="13589" max="13589" width="9.5703125" style="78" bestFit="1" customWidth="1"/>
    <col min="13590" max="13825" width="9.140625" style="78"/>
    <col min="13826" max="13827" width="10.5703125" style="78" customWidth="1"/>
    <col min="13828" max="13830" width="9.140625" style="78"/>
    <col min="13831" max="13831" width="19" style="78" customWidth="1"/>
    <col min="13832" max="13832" width="19.28515625" style="78" customWidth="1"/>
    <col min="13833" max="13833" width="37" style="78" customWidth="1"/>
    <col min="13834" max="13837" width="9.140625" style="78"/>
    <col min="13838" max="13838" width="19" style="78" customWidth="1"/>
    <col min="13839" max="13841" width="9.140625" style="78"/>
    <col min="13842" max="13842" width="15.140625" style="78" customWidth="1"/>
    <col min="13843" max="13843" width="11.28515625" style="78" customWidth="1"/>
    <col min="13844" max="13844" width="9.28515625" style="78" bestFit="1" customWidth="1"/>
    <col min="13845" max="13845" width="9.5703125" style="78" bestFit="1" customWidth="1"/>
    <col min="13846" max="14081" width="9.140625" style="78"/>
    <col min="14082" max="14083" width="10.5703125" style="78" customWidth="1"/>
    <col min="14084" max="14086" width="9.140625" style="78"/>
    <col min="14087" max="14087" width="19" style="78" customWidth="1"/>
    <col min="14088" max="14088" width="19.28515625" style="78" customWidth="1"/>
    <col min="14089" max="14089" width="37" style="78" customWidth="1"/>
    <col min="14090" max="14093" width="9.140625" style="78"/>
    <col min="14094" max="14094" width="19" style="78" customWidth="1"/>
    <col min="14095" max="14097" width="9.140625" style="78"/>
    <col min="14098" max="14098" width="15.140625" style="78" customWidth="1"/>
    <col min="14099" max="14099" width="11.28515625" style="78" customWidth="1"/>
    <col min="14100" max="14100" width="9.28515625" style="78" bestFit="1" customWidth="1"/>
    <col min="14101" max="14101" width="9.5703125" style="78" bestFit="1" customWidth="1"/>
    <col min="14102" max="14337" width="9.140625" style="78"/>
    <col min="14338" max="14339" width="10.5703125" style="78" customWidth="1"/>
    <col min="14340" max="14342" width="9.140625" style="78"/>
    <col min="14343" max="14343" width="19" style="78" customWidth="1"/>
    <col min="14344" max="14344" width="19.28515625" style="78" customWidth="1"/>
    <col min="14345" max="14345" width="37" style="78" customWidth="1"/>
    <col min="14346" max="14349" width="9.140625" style="78"/>
    <col min="14350" max="14350" width="19" style="78" customWidth="1"/>
    <col min="14351" max="14353" width="9.140625" style="78"/>
    <col min="14354" max="14354" width="15.140625" style="78" customWidth="1"/>
    <col min="14355" max="14355" width="11.28515625" style="78" customWidth="1"/>
    <col min="14356" max="14356" width="9.28515625" style="78" bestFit="1" customWidth="1"/>
    <col min="14357" max="14357" width="9.5703125" style="78" bestFit="1" customWidth="1"/>
    <col min="14358" max="14593" width="9.140625" style="78"/>
    <col min="14594" max="14595" width="10.5703125" style="78" customWidth="1"/>
    <col min="14596" max="14598" width="9.140625" style="78"/>
    <col min="14599" max="14599" width="19" style="78" customWidth="1"/>
    <col min="14600" max="14600" width="19.28515625" style="78" customWidth="1"/>
    <col min="14601" max="14601" width="37" style="78" customWidth="1"/>
    <col min="14602" max="14605" width="9.140625" style="78"/>
    <col min="14606" max="14606" width="19" style="78" customWidth="1"/>
    <col min="14607" max="14609" width="9.140625" style="78"/>
    <col min="14610" max="14610" width="15.140625" style="78" customWidth="1"/>
    <col min="14611" max="14611" width="11.28515625" style="78" customWidth="1"/>
    <col min="14612" max="14612" width="9.28515625" style="78" bestFit="1" customWidth="1"/>
    <col min="14613" max="14613" width="9.5703125" style="78" bestFit="1" customWidth="1"/>
    <col min="14614" max="14849" width="9.140625" style="78"/>
    <col min="14850" max="14851" width="10.5703125" style="78" customWidth="1"/>
    <col min="14852" max="14854" width="9.140625" style="78"/>
    <col min="14855" max="14855" width="19" style="78" customWidth="1"/>
    <col min="14856" max="14856" width="19.28515625" style="78" customWidth="1"/>
    <col min="14857" max="14857" width="37" style="78" customWidth="1"/>
    <col min="14858" max="14861" width="9.140625" style="78"/>
    <col min="14862" max="14862" width="19" style="78" customWidth="1"/>
    <col min="14863" max="14865" width="9.140625" style="78"/>
    <col min="14866" max="14866" width="15.140625" style="78" customWidth="1"/>
    <col min="14867" max="14867" width="11.28515625" style="78" customWidth="1"/>
    <col min="14868" max="14868" width="9.28515625" style="78" bestFit="1" customWidth="1"/>
    <col min="14869" max="14869" width="9.5703125" style="78" bestFit="1" customWidth="1"/>
    <col min="14870" max="15105" width="9.140625" style="78"/>
    <col min="15106" max="15107" width="10.5703125" style="78" customWidth="1"/>
    <col min="15108" max="15110" width="9.140625" style="78"/>
    <col min="15111" max="15111" width="19" style="78" customWidth="1"/>
    <col min="15112" max="15112" width="19.28515625" style="78" customWidth="1"/>
    <col min="15113" max="15113" width="37" style="78" customWidth="1"/>
    <col min="15114" max="15117" width="9.140625" style="78"/>
    <col min="15118" max="15118" width="19" style="78" customWidth="1"/>
    <col min="15119" max="15121" width="9.140625" style="78"/>
    <col min="15122" max="15122" width="15.140625" style="78" customWidth="1"/>
    <col min="15123" max="15123" width="11.28515625" style="78" customWidth="1"/>
    <col min="15124" max="15124" width="9.28515625" style="78" bestFit="1" customWidth="1"/>
    <col min="15125" max="15125" width="9.5703125" style="78" bestFit="1" customWidth="1"/>
    <col min="15126" max="15361" width="9.140625" style="78"/>
    <col min="15362" max="15363" width="10.5703125" style="78" customWidth="1"/>
    <col min="15364" max="15366" width="9.140625" style="78"/>
    <col min="15367" max="15367" width="19" style="78" customWidth="1"/>
    <col min="15368" max="15368" width="19.28515625" style="78" customWidth="1"/>
    <col min="15369" max="15369" width="37" style="78" customWidth="1"/>
    <col min="15370" max="15373" width="9.140625" style="78"/>
    <col min="15374" max="15374" width="19" style="78" customWidth="1"/>
    <col min="15375" max="15377" width="9.140625" style="78"/>
    <col min="15378" max="15378" width="15.140625" style="78" customWidth="1"/>
    <col min="15379" max="15379" width="11.28515625" style="78" customWidth="1"/>
    <col min="15380" max="15380" width="9.28515625" style="78" bestFit="1" customWidth="1"/>
    <col min="15381" max="15381" width="9.5703125" style="78" bestFit="1" customWidth="1"/>
    <col min="15382" max="15617" width="9.140625" style="78"/>
    <col min="15618" max="15619" width="10.5703125" style="78" customWidth="1"/>
    <col min="15620" max="15622" width="9.140625" style="78"/>
    <col min="15623" max="15623" width="19" style="78" customWidth="1"/>
    <col min="15624" max="15624" width="19.28515625" style="78" customWidth="1"/>
    <col min="15625" max="15625" width="37" style="78" customWidth="1"/>
    <col min="15626" max="15629" width="9.140625" style="78"/>
    <col min="15630" max="15630" width="19" style="78" customWidth="1"/>
    <col min="15631" max="15633" width="9.140625" style="78"/>
    <col min="15634" max="15634" width="15.140625" style="78" customWidth="1"/>
    <col min="15635" max="15635" width="11.28515625" style="78" customWidth="1"/>
    <col min="15636" max="15636" width="9.28515625" style="78" bestFit="1" customWidth="1"/>
    <col min="15637" max="15637" width="9.5703125" style="78" bestFit="1" customWidth="1"/>
    <col min="15638" max="15873" width="9.140625" style="78"/>
    <col min="15874" max="15875" width="10.5703125" style="78" customWidth="1"/>
    <col min="15876" max="15878" width="9.140625" style="78"/>
    <col min="15879" max="15879" width="19" style="78" customWidth="1"/>
    <col min="15880" max="15880" width="19.28515625" style="78" customWidth="1"/>
    <col min="15881" max="15881" width="37" style="78" customWidth="1"/>
    <col min="15882" max="15885" width="9.140625" style="78"/>
    <col min="15886" max="15886" width="19" style="78" customWidth="1"/>
    <col min="15887" max="15889" width="9.140625" style="78"/>
    <col min="15890" max="15890" width="15.140625" style="78" customWidth="1"/>
    <col min="15891" max="15891" width="11.28515625" style="78" customWidth="1"/>
    <col min="15892" max="15892" width="9.28515625" style="78" bestFit="1" customWidth="1"/>
    <col min="15893" max="15893" width="9.5703125" style="78" bestFit="1" customWidth="1"/>
    <col min="15894" max="16129" width="9.140625" style="78"/>
    <col min="16130" max="16131" width="10.5703125" style="78" customWidth="1"/>
    <col min="16132" max="16134" width="9.140625" style="78"/>
    <col min="16135" max="16135" width="19" style="78" customWidth="1"/>
    <col min="16136" max="16136" width="19.28515625" style="78" customWidth="1"/>
    <col min="16137" max="16137" width="37" style="78" customWidth="1"/>
    <col min="16138" max="16141" width="9.140625" style="78"/>
    <col min="16142" max="16142" width="19" style="78" customWidth="1"/>
    <col min="16143" max="16145" width="9.140625" style="78"/>
    <col min="16146" max="16146" width="15.140625" style="78" customWidth="1"/>
    <col min="16147" max="16147" width="11.28515625" style="78" customWidth="1"/>
    <col min="16148" max="16148" width="9.28515625" style="78" bestFit="1" customWidth="1"/>
    <col min="16149" max="16149" width="9.5703125" style="78" bestFit="1" customWidth="1"/>
    <col min="16150" max="16384" width="9.140625" style="78"/>
  </cols>
  <sheetData>
    <row r="2" spans="1:21" ht="20.25" customHeight="1">
      <c r="A2" s="77" t="s">
        <v>92</v>
      </c>
    </row>
    <row r="3" spans="1:21" ht="20.25" customHeight="1">
      <c r="A3" s="77" t="s">
        <v>93</v>
      </c>
    </row>
    <row r="4" spans="1:21" ht="20.25" customHeight="1">
      <c r="A4" s="77" t="s">
        <v>94</v>
      </c>
    </row>
    <row r="5" spans="1:21" ht="20.25" customHeight="1">
      <c r="A5" s="77" t="s">
        <v>95</v>
      </c>
    </row>
    <row r="6" spans="1:21" ht="20.25" customHeight="1">
      <c r="A6" s="77" t="s">
        <v>96</v>
      </c>
    </row>
    <row r="8" spans="1:21">
      <c r="A8" s="88"/>
      <c r="B8" s="89"/>
      <c r="C8" s="89"/>
      <c r="D8" s="89"/>
      <c r="E8" s="89"/>
      <c r="F8" s="89"/>
      <c r="G8" s="89"/>
      <c r="H8" s="89"/>
    </row>
    <row r="10" spans="1:21" ht="18.75">
      <c r="A10" s="58" t="s">
        <v>246</v>
      </c>
      <c r="B10" s="59"/>
      <c r="C10" s="59"/>
      <c r="D10" s="59"/>
      <c r="E10" s="59"/>
      <c r="F10" s="59"/>
      <c r="G10" s="59"/>
      <c r="H10" s="59"/>
      <c r="I10" s="59"/>
      <c r="J10" s="60"/>
      <c r="K10" s="59"/>
      <c r="L10" s="59"/>
      <c r="M10" s="61"/>
      <c r="N10" s="62"/>
      <c r="O10" s="60"/>
      <c r="P10" s="61"/>
      <c r="Q10" s="60"/>
      <c r="R10" s="62"/>
      <c r="S10" s="61"/>
      <c r="T10" s="62"/>
      <c r="U10" s="90"/>
    </row>
    <row r="11" spans="1:21">
      <c r="A11" s="59"/>
      <c r="B11" s="59"/>
      <c r="C11" s="59"/>
      <c r="D11" s="59"/>
      <c r="E11" s="59"/>
      <c r="F11" s="59"/>
      <c r="G11" s="59"/>
      <c r="H11" s="59"/>
      <c r="I11" s="59"/>
      <c r="J11" s="60"/>
      <c r="K11" s="59"/>
      <c r="L11" s="59"/>
      <c r="M11" s="61"/>
      <c r="N11" s="62"/>
      <c r="O11" s="60"/>
      <c r="P11" s="61"/>
      <c r="Q11" s="60"/>
      <c r="R11" s="62"/>
      <c r="S11" s="61"/>
      <c r="T11" s="62"/>
      <c r="U11" s="90"/>
    </row>
    <row r="12" spans="1:21">
      <c r="A12" s="59" t="s">
        <v>98</v>
      </c>
      <c r="B12" s="59"/>
      <c r="C12" s="59"/>
      <c r="D12" s="59"/>
      <c r="E12" s="59" t="s">
        <v>99</v>
      </c>
      <c r="F12" s="59"/>
      <c r="G12" s="59"/>
      <c r="H12" s="59"/>
      <c r="I12" s="59"/>
      <c r="J12" s="60"/>
      <c r="K12" s="59"/>
      <c r="L12" s="59"/>
      <c r="M12" s="61"/>
      <c r="N12" s="62"/>
      <c r="O12" s="60"/>
      <c r="P12" s="61"/>
      <c r="Q12" s="60"/>
      <c r="R12" s="62"/>
      <c r="S12" s="61"/>
      <c r="T12" s="62"/>
      <c r="U12" s="90"/>
    </row>
    <row r="13" spans="1:21">
      <c r="A13" s="59" t="s">
        <v>100</v>
      </c>
      <c r="B13" s="59"/>
      <c r="C13" s="59"/>
      <c r="D13" s="59"/>
      <c r="E13" s="59" t="s">
        <v>101</v>
      </c>
      <c r="F13" s="59"/>
      <c r="G13" s="59"/>
      <c r="H13" s="59"/>
      <c r="I13" s="59"/>
      <c r="J13" s="60"/>
      <c r="K13" s="59"/>
      <c r="L13" s="59"/>
      <c r="M13" s="61"/>
      <c r="N13" s="62"/>
      <c r="O13" s="60"/>
      <c r="P13" s="61"/>
      <c r="Q13" s="60"/>
      <c r="R13" s="62"/>
      <c r="S13" s="61"/>
      <c r="T13" s="62"/>
      <c r="U13" s="90"/>
    </row>
    <row r="14" spans="1:21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61"/>
      <c r="N14" s="62"/>
      <c r="O14" s="60"/>
      <c r="P14" s="61"/>
      <c r="Q14" s="60"/>
      <c r="R14" s="62"/>
      <c r="S14" s="61"/>
      <c r="T14" s="62"/>
      <c r="U14" s="90"/>
    </row>
    <row r="15" spans="1:21" ht="12.75" customHeight="1">
      <c r="A15" s="293" t="s">
        <v>98</v>
      </c>
      <c r="B15" s="293" t="s">
        <v>1</v>
      </c>
      <c r="C15" s="293" t="s">
        <v>190</v>
      </c>
      <c r="D15" s="293" t="s">
        <v>92</v>
      </c>
      <c r="E15" s="293" t="s">
        <v>93</v>
      </c>
      <c r="F15" s="293" t="s">
        <v>102</v>
      </c>
      <c r="G15" s="302" t="s">
        <v>103</v>
      </c>
      <c r="H15" s="293" t="s">
        <v>104</v>
      </c>
      <c r="I15" s="293" t="s">
        <v>105</v>
      </c>
      <c r="J15" s="292" t="s">
        <v>106</v>
      </c>
      <c r="K15" s="299" t="s">
        <v>110</v>
      </c>
      <c r="L15" s="299" t="s">
        <v>111</v>
      </c>
      <c r="M15" s="302" t="s">
        <v>112</v>
      </c>
      <c r="N15" s="293" t="s">
        <v>113</v>
      </c>
      <c r="O15" s="292" t="s">
        <v>114</v>
      </c>
      <c r="P15" s="302" t="s">
        <v>115</v>
      </c>
      <c r="Q15" s="292" t="s">
        <v>116</v>
      </c>
      <c r="R15" s="293" t="s">
        <v>247</v>
      </c>
      <c r="S15" s="302" t="s">
        <v>248</v>
      </c>
      <c r="T15" s="309" t="s">
        <v>249</v>
      </c>
      <c r="U15" s="311" t="s">
        <v>250</v>
      </c>
    </row>
    <row r="16" spans="1:21" ht="39" customHeight="1">
      <c r="A16" s="293"/>
      <c r="B16" s="293"/>
      <c r="C16" s="293"/>
      <c r="D16" s="293"/>
      <c r="E16" s="293"/>
      <c r="F16" s="293"/>
      <c r="G16" s="302"/>
      <c r="H16" s="293"/>
      <c r="I16" s="293"/>
      <c r="J16" s="292"/>
      <c r="K16" s="300"/>
      <c r="L16" s="300"/>
      <c r="M16" s="302"/>
      <c r="N16" s="293"/>
      <c r="O16" s="292"/>
      <c r="P16" s="302"/>
      <c r="Q16" s="292"/>
      <c r="R16" s="293"/>
      <c r="S16" s="302"/>
      <c r="T16" s="310"/>
      <c r="U16" s="312"/>
    </row>
    <row r="17" spans="1:21">
      <c r="A17" s="81">
        <v>42917</v>
      </c>
      <c r="B17" s="82" t="s">
        <v>119</v>
      </c>
      <c r="C17" s="82" t="s">
        <v>119</v>
      </c>
      <c r="D17" s="82" t="s">
        <v>120</v>
      </c>
      <c r="E17" s="82" t="s">
        <v>121</v>
      </c>
      <c r="F17" s="82" t="s">
        <v>122</v>
      </c>
      <c r="G17" s="83" t="s">
        <v>123</v>
      </c>
      <c r="H17" s="82" t="s">
        <v>124</v>
      </c>
      <c r="I17" s="82" t="s">
        <v>125</v>
      </c>
      <c r="J17" s="66">
        <v>1100</v>
      </c>
      <c r="K17" s="83">
        <v>42905</v>
      </c>
      <c r="L17" s="83">
        <v>42919</v>
      </c>
      <c r="M17" s="85">
        <v>42920</v>
      </c>
      <c r="N17" s="86" t="s">
        <v>126</v>
      </c>
      <c r="O17" s="66">
        <v>550</v>
      </c>
      <c r="P17" s="85">
        <v>42920</v>
      </c>
      <c r="Q17" s="66">
        <v>550</v>
      </c>
      <c r="R17" s="86" t="s">
        <v>251</v>
      </c>
      <c r="S17" s="85">
        <v>42923</v>
      </c>
      <c r="T17" s="91">
        <v>1000</v>
      </c>
      <c r="U17" s="92">
        <f t="shared" ref="U17:U22" si="0">+T17*Q17</f>
        <v>550000</v>
      </c>
    </row>
    <row r="18" spans="1:21">
      <c r="A18" s="81">
        <v>42917</v>
      </c>
      <c r="B18" s="82" t="s">
        <v>129</v>
      </c>
      <c r="C18" s="82" t="s">
        <v>129</v>
      </c>
      <c r="D18" s="82" t="s">
        <v>130</v>
      </c>
      <c r="E18" s="82" t="s">
        <v>121</v>
      </c>
      <c r="F18" s="82" t="s">
        <v>122</v>
      </c>
      <c r="G18" s="83" t="s">
        <v>131</v>
      </c>
      <c r="H18" s="82" t="s">
        <v>132</v>
      </c>
      <c r="I18" s="82" t="s">
        <v>133</v>
      </c>
      <c r="J18" s="66">
        <v>60</v>
      </c>
      <c r="K18" s="83">
        <v>42919</v>
      </c>
      <c r="L18" s="83">
        <v>42919</v>
      </c>
      <c r="M18" s="85">
        <v>42919</v>
      </c>
      <c r="N18" s="86" t="s">
        <v>126</v>
      </c>
      <c r="O18" s="66">
        <v>60</v>
      </c>
      <c r="P18" s="85">
        <v>42919</v>
      </c>
      <c r="Q18" s="66">
        <v>60</v>
      </c>
      <c r="R18" s="86" t="s">
        <v>251</v>
      </c>
      <c r="S18" s="85">
        <v>42923</v>
      </c>
      <c r="T18" s="91">
        <v>1000</v>
      </c>
      <c r="U18" s="92">
        <f t="shared" si="0"/>
        <v>60000</v>
      </c>
    </row>
    <row r="19" spans="1:21">
      <c r="A19" s="81">
        <v>42917</v>
      </c>
      <c r="B19" s="82" t="s">
        <v>129</v>
      </c>
      <c r="C19" s="82" t="s">
        <v>129</v>
      </c>
      <c r="D19" s="82" t="s">
        <v>130</v>
      </c>
      <c r="E19" s="82" t="s">
        <v>121</v>
      </c>
      <c r="F19" s="82" t="s">
        <v>122</v>
      </c>
      <c r="G19" s="83" t="s">
        <v>131</v>
      </c>
      <c r="H19" s="82" t="s">
        <v>135</v>
      </c>
      <c r="I19" s="82" t="s">
        <v>136</v>
      </c>
      <c r="J19" s="66">
        <v>30</v>
      </c>
      <c r="K19" s="83">
        <v>42919</v>
      </c>
      <c r="L19" s="83">
        <v>42919</v>
      </c>
      <c r="M19" s="85">
        <v>42919</v>
      </c>
      <c r="N19" s="86" t="s">
        <v>126</v>
      </c>
      <c r="O19" s="66">
        <v>30</v>
      </c>
      <c r="P19" s="85">
        <v>42919</v>
      </c>
      <c r="Q19" s="66">
        <v>30</v>
      </c>
      <c r="R19" s="86" t="s">
        <v>251</v>
      </c>
      <c r="S19" s="85">
        <v>42923</v>
      </c>
      <c r="T19" s="91">
        <v>1500</v>
      </c>
      <c r="U19" s="92">
        <f t="shared" si="0"/>
        <v>45000</v>
      </c>
    </row>
    <row r="20" spans="1:21">
      <c r="A20" s="81">
        <v>42917</v>
      </c>
      <c r="B20" s="82" t="s">
        <v>137</v>
      </c>
      <c r="C20" s="82" t="s">
        <v>137</v>
      </c>
      <c r="D20" s="82" t="s">
        <v>138</v>
      </c>
      <c r="E20" s="82" t="s">
        <v>139</v>
      </c>
      <c r="F20" s="82" t="s">
        <v>122</v>
      </c>
      <c r="G20" s="83" t="s">
        <v>140</v>
      </c>
      <c r="H20" s="82" t="s">
        <v>141</v>
      </c>
      <c r="I20" s="82" t="s">
        <v>142</v>
      </c>
      <c r="J20" s="66">
        <v>80</v>
      </c>
      <c r="K20" s="83">
        <v>42919</v>
      </c>
      <c r="L20" s="83">
        <v>42919</v>
      </c>
      <c r="M20" s="85">
        <v>42919</v>
      </c>
      <c r="N20" s="86" t="s">
        <v>126</v>
      </c>
      <c r="O20" s="66">
        <v>80</v>
      </c>
      <c r="P20" s="85">
        <v>42919</v>
      </c>
      <c r="Q20" s="66">
        <v>80</v>
      </c>
      <c r="R20" s="86" t="s">
        <v>251</v>
      </c>
      <c r="S20" s="85">
        <v>42923</v>
      </c>
      <c r="T20" s="91">
        <v>1000</v>
      </c>
      <c r="U20" s="92">
        <f t="shared" si="0"/>
        <v>80000</v>
      </c>
    </row>
    <row r="21" spans="1:21">
      <c r="A21" s="81">
        <v>42917</v>
      </c>
      <c r="B21" s="82" t="s">
        <v>137</v>
      </c>
      <c r="C21" s="82" t="s">
        <v>137</v>
      </c>
      <c r="D21" s="82" t="s">
        <v>138</v>
      </c>
      <c r="E21" s="82" t="s">
        <v>139</v>
      </c>
      <c r="F21" s="82" t="s">
        <v>122</v>
      </c>
      <c r="G21" s="83" t="s">
        <v>140</v>
      </c>
      <c r="H21" s="82" t="s">
        <v>143</v>
      </c>
      <c r="I21" s="82" t="s">
        <v>144</v>
      </c>
      <c r="J21" s="66">
        <v>180</v>
      </c>
      <c r="K21" s="83">
        <v>42919</v>
      </c>
      <c r="L21" s="83">
        <v>42919</v>
      </c>
      <c r="M21" s="85">
        <v>42919</v>
      </c>
      <c r="N21" s="86" t="s">
        <v>126</v>
      </c>
      <c r="O21" s="66">
        <v>180</v>
      </c>
      <c r="P21" s="85">
        <v>42919</v>
      </c>
      <c r="Q21" s="66">
        <v>180</v>
      </c>
      <c r="R21" s="86" t="s">
        <v>251</v>
      </c>
      <c r="S21" s="85">
        <v>42923</v>
      </c>
      <c r="T21" s="91">
        <v>1500</v>
      </c>
      <c r="U21" s="92">
        <f t="shared" si="0"/>
        <v>270000</v>
      </c>
    </row>
    <row r="22" spans="1:21">
      <c r="A22" s="81">
        <v>42917</v>
      </c>
      <c r="B22" s="82" t="s">
        <v>137</v>
      </c>
      <c r="C22" s="82" t="s">
        <v>137</v>
      </c>
      <c r="D22" s="82" t="s">
        <v>138</v>
      </c>
      <c r="E22" s="82" t="s">
        <v>139</v>
      </c>
      <c r="F22" s="82" t="s">
        <v>122</v>
      </c>
      <c r="G22" s="83" t="s">
        <v>140</v>
      </c>
      <c r="H22" s="82" t="s">
        <v>196</v>
      </c>
      <c r="I22" s="82" t="s">
        <v>197</v>
      </c>
      <c r="J22" s="66">
        <v>40</v>
      </c>
      <c r="K22" s="83">
        <v>42919</v>
      </c>
      <c r="L22" s="83">
        <v>42919</v>
      </c>
      <c r="M22" s="85">
        <v>42919</v>
      </c>
      <c r="N22" s="86" t="s">
        <v>126</v>
      </c>
      <c r="O22" s="66">
        <v>40</v>
      </c>
      <c r="P22" s="85">
        <v>42919</v>
      </c>
      <c r="Q22" s="66">
        <v>40</v>
      </c>
      <c r="R22" s="86" t="s">
        <v>251</v>
      </c>
      <c r="S22" s="85">
        <v>42923</v>
      </c>
      <c r="T22" s="91">
        <v>1000</v>
      </c>
      <c r="U22" s="92">
        <f t="shared" si="0"/>
        <v>40000</v>
      </c>
    </row>
  </sheetData>
  <mergeCells count="21">
    <mergeCell ref="L15:L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S15:S16"/>
    <mergeCell ref="T15:T16"/>
    <mergeCell ref="U15:U16"/>
    <mergeCell ref="M15:M16"/>
    <mergeCell ref="N15:N16"/>
    <mergeCell ref="O15:O16"/>
    <mergeCell ref="P15:P16"/>
    <mergeCell ref="Q15:Q16"/>
    <mergeCell ref="R15:R16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2:U20"/>
  <sheetViews>
    <sheetView showGridLines="0" workbookViewId="0"/>
  </sheetViews>
  <sheetFormatPr defaultRowHeight="12.75"/>
  <cols>
    <col min="1" max="1" width="9.140625" style="78"/>
    <col min="2" max="3" width="10.5703125" style="78" customWidth="1"/>
    <col min="4" max="6" width="9.140625" style="78"/>
    <col min="7" max="7" width="19" style="78" customWidth="1"/>
    <col min="8" max="8" width="19.28515625" style="78" customWidth="1"/>
    <col min="9" max="9" width="37" style="78" customWidth="1"/>
    <col min="10" max="13" width="9.140625" style="78"/>
    <col min="14" max="14" width="19" style="78" customWidth="1"/>
    <col min="15" max="17" width="9.140625" style="78"/>
    <col min="18" max="18" width="15.140625" style="78" customWidth="1"/>
    <col min="19" max="19" width="11.28515625" style="78" customWidth="1"/>
    <col min="20" max="20" width="9.28515625" style="78" bestFit="1" customWidth="1"/>
    <col min="21" max="21" width="9.5703125" style="78" bestFit="1" customWidth="1"/>
    <col min="22" max="257" width="9.140625" style="78"/>
    <col min="258" max="259" width="10.5703125" style="78" customWidth="1"/>
    <col min="260" max="262" width="9.140625" style="78"/>
    <col min="263" max="263" width="19" style="78" customWidth="1"/>
    <col min="264" max="264" width="19.28515625" style="78" customWidth="1"/>
    <col min="265" max="265" width="37" style="78" customWidth="1"/>
    <col min="266" max="269" width="9.140625" style="78"/>
    <col min="270" max="270" width="19" style="78" customWidth="1"/>
    <col min="271" max="273" width="9.140625" style="78"/>
    <col min="274" max="274" width="15.140625" style="78" customWidth="1"/>
    <col min="275" max="275" width="11.28515625" style="78" customWidth="1"/>
    <col min="276" max="276" width="9.28515625" style="78" bestFit="1" customWidth="1"/>
    <col min="277" max="277" width="9.5703125" style="78" bestFit="1" customWidth="1"/>
    <col min="278" max="513" width="9.140625" style="78"/>
    <col min="514" max="515" width="10.5703125" style="78" customWidth="1"/>
    <col min="516" max="518" width="9.140625" style="78"/>
    <col min="519" max="519" width="19" style="78" customWidth="1"/>
    <col min="520" max="520" width="19.28515625" style="78" customWidth="1"/>
    <col min="521" max="521" width="37" style="78" customWidth="1"/>
    <col min="522" max="525" width="9.140625" style="78"/>
    <col min="526" max="526" width="19" style="78" customWidth="1"/>
    <col min="527" max="529" width="9.140625" style="78"/>
    <col min="530" max="530" width="15.140625" style="78" customWidth="1"/>
    <col min="531" max="531" width="11.28515625" style="78" customWidth="1"/>
    <col min="532" max="532" width="9.28515625" style="78" bestFit="1" customWidth="1"/>
    <col min="533" max="533" width="9.5703125" style="78" bestFit="1" customWidth="1"/>
    <col min="534" max="769" width="9.140625" style="78"/>
    <col min="770" max="771" width="10.5703125" style="78" customWidth="1"/>
    <col min="772" max="774" width="9.140625" style="78"/>
    <col min="775" max="775" width="19" style="78" customWidth="1"/>
    <col min="776" max="776" width="19.28515625" style="78" customWidth="1"/>
    <col min="777" max="777" width="37" style="78" customWidth="1"/>
    <col min="778" max="781" width="9.140625" style="78"/>
    <col min="782" max="782" width="19" style="78" customWidth="1"/>
    <col min="783" max="785" width="9.140625" style="78"/>
    <col min="786" max="786" width="15.140625" style="78" customWidth="1"/>
    <col min="787" max="787" width="11.28515625" style="78" customWidth="1"/>
    <col min="788" max="788" width="9.28515625" style="78" bestFit="1" customWidth="1"/>
    <col min="789" max="789" width="9.5703125" style="78" bestFit="1" customWidth="1"/>
    <col min="790" max="1025" width="9.140625" style="78"/>
    <col min="1026" max="1027" width="10.5703125" style="78" customWidth="1"/>
    <col min="1028" max="1030" width="9.140625" style="78"/>
    <col min="1031" max="1031" width="19" style="78" customWidth="1"/>
    <col min="1032" max="1032" width="19.28515625" style="78" customWidth="1"/>
    <col min="1033" max="1033" width="37" style="78" customWidth="1"/>
    <col min="1034" max="1037" width="9.140625" style="78"/>
    <col min="1038" max="1038" width="19" style="78" customWidth="1"/>
    <col min="1039" max="1041" width="9.140625" style="78"/>
    <col min="1042" max="1042" width="15.140625" style="78" customWidth="1"/>
    <col min="1043" max="1043" width="11.28515625" style="78" customWidth="1"/>
    <col min="1044" max="1044" width="9.28515625" style="78" bestFit="1" customWidth="1"/>
    <col min="1045" max="1045" width="9.5703125" style="78" bestFit="1" customWidth="1"/>
    <col min="1046" max="1281" width="9.140625" style="78"/>
    <col min="1282" max="1283" width="10.5703125" style="78" customWidth="1"/>
    <col min="1284" max="1286" width="9.140625" style="78"/>
    <col min="1287" max="1287" width="19" style="78" customWidth="1"/>
    <col min="1288" max="1288" width="19.28515625" style="78" customWidth="1"/>
    <col min="1289" max="1289" width="37" style="78" customWidth="1"/>
    <col min="1290" max="1293" width="9.140625" style="78"/>
    <col min="1294" max="1294" width="19" style="78" customWidth="1"/>
    <col min="1295" max="1297" width="9.140625" style="78"/>
    <col min="1298" max="1298" width="15.140625" style="78" customWidth="1"/>
    <col min="1299" max="1299" width="11.28515625" style="78" customWidth="1"/>
    <col min="1300" max="1300" width="9.28515625" style="78" bestFit="1" customWidth="1"/>
    <col min="1301" max="1301" width="9.5703125" style="78" bestFit="1" customWidth="1"/>
    <col min="1302" max="1537" width="9.140625" style="78"/>
    <col min="1538" max="1539" width="10.5703125" style="78" customWidth="1"/>
    <col min="1540" max="1542" width="9.140625" style="78"/>
    <col min="1543" max="1543" width="19" style="78" customWidth="1"/>
    <col min="1544" max="1544" width="19.28515625" style="78" customWidth="1"/>
    <col min="1545" max="1545" width="37" style="78" customWidth="1"/>
    <col min="1546" max="1549" width="9.140625" style="78"/>
    <col min="1550" max="1550" width="19" style="78" customWidth="1"/>
    <col min="1551" max="1553" width="9.140625" style="78"/>
    <col min="1554" max="1554" width="15.140625" style="78" customWidth="1"/>
    <col min="1555" max="1555" width="11.28515625" style="78" customWidth="1"/>
    <col min="1556" max="1556" width="9.28515625" style="78" bestFit="1" customWidth="1"/>
    <col min="1557" max="1557" width="9.5703125" style="78" bestFit="1" customWidth="1"/>
    <col min="1558" max="1793" width="9.140625" style="78"/>
    <col min="1794" max="1795" width="10.5703125" style="78" customWidth="1"/>
    <col min="1796" max="1798" width="9.140625" style="78"/>
    <col min="1799" max="1799" width="19" style="78" customWidth="1"/>
    <col min="1800" max="1800" width="19.28515625" style="78" customWidth="1"/>
    <col min="1801" max="1801" width="37" style="78" customWidth="1"/>
    <col min="1802" max="1805" width="9.140625" style="78"/>
    <col min="1806" max="1806" width="19" style="78" customWidth="1"/>
    <col min="1807" max="1809" width="9.140625" style="78"/>
    <col min="1810" max="1810" width="15.140625" style="78" customWidth="1"/>
    <col min="1811" max="1811" width="11.28515625" style="78" customWidth="1"/>
    <col min="1812" max="1812" width="9.28515625" style="78" bestFit="1" customWidth="1"/>
    <col min="1813" max="1813" width="9.5703125" style="78" bestFit="1" customWidth="1"/>
    <col min="1814" max="2049" width="9.140625" style="78"/>
    <col min="2050" max="2051" width="10.5703125" style="78" customWidth="1"/>
    <col min="2052" max="2054" width="9.140625" style="78"/>
    <col min="2055" max="2055" width="19" style="78" customWidth="1"/>
    <col min="2056" max="2056" width="19.28515625" style="78" customWidth="1"/>
    <col min="2057" max="2057" width="37" style="78" customWidth="1"/>
    <col min="2058" max="2061" width="9.140625" style="78"/>
    <col min="2062" max="2062" width="19" style="78" customWidth="1"/>
    <col min="2063" max="2065" width="9.140625" style="78"/>
    <col min="2066" max="2066" width="15.140625" style="78" customWidth="1"/>
    <col min="2067" max="2067" width="11.28515625" style="78" customWidth="1"/>
    <col min="2068" max="2068" width="9.28515625" style="78" bestFit="1" customWidth="1"/>
    <col min="2069" max="2069" width="9.5703125" style="78" bestFit="1" customWidth="1"/>
    <col min="2070" max="2305" width="9.140625" style="78"/>
    <col min="2306" max="2307" width="10.5703125" style="78" customWidth="1"/>
    <col min="2308" max="2310" width="9.140625" style="78"/>
    <col min="2311" max="2311" width="19" style="78" customWidth="1"/>
    <col min="2312" max="2312" width="19.28515625" style="78" customWidth="1"/>
    <col min="2313" max="2313" width="37" style="78" customWidth="1"/>
    <col min="2314" max="2317" width="9.140625" style="78"/>
    <col min="2318" max="2318" width="19" style="78" customWidth="1"/>
    <col min="2319" max="2321" width="9.140625" style="78"/>
    <col min="2322" max="2322" width="15.140625" style="78" customWidth="1"/>
    <col min="2323" max="2323" width="11.28515625" style="78" customWidth="1"/>
    <col min="2324" max="2324" width="9.28515625" style="78" bestFit="1" customWidth="1"/>
    <col min="2325" max="2325" width="9.5703125" style="78" bestFit="1" customWidth="1"/>
    <col min="2326" max="2561" width="9.140625" style="78"/>
    <col min="2562" max="2563" width="10.5703125" style="78" customWidth="1"/>
    <col min="2564" max="2566" width="9.140625" style="78"/>
    <col min="2567" max="2567" width="19" style="78" customWidth="1"/>
    <col min="2568" max="2568" width="19.28515625" style="78" customWidth="1"/>
    <col min="2569" max="2569" width="37" style="78" customWidth="1"/>
    <col min="2570" max="2573" width="9.140625" style="78"/>
    <col min="2574" max="2574" width="19" style="78" customWidth="1"/>
    <col min="2575" max="2577" width="9.140625" style="78"/>
    <col min="2578" max="2578" width="15.140625" style="78" customWidth="1"/>
    <col min="2579" max="2579" width="11.28515625" style="78" customWidth="1"/>
    <col min="2580" max="2580" width="9.28515625" style="78" bestFit="1" customWidth="1"/>
    <col min="2581" max="2581" width="9.5703125" style="78" bestFit="1" customWidth="1"/>
    <col min="2582" max="2817" width="9.140625" style="78"/>
    <col min="2818" max="2819" width="10.5703125" style="78" customWidth="1"/>
    <col min="2820" max="2822" width="9.140625" style="78"/>
    <col min="2823" max="2823" width="19" style="78" customWidth="1"/>
    <col min="2824" max="2824" width="19.28515625" style="78" customWidth="1"/>
    <col min="2825" max="2825" width="37" style="78" customWidth="1"/>
    <col min="2826" max="2829" width="9.140625" style="78"/>
    <col min="2830" max="2830" width="19" style="78" customWidth="1"/>
    <col min="2831" max="2833" width="9.140625" style="78"/>
    <col min="2834" max="2834" width="15.140625" style="78" customWidth="1"/>
    <col min="2835" max="2835" width="11.28515625" style="78" customWidth="1"/>
    <col min="2836" max="2836" width="9.28515625" style="78" bestFit="1" customWidth="1"/>
    <col min="2837" max="2837" width="9.5703125" style="78" bestFit="1" customWidth="1"/>
    <col min="2838" max="3073" width="9.140625" style="78"/>
    <col min="3074" max="3075" width="10.5703125" style="78" customWidth="1"/>
    <col min="3076" max="3078" width="9.140625" style="78"/>
    <col min="3079" max="3079" width="19" style="78" customWidth="1"/>
    <col min="3080" max="3080" width="19.28515625" style="78" customWidth="1"/>
    <col min="3081" max="3081" width="37" style="78" customWidth="1"/>
    <col min="3082" max="3085" width="9.140625" style="78"/>
    <col min="3086" max="3086" width="19" style="78" customWidth="1"/>
    <col min="3087" max="3089" width="9.140625" style="78"/>
    <col min="3090" max="3090" width="15.140625" style="78" customWidth="1"/>
    <col min="3091" max="3091" width="11.28515625" style="78" customWidth="1"/>
    <col min="3092" max="3092" width="9.28515625" style="78" bestFit="1" customWidth="1"/>
    <col min="3093" max="3093" width="9.5703125" style="78" bestFit="1" customWidth="1"/>
    <col min="3094" max="3329" width="9.140625" style="78"/>
    <col min="3330" max="3331" width="10.5703125" style="78" customWidth="1"/>
    <col min="3332" max="3334" width="9.140625" style="78"/>
    <col min="3335" max="3335" width="19" style="78" customWidth="1"/>
    <col min="3336" max="3336" width="19.28515625" style="78" customWidth="1"/>
    <col min="3337" max="3337" width="37" style="78" customWidth="1"/>
    <col min="3338" max="3341" width="9.140625" style="78"/>
    <col min="3342" max="3342" width="19" style="78" customWidth="1"/>
    <col min="3343" max="3345" width="9.140625" style="78"/>
    <col min="3346" max="3346" width="15.140625" style="78" customWidth="1"/>
    <col min="3347" max="3347" width="11.28515625" style="78" customWidth="1"/>
    <col min="3348" max="3348" width="9.28515625" style="78" bestFit="1" customWidth="1"/>
    <col min="3349" max="3349" width="9.5703125" style="78" bestFit="1" customWidth="1"/>
    <col min="3350" max="3585" width="9.140625" style="78"/>
    <col min="3586" max="3587" width="10.5703125" style="78" customWidth="1"/>
    <col min="3588" max="3590" width="9.140625" style="78"/>
    <col min="3591" max="3591" width="19" style="78" customWidth="1"/>
    <col min="3592" max="3592" width="19.28515625" style="78" customWidth="1"/>
    <col min="3593" max="3593" width="37" style="78" customWidth="1"/>
    <col min="3594" max="3597" width="9.140625" style="78"/>
    <col min="3598" max="3598" width="19" style="78" customWidth="1"/>
    <col min="3599" max="3601" width="9.140625" style="78"/>
    <col min="3602" max="3602" width="15.140625" style="78" customWidth="1"/>
    <col min="3603" max="3603" width="11.28515625" style="78" customWidth="1"/>
    <col min="3604" max="3604" width="9.28515625" style="78" bestFit="1" customWidth="1"/>
    <col min="3605" max="3605" width="9.5703125" style="78" bestFit="1" customWidth="1"/>
    <col min="3606" max="3841" width="9.140625" style="78"/>
    <col min="3842" max="3843" width="10.5703125" style="78" customWidth="1"/>
    <col min="3844" max="3846" width="9.140625" style="78"/>
    <col min="3847" max="3847" width="19" style="78" customWidth="1"/>
    <col min="3848" max="3848" width="19.28515625" style="78" customWidth="1"/>
    <col min="3849" max="3849" width="37" style="78" customWidth="1"/>
    <col min="3850" max="3853" width="9.140625" style="78"/>
    <col min="3854" max="3854" width="19" style="78" customWidth="1"/>
    <col min="3855" max="3857" width="9.140625" style="78"/>
    <col min="3858" max="3858" width="15.140625" style="78" customWidth="1"/>
    <col min="3859" max="3859" width="11.28515625" style="78" customWidth="1"/>
    <col min="3860" max="3860" width="9.28515625" style="78" bestFit="1" customWidth="1"/>
    <col min="3861" max="3861" width="9.5703125" style="78" bestFit="1" customWidth="1"/>
    <col min="3862" max="4097" width="9.140625" style="78"/>
    <col min="4098" max="4099" width="10.5703125" style="78" customWidth="1"/>
    <col min="4100" max="4102" width="9.140625" style="78"/>
    <col min="4103" max="4103" width="19" style="78" customWidth="1"/>
    <col min="4104" max="4104" width="19.28515625" style="78" customWidth="1"/>
    <col min="4105" max="4105" width="37" style="78" customWidth="1"/>
    <col min="4106" max="4109" width="9.140625" style="78"/>
    <col min="4110" max="4110" width="19" style="78" customWidth="1"/>
    <col min="4111" max="4113" width="9.140625" style="78"/>
    <col min="4114" max="4114" width="15.140625" style="78" customWidth="1"/>
    <col min="4115" max="4115" width="11.28515625" style="78" customWidth="1"/>
    <col min="4116" max="4116" width="9.28515625" style="78" bestFit="1" customWidth="1"/>
    <col min="4117" max="4117" width="9.5703125" style="78" bestFit="1" customWidth="1"/>
    <col min="4118" max="4353" width="9.140625" style="78"/>
    <col min="4354" max="4355" width="10.5703125" style="78" customWidth="1"/>
    <col min="4356" max="4358" width="9.140625" style="78"/>
    <col min="4359" max="4359" width="19" style="78" customWidth="1"/>
    <col min="4360" max="4360" width="19.28515625" style="78" customWidth="1"/>
    <col min="4361" max="4361" width="37" style="78" customWidth="1"/>
    <col min="4362" max="4365" width="9.140625" style="78"/>
    <col min="4366" max="4366" width="19" style="78" customWidth="1"/>
    <col min="4367" max="4369" width="9.140625" style="78"/>
    <col min="4370" max="4370" width="15.140625" style="78" customWidth="1"/>
    <col min="4371" max="4371" width="11.28515625" style="78" customWidth="1"/>
    <col min="4372" max="4372" width="9.28515625" style="78" bestFit="1" customWidth="1"/>
    <col min="4373" max="4373" width="9.5703125" style="78" bestFit="1" customWidth="1"/>
    <col min="4374" max="4609" width="9.140625" style="78"/>
    <col min="4610" max="4611" width="10.5703125" style="78" customWidth="1"/>
    <col min="4612" max="4614" width="9.140625" style="78"/>
    <col min="4615" max="4615" width="19" style="78" customWidth="1"/>
    <col min="4616" max="4616" width="19.28515625" style="78" customWidth="1"/>
    <col min="4617" max="4617" width="37" style="78" customWidth="1"/>
    <col min="4618" max="4621" width="9.140625" style="78"/>
    <col min="4622" max="4622" width="19" style="78" customWidth="1"/>
    <col min="4623" max="4625" width="9.140625" style="78"/>
    <col min="4626" max="4626" width="15.140625" style="78" customWidth="1"/>
    <col min="4627" max="4627" width="11.28515625" style="78" customWidth="1"/>
    <col min="4628" max="4628" width="9.28515625" style="78" bestFit="1" customWidth="1"/>
    <col min="4629" max="4629" width="9.5703125" style="78" bestFit="1" customWidth="1"/>
    <col min="4630" max="4865" width="9.140625" style="78"/>
    <col min="4866" max="4867" width="10.5703125" style="78" customWidth="1"/>
    <col min="4868" max="4870" width="9.140625" style="78"/>
    <col min="4871" max="4871" width="19" style="78" customWidth="1"/>
    <col min="4872" max="4872" width="19.28515625" style="78" customWidth="1"/>
    <col min="4873" max="4873" width="37" style="78" customWidth="1"/>
    <col min="4874" max="4877" width="9.140625" style="78"/>
    <col min="4878" max="4878" width="19" style="78" customWidth="1"/>
    <col min="4879" max="4881" width="9.140625" style="78"/>
    <col min="4882" max="4882" width="15.140625" style="78" customWidth="1"/>
    <col min="4883" max="4883" width="11.28515625" style="78" customWidth="1"/>
    <col min="4884" max="4884" width="9.28515625" style="78" bestFit="1" customWidth="1"/>
    <col min="4885" max="4885" width="9.5703125" style="78" bestFit="1" customWidth="1"/>
    <col min="4886" max="5121" width="9.140625" style="78"/>
    <col min="5122" max="5123" width="10.5703125" style="78" customWidth="1"/>
    <col min="5124" max="5126" width="9.140625" style="78"/>
    <col min="5127" max="5127" width="19" style="78" customWidth="1"/>
    <col min="5128" max="5128" width="19.28515625" style="78" customWidth="1"/>
    <col min="5129" max="5129" width="37" style="78" customWidth="1"/>
    <col min="5130" max="5133" width="9.140625" style="78"/>
    <col min="5134" max="5134" width="19" style="78" customWidth="1"/>
    <col min="5135" max="5137" width="9.140625" style="78"/>
    <col min="5138" max="5138" width="15.140625" style="78" customWidth="1"/>
    <col min="5139" max="5139" width="11.28515625" style="78" customWidth="1"/>
    <col min="5140" max="5140" width="9.28515625" style="78" bestFit="1" customWidth="1"/>
    <col min="5141" max="5141" width="9.5703125" style="78" bestFit="1" customWidth="1"/>
    <col min="5142" max="5377" width="9.140625" style="78"/>
    <col min="5378" max="5379" width="10.5703125" style="78" customWidth="1"/>
    <col min="5380" max="5382" width="9.140625" style="78"/>
    <col min="5383" max="5383" width="19" style="78" customWidth="1"/>
    <col min="5384" max="5384" width="19.28515625" style="78" customWidth="1"/>
    <col min="5385" max="5385" width="37" style="78" customWidth="1"/>
    <col min="5386" max="5389" width="9.140625" style="78"/>
    <col min="5390" max="5390" width="19" style="78" customWidth="1"/>
    <col min="5391" max="5393" width="9.140625" style="78"/>
    <col min="5394" max="5394" width="15.140625" style="78" customWidth="1"/>
    <col min="5395" max="5395" width="11.28515625" style="78" customWidth="1"/>
    <col min="5396" max="5396" width="9.28515625" style="78" bestFit="1" customWidth="1"/>
    <col min="5397" max="5397" width="9.5703125" style="78" bestFit="1" customWidth="1"/>
    <col min="5398" max="5633" width="9.140625" style="78"/>
    <col min="5634" max="5635" width="10.5703125" style="78" customWidth="1"/>
    <col min="5636" max="5638" width="9.140625" style="78"/>
    <col min="5639" max="5639" width="19" style="78" customWidth="1"/>
    <col min="5640" max="5640" width="19.28515625" style="78" customWidth="1"/>
    <col min="5641" max="5641" width="37" style="78" customWidth="1"/>
    <col min="5642" max="5645" width="9.140625" style="78"/>
    <col min="5646" max="5646" width="19" style="78" customWidth="1"/>
    <col min="5647" max="5649" width="9.140625" style="78"/>
    <col min="5650" max="5650" width="15.140625" style="78" customWidth="1"/>
    <col min="5651" max="5651" width="11.28515625" style="78" customWidth="1"/>
    <col min="5652" max="5652" width="9.28515625" style="78" bestFit="1" customWidth="1"/>
    <col min="5653" max="5653" width="9.5703125" style="78" bestFit="1" customWidth="1"/>
    <col min="5654" max="5889" width="9.140625" style="78"/>
    <col min="5890" max="5891" width="10.5703125" style="78" customWidth="1"/>
    <col min="5892" max="5894" width="9.140625" style="78"/>
    <col min="5895" max="5895" width="19" style="78" customWidth="1"/>
    <col min="5896" max="5896" width="19.28515625" style="78" customWidth="1"/>
    <col min="5897" max="5897" width="37" style="78" customWidth="1"/>
    <col min="5898" max="5901" width="9.140625" style="78"/>
    <col min="5902" max="5902" width="19" style="78" customWidth="1"/>
    <col min="5903" max="5905" width="9.140625" style="78"/>
    <col min="5906" max="5906" width="15.140625" style="78" customWidth="1"/>
    <col min="5907" max="5907" width="11.28515625" style="78" customWidth="1"/>
    <col min="5908" max="5908" width="9.28515625" style="78" bestFit="1" customWidth="1"/>
    <col min="5909" max="5909" width="9.5703125" style="78" bestFit="1" customWidth="1"/>
    <col min="5910" max="6145" width="9.140625" style="78"/>
    <col min="6146" max="6147" width="10.5703125" style="78" customWidth="1"/>
    <col min="6148" max="6150" width="9.140625" style="78"/>
    <col min="6151" max="6151" width="19" style="78" customWidth="1"/>
    <col min="6152" max="6152" width="19.28515625" style="78" customWidth="1"/>
    <col min="6153" max="6153" width="37" style="78" customWidth="1"/>
    <col min="6154" max="6157" width="9.140625" style="78"/>
    <col min="6158" max="6158" width="19" style="78" customWidth="1"/>
    <col min="6159" max="6161" width="9.140625" style="78"/>
    <col min="6162" max="6162" width="15.140625" style="78" customWidth="1"/>
    <col min="6163" max="6163" width="11.28515625" style="78" customWidth="1"/>
    <col min="6164" max="6164" width="9.28515625" style="78" bestFit="1" customWidth="1"/>
    <col min="6165" max="6165" width="9.5703125" style="78" bestFit="1" customWidth="1"/>
    <col min="6166" max="6401" width="9.140625" style="78"/>
    <col min="6402" max="6403" width="10.5703125" style="78" customWidth="1"/>
    <col min="6404" max="6406" width="9.140625" style="78"/>
    <col min="6407" max="6407" width="19" style="78" customWidth="1"/>
    <col min="6408" max="6408" width="19.28515625" style="78" customWidth="1"/>
    <col min="6409" max="6409" width="37" style="78" customWidth="1"/>
    <col min="6410" max="6413" width="9.140625" style="78"/>
    <col min="6414" max="6414" width="19" style="78" customWidth="1"/>
    <col min="6415" max="6417" width="9.140625" style="78"/>
    <col min="6418" max="6418" width="15.140625" style="78" customWidth="1"/>
    <col min="6419" max="6419" width="11.28515625" style="78" customWidth="1"/>
    <col min="6420" max="6420" width="9.28515625" style="78" bestFit="1" customWidth="1"/>
    <col min="6421" max="6421" width="9.5703125" style="78" bestFit="1" customWidth="1"/>
    <col min="6422" max="6657" width="9.140625" style="78"/>
    <col min="6658" max="6659" width="10.5703125" style="78" customWidth="1"/>
    <col min="6660" max="6662" width="9.140625" style="78"/>
    <col min="6663" max="6663" width="19" style="78" customWidth="1"/>
    <col min="6664" max="6664" width="19.28515625" style="78" customWidth="1"/>
    <col min="6665" max="6665" width="37" style="78" customWidth="1"/>
    <col min="6666" max="6669" width="9.140625" style="78"/>
    <col min="6670" max="6670" width="19" style="78" customWidth="1"/>
    <col min="6671" max="6673" width="9.140625" style="78"/>
    <col min="6674" max="6674" width="15.140625" style="78" customWidth="1"/>
    <col min="6675" max="6675" width="11.28515625" style="78" customWidth="1"/>
    <col min="6676" max="6676" width="9.28515625" style="78" bestFit="1" customWidth="1"/>
    <col min="6677" max="6677" width="9.5703125" style="78" bestFit="1" customWidth="1"/>
    <col min="6678" max="6913" width="9.140625" style="78"/>
    <col min="6914" max="6915" width="10.5703125" style="78" customWidth="1"/>
    <col min="6916" max="6918" width="9.140625" style="78"/>
    <col min="6919" max="6919" width="19" style="78" customWidth="1"/>
    <col min="6920" max="6920" width="19.28515625" style="78" customWidth="1"/>
    <col min="6921" max="6921" width="37" style="78" customWidth="1"/>
    <col min="6922" max="6925" width="9.140625" style="78"/>
    <col min="6926" max="6926" width="19" style="78" customWidth="1"/>
    <col min="6927" max="6929" width="9.140625" style="78"/>
    <col min="6930" max="6930" width="15.140625" style="78" customWidth="1"/>
    <col min="6931" max="6931" width="11.28515625" style="78" customWidth="1"/>
    <col min="6932" max="6932" width="9.28515625" style="78" bestFit="1" customWidth="1"/>
    <col min="6933" max="6933" width="9.5703125" style="78" bestFit="1" customWidth="1"/>
    <col min="6934" max="7169" width="9.140625" style="78"/>
    <col min="7170" max="7171" width="10.5703125" style="78" customWidth="1"/>
    <col min="7172" max="7174" width="9.140625" style="78"/>
    <col min="7175" max="7175" width="19" style="78" customWidth="1"/>
    <col min="7176" max="7176" width="19.28515625" style="78" customWidth="1"/>
    <col min="7177" max="7177" width="37" style="78" customWidth="1"/>
    <col min="7178" max="7181" width="9.140625" style="78"/>
    <col min="7182" max="7182" width="19" style="78" customWidth="1"/>
    <col min="7183" max="7185" width="9.140625" style="78"/>
    <col min="7186" max="7186" width="15.140625" style="78" customWidth="1"/>
    <col min="7187" max="7187" width="11.28515625" style="78" customWidth="1"/>
    <col min="7188" max="7188" width="9.28515625" style="78" bestFit="1" customWidth="1"/>
    <col min="7189" max="7189" width="9.5703125" style="78" bestFit="1" customWidth="1"/>
    <col min="7190" max="7425" width="9.140625" style="78"/>
    <col min="7426" max="7427" width="10.5703125" style="78" customWidth="1"/>
    <col min="7428" max="7430" width="9.140625" style="78"/>
    <col min="7431" max="7431" width="19" style="78" customWidth="1"/>
    <col min="7432" max="7432" width="19.28515625" style="78" customWidth="1"/>
    <col min="7433" max="7433" width="37" style="78" customWidth="1"/>
    <col min="7434" max="7437" width="9.140625" style="78"/>
    <col min="7438" max="7438" width="19" style="78" customWidth="1"/>
    <col min="7439" max="7441" width="9.140625" style="78"/>
    <col min="7442" max="7442" width="15.140625" style="78" customWidth="1"/>
    <col min="7443" max="7443" width="11.28515625" style="78" customWidth="1"/>
    <col min="7444" max="7444" width="9.28515625" style="78" bestFit="1" customWidth="1"/>
    <col min="7445" max="7445" width="9.5703125" style="78" bestFit="1" customWidth="1"/>
    <col min="7446" max="7681" width="9.140625" style="78"/>
    <col min="7682" max="7683" width="10.5703125" style="78" customWidth="1"/>
    <col min="7684" max="7686" width="9.140625" style="78"/>
    <col min="7687" max="7687" width="19" style="78" customWidth="1"/>
    <col min="7688" max="7688" width="19.28515625" style="78" customWidth="1"/>
    <col min="7689" max="7689" width="37" style="78" customWidth="1"/>
    <col min="7690" max="7693" width="9.140625" style="78"/>
    <col min="7694" max="7694" width="19" style="78" customWidth="1"/>
    <col min="7695" max="7697" width="9.140625" style="78"/>
    <col min="7698" max="7698" width="15.140625" style="78" customWidth="1"/>
    <col min="7699" max="7699" width="11.28515625" style="78" customWidth="1"/>
    <col min="7700" max="7700" width="9.28515625" style="78" bestFit="1" customWidth="1"/>
    <col min="7701" max="7701" width="9.5703125" style="78" bestFit="1" customWidth="1"/>
    <col min="7702" max="7937" width="9.140625" style="78"/>
    <col min="7938" max="7939" width="10.5703125" style="78" customWidth="1"/>
    <col min="7940" max="7942" width="9.140625" style="78"/>
    <col min="7943" max="7943" width="19" style="78" customWidth="1"/>
    <col min="7944" max="7944" width="19.28515625" style="78" customWidth="1"/>
    <col min="7945" max="7945" width="37" style="78" customWidth="1"/>
    <col min="7946" max="7949" width="9.140625" style="78"/>
    <col min="7950" max="7950" width="19" style="78" customWidth="1"/>
    <col min="7951" max="7953" width="9.140625" style="78"/>
    <col min="7954" max="7954" width="15.140625" style="78" customWidth="1"/>
    <col min="7955" max="7955" width="11.28515625" style="78" customWidth="1"/>
    <col min="7956" max="7956" width="9.28515625" style="78" bestFit="1" customWidth="1"/>
    <col min="7957" max="7957" width="9.5703125" style="78" bestFit="1" customWidth="1"/>
    <col min="7958" max="8193" width="9.140625" style="78"/>
    <col min="8194" max="8195" width="10.5703125" style="78" customWidth="1"/>
    <col min="8196" max="8198" width="9.140625" style="78"/>
    <col min="8199" max="8199" width="19" style="78" customWidth="1"/>
    <col min="8200" max="8200" width="19.28515625" style="78" customWidth="1"/>
    <col min="8201" max="8201" width="37" style="78" customWidth="1"/>
    <col min="8202" max="8205" width="9.140625" style="78"/>
    <col min="8206" max="8206" width="19" style="78" customWidth="1"/>
    <col min="8207" max="8209" width="9.140625" style="78"/>
    <col min="8210" max="8210" width="15.140625" style="78" customWidth="1"/>
    <col min="8211" max="8211" width="11.28515625" style="78" customWidth="1"/>
    <col min="8212" max="8212" width="9.28515625" style="78" bestFit="1" customWidth="1"/>
    <col min="8213" max="8213" width="9.5703125" style="78" bestFit="1" customWidth="1"/>
    <col min="8214" max="8449" width="9.140625" style="78"/>
    <col min="8450" max="8451" width="10.5703125" style="78" customWidth="1"/>
    <col min="8452" max="8454" width="9.140625" style="78"/>
    <col min="8455" max="8455" width="19" style="78" customWidth="1"/>
    <col min="8456" max="8456" width="19.28515625" style="78" customWidth="1"/>
    <col min="8457" max="8457" width="37" style="78" customWidth="1"/>
    <col min="8458" max="8461" width="9.140625" style="78"/>
    <col min="8462" max="8462" width="19" style="78" customWidth="1"/>
    <col min="8463" max="8465" width="9.140625" style="78"/>
    <col min="8466" max="8466" width="15.140625" style="78" customWidth="1"/>
    <col min="8467" max="8467" width="11.28515625" style="78" customWidth="1"/>
    <col min="8468" max="8468" width="9.28515625" style="78" bestFit="1" customWidth="1"/>
    <col min="8469" max="8469" width="9.5703125" style="78" bestFit="1" customWidth="1"/>
    <col min="8470" max="8705" width="9.140625" style="78"/>
    <col min="8706" max="8707" width="10.5703125" style="78" customWidth="1"/>
    <col min="8708" max="8710" width="9.140625" style="78"/>
    <col min="8711" max="8711" width="19" style="78" customWidth="1"/>
    <col min="8712" max="8712" width="19.28515625" style="78" customWidth="1"/>
    <col min="8713" max="8713" width="37" style="78" customWidth="1"/>
    <col min="8714" max="8717" width="9.140625" style="78"/>
    <col min="8718" max="8718" width="19" style="78" customWidth="1"/>
    <col min="8719" max="8721" width="9.140625" style="78"/>
    <col min="8722" max="8722" width="15.140625" style="78" customWidth="1"/>
    <col min="8723" max="8723" width="11.28515625" style="78" customWidth="1"/>
    <col min="8724" max="8724" width="9.28515625" style="78" bestFit="1" customWidth="1"/>
    <col min="8725" max="8725" width="9.5703125" style="78" bestFit="1" customWidth="1"/>
    <col min="8726" max="8961" width="9.140625" style="78"/>
    <col min="8962" max="8963" width="10.5703125" style="78" customWidth="1"/>
    <col min="8964" max="8966" width="9.140625" style="78"/>
    <col min="8967" max="8967" width="19" style="78" customWidth="1"/>
    <col min="8968" max="8968" width="19.28515625" style="78" customWidth="1"/>
    <col min="8969" max="8969" width="37" style="78" customWidth="1"/>
    <col min="8970" max="8973" width="9.140625" style="78"/>
    <col min="8974" max="8974" width="19" style="78" customWidth="1"/>
    <col min="8975" max="8977" width="9.140625" style="78"/>
    <col min="8978" max="8978" width="15.140625" style="78" customWidth="1"/>
    <col min="8979" max="8979" width="11.28515625" style="78" customWidth="1"/>
    <col min="8980" max="8980" width="9.28515625" style="78" bestFit="1" customWidth="1"/>
    <col min="8981" max="8981" width="9.5703125" style="78" bestFit="1" customWidth="1"/>
    <col min="8982" max="9217" width="9.140625" style="78"/>
    <col min="9218" max="9219" width="10.5703125" style="78" customWidth="1"/>
    <col min="9220" max="9222" width="9.140625" style="78"/>
    <col min="9223" max="9223" width="19" style="78" customWidth="1"/>
    <col min="9224" max="9224" width="19.28515625" style="78" customWidth="1"/>
    <col min="9225" max="9225" width="37" style="78" customWidth="1"/>
    <col min="9226" max="9229" width="9.140625" style="78"/>
    <col min="9230" max="9230" width="19" style="78" customWidth="1"/>
    <col min="9231" max="9233" width="9.140625" style="78"/>
    <col min="9234" max="9234" width="15.140625" style="78" customWidth="1"/>
    <col min="9235" max="9235" width="11.28515625" style="78" customWidth="1"/>
    <col min="9236" max="9236" width="9.28515625" style="78" bestFit="1" customWidth="1"/>
    <col min="9237" max="9237" width="9.5703125" style="78" bestFit="1" customWidth="1"/>
    <col min="9238" max="9473" width="9.140625" style="78"/>
    <col min="9474" max="9475" width="10.5703125" style="78" customWidth="1"/>
    <col min="9476" max="9478" width="9.140625" style="78"/>
    <col min="9479" max="9479" width="19" style="78" customWidth="1"/>
    <col min="9480" max="9480" width="19.28515625" style="78" customWidth="1"/>
    <col min="9481" max="9481" width="37" style="78" customWidth="1"/>
    <col min="9482" max="9485" width="9.140625" style="78"/>
    <col min="9486" max="9486" width="19" style="78" customWidth="1"/>
    <col min="9487" max="9489" width="9.140625" style="78"/>
    <col min="9490" max="9490" width="15.140625" style="78" customWidth="1"/>
    <col min="9491" max="9491" width="11.28515625" style="78" customWidth="1"/>
    <col min="9492" max="9492" width="9.28515625" style="78" bestFit="1" customWidth="1"/>
    <col min="9493" max="9493" width="9.5703125" style="78" bestFit="1" customWidth="1"/>
    <col min="9494" max="9729" width="9.140625" style="78"/>
    <col min="9730" max="9731" width="10.5703125" style="78" customWidth="1"/>
    <col min="9732" max="9734" width="9.140625" style="78"/>
    <col min="9735" max="9735" width="19" style="78" customWidth="1"/>
    <col min="9736" max="9736" width="19.28515625" style="78" customWidth="1"/>
    <col min="9737" max="9737" width="37" style="78" customWidth="1"/>
    <col min="9738" max="9741" width="9.140625" style="78"/>
    <col min="9742" max="9742" width="19" style="78" customWidth="1"/>
    <col min="9743" max="9745" width="9.140625" style="78"/>
    <col min="9746" max="9746" width="15.140625" style="78" customWidth="1"/>
    <col min="9747" max="9747" width="11.28515625" style="78" customWidth="1"/>
    <col min="9748" max="9748" width="9.28515625" style="78" bestFit="1" customWidth="1"/>
    <col min="9749" max="9749" width="9.5703125" style="78" bestFit="1" customWidth="1"/>
    <col min="9750" max="9985" width="9.140625" style="78"/>
    <col min="9986" max="9987" width="10.5703125" style="78" customWidth="1"/>
    <col min="9988" max="9990" width="9.140625" style="78"/>
    <col min="9991" max="9991" width="19" style="78" customWidth="1"/>
    <col min="9992" max="9992" width="19.28515625" style="78" customWidth="1"/>
    <col min="9993" max="9993" width="37" style="78" customWidth="1"/>
    <col min="9994" max="9997" width="9.140625" style="78"/>
    <col min="9998" max="9998" width="19" style="78" customWidth="1"/>
    <col min="9999" max="10001" width="9.140625" style="78"/>
    <col min="10002" max="10002" width="15.140625" style="78" customWidth="1"/>
    <col min="10003" max="10003" width="11.28515625" style="78" customWidth="1"/>
    <col min="10004" max="10004" width="9.28515625" style="78" bestFit="1" customWidth="1"/>
    <col min="10005" max="10005" width="9.5703125" style="78" bestFit="1" customWidth="1"/>
    <col min="10006" max="10241" width="9.140625" style="78"/>
    <col min="10242" max="10243" width="10.5703125" style="78" customWidth="1"/>
    <col min="10244" max="10246" width="9.140625" style="78"/>
    <col min="10247" max="10247" width="19" style="78" customWidth="1"/>
    <col min="10248" max="10248" width="19.28515625" style="78" customWidth="1"/>
    <col min="10249" max="10249" width="37" style="78" customWidth="1"/>
    <col min="10250" max="10253" width="9.140625" style="78"/>
    <col min="10254" max="10254" width="19" style="78" customWidth="1"/>
    <col min="10255" max="10257" width="9.140625" style="78"/>
    <col min="10258" max="10258" width="15.140625" style="78" customWidth="1"/>
    <col min="10259" max="10259" width="11.28515625" style="78" customWidth="1"/>
    <col min="10260" max="10260" width="9.28515625" style="78" bestFit="1" customWidth="1"/>
    <col min="10261" max="10261" width="9.5703125" style="78" bestFit="1" customWidth="1"/>
    <col min="10262" max="10497" width="9.140625" style="78"/>
    <col min="10498" max="10499" width="10.5703125" style="78" customWidth="1"/>
    <col min="10500" max="10502" width="9.140625" style="78"/>
    <col min="10503" max="10503" width="19" style="78" customWidth="1"/>
    <col min="10504" max="10504" width="19.28515625" style="78" customWidth="1"/>
    <col min="10505" max="10505" width="37" style="78" customWidth="1"/>
    <col min="10506" max="10509" width="9.140625" style="78"/>
    <col min="10510" max="10510" width="19" style="78" customWidth="1"/>
    <col min="10511" max="10513" width="9.140625" style="78"/>
    <col min="10514" max="10514" width="15.140625" style="78" customWidth="1"/>
    <col min="10515" max="10515" width="11.28515625" style="78" customWidth="1"/>
    <col min="10516" max="10516" width="9.28515625" style="78" bestFit="1" customWidth="1"/>
    <col min="10517" max="10517" width="9.5703125" style="78" bestFit="1" customWidth="1"/>
    <col min="10518" max="10753" width="9.140625" style="78"/>
    <col min="10754" max="10755" width="10.5703125" style="78" customWidth="1"/>
    <col min="10756" max="10758" width="9.140625" style="78"/>
    <col min="10759" max="10759" width="19" style="78" customWidth="1"/>
    <col min="10760" max="10760" width="19.28515625" style="78" customWidth="1"/>
    <col min="10761" max="10761" width="37" style="78" customWidth="1"/>
    <col min="10762" max="10765" width="9.140625" style="78"/>
    <col min="10766" max="10766" width="19" style="78" customWidth="1"/>
    <col min="10767" max="10769" width="9.140625" style="78"/>
    <col min="10770" max="10770" width="15.140625" style="78" customWidth="1"/>
    <col min="10771" max="10771" width="11.28515625" style="78" customWidth="1"/>
    <col min="10772" max="10772" width="9.28515625" style="78" bestFit="1" customWidth="1"/>
    <col min="10773" max="10773" width="9.5703125" style="78" bestFit="1" customWidth="1"/>
    <col min="10774" max="11009" width="9.140625" style="78"/>
    <col min="11010" max="11011" width="10.5703125" style="78" customWidth="1"/>
    <col min="11012" max="11014" width="9.140625" style="78"/>
    <col min="11015" max="11015" width="19" style="78" customWidth="1"/>
    <col min="11016" max="11016" width="19.28515625" style="78" customWidth="1"/>
    <col min="11017" max="11017" width="37" style="78" customWidth="1"/>
    <col min="11018" max="11021" width="9.140625" style="78"/>
    <col min="11022" max="11022" width="19" style="78" customWidth="1"/>
    <col min="11023" max="11025" width="9.140625" style="78"/>
    <col min="11026" max="11026" width="15.140625" style="78" customWidth="1"/>
    <col min="11027" max="11027" width="11.28515625" style="78" customWidth="1"/>
    <col min="11028" max="11028" width="9.28515625" style="78" bestFit="1" customWidth="1"/>
    <col min="11029" max="11029" width="9.5703125" style="78" bestFit="1" customWidth="1"/>
    <col min="11030" max="11265" width="9.140625" style="78"/>
    <col min="11266" max="11267" width="10.5703125" style="78" customWidth="1"/>
    <col min="11268" max="11270" width="9.140625" style="78"/>
    <col min="11271" max="11271" width="19" style="78" customWidth="1"/>
    <col min="11272" max="11272" width="19.28515625" style="78" customWidth="1"/>
    <col min="11273" max="11273" width="37" style="78" customWidth="1"/>
    <col min="11274" max="11277" width="9.140625" style="78"/>
    <col min="11278" max="11278" width="19" style="78" customWidth="1"/>
    <col min="11279" max="11281" width="9.140625" style="78"/>
    <col min="11282" max="11282" width="15.140625" style="78" customWidth="1"/>
    <col min="11283" max="11283" width="11.28515625" style="78" customWidth="1"/>
    <col min="11284" max="11284" width="9.28515625" style="78" bestFit="1" customWidth="1"/>
    <col min="11285" max="11285" width="9.5703125" style="78" bestFit="1" customWidth="1"/>
    <col min="11286" max="11521" width="9.140625" style="78"/>
    <col min="11522" max="11523" width="10.5703125" style="78" customWidth="1"/>
    <col min="11524" max="11526" width="9.140625" style="78"/>
    <col min="11527" max="11527" width="19" style="78" customWidth="1"/>
    <col min="11528" max="11528" width="19.28515625" style="78" customWidth="1"/>
    <col min="11529" max="11529" width="37" style="78" customWidth="1"/>
    <col min="11530" max="11533" width="9.140625" style="78"/>
    <col min="11534" max="11534" width="19" style="78" customWidth="1"/>
    <col min="11535" max="11537" width="9.140625" style="78"/>
    <col min="11538" max="11538" width="15.140625" style="78" customWidth="1"/>
    <col min="11539" max="11539" width="11.28515625" style="78" customWidth="1"/>
    <col min="11540" max="11540" width="9.28515625" style="78" bestFit="1" customWidth="1"/>
    <col min="11541" max="11541" width="9.5703125" style="78" bestFit="1" customWidth="1"/>
    <col min="11542" max="11777" width="9.140625" style="78"/>
    <col min="11778" max="11779" width="10.5703125" style="78" customWidth="1"/>
    <col min="11780" max="11782" width="9.140625" style="78"/>
    <col min="11783" max="11783" width="19" style="78" customWidth="1"/>
    <col min="11784" max="11784" width="19.28515625" style="78" customWidth="1"/>
    <col min="11785" max="11785" width="37" style="78" customWidth="1"/>
    <col min="11786" max="11789" width="9.140625" style="78"/>
    <col min="11790" max="11790" width="19" style="78" customWidth="1"/>
    <col min="11791" max="11793" width="9.140625" style="78"/>
    <col min="11794" max="11794" width="15.140625" style="78" customWidth="1"/>
    <col min="11795" max="11795" width="11.28515625" style="78" customWidth="1"/>
    <col min="11796" max="11796" width="9.28515625" style="78" bestFit="1" customWidth="1"/>
    <col min="11797" max="11797" width="9.5703125" style="78" bestFit="1" customWidth="1"/>
    <col min="11798" max="12033" width="9.140625" style="78"/>
    <col min="12034" max="12035" width="10.5703125" style="78" customWidth="1"/>
    <col min="12036" max="12038" width="9.140625" style="78"/>
    <col min="12039" max="12039" width="19" style="78" customWidth="1"/>
    <col min="12040" max="12040" width="19.28515625" style="78" customWidth="1"/>
    <col min="12041" max="12041" width="37" style="78" customWidth="1"/>
    <col min="12042" max="12045" width="9.140625" style="78"/>
    <col min="12046" max="12046" width="19" style="78" customWidth="1"/>
    <col min="12047" max="12049" width="9.140625" style="78"/>
    <col min="12050" max="12050" width="15.140625" style="78" customWidth="1"/>
    <col min="12051" max="12051" width="11.28515625" style="78" customWidth="1"/>
    <col min="12052" max="12052" width="9.28515625" style="78" bestFit="1" customWidth="1"/>
    <col min="12053" max="12053" width="9.5703125" style="78" bestFit="1" customWidth="1"/>
    <col min="12054" max="12289" width="9.140625" style="78"/>
    <col min="12290" max="12291" width="10.5703125" style="78" customWidth="1"/>
    <col min="12292" max="12294" width="9.140625" style="78"/>
    <col min="12295" max="12295" width="19" style="78" customWidth="1"/>
    <col min="12296" max="12296" width="19.28515625" style="78" customWidth="1"/>
    <col min="12297" max="12297" width="37" style="78" customWidth="1"/>
    <col min="12298" max="12301" width="9.140625" style="78"/>
    <col min="12302" max="12302" width="19" style="78" customWidth="1"/>
    <col min="12303" max="12305" width="9.140625" style="78"/>
    <col min="12306" max="12306" width="15.140625" style="78" customWidth="1"/>
    <col min="12307" max="12307" width="11.28515625" style="78" customWidth="1"/>
    <col min="12308" max="12308" width="9.28515625" style="78" bestFit="1" customWidth="1"/>
    <col min="12309" max="12309" width="9.5703125" style="78" bestFit="1" customWidth="1"/>
    <col min="12310" max="12545" width="9.140625" style="78"/>
    <col min="12546" max="12547" width="10.5703125" style="78" customWidth="1"/>
    <col min="12548" max="12550" width="9.140625" style="78"/>
    <col min="12551" max="12551" width="19" style="78" customWidth="1"/>
    <col min="12552" max="12552" width="19.28515625" style="78" customWidth="1"/>
    <col min="12553" max="12553" width="37" style="78" customWidth="1"/>
    <col min="12554" max="12557" width="9.140625" style="78"/>
    <col min="12558" max="12558" width="19" style="78" customWidth="1"/>
    <col min="12559" max="12561" width="9.140625" style="78"/>
    <col min="12562" max="12562" width="15.140625" style="78" customWidth="1"/>
    <col min="12563" max="12563" width="11.28515625" style="78" customWidth="1"/>
    <col min="12564" max="12564" width="9.28515625" style="78" bestFit="1" customWidth="1"/>
    <col min="12565" max="12565" width="9.5703125" style="78" bestFit="1" customWidth="1"/>
    <col min="12566" max="12801" width="9.140625" style="78"/>
    <col min="12802" max="12803" width="10.5703125" style="78" customWidth="1"/>
    <col min="12804" max="12806" width="9.140625" style="78"/>
    <col min="12807" max="12807" width="19" style="78" customWidth="1"/>
    <col min="12808" max="12808" width="19.28515625" style="78" customWidth="1"/>
    <col min="12809" max="12809" width="37" style="78" customWidth="1"/>
    <col min="12810" max="12813" width="9.140625" style="78"/>
    <col min="12814" max="12814" width="19" style="78" customWidth="1"/>
    <col min="12815" max="12817" width="9.140625" style="78"/>
    <col min="12818" max="12818" width="15.140625" style="78" customWidth="1"/>
    <col min="12819" max="12819" width="11.28515625" style="78" customWidth="1"/>
    <col min="12820" max="12820" width="9.28515625" style="78" bestFit="1" customWidth="1"/>
    <col min="12821" max="12821" width="9.5703125" style="78" bestFit="1" customWidth="1"/>
    <col min="12822" max="13057" width="9.140625" style="78"/>
    <col min="13058" max="13059" width="10.5703125" style="78" customWidth="1"/>
    <col min="13060" max="13062" width="9.140625" style="78"/>
    <col min="13063" max="13063" width="19" style="78" customWidth="1"/>
    <col min="13064" max="13064" width="19.28515625" style="78" customWidth="1"/>
    <col min="13065" max="13065" width="37" style="78" customWidth="1"/>
    <col min="13066" max="13069" width="9.140625" style="78"/>
    <col min="13070" max="13070" width="19" style="78" customWidth="1"/>
    <col min="13071" max="13073" width="9.140625" style="78"/>
    <col min="13074" max="13074" width="15.140625" style="78" customWidth="1"/>
    <col min="13075" max="13075" width="11.28515625" style="78" customWidth="1"/>
    <col min="13076" max="13076" width="9.28515625" style="78" bestFit="1" customWidth="1"/>
    <col min="13077" max="13077" width="9.5703125" style="78" bestFit="1" customWidth="1"/>
    <col min="13078" max="13313" width="9.140625" style="78"/>
    <col min="13314" max="13315" width="10.5703125" style="78" customWidth="1"/>
    <col min="13316" max="13318" width="9.140625" style="78"/>
    <col min="13319" max="13319" width="19" style="78" customWidth="1"/>
    <col min="13320" max="13320" width="19.28515625" style="78" customWidth="1"/>
    <col min="13321" max="13321" width="37" style="78" customWidth="1"/>
    <col min="13322" max="13325" width="9.140625" style="78"/>
    <col min="13326" max="13326" width="19" style="78" customWidth="1"/>
    <col min="13327" max="13329" width="9.140625" style="78"/>
    <col min="13330" max="13330" width="15.140625" style="78" customWidth="1"/>
    <col min="13331" max="13331" width="11.28515625" style="78" customWidth="1"/>
    <col min="13332" max="13332" width="9.28515625" style="78" bestFit="1" customWidth="1"/>
    <col min="13333" max="13333" width="9.5703125" style="78" bestFit="1" customWidth="1"/>
    <col min="13334" max="13569" width="9.140625" style="78"/>
    <col min="13570" max="13571" width="10.5703125" style="78" customWidth="1"/>
    <col min="13572" max="13574" width="9.140625" style="78"/>
    <col min="13575" max="13575" width="19" style="78" customWidth="1"/>
    <col min="13576" max="13576" width="19.28515625" style="78" customWidth="1"/>
    <col min="13577" max="13577" width="37" style="78" customWidth="1"/>
    <col min="13578" max="13581" width="9.140625" style="78"/>
    <col min="13582" max="13582" width="19" style="78" customWidth="1"/>
    <col min="13583" max="13585" width="9.140625" style="78"/>
    <col min="13586" max="13586" width="15.140625" style="78" customWidth="1"/>
    <col min="13587" max="13587" width="11.28515625" style="78" customWidth="1"/>
    <col min="13588" max="13588" width="9.28515625" style="78" bestFit="1" customWidth="1"/>
    <col min="13589" max="13589" width="9.5703125" style="78" bestFit="1" customWidth="1"/>
    <col min="13590" max="13825" width="9.140625" style="78"/>
    <col min="13826" max="13827" width="10.5703125" style="78" customWidth="1"/>
    <col min="13828" max="13830" width="9.140625" style="78"/>
    <col min="13831" max="13831" width="19" style="78" customWidth="1"/>
    <col min="13832" max="13832" width="19.28515625" style="78" customWidth="1"/>
    <col min="13833" max="13833" width="37" style="78" customWidth="1"/>
    <col min="13834" max="13837" width="9.140625" style="78"/>
    <col min="13838" max="13838" width="19" style="78" customWidth="1"/>
    <col min="13839" max="13841" width="9.140625" style="78"/>
    <col min="13842" max="13842" width="15.140625" style="78" customWidth="1"/>
    <col min="13843" max="13843" width="11.28515625" style="78" customWidth="1"/>
    <col min="13844" max="13844" width="9.28515625" style="78" bestFit="1" customWidth="1"/>
    <col min="13845" max="13845" width="9.5703125" style="78" bestFit="1" customWidth="1"/>
    <col min="13846" max="14081" width="9.140625" style="78"/>
    <col min="14082" max="14083" width="10.5703125" style="78" customWidth="1"/>
    <col min="14084" max="14086" width="9.140625" style="78"/>
    <col min="14087" max="14087" width="19" style="78" customWidth="1"/>
    <col min="14088" max="14088" width="19.28515625" style="78" customWidth="1"/>
    <col min="14089" max="14089" width="37" style="78" customWidth="1"/>
    <col min="14090" max="14093" width="9.140625" style="78"/>
    <col min="14094" max="14094" width="19" style="78" customWidth="1"/>
    <col min="14095" max="14097" width="9.140625" style="78"/>
    <col min="14098" max="14098" width="15.140625" style="78" customWidth="1"/>
    <col min="14099" max="14099" width="11.28515625" style="78" customWidth="1"/>
    <col min="14100" max="14100" width="9.28515625" style="78" bestFit="1" customWidth="1"/>
    <col min="14101" max="14101" width="9.5703125" style="78" bestFit="1" customWidth="1"/>
    <col min="14102" max="14337" width="9.140625" style="78"/>
    <col min="14338" max="14339" width="10.5703125" style="78" customWidth="1"/>
    <col min="14340" max="14342" width="9.140625" style="78"/>
    <col min="14343" max="14343" width="19" style="78" customWidth="1"/>
    <col min="14344" max="14344" width="19.28515625" style="78" customWidth="1"/>
    <col min="14345" max="14345" width="37" style="78" customWidth="1"/>
    <col min="14346" max="14349" width="9.140625" style="78"/>
    <col min="14350" max="14350" width="19" style="78" customWidth="1"/>
    <col min="14351" max="14353" width="9.140625" style="78"/>
    <col min="14354" max="14354" width="15.140625" style="78" customWidth="1"/>
    <col min="14355" max="14355" width="11.28515625" style="78" customWidth="1"/>
    <col min="14356" max="14356" width="9.28515625" style="78" bestFit="1" customWidth="1"/>
    <col min="14357" max="14357" width="9.5703125" style="78" bestFit="1" customWidth="1"/>
    <col min="14358" max="14593" width="9.140625" style="78"/>
    <col min="14594" max="14595" width="10.5703125" style="78" customWidth="1"/>
    <col min="14596" max="14598" width="9.140625" style="78"/>
    <col min="14599" max="14599" width="19" style="78" customWidth="1"/>
    <col min="14600" max="14600" width="19.28515625" style="78" customWidth="1"/>
    <col min="14601" max="14601" width="37" style="78" customWidth="1"/>
    <col min="14602" max="14605" width="9.140625" style="78"/>
    <col min="14606" max="14606" width="19" style="78" customWidth="1"/>
    <col min="14607" max="14609" width="9.140625" style="78"/>
    <col min="14610" max="14610" width="15.140625" style="78" customWidth="1"/>
    <col min="14611" max="14611" width="11.28515625" style="78" customWidth="1"/>
    <col min="14612" max="14612" width="9.28515625" style="78" bestFit="1" customWidth="1"/>
    <col min="14613" max="14613" width="9.5703125" style="78" bestFit="1" customWidth="1"/>
    <col min="14614" max="14849" width="9.140625" style="78"/>
    <col min="14850" max="14851" width="10.5703125" style="78" customWidth="1"/>
    <col min="14852" max="14854" width="9.140625" style="78"/>
    <col min="14855" max="14855" width="19" style="78" customWidth="1"/>
    <col min="14856" max="14856" width="19.28515625" style="78" customWidth="1"/>
    <col min="14857" max="14857" width="37" style="78" customWidth="1"/>
    <col min="14858" max="14861" width="9.140625" style="78"/>
    <col min="14862" max="14862" width="19" style="78" customWidth="1"/>
    <col min="14863" max="14865" width="9.140625" style="78"/>
    <col min="14866" max="14866" width="15.140625" style="78" customWidth="1"/>
    <col min="14867" max="14867" width="11.28515625" style="78" customWidth="1"/>
    <col min="14868" max="14868" width="9.28515625" style="78" bestFit="1" customWidth="1"/>
    <col min="14869" max="14869" width="9.5703125" style="78" bestFit="1" customWidth="1"/>
    <col min="14870" max="15105" width="9.140625" style="78"/>
    <col min="15106" max="15107" width="10.5703125" style="78" customWidth="1"/>
    <col min="15108" max="15110" width="9.140625" style="78"/>
    <col min="15111" max="15111" width="19" style="78" customWidth="1"/>
    <col min="15112" max="15112" width="19.28515625" style="78" customWidth="1"/>
    <col min="15113" max="15113" width="37" style="78" customWidth="1"/>
    <col min="15114" max="15117" width="9.140625" style="78"/>
    <col min="15118" max="15118" width="19" style="78" customWidth="1"/>
    <col min="15119" max="15121" width="9.140625" style="78"/>
    <col min="15122" max="15122" width="15.140625" style="78" customWidth="1"/>
    <col min="15123" max="15123" width="11.28515625" style="78" customWidth="1"/>
    <col min="15124" max="15124" width="9.28515625" style="78" bestFit="1" customWidth="1"/>
    <col min="15125" max="15125" width="9.5703125" style="78" bestFit="1" customWidth="1"/>
    <col min="15126" max="15361" width="9.140625" style="78"/>
    <col min="15362" max="15363" width="10.5703125" style="78" customWidth="1"/>
    <col min="15364" max="15366" width="9.140625" style="78"/>
    <col min="15367" max="15367" width="19" style="78" customWidth="1"/>
    <col min="15368" max="15368" width="19.28515625" style="78" customWidth="1"/>
    <col min="15369" max="15369" width="37" style="78" customWidth="1"/>
    <col min="15370" max="15373" width="9.140625" style="78"/>
    <col min="15374" max="15374" width="19" style="78" customWidth="1"/>
    <col min="15375" max="15377" width="9.140625" style="78"/>
    <col min="15378" max="15378" width="15.140625" style="78" customWidth="1"/>
    <col min="15379" max="15379" width="11.28515625" style="78" customWidth="1"/>
    <col min="15380" max="15380" width="9.28515625" style="78" bestFit="1" customWidth="1"/>
    <col min="15381" max="15381" width="9.5703125" style="78" bestFit="1" customWidth="1"/>
    <col min="15382" max="15617" width="9.140625" style="78"/>
    <col min="15618" max="15619" width="10.5703125" style="78" customWidth="1"/>
    <col min="15620" max="15622" width="9.140625" style="78"/>
    <col min="15623" max="15623" width="19" style="78" customWidth="1"/>
    <col min="15624" max="15624" width="19.28515625" style="78" customWidth="1"/>
    <col min="15625" max="15625" width="37" style="78" customWidth="1"/>
    <col min="15626" max="15629" width="9.140625" style="78"/>
    <col min="15630" max="15630" width="19" style="78" customWidth="1"/>
    <col min="15631" max="15633" width="9.140625" style="78"/>
    <col min="15634" max="15634" width="15.140625" style="78" customWidth="1"/>
    <col min="15635" max="15635" width="11.28515625" style="78" customWidth="1"/>
    <col min="15636" max="15636" width="9.28515625" style="78" bestFit="1" customWidth="1"/>
    <col min="15637" max="15637" width="9.5703125" style="78" bestFit="1" customWidth="1"/>
    <col min="15638" max="15873" width="9.140625" style="78"/>
    <col min="15874" max="15875" width="10.5703125" style="78" customWidth="1"/>
    <col min="15876" max="15878" width="9.140625" style="78"/>
    <col min="15879" max="15879" width="19" style="78" customWidth="1"/>
    <col min="15880" max="15880" width="19.28515625" style="78" customWidth="1"/>
    <col min="15881" max="15881" width="37" style="78" customWidth="1"/>
    <col min="15882" max="15885" width="9.140625" style="78"/>
    <col min="15886" max="15886" width="19" style="78" customWidth="1"/>
    <col min="15887" max="15889" width="9.140625" style="78"/>
    <col min="15890" max="15890" width="15.140625" style="78" customWidth="1"/>
    <col min="15891" max="15891" width="11.28515625" style="78" customWidth="1"/>
    <col min="15892" max="15892" width="9.28515625" style="78" bestFit="1" customWidth="1"/>
    <col min="15893" max="15893" width="9.5703125" style="78" bestFit="1" customWidth="1"/>
    <col min="15894" max="16129" width="9.140625" style="78"/>
    <col min="16130" max="16131" width="10.5703125" style="78" customWidth="1"/>
    <col min="16132" max="16134" width="9.140625" style="78"/>
    <col min="16135" max="16135" width="19" style="78" customWidth="1"/>
    <col min="16136" max="16136" width="19.28515625" style="78" customWidth="1"/>
    <col min="16137" max="16137" width="37" style="78" customWidth="1"/>
    <col min="16138" max="16141" width="9.140625" style="78"/>
    <col min="16142" max="16142" width="19" style="78" customWidth="1"/>
    <col min="16143" max="16145" width="9.140625" style="78"/>
    <col min="16146" max="16146" width="15.140625" style="78" customWidth="1"/>
    <col min="16147" max="16147" width="11.28515625" style="78" customWidth="1"/>
    <col min="16148" max="16148" width="9.28515625" style="78" bestFit="1" customWidth="1"/>
    <col min="16149" max="16149" width="9.5703125" style="78" bestFit="1" customWidth="1"/>
    <col min="16150" max="16384" width="9.140625" style="78"/>
  </cols>
  <sheetData>
    <row r="2" spans="1:21" ht="20.25" customHeight="1">
      <c r="A2" s="77" t="s">
        <v>92</v>
      </c>
    </row>
    <row r="3" spans="1:21" ht="20.25" customHeight="1">
      <c r="A3" s="77" t="s">
        <v>93</v>
      </c>
    </row>
    <row r="4" spans="1:21" ht="20.25" customHeight="1">
      <c r="A4" s="77" t="s">
        <v>94</v>
      </c>
    </row>
    <row r="5" spans="1:21" ht="20.25" customHeight="1">
      <c r="A5" s="77" t="s">
        <v>95</v>
      </c>
    </row>
    <row r="6" spans="1:21" ht="20.25" customHeight="1">
      <c r="A6" s="77" t="s">
        <v>96</v>
      </c>
    </row>
    <row r="8" spans="1:21">
      <c r="A8" s="88"/>
      <c r="B8" s="89"/>
      <c r="C8" s="89"/>
      <c r="D8" s="89"/>
      <c r="E8" s="89"/>
      <c r="F8" s="89"/>
      <c r="G8" s="89"/>
      <c r="H8" s="89"/>
    </row>
    <row r="10" spans="1:21" ht="18.75">
      <c r="A10" s="58" t="s">
        <v>252</v>
      </c>
      <c r="B10" s="59"/>
      <c r="C10" s="59"/>
      <c r="D10" s="59"/>
      <c r="E10" s="59"/>
      <c r="F10" s="59"/>
      <c r="G10" s="59"/>
      <c r="H10" s="59"/>
      <c r="I10" s="59"/>
      <c r="J10" s="60"/>
      <c r="K10" s="59"/>
      <c r="L10" s="59"/>
      <c r="M10" s="61"/>
      <c r="N10" s="62"/>
      <c r="O10" s="60"/>
      <c r="P10" s="61"/>
      <c r="Q10" s="60"/>
      <c r="R10" s="62"/>
      <c r="S10" s="61"/>
      <c r="T10" s="62"/>
      <c r="U10" s="90"/>
    </row>
    <row r="11" spans="1:21">
      <c r="A11" s="59"/>
      <c r="B11" s="59"/>
      <c r="C11" s="59"/>
      <c r="D11" s="59"/>
      <c r="E11" s="59"/>
      <c r="F11" s="59"/>
      <c r="G11" s="59"/>
      <c r="H11" s="59"/>
      <c r="I11" s="59"/>
      <c r="J11" s="60"/>
      <c r="K11" s="59"/>
      <c r="L11" s="59"/>
      <c r="M11" s="61"/>
      <c r="N11" s="62"/>
      <c r="O11" s="60"/>
      <c r="P11" s="61"/>
      <c r="Q11" s="60"/>
      <c r="R11" s="62"/>
      <c r="S11" s="61"/>
      <c r="T11" s="62"/>
      <c r="U11" s="90"/>
    </row>
    <row r="12" spans="1:21">
      <c r="A12" s="59" t="s">
        <v>98</v>
      </c>
      <c r="B12" s="59"/>
      <c r="C12" s="59"/>
      <c r="D12" s="59"/>
      <c r="E12" s="59" t="s">
        <v>99</v>
      </c>
      <c r="F12" s="59"/>
      <c r="G12" s="59"/>
      <c r="H12" s="59"/>
      <c r="I12" s="59"/>
      <c r="J12" s="60"/>
      <c r="K12" s="59"/>
      <c r="L12" s="59"/>
      <c r="M12" s="61"/>
      <c r="N12" s="62"/>
      <c r="O12" s="60"/>
      <c r="P12" s="61"/>
      <c r="Q12" s="60"/>
      <c r="R12" s="62"/>
      <c r="S12" s="61"/>
      <c r="T12" s="62"/>
      <c r="U12" s="90"/>
    </row>
    <row r="13" spans="1:21">
      <c r="A13" s="59" t="s">
        <v>100</v>
      </c>
      <c r="B13" s="59"/>
      <c r="C13" s="59"/>
      <c r="D13" s="59"/>
      <c r="E13" s="59" t="s">
        <v>101</v>
      </c>
      <c r="F13" s="59"/>
      <c r="G13" s="59"/>
      <c r="H13" s="59"/>
      <c r="I13" s="59"/>
      <c r="J13" s="60"/>
      <c r="K13" s="59"/>
      <c r="L13" s="59"/>
      <c r="M13" s="61"/>
      <c r="N13" s="62"/>
      <c r="O13" s="60"/>
      <c r="P13" s="61"/>
      <c r="Q13" s="60"/>
      <c r="R13" s="62"/>
      <c r="S13" s="61"/>
      <c r="T13" s="62"/>
      <c r="U13" s="90"/>
    </row>
    <row r="14" spans="1:21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61"/>
      <c r="N14" s="62"/>
      <c r="O14" s="60"/>
      <c r="P14" s="61"/>
      <c r="Q14" s="60"/>
      <c r="R14" s="62"/>
      <c r="S14" s="61"/>
      <c r="T14" s="62"/>
      <c r="U14" s="90"/>
    </row>
    <row r="15" spans="1:21" ht="12.75" customHeight="1">
      <c r="A15" s="303" t="s">
        <v>98</v>
      </c>
      <c r="B15" s="303" t="s">
        <v>1</v>
      </c>
      <c r="C15" s="303" t="s">
        <v>190</v>
      </c>
      <c r="D15" s="303" t="s">
        <v>92</v>
      </c>
      <c r="E15" s="303" t="s">
        <v>93</v>
      </c>
      <c r="F15" s="303" t="s">
        <v>102</v>
      </c>
      <c r="G15" s="305" t="s">
        <v>103</v>
      </c>
      <c r="H15" s="303" t="s">
        <v>104</v>
      </c>
      <c r="I15" s="303" t="s">
        <v>105</v>
      </c>
      <c r="J15" s="299" t="s">
        <v>106</v>
      </c>
      <c r="K15" s="299" t="s">
        <v>110</v>
      </c>
      <c r="L15" s="299" t="s">
        <v>111</v>
      </c>
      <c r="M15" s="305" t="s">
        <v>96</v>
      </c>
      <c r="N15" s="303" t="s">
        <v>253</v>
      </c>
      <c r="O15" s="299" t="s">
        <v>239</v>
      </c>
      <c r="P15" s="305" t="s">
        <v>254</v>
      </c>
      <c r="Q15" s="299" t="s">
        <v>255</v>
      </c>
      <c r="R15" s="293" t="s">
        <v>247</v>
      </c>
      <c r="S15" s="302" t="s">
        <v>248</v>
      </c>
      <c r="T15" s="309" t="s">
        <v>249</v>
      </c>
      <c r="U15" s="311" t="s">
        <v>250</v>
      </c>
    </row>
    <row r="16" spans="1:21" ht="36" customHeight="1">
      <c r="A16" s="304"/>
      <c r="B16" s="304"/>
      <c r="C16" s="304"/>
      <c r="D16" s="304"/>
      <c r="E16" s="304"/>
      <c r="F16" s="304"/>
      <c r="G16" s="306"/>
      <c r="H16" s="304"/>
      <c r="I16" s="304"/>
      <c r="J16" s="300"/>
      <c r="K16" s="300"/>
      <c r="L16" s="300"/>
      <c r="M16" s="306"/>
      <c r="N16" s="304"/>
      <c r="O16" s="300"/>
      <c r="P16" s="306"/>
      <c r="Q16" s="300"/>
      <c r="R16" s="293"/>
      <c r="S16" s="302"/>
      <c r="T16" s="310"/>
      <c r="U16" s="312"/>
    </row>
    <row r="17" spans="1:21">
      <c r="A17" s="81">
        <v>42917</v>
      </c>
      <c r="B17" s="82" t="s">
        <v>129</v>
      </c>
      <c r="C17" s="82" t="s">
        <v>129</v>
      </c>
      <c r="D17" s="82" t="s">
        <v>130</v>
      </c>
      <c r="E17" s="82" t="s">
        <v>121</v>
      </c>
      <c r="F17" s="82" t="s">
        <v>122</v>
      </c>
      <c r="G17" s="83" t="s">
        <v>131</v>
      </c>
      <c r="H17" s="82" t="s">
        <v>132</v>
      </c>
      <c r="I17" s="82" t="s">
        <v>133</v>
      </c>
      <c r="J17" s="66">
        <v>60</v>
      </c>
      <c r="K17" s="83">
        <v>42919</v>
      </c>
      <c r="L17" s="83">
        <v>42919</v>
      </c>
      <c r="M17" s="85">
        <v>42919</v>
      </c>
      <c r="N17" s="86" t="s">
        <v>245</v>
      </c>
      <c r="O17" s="66">
        <v>60</v>
      </c>
      <c r="P17" s="85">
        <v>42919</v>
      </c>
      <c r="Q17" s="66">
        <v>60</v>
      </c>
      <c r="R17" s="86" t="str">
        <f>+N17</f>
        <v>DAPM70731T</v>
      </c>
      <c r="S17" s="85">
        <v>42923</v>
      </c>
      <c r="T17" s="91">
        <v>2500</v>
      </c>
      <c r="U17" s="92">
        <f>+T17*O17</f>
        <v>150000</v>
      </c>
    </row>
    <row r="18" spans="1:21">
      <c r="A18" s="81">
        <v>42917</v>
      </c>
      <c r="B18" s="82" t="s">
        <v>137</v>
      </c>
      <c r="C18" s="82" t="s">
        <v>137</v>
      </c>
      <c r="D18" s="82" t="s">
        <v>138</v>
      </c>
      <c r="E18" s="82" t="s">
        <v>139</v>
      </c>
      <c r="F18" s="82" t="s">
        <v>122</v>
      </c>
      <c r="G18" s="83" t="s">
        <v>140</v>
      </c>
      <c r="H18" s="82" t="s">
        <v>141</v>
      </c>
      <c r="I18" s="82" t="s">
        <v>142</v>
      </c>
      <c r="J18" s="66">
        <v>80</v>
      </c>
      <c r="K18" s="83">
        <v>42919</v>
      </c>
      <c r="L18" s="83">
        <v>42919</v>
      </c>
      <c r="M18" s="85">
        <v>42919</v>
      </c>
      <c r="N18" s="86" t="s">
        <v>245</v>
      </c>
      <c r="O18" s="66">
        <v>80</v>
      </c>
      <c r="P18" s="85">
        <v>42919</v>
      </c>
      <c r="Q18" s="66">
        <v>80</v>
      </c>
      <c r="R18" s="86" t="str">
        <f>+N18</f>
        <v>DAPM70731T</v>
      </c>
      <c r="S18" s="85">
        <v>42923</v>
      </c>
      <c r="T18" s="91">
        <v>2500</v>
      </c>
      <c r="U18" s="92">
        <f>+T18*O18</f>
        <v>200000</v>
      </c>
    </row>
    <row r="19" spans="1:21">
      <c r="A19" s="81">
        <v>42917</v>
      </c>
      <c r="B19" s="82" t="s">
        <v>137</v>
      </c>
      <c r="C19" s="82" t="s">
        <v>137</v>
      </c>
      <c r="D19" s="82" t="s">
        <v>138</v>
      </c>
      <c r="E19" s="82" t="s">
        <v>139</v>
      </c>
      <c r="F19" s="82" t="s">
        <v>122</v>
      </c>
      <c r="G19" s="83" t="s">
        <v>140</v>
      </c>
      <c r="H19" s="82" t="s">
        <v>143</v>
      </c>
      <c r="I19" s="82" t="s">
        <v>144</v>
      </c>
      <c r="J19" s="66">
        <v>180</v>
      </c>
      <c r="K19" s="83">
        <v>42919</v>
      </c>
      <c r="L19" s="83">
        <v>42919</v>
      </c>
      <c r="M19" s="85">
        <v>42919</v>
      </c>
      <c r="N19" s="86" t="s">
        <v>245</v>
      </c>
      <c r="O19" s="66">
        <v>180</v>
      </c>
      <c r="P19" s="85">
        <v>42919</v>
      </c>
      <c r="Q19" s="66">
        <v>180</v>
      </c>
      <c r="R19" s="86" t="str">
        <f>+N19</f>
        <v>DAPM70731T</v>
      </c>
      <c r="S19" s="85">
        <v>42923</v>
      </c>
      <c r="T19" s="91">
        <v>2500</v>
      </c>
      <c r="U19" s="92">
        <f>+T19*O19</f>
        <v>450000</v>
      </c>
    </row>
    <row r="20" spans="1:21">
      <c r="A20" s="81">
        <v>42917</v>
      </c>
      <c r="B20" s="82" t="s">
        <v>137</v>
      </c>
      <c r="C20" s="82" t="s">
        <v>137</v>
      </c>
      <c r="D20" s="82" t="s">
        <v>138</v>
      </c>
      <c r="E20" s="82" t="s">
        <v>139</v>
      </c>
      <c r="F20" s="82" t="s">
        <v>122</v>
      </c>
      <c r="G20" s="83" t="s">
        <v>140</v>
      </c>
      <c r="H20" s="82" t="s">
        <v>196</v>
      </c>
      <c r="I20" s="82" t="s">
        <v>197</v>
      </c>
      <c r="J20" s="66">
        <v>40</v>
      </c>
      <c r="K20" s="83">
        <v>42919</v>
      </c>
      <c r="L20" s="83">
        <v>42919</v>
      </c>
      <c r="M20" s="85">
        <v>42919</v>
      </c>
      <c r="N20" s="86" t="s">
        <v>245</v>
      </c>
      <c r="O20" s="66">
        <v>40</v>
      </c>
      <c r="P20" s="85">
        <v>42919</v>
      </c>
      <c r="Q20" s="66">
        <v>40</v>
      </c>
      <c r="R20" s="86" t="str">
        <f>+N20</f>
        <v>DAPM70731T</v>
      </c>
      <c r="S20" s="85">
        <v>42923</v>
      </c>
      <c r="T20" s="91">
        <v>2500</v>
      </c>
      <c r="U20" s="92">
        <f>+T20*O20</f>
        <v>100000</v>
      </c>
    </row>
  </sheetData>
  <mergeCells count="21">
    <mergeCell ref="M15:M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T15:T16"/>
    <mergeCell ref="U15:U16"/>
    <mergeCell ref="N15:N16"/>
    <mergeCell ref="O15:O16"/>
    <mergeCell ref="P15:P16"/>
    <mergeCell ref="Q15:Q16"/>
    <mergeCell ref="R15:R16"/>
    <mergeCell ref="S15:S16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2:U22"/>
  <sheetViews>
    <sheetView showGridLines="0" workbookViewId="0"/>
  </sheetViews>
  <sheetFormatPr defaultRowHeight="12.75"/>
  <cols>
    <col min="1" max="1" width="9.140625" style="78"/>
    <col min="2" max="3" width="10.5703125" style="78" customWidth="1"/>
    <col min="4" max="6" width="9.140625" style="78"/>
    <col min="7" max="7" width="19" style="78" customWidth="1"/>
    <col min="8" max="8" width="19.28515625" style="78" customWidth="1"/>
    <col min="9" max="9" width="37" style="78" customWidth="1"/>
    <col min="10" max="13" width="9.140625" style="78"/>
    <col min="14" max="14" width="19" style="78" customWidth="1"/>
    <col min="15" max="17" width="9.140625" style="78"/>
    <col min="18" max="18" width="15.140625" style="78" customWidth="1"/>
    <col min="19" max="19" width="11.28515625" style="78" customWidth="1"/>
    <col min="20" max="20" width="9.28515625" style="78" bestFit="1" customWidth="1"/>
    <col min="21" max="21" width="9.5703125" style="78" bestFit="1" customWidth="1"/>
    <col min="22" max="257" width="9.140625" style="78"/>
    <col min="258" max="259" width="10.5703125" style="78" customWidth="1"/>
    <col min="260" max="262" width="9.140625" style="78"/>
    <col min="263" max="263" width="19" style="78" customWidth="1"/>
    <col min="264" max="264" width="19.28515625" style="78" customWidth="1"/>
    <col min="265" max="265" width="37" style="78" customWidth="1"/>
    <col min="266" max="269" width="9.140625" style="78"/>
    <col min="270" max="270" width="19" style="78" customWidth="1"/>
    <col min="271" max="273" width="9.140625" style="78"/>
    <col min="274" max="274" width="15.140625" style="78" customWidth="1"/>
    <col min="275" max="275" width="11.28515625" style="78" customWidth="1"/>
    <col min="276" max="276" width="9.28515625" style="78" bestFit="1" customWidth="1"/>
    <col min="277" max="277" width="9.5703125" style="78" bestFit="1" customWidth="1"/>
    <col min="278" max="513" width="9.140625" style="78"/>
    <col min="514" max="515" width="10.5703125" style="78" customWidth="1"/>
    <col min="516" max="518" width="9.140625" style="78"/>
    <col min="519" max="519" width="19" style="78" customWidth="1"/>
    <col min="520" max="520" width="19.28515625" style="78" customWidth="1"/>
    <col min="521" max="521" width="37" style="78" customWidth="1"/>
    <col min="522" max="525" width="9.140625" style="78"/>
    <col min="526" max="526" width="19" style="78" customWidth="1"/>
    <col min="527" max="529" width="9.140625" style="78"/>
    <col min="530" max="530" width="15.140625" style="78" customWidth="1"/>
    <col min="531" max="531" width="11.28515625" style="78" customWidth="1"/>
    <col min="532" max="532" width="9.28515625" style="78" bestFit="1" customWidth="1"/>
    <col min="533" max="533" width="9.5703125" style="78" bestFit="1" customWidth="1"/>
    <col min="534" max="769" width="9.140625" style="78"/>
    <col min="770" max="771" width="10.5703125" style="78" customWidth="1"/>
    <col min="772" max="774" width="9.140625" style="78"/>
    <col min="775" max="775" width="19" style="78" customWidth="1"/>
    <col min="776" max="776" width="19.28515625" style="78" customWidth="1"/>
    <col min="777" max="777" width="37" style="78" customWidth="1"/>
    <col min="778" max="781" width="9.140625" style="78"/>
    <col min="782" max="782" width="19" style="78" customWidth="1"/>
    <col min="783" max="785" width="9.140625" style="78"/>
    <col min="786" max="786" width="15.140625" style="78" customWidth="1"/>
    <col min="787" max="787" width="11.28515625" style="78" customWidth="1"/>
    <col min="788" max="788" width="9.28515625" style="78" bestFit="1" customWidth="1"/>
    <col min="789" max="789" width="9.5703125" style="78" bestFit="1" customWidth="1"/>
    <col min="790" max="1025" width="9.140625" style="78"/>
    <col min="1026" max="1027" width="10.5703125" style="78" customWidth="1"/>
    <col min="1028" max="1030" width="9.140625" style="78"/>
    <col min="1031" max="1031" width="19" style="78" customWidth="1"/>
    <col min="1032" max="1032" width="19.28515625" style="78" customWidth="1"/>
    <col min="1033" max="1033" width="37" style="78" customWidth="1"/>
    <col min="1034" max="1037" width="9.140625" style="78"/>
    <col min="1038" max="1038" width="19" style="78" customWidth="1"/>
    <col min="1039" max="1041" width="9.140625" style="78"/>
    <col min="1042" max="1042" width="15.140625" style="78" customWidth="1"/>
    <col min="1043" max="1043" width="11.28515625" style="78" customWidth="1"/>
    <col min="1044" max="1044" width="9.28515625" style="78" bestFit="1" customWidth="1"/>
    <col min="1045" max="1045" width="9.5703125" style="78" bestFit="1" customWidth="1"/>
    <col min="1046" max="1281" width="9.140625" style="78"/>
    <col min="1282" max="1283" width="10.5703125" style="78" customWidth="1"/>
    <col min="1284" max="1286" width="9.140625" style="78"/>
    <col min="1287" max="1287" width="19" style="78" customWidth="1"/>
    <col min="1288" max="1288" width="19.28515625" style="78" customWidth="1"/>
    <col min="1289" max="1289" width="37" style="78" customWidth="1"/>
    <col min="1290" max="1293" width="9.140625" style="78"/>
    <col min="1294" max="1294" width="19" style="78" customWidth="1"/>
    <col min="1295" max="1297" width="9.140625" style="78"/>
    <col min="1298" max="1298" width="15.140625" style="78" customWidth="1"/>
    <col min="1299" max="1299" width="11.28515625" style="78" customWidth="1"/>
    <col min="1300" max="1300" width="9.28515625" style="78" bestFit="1" customWidth="1"/>
    <col min="1301" max="1301" width="9.5703125" style="78" bestFit="1" customWidth="1"/>
    <col min="1302" max="1537" width="9.140625" style="78"/>
    <col min="1538" max="1539" width="10.5703125" style="78" customWidth="1"/>
    <col min="1540" max="1542" width="9.140625" style="78"/>
    <col min="1543" max="1543" width="19" style="78" customWidth="1"/>
    <col min="1544" max="1544" width="19.28515625" style="78" customWidth="1"/>
    <col min="1545" max="1545" width="37" style="78" customWidth="1"/>
    <col min="1546" max="1549" width="9.140625" style="78"/>
    <col min="1550" max="1550" width="19" style="78" customWidth="1"/>
    <col min="1551" max="1553" width="9.140625" style="78"/>
    <col min="1554" max="1554" width="15.140625" style="78" customWidth="1"/>
    <col min="1555" max="1555" width="11.28515625" style="78" customWidth="1"/>
    <col min="1556" max="1556" width="9.28515625" style="78" bestFit="1" customWidth="1"/>
    <col min="1557" max="1557" width="9.5703125" style="78" bestFit="1" customWidth="1"/>
    <col min="1558" max="1793" width="9.140625" style="78"/>
    <col min="1794" max="1795" width="10.5703125" style="78" customWidth="1"/>
    <col min="1796" max="1798" width="9.140625" style="78"/>
    <col min="1799" max="1799" width="19" style="78" customWidth="1"/>
    <col min="1800" max="1800" width="19.28515625" style="78" customWidth="1"/>
    <col min="1801" max="1801" width="37" style="78" customWidth="1"/>
    <col min="1802" max="1805" width="9.140625" style="78"/>
    <col min="1806" max="1806" width="19" style="78" customWidth="1"/>
    <col min="1807" max="1809" width="9.140625" style="78"/>
    <col min="1810" max="1810" width="15.140625" style="78" customWidth="1"/>
    <col min="1811" max="1811" width="11.28515625" style="78" customWidth="1"/>
    <col min="1812" max="1812" width="9.28515625" style="78" bestFit="1" customWidth="1"/>
    <col min="1813" max="1813" width="9.5703125" style="78" bestFit="1" customWidth="1"/>
    <col min="1814" max="2049" width="9.140625" style="78"/>
    <col min="2050" max="2051" width="10.5703125" style="78" customWidth="1"/>
    <col min="2052" max="2054" width="9.140625" style="78"/>
    <col min="2055" max="2055" width="19" style="78" customWidth="1"/>
    <col min="2056" max="2056" width="19.28515625" style="78" customWidth="1"/>
    <col min="2057" max="2057" width="37" style="78" customWidth="1"/>
    <col min="2058" max="2061" width="9.140625" style="78"/>
    <col min="2062" max="2062" width="19" style="78" customWidth="1"/>
    <col min="2063" max="2065" width="9.140625" style="78"/>
    <col min="2066" max="2066" width="15.140625" style="78" customWidth="1"/>
    <col min="2067" max="2067" width="11.28515625" style="78" customWidth="1"/>
    <col min="2068" max="2068" width="9.28515625" style="78" bestFit="1" customWidth="1"/>
    <col min="2069" max="2069" width="9.5703125" style="78" bestFit="1" customWidth="1"/>
    <col min="2070" max="2305" width="9.140625" style="78"/>
    <col min="2306" max="2307" width="10.5703125" style="78" customWidth="1"/>
    <col min="2308" max="2310" width="9.140625" style="78"/>
    <col min="2311" max="2311" width="19" style="78" customWidth="1"/>
    <col min="2312" max="2312" width="19.28515625" style="78" customWidth="1"/>
    <col min="2313" max="2313" width="37" style="78" customWidth="1"/>
    <col min="2314" max="2317" width="9.140625" style="78"/>
    <col min="2318" max="2318" width="19" style="78" customWidth="1"/>
    <col min="2319" max="2321" width="9.140625" style="78"/>
    <col min="2322" max="2322" width="15.140625" style="78" customWidth="1"/>
    <col min="2323" max="2323" width="11.28515625" style="78" customWidth="1"/>
    <col min="2324" max="2324" width="9.28515625" style="78" bestFit="1" customWidth="1"/>
    <col min="2325" max="2325" width="9.5703125" style="78" bestFit="1" customWidth="1"/>
    <col min="2326" max="2561" width="9.140625" style="78"/>
    <col min="2562" max="2563" width="10.5703125" style="78" customWidth="1"/>
    <col min="2564" max="2566" width="9.140625" style="78"/>
    <col min="2567" max="2567" width="19" style="78" customWidth="1"/>
    <col min="2568" max="2568" width="19.28515625" style="78" customWidth="1"/>
    <col min="2569" max="2569" width="37" style="78" customWidth="1"/>
    <col min="2570" max="2573" width="9.140625" style="78"/>
    <col min="2574" max="2574" width="19" style="78" customWidth="1"/>
    <col min="2575" max="2577" width="9.140625" style="78"/>
    <col min="2578" max="2578" width="15.140625" style="78" customWidth="1"/>
    <col min="2579" max="2579" width="11.28515625" style="78" customWidth="1"/>
    <col min="2580" max="2580" width="9.28515625" style="78" bestFit="1" customWidth="1"/>
    <col min="2581" max="2581" width="9.5703125" style="78" bestFit="1" customWidth="1"/>
    <col min="2582" max="2817" width="9.140625" style="78"/>
    <col min="2818" max="2819" width="10.5703125" style="78" customWidth="1"/>
    <col min="2820" max="2822" width="9.140625" style="78"/>
    <col min="2823" max="2823" width="19" style="78" customWidth="1"/>
    <col min="2824" max="2824" width="19.28515625" style="78" customWidth="1"/>
    <col min="2825" max="2825" width="37" style="78" customWidth="1"/>
    <col min="2826" max="2829" width="9.140625" style="78"/>
    <col min="2830" max="2830" width="19" style="78" customWidth="1"/>
    <col min="2831" max="2833" width="9.140625" style="78"/>
    <col min="2834" max="2834" width="15.140625" style="78" customWidth="1"/>
    <col min="2835" max="2835" width="11.28515625" style="78" customWidth="1"/>
    <col min="2836" max="2836" width="9.28515625" style="78" bestFit="1" customWidth="1"/>
    <col min="2837" max="2837" width="9.5703125" style="78" bestFit="1" customWidth="1"/>
    <col min="2838" max="3073" width="9.140625" style="78"/>
    <col min="3074" max="3075" width="10.5703125" style="78" customWidth="1"/>
    <col min="3076" max="3078" width="9.140625" style="78"/>
    <col min="3079" max="3079" width="19" style="78" customWidth="1"/>
    <col min="3080" max="3080" width="19.28515625" style="78" customWidth="1"/>
    <col min="3081" max="3081" width="37" style="78" customWidth="1"/>
    <col min="3082" max="3085" width="9.140625" style="78"/>
    <col min="3086" max="3086" width="19" style="78" customWidth="1"/>
    <col min="3087" max="3089" width="9.140625" style="78"/>
    <col min="3090" max="3090" width="15.140625" style="78" customWidth="1"/>
    <col min="3091" max="3091" width="11.28515625" style="78" customWidth="1"/>
    <col min="3092" max="3092" width="9.28515625" style="78" bestFit="1" customWidth="1"/>
    <col min="3093" max="3093" width="9.5703125" style="78" bestFit="1" customWidth="1"/>
    <col min="3094" max="3329" width="9.140625" style="78"/>
    <col min="3330" max="3331" width="10.5703125" style="78" customWidth="1"/>
    <col min="3332" max="3334" width="9.140625" style="78"/>
    <col min="3335" max="3335" width="19" style="78" customWidth="1"/>
    <col min="3336" max="3336" width="19.28515625" style="78" customWidth="1"/>
    <col min="3337" max="3337" width="37" style="78" customWidth="1"/>
    <col min="3338" max="3341" width="9.140625" style="78"/>
    <col min="3342" max="3342" width="19" style="78" customWidth="1"/>
    <col min="3343" max="3345" width="9.140625" style="78"/>
    <col min="3346" max="3346" width="15.140625" style="78" customWidth="1"/>
    <col min="3347" max="3347" width="11.28515625" style="78" customWidth="1"/>
    <col min="3348" max="3348" width="9.28515625" style="78" bestFit="1" customWidth="1"/>
    <col min="3349" max="3349" width="9.5703125" style="78" bestFit="1" customWidth="1"/>
    <col min="3350" max="3585" width="9.140625" style="78"/>
    <col min="3586" max="3587" width="10.5703125" style="78" customWidth="1"/>
    <col min="3588" max="3590" width="9.140625" style="78"/>
    <col min="3591" max="3591" width="19" style="78" customWidth="1"/>
    <col min="3592" max="3592" width="19.28515625" style="78" customWidth="1"/>
    <col min="3593" max="3593" width="37" style="78" customWidth="1"/>
    <col min="3594" max="3597" width="9.140625" style="78"/>
    <col min="3598" max="3598" width="19" style="78" customWidth="1"/>
    <col min="3599" max="3601" width="9.140625" style="78"/>
    <col min="3602" max="3602" width="15.140625" style="78" customWidth="1"/>
    <col min="3603" max="3603" width="11.28515625" style="78" customWidth="1"/>
    <col min="3604" max="3604" width="9.28515625" style="78" bestFit="1" customWidth="1"/>
    <col min="3605" max="3605" width="9.5703125" style="78" bestFit="1" customWidth="1"/>
    <col min="3606" max="3841" width="9.140625" style="78"/>
    <col min="3842" max="3843" width="10.5703125" style="78" customWidth="1"/>
    <col min="3844" max="3846" width="9.140625" style="78"/>
    <col min="3847" max="3847" width="19" style="78" customWidth="1"/>
    <col min="3848" max="3848" width="19.28515625" style="78" customWidth="1"/>
    <col min="3849" max="3849" width="37" style="78" customWidth="1"/>
    <col min="3850" max="3853" width="9.140625" style="78"/>
    <col min="3854" max="3854" width="19" style="78" customWidth="1"/>
    <col min="3855" max="3857" width="9.140625" style="78"/>
    <col min="3858" max="3858" width="15.140625" style="78" customWidth="1"/>
    <col min="3859" max="3859" width="11.28515625" style="78" customWidth="1"/>
    <col min="3860" max="3860" width="9.28515625" style="78" bestFit="1" customWidth="1"/>
    <col min="3861" max="3861" width="9.5703125" style="78" bestFit="1" customWidth="1"/>
    <col min="3862" max="4097" width="9.140625" style="78"/>
    <col min="4098" max="4099" width="10.5703125" style="78" customWidth="1"/>
    <col min="4100" max="4102" width="9.140625" style="78"/>
    <col min="4103" max="4103" width="19" style="78" customWidth="1"/>
    <col min="4104" max="4104" width="19.28515625" style="78" customWidth="1"/>
    <col min="4105" max="4105" width="37" style="78" customWidth="1"/>
    <col min="4106" max="4109" width="9.140625" style="78"/>
    <col min="4110" max="4110" width="19" style="78" customWidth="1"/>
    <col min="4111" max="4113" width="9.140625" style="78"/>
    <col min="4114" max="4114" width="15.140625" style="78" customWidth="1"/>
    <col min="4115" max="4115" width="11.28515625" style="78" customWidth="1"/>
    <col min="4116" max="4116" width="9.28515625" style="78" bestFit="1" customWidth="1"/>
    <col min="4117" max="4117" width="9.5703125" style="78" bestFit="1" customWidth="1"/>
    <col min="4118" max="4353" width="9.140625" style="78"/>
    <col min="4354" max="4355" width="10.5703125" style="78" customWidth="1"/>
    <col min="4356" max="4358" width="9.140625" style="78"/>
    <col min="4359" max="4359" width="19" style="78" customWidth="1"/>
    <col min="4360" max="4360" width="19.28515625" style="78" customWidth="1"/>
    <col min="4361" max="4361" width="37" style="78" customWidth="1"/>
    <col min="4362" max="4365" width="9.140625" style="78"/>
    <col min="4366" max="4366" width="19" style="78" customWidth="1"/>
    <col min="4367" max="4369" width="9.140625" style="78"/>
    <col min="4370" max="4370" width="15.140625" style="78" customWidth="1"/>
    <col min="4371" max="4371" width="11.28515625" style="78" customWidth="1"/>
    <col min="4372" max="4372" width="9.28515625" style="78" bestFit="1" customWidth="1"/>
    <col min="4373" max="4373" width="9.5703125" style="78" bestFit="1" customWidth="1"/>
    <col min="4374" max="4609" width="9.140625" style="78"/>
    <col min="4610" max="4611" width="10.5703125" style="78" customWidth="1"/>
    <col min="4612" max="4614" width="9.140625" style="78"/>
    <col min="4615" max="4615" width="19" style="78" customWidth="1"/>
    <col min="4616" max="4616" width="19.28515625" style="78" customWidth="1"/>
    <col min="4617" max="4617" width="37" style="78" customWidth="1"/>
    <col min="4618" max="4621" width="9.140625" style="78"/>
    <col min="4622" max="4622" width="19" style="78" customWidth="1"/>
    <col min="4623" max="4625" width="9.140625" style="78"/>
    <col min="4626" max="4626" width="15.140625" style="78" customWidth="1"/>
    <col min="4627" max="4627" width="11.28515625" style="78" customWidth="1"/>
    <col min="4628" max="4628" width="9.28515625" style="78" bestFit="1" customWidth="1"/>
    <col min="4629" max="4629" width="9.5703125" style="78" bestFit="1" customWidth="1"/>
    <col min="4630" max="4865" width="9.140625" style="78"/>
    <col min="4866" max="4867" width="10.5703125" style="78" customWidth="1"/>
    <col min="4868" max="4870" width="9.140625" style="78"/>
    <col min="4871" max="4871" width="19" style="78" customWidth="1"/>
    <col min="4872" max="4872" width="19.28515625" style="78" customWidth="1"/>
    <col min="4873" max="4873" width="37" style="78" customWidth="1"/>
    <col min="4874" max="4877" width="9.140625" style="78"/>
    <col min="4878" max="4878" width="19" style="78" customWidth="1"/>
    <col min="4879" max="4881" width="9.140625" style="78"/>
    <col min="4882" max="4882" width="15.140625" style="78" customWidth="1"/>
    <col min="4883" max="4883" width="11.28515625" style="78" customWidth="1"/>
    <col min="4884" max="4884" width="9.28515625" style="78" bestFit="1" customWidth="1"/>
    <col min="4885" max="4885" width="9.5703125" style="78" bestFit="1" customWidth="1"/>
    <col min="4886" max="5121" width="9.140625" style="78"/>
    <col min="5122" max="5123" width="10.5703125" style="78" customWidth="1"/>
    <col min="5124" max="5126" width="9.140625" style="78"/>
    <col min="5127" max="5127" width="19" style="78" customWidth="1"/>
    <col min="5128" max="5128" width="19.28515625" style="78" customWidth="1"/>
    <col min="5129" max="5129" width="37" style="78" customWidth="1"/>
    <col min="5130" max="5133" width="9.140625" style="78"/>
    <col min="5134" max="5134" width="19" style="78" customWidth="1"/>
    <col min="5135" max="5137" width="9.140625" style="78"/>
    <col min="5138" max="5138" width="15.140625" style="78" customWidth="1"/>
    <col min="5139" max="5139" width="11.28515625" style="78" customWidth="1"/>
    <col min="5140" max="5140" width="9.28515625" style="78" bestFit="1" customWidth="1"/>
    <col min="5141" max="5141" width="9.5703125" style="78" bestFit="1" customWidth="1"/>
    <col min="5142" max="5377" width="9.140625" style="78"/>
    <col min="5378" max="5379" width="10.5703125" style="78" customWidth="1"/>
    <col min="5380" max="5382" width="9.140625" style="78"/>
    <col min="5383" max="5383" width="19" style="78" customWidth="1"/>
    <col min="5384" max="5384" width="19.28515625" style="78" customWidth="1"/>
    <col min="5385" max="5385" width="37" style="78" customWidth="1"/>
    <col min="5386" max="5389" width="9.140625" style="78"/>
    <col min="5390" max="5390" width="19" style="78" customWidth="1"/>
    <col min="5391" max="5393" width="9.140625" style="78"/>
    <col min="5394" max="5394" width="15.140625" style="78" customWidth="1"/>
    <col min="5395" max="5395" width="11.28515625" style="78" customWidth="1"/>
    <col min="5396" max="5396" width="9.28515625" style="78" bestFit="1" customWidth="1"/>
    <col min="5397" max="5397" width="9.5703125" style="78" bestFit="1" customWidth="1"/>
    <col min="5398" max="5633" width="9.140625" style="78"/>
    <col min="5634" max="5635" width="10.5703125" style="78" customWidth="1"/>
    <col min="5636" max="5638" width="9.140625" style="78"/>
    <col min="5639" max="5639" width="19" style="78" customWidth="1"/>
    <col min="5640" max="5640" width="19.28515625" style="78" customWidth="1"/>
    <col min="5641" max="5641" width="37" style="78" customWidth="1"/>
    <col min="5642" max="5645" width="9.140625" style="78"/>
    <col min="5646" max="5646" width="19" style="78" customWidth="1"/>
    <col min="5647" max="5649" width="9.140625" style="78"/>
    <col min="5650" max="5650" width="15.140625" style="78" customWidth="1"/>
    <col min="5651" max="5651" width="11.28515625" style="78" customWidth="1"/>
    <col min="5652" max="5652" width="9.28515625" style="78" bestFit="1" customWidth="1"/>
    <col min="5653" max="5653" width="9.5703125" style="78" bestFit="1" customWidth="1"/>
    <col min="5654" max="5889" width="9.140625" style="78"/>
    <col min="5890" max="5891" width="10.5703125" style="78" customWidth="1"/>
    <col min="5892" max="5894" width="9.140625" style="78"/>
    <col min="5895" max="5895" width="19" style="78" customWidth="1"/>
    <col min="5896" max="5896" width="19.28515625" style="78" customWidth="1"/>
    <col min="5897" max="5897" width="37" style="78" customWidth="1"/>
    <col min="5898" max="5901" width="9.140625" style="78"/>
    <col min="5902" max="5902" width="19" style="78" customWidth="1"/>
    <col min="5903" max="5905" width="9.140625" style="78"/>
    <col min="5906" max="5906" width="15.140625" style="78" customWidth="1"/>
    <col min="5907" max="5907" width="11.28515625" style="78" customWidth="1"/>
    <col min="5908" max="5908" width="9.28515625" style="78" bestFit="1" customWidth="1"/>
    <col min="5909" max="5909" width="9.5703125" style="78" bestFit="1" customWidth="1"/>
    <col min="5910" max="6145" width="9.140625" style="78"/>
    <col min="6146" max="6147" width="10.5703125" style="78" customWidth="1"/>
    <col min="6148" max="6150" width="9.140625" style="78"/>
    <col min="6151" max="6151" width="19" style="78" customWidth="1"/>
    <col min="6152" max="6152" width="19.28515625" style="78" customWidth="1"/>
    <col min="6153" max="6153" width="37" style="78" customWidth="1"/>
    <col min="6154" max="6157" width="9.140625" style="78"/>
    <col min="6158" max="6158" width="19" style="78" customWidth="1"/>
    <col min="6159" max="6161" width="9.140625" style="78"/>
    <col min="6162" max="6162" width="15.140625" style="78" customWidth="1"/>
    <col min="6163" max="6163" width="11.28515625" style="78" customWidth="1"/>
    <col min="6164" max="6164" width="9.28515625" style="78" bestFit="1" customWidth="1"/>
    <col min="6165" max="6165" width="9.5703125" style="78" bestFit="1" customWidth="1"/>
    <col min="6166" max="6401" width="9.140625" style="78"/>
    <col min="6402" max="6403" width="10.5703125" style="78" customWidth="1"/>
    <col min="6404" max="6406" width="9.140625" style="78"/>
    <col min="6407" max="6407" width="19" style="78" customWidth="1"/>
    <col min="6408" max="6408" width="19.28515625" style="78" customWidth="1"/>
    <col min="6409" max="6409" width="37" style="78" customWidth="1"/>
    <col min="6410" max="6413" width="9.140625" style="78"/>
    <col min="6414" max="6414" width="19" style="78" customWidth="1"/>
    <col min="6415" max="6417" width="9.140625" style="78"/>
    <col min="6418" max="6418" width="15.140625" style="78" customWidth="1"/>
    <col min="6419" max="6419" width="11.28515625" style="78" customWidth="1"/>
    <col min="6420" max="6420" width="9.28515625" style="78" bestFit="1" customWidth="1"/>
    <col min="6421" max="6421" width="9.5703125" style="78" bestFit="1" customWidth="1"/>
    <col min="6422" max="6657" width="9.140625" style="78"/>
    <col min="6658" max="6659" width="10.5703125" style="78" customWidth="1"/>
    <col min="6660" max="6662" width="9.140625" style="78"/>
    <col min="6663" max="6663" width="19" style="78" customWidth="1"/>
    <col min="6664" max="6664" width="19.28515625" style="78" customWidth="1"/>
    <col min="6665" max="6665" width="37" style="78" customWidth="1"/>
    <col min="6666" max="6669" width="9.140625" style="78"/>
    <col min="6670" max="6670" width="19" style="78" customWidth="1"/>
    <col min="6671" max="6673" width="9.140625" style="78"/>
    <col min="6674" max="6674" width="15.140625" style="78" customWidth="1"/>
    <col min="6675" max="6675" width="11.28515625" style="78" customWidth="1"/>
    <col min="6676" max="6676" width="9.28515625" style="78" bestFit="1" customWidth="1"/>
    <col min="6677" max="6677" width="9.5703125" style="78" bestFit="1" customWidth="1"/>
    <col min="6678" max="6913" width="9.140625" style="78"/>
    <col min="6914" max="6915" width="10.5703125" style="78" customWidth="1"/>
    <col min="6916" max="6918" width="9.140625" style="78"/>
    <col min="6919" max="6919" width="19" style="78" customWidth="1"/>
    <col min="6920" max="6920" width="19.28515625" style="78" customWidth="1"/>
    <col min="6921" max="6921" width="37" style="78" customWidth="1"/>
    <col min="6922" max="6925" width="9.140625" style="78"/>
    <col min="6926" max="6926" width="19" style="78" customWidth="1"/>
    <col min="6927" max="6929" width="9.140625" style="78"/>
    <col min="6930" max="6930" width="15.140625" style="78" customWidth="1"/>
    <col min="6931" max="6931" width="11.28515625" style="78" customWidth="1"/>
    <col min="6932" max="6932" width="9.28515625" style="78" bestFit="1" customWidth="1"/>
    <col min="6933" max="6933" width="9.5703125" style="78" bestFit="1" customWidth="1"/>
    <col min="6934" max="7169" width="9.140625" style="78"/>
    <col min="7170" max="7171" width="10.5703125" style="78" customWidth="1"/>
    <col min="7172" max="7174" width="9.140625" style="78"/>
    <col min="7175" max="7175" width="19" style="78" customWidth="1"/>
    <col min="7176" max="7176" width="19.28515625" style="78" customWidth="1"/>
    <col min="7177" max="7177" width="37" style="78" customWidth="1"/>
    <col min="7178" max="7181" width="9.140625" style="78"/>
    <col min="7182" max="7182" width="19" style="78" customWidth="1"/>
    <col min="7183" max="7185" width="9.140625" style="78"/>
    <col min="7186" max="7186" width="15.140625" style="78" customWidth="1"/>
    <col min="7187" max="7187" width="11.28515625" style="78" customWidth="1"/>
    <col min="7188" max="7188" width="9.28515625" style="78" bestFit="1" customWidth="1"/>
    <col min="7189" max="7189" width="9.5703125" style="78" bestFit="1" customWidth="1"/>
    <col min="7190" max="7425" width="9.140625" style="78"/>
    <col min="7426" max="7427" width="10.5703125" style="78" customWidth="1"/>
    <col min="7428" max="7430" width="9.140625" style="78"/>
    <col min="7431" max="7431" width="19" style="78" customWidth="1"/>
    <col min="7432" max="7432" width="19.28515625" style="78" customWidth="1"/>
    <col min="7433" max="7433" width="37" style="78" customWidth="1"/>
    <col min="7434" max="7437" width="9.140625" style="78"/>
    <col min="7438" max="7438" width="19" style="78" customWidth="1"/>
    <col min="7439" max="7441" width="9.140625" style="78"/>
    <col min="7442" max="7442" width="15.140625" style="78" customWidth="1"/>
    <col min="7443" max="7443" width="11.28515625" style="78" customWidth="1"/>
    <col min="7444" max="7444" width="9.28515625" style="78" bestFit="1" customWidth="1"/>
    <col min="7445" max="7445" width="9.5703125" style="78" bestFit="1" customWidth="1"/>
    <col min="7446" max="7681" width="9.140625" style="78"/>
    <col min="7682" max="7683" width="10.5703125" style="78" customWidth="1"/>
    <col min="7684" max="7686" width="9.140625" style="78"/>
    <col min="7687" max="7687" width="19" style="78" customWidth="1"/>
    <col min="7688" max="7688" width="19.28515625" style="78" customWidth="1"/>
    <col min="7689" max="7689" width="37" style="78" customWidth="1"/>
    <col min="7690" max="7693" width="9.140625" style="78"/>
    <col min="7694" max="7694" width="19" style="78" customWidth="1"/>
    <col min="7695" max="7697" width="9.140625" style="78"/>
    <col min="7698" max="7698" width="15.140625" style="78" customWidth="1"/>
    <col min="7699" max="7699" width="11.28515625" style="78" customWidth="1"/>
    <col min="7700" max="7700" width="9.28515625" style="78" bestFit="1" customWidth="1"/>
    <col min="7701" max="7701" width="9.5703125" style="78" bestFit="1" customWidth="1"/>
    <col min="7702" max="7937" width="9.140625" style="78"/>
    <col min="7938" max="7939" width="10.5703125" style="78" customWidth="1"/>
    <col min="7940" max="7942" width="9.140625" style="78"/>
    <col min="7943" max="7943" width="19" style="78" customWidth="1"/>
    <col min="7944" max="7944" width="19.28515625" style="78" customWidth="1"/>
    <col min="7945" max="7945" width="37" style="78" customWidth="1"/>
    <col min="7946" max="7949" width="9.140625" style="78"/>
    <col min="7950" max="7950" width="19" style="78" customWidth="1"/>
    <col min="7951" max="7953" width="9.140625" style="78"/>
    <col min="7954" max="7954" width="15.140625" style="78" customWidth="1"/>
    <col min="7955" max="7955" width="11.28515625" style="78" customWidth="1"/>
    <col min="7956" max="7956" width="9.28515625" style="78" bestFit="1" customWidth="1"/>
    <col min="7957" max="7957" width="9.5703125" style="78" bestFit="1" customWidth="1"/>
    <col min="7958" max="8193" width="9.140625" style="78"/>
    <col min="8194" max="8195" width="10.5703125" style="78" customWidth="1"/>
    <col min="8196" max="8198" width="9.140625" style="78"/>
    <col min="8199" max="8199" width="19" style="78" customWidth="1"/>
    <col min="8200" max="8200" width="19.28515625" style="78" customWidth="1"/>
    <col min="8201" max="8201" width="37" style="78" customWidth="1"/>
    <col min="8202" max="8205" width="9.140625" style="78"/>
    <col min="8206" max="8206" width="19" style="78" customWidth="1"/>
    <col min="8207" max="8209" width="9.140625" style="78"/>
    <col min="8210" max="8210" width="15.140625" style="78" customWidth="1"/>
    <col min="8211" max="8211" width="11.28515625" style="78" customWidth="1"/>
    <col min="8212" max="8212" width="9.28515625" style="78" bestFit="1" customWidth="1"/>
    <col min="8213" max="8213" width="9.5703125" style="78" bestFit="1" customWidth="1"/>
    <col min="8214" max="8449" width="9.140625" style="78"/>
    <col min="8450" max="8451" width="10.5703125" style="78" customWidth="1"/>
    <col min="8452" max="8454" width="9.140625" style="78"/>
    <col min="8455" max="8455" width="19" style="78" customWidth="1"/>
    <col min="8456" max="8456" width="19.28515625" style="78" customWidth="1"/>
    <col min="8457" max="8457" width="37" style="78" customWidth="1"/>
    <col min="8458" max="8461" width="9.140625" style="78"/>
    <col min="8462" max="8462" width="19" style="78" customWidth="1"/>
    <col min="8463" max="8465" width="9.140625" style="78"/>
    <col min="8466" max="8466" width="15.140625" style="78" customWidth="1"/>
    <col min="8467" max="8467" width="11.28515625" style="78" customWidth="1"/>
    <col min="8468" max="8468" width="9.28515625" style="78" bestFit="1" customWidth="1"/>
    <col min="8469" max="8469" width="9.5703125" style="78" bestFit="1" customWidth="1"/>
    <col min="8470" max="8705" width="9.140625" style="78"/>
    <col min="8706" max="8707" width="10.5703125" style="78" customWidth="1"/>
    <col min="8708" max="8710" width="9.140625" style="78"/>
    <col min="8711" max="8711" width="19" style="78" customWidth="1"/>
    <col min="8712" max="8712" width="19.28515625" style="78" customWidth="1"/>
    <col min="8713" max="8713" width="37" style="78" customWidth="1"/>
    <col min="8714" max="8717" width="9.140625" style="78"/>
    <col min="8718" max="8718" width="19" style="78" customWidth="1"/>
    <col min="8719" max="8721" width="9.140625" style="78"/>
    <col min="8722" max="8722" width="15.140625" style="78" customWidth="1"/>
    <col min="8723" max="8723" width="11.28515625" style="78" customWidth="1"/>
    <col min="8724" max="8724" width="9.28515625" style="78" bestFit="1" customWidth="1"/>
    <col min="8725" max="8725" width="9.5703125" style="78" bestFit="1" customWidth="1"/>
    <col min="8726" max="8961" width="9.140625" style="78"/>
    <col min="8962" max="8963" width="10.5703125" style="78" customWidth="1"/>
    <col min="8964" max="8966" width="9.140625" style="78"/>
    <col min="8967" max="8967" width="19" style="78" customWidth="1"/>
    <col min="8968" max="8968" width="19.28515625" style="78" customWidth="1"/>
    <col min="8969" max="8969" width="37" style="78" customWidth="1"/>
    <col min="8970" max="8973" width="9.140625" style="78"/>
    <col min="8974" max="8974" width="19" style="78" customWidth="1"/>
    <col min="8975" max="8977" width="9.140625" style="78"/>
    <col min="8978" max="8978" width="15.140625" style="78" customWidth="1"/>
    <col min="8979" max="8979" width="11.28515625" style="78" customWidth="1"/>
    <col min="8980" max="8980" width="9.28515625" style="78" bestFit="1" customWidth="1"/>
    <col min="8981" max="8981" width="9.5703125" style="78" bestFit="1" customWidth="1"/>
    <col min="8982" max="9217" width="9.140625" style="78"/>
    <col min="9218" max="9219" width="10.5703125" style="78" customWidth="1"/>
    <col min="9220" max="9222" width="9.140625" style="78"/>
    <col min="9223" max="9223" width="19" style="78" customWidth="1"/>
    <col min="9224" max="9224" width="19.28515625" style="78" customWidth="1"/>
    <col min="9225" max="9225" width="37" style="78" customWidth="1"/>
    <col min="9226" max="9229" width="9.140625" style="78"/>
    <col min="9230" max="9230" width="19" style="78" customWidth="1"/>
    <col min="9231" max="9233" width="9.140625" style="78"/>
    <col min="9234" max="9234" width="15.140625" style="78" customWidth="1"/>
    <col min="9235" max="9235" width="11.28515625" style="78" customWidth="1"/>
    <col min="9236" max="9236" width="9.28515625" style="78" bestFit="1" customWidth="1"/>
    <col min="9237" max="9237" width="9.5703125" style="78" bestFit="1" customWidth="1"/>
    <col min="9238" max="9473" width="9.140625" style="78"/>
    <col min="9474" max="9475" width="10.5703125" style="78" customWidth="1"/>
    <col min="9476" max="9478" width="9.140625" style="78"/>
    <col min="9479" max="9479" width="19" style="78" customWidth="1"/>
    <col min="9480" max="9480" width="19.28515625" style="78" customWidth="1"/>
    <col min="9481" max="9481" width="37" style="78" customWidth="1"/>
    <col min="9482" max="9485" width="9.140625" style="78"/>
    <col min="9486" max="9486" width="19" style="78" customWidth="1"/>
    <col min="9487" max="9489" width="9.140625" style="78"/>
    <col min="9490" max="9490" width="15.140625" style="78" customWidth="1"/>
    <col min="9491" max="9491" width="11.28515625" style="78" customWidth="1"/>
    <col min="9492" max="9492" width="9.28515625" style="78" bestFit="1" customWidth="1"/>
    <col min="9493" max="9493" width="9.5703125" style="78" bestFit="1" customWidth="1"/>
    <col min="9494" max="9729" width="9.140625" style="78"/>
    <col min="9730" max="9731" width="10.5703125" style="78" customWidth="1"/>
    <col min="9732" max="9734" width="9.140625" style="78"/>
    <col min="9735" max="9735" width="19" style="78" customWidth="1"/>
    <col min="9736" max="9736" width="19.28515625" style="78" customWidth="1"/>
    <col min="9737" max="9737" width="37" style="78" customWidth="1"/>
    <col min="9738" max="9741" width="9.140625" style="78"/>
    <col min="9742" max="9742" width="19" style="78" customWidth="1"/>
    <col min="9743" max="9745" width="9.140625" style="78"/>
    <col min="9746" max="9746" width="15.140625" style="78" customWidth="1"/>
    <col min="9747" max="9747" width="11.28515625" style="78" customWidth="1"/>
    <col min="9748" max="9748" width="9.28515625" style="78" bestFit="1" customWidth="1"/>
    <col min="9749" max="9749" width="9.5703125" style="78" bestFit="1" customWidth="1"/>
    <col min="9750" max="9985" width="9.140625" style="78"/>
    <col min="9986" max="9987" width="10.5703125" style="78" customWidth="1"/>
    <col min="9988" max="9990" width="9.140625" style="78"/>
    <col min="9991" max="9991" width="19" style="78" customWidth="1"/>
    <col min="9992" max="9992" width="19.28515625" style="78" customWidth="1"/>
    <col min="9993" max="9993" width="37" style="78" customWidth="1"/>
    <col min="9994" max="9997" width="9.140625" style="78"/>
    <col min="9998" max="9998" width="19" style="78" customWidth="1"/>
    <col min="9999" max="10001" width="9.140625" style="78"/>
    <col min="10002" max="10002" width="15.140625" style="78" customWidth="1"/>
    <col min="10003" max="10003" width="11.28515625" style="78" customWidth="1"/>
    <col min="10004" max="10004" width="9.28515625" style="78" bestFit="1" customWidth="1"/>
    <col min="10005" max="10005" width="9.5703125" style="78" bestFit="1" customWidth="1"/>
    <col min="10006" max="10241" width="9.140625" style="78"/>
    <col min="10242" max="10243" width="10.5703125" style="78" customWidth="1"/>
    <col min="10244" max="10246" width="9.140625" style="78"/>
    <col min="10247" max="10247" width="19" style="78" customWidth="1"/>
    <col min="10248" max="10248" width="19.28515625" style="78" customWidth="1"/>
    <col min="10249" max="10249" width="37" style="78" customWidth="1"/>
    <col min="10250" max="10253" width="9.140625" style="78"/>
    <col min="10254" max="10254" width="19" style="78" customWidth="1"/>
    <col min="10255" max="10257" width="9.140625" style="78"/>
    <col min="10258" max="10258" width="15.140625" style="78" customWidth="1"/>
    <col min="10259" max="10259" width="11.28515625" style="78" customWidth="1"/>
    <col min="10260" max="10260" width="9.28515625" style="78" bestFit="1" customWidth="1"/>
    <col min="10261" max="10261" width="9.5703125" style="78" bestFit="1" customWidth="1"/>
    <col min="10262" max="10497" width="9.140625" style="78"/>
    <col min="10498" max="10499" width="10.5703125" style="78" customWidth="1"/>
    <col min="10500" max="10502" width="9.140625" style="78"/>
    <col min="10503" max="10503" width="19" style="78" customWidth="1"/>
    <col min="10504" max="10504" width="19.28515625" style="78" customWidth="1"/>
    <col min="10505" max="10505" width="37" style="78" customWidth="1"/>
    <col min="10506" max="10509" width="9.140625" style="78"/>
    <col min="10510" max="10510" width="19" style="78" customWidth="1"/>
    <col min="10511" max="10513" width="9.140625" style="78"/>
    <col min="10514" max="10514" width="15.140625" style="78" customWidth="1"/>
    <col min="10515" max="10515" width="11.28515625" style="78" customWidth="1"/>
    <col min="10516" max="10516" width="9.28515625" style="78" bestFit="1" customWidth="1"/>
    <col min="10517" max="10517" width="9.5703125" style="78" bestFit="1" customWidth="1"/>
    <col min="10518" max="10753" width="9.140625" style="78"/>
    <col min="10754" max="10755" width="10.5703125" style="78" customWidth="1"/>
    <col min="10756" max="10758" width="9.140625" style="78"/>
    <col min="10759" max="10759" width="19" style="78" customWidth="1"/>
    <col min="10760" max="10760" width="19.28515625" style="78" customWidth="1"/>
    <col min="10761" max="10761" width="37" style="78" customWidth="1"/>
    <col min="10762" max="10765" width="9.140625" style="78"/>
    <col min="10766" max="10766" width="19" style="78" customWidth="1"/>
    <col min="10767" max="10769" width="9.140625" style="78"/>
    <col min="10770" max="10770" width="15.140625" style="78" customWidth="1"/>
    <col min="10771" max="10771" width="11.28515625" style="78" customWidth="1"/>
    <col min="10772" max="10772" width="9.28515625" style="78" bestFit="1" customWidth="1"/>
    <col min="10773" max="10773" width="9.5703125" style="78" bestFit="1" customWidth="1"/>
    <col min="10774" max="11009" width="9.140625" style="78"/>
    <col min="11010" max="11011" width="10.5703125" style="78" customWidth="1"/>
    <col min="11012" max="11014" width="9.140625" style="78"/>
    <col min="11015" max="11015" width="19" style="78" customWidth="1"/>
    <col min="11016" max="11016" width="19.28515625" style="78" customWidth="1"/>
    <col min="11017" max="11017" width="37" style="78" customWidth="1"/>
    <col min="11018" max="11021" width="9.140625" style="78"/>
    <col min="11022" max="11022" width="19" style="78" customWidth="1"/>
    <col min="11023" max="11025" width="9.140625" style="78"/>
    <col min="11026" max="11026" width="15.140625" style="78" customWidth="1"/>
    <col min="11027" max="11027" width="11.28515625" style="78" customWidth="1"/>
    <col min="11028" max="11028" width="9.28515625" style="78" bestFit="1" customWidth="1"/>
    <col min="11029" max="11029" width="9.5703125" style="78" bestFit="1" customWidth="1"/>
    <col min="11030" max="11265" width="9.140625" style="78"/>
    <col min="11266" max="11267" width="10.5703125" style="78" customWidth="1"/>
    <col min="11268" max="11270" width="9.140625" style="78"/>
    <col min="11271" max="11271" width="19" style="78" customWidth="1"/>
    <col min="11272" max="11272" width="19.28515625" style="78" customWidth="1"/>
    <col min="11273" max="11273" width="37" style="78" customWidth="1"/>
    <col min="11274" max="11277" width="9.140625" style="78"/>
    <col min="11278" max="11278" width="19" style="78" customWidth="1"/>
    <col min="11279" max="11281" width="9.140625" style="78"/>
    <col min="11282" max="11282" width="15.140625" style="78" customWidth="1"/>
    <col min="11283" max="11283" width="11.28515625" style="78" customWidth="1"/>
    <col min="11284" max="11284" width="9.28515625" style="78" bestFit="1" customWidth="1"/>
    <col min="11285" max="11285" width="9.5703125" style="78" bestFit="1" customWidth="1"/>
    <col min="11286" max="11521" width="9.140625" style="78"/>
    <col min="11522" max="11523" width="10.5703125" style="78" customWidth="1"/>
    <col min="11524" max="11526" width="9.140625" style="78"/>
    <col min="11527" max="11527" width="19" style="78" customWidth="1"/>
    <col min="11528" max="11528" width="19.28515625" style="78" customWidth="1"/>
    <col min="11529" max="11529" width="37" style="78" customWidth="1"/>
    <col min="11530" max="11533" width="9.140625" style="78"/>
    <col min="11534" max="11534" width="19" style="78" customWidth="1"/>
    <col min="11535" max="11537" width="9.140625" style="78"/>
    <col min="11538" max="11538" width="15.140625" style="78" customWidth="1"/>
    <col min="11539" max="11539" width="11.28515625" style="78" customWidth="1"/>
    <col min="11540" max="11540" width="9.28515625" style="78" bestFit="1" customWidth="1"/>
    <col min="11541" max="11541" width="9.5703125" style="78" bestFit="1" customWidth="1"/>
    <col min="11542" max="11777" width="9.140625" style="78"/>
    <col min="11778" max="11779" width="10.5703125" style="78" customWidth="1"/>
    <col min="11780" max="11782" width="9.140625" style="78"/>
    <col min="11783" max="11783" width="19" style="78" customWidth="1"/>
    <col min="11784" max="11784" width="19.28515625" style="78" customWidth="1"/>
    <col min="11785" max="11785" width="37" style="78" customWidth="1"/>
    <col min="11786" max="11789" width="9.140625" style="78"/>
    <col min="11790" max="11790" width="19" style="78" customWidth="1"/>
    <col min="11791" max="11793" width="9.140625" style="78"/>
    <col min="11794" max="11794" width="15.140625" style="78" customWidth="1"/>
    <col min="11795" max="11795" width="11.28515625" style="78" customWidth="1"/>
    <col min="11796" max="11796" width="9.28515625" style="78" bestFit="1" customWidth="1"/>
    <col min="11797" max="11797" width="9.5703125" style="78" bestFit="1" customWidth="1"/>
    <col min="11798" max="12033" width="9.140625" style="78"/>
    <col min="12034" max="12035" width="10.5703125" style="78" customWidth="1"/>
    <col min="12036" max="12038" width="9.140625" style="78"/>
    <col min="12039" max="12039" width="19" style="78" customWidth="1"/>
    <col min="12040" max="12040" width="19.28515625" style="78" customWidth="1"/>
    <col min="12041" max="12041" width="37" style="78" customWidth="1"/>
    <col min="12042" max="12045" width="9.140625" style="78"/>
    <col min="12046" max="12046" width="19" style="78" customWidth="1"/>
    <col min="12047" max="12049" width="9.140625" style="78"/>
    <col min="12050" max="12050" width="15.140625" style="78" customWidth="1"/>
    <col min="12051" max="12051" width="11.28515625" style="78" customWidth="1"/>
    <col min="12052" max="12052" width="9.28515625" style="78" bestFit="1" customWidth="1"/>
    <col min="12053" max="12053" width="9.5703125" style="78" bestFit="1" customWidth="1"/>
    <col min="12054" max="12289" width="9.140625" style="78"/>
    <col min="12290" max="12291" width="10.5703125" style="78" customWidth="1"/>
    <col min="12292" max="12294" width="9.140625" style="78"/>
    <col min="12295" max="12295" width="19" style="78" customWidth="1"/>
    <col min="12296" max="12296" width="19.28515625" style="78" customWidth="1"/>
    <col min="12297" max="12297" width="37" style="78" customWidth="1"/>
    <col min="12298" max="12301" width="9.140625" style="78"/>
    <col min="12302" max="12302" width="19" style="78" customWidth="1"/>
    <col min="12303" max="12305" width="9.140625" style="78"/>
    <col min="12306" max="12306" width="15.140625" style="78" customWidth="1"/>
    <col min="12307" max="12307" width="11.28515625" style="78" customWidth="1"/>
    <col min="12308" max="12308" width="9.28515625" style="78" bestFit="1" customWidth="1"/>
    <col min="12309" max="12309" width="9.5703125" style="78" bestFit="1" customWidth="1"/>
    <col min="12310" max="12545" width="9.140625" style="78"/>
    <col min="12546" max="12547" width="10.5703125" style="78" customWidth="1"/>
    <col min="12548" max="12550" width="9.140625" style="78"/>
    <col min="12551" max="12551" width="19" style="78" customWidth="1"/>
    <col min="12552" max="12552" width="19.28515625" style="78" customWidth="1"/>
    <col min="12553" max="12553" width="37" style="78" customWidth="1"/>
    <col min="12554" max="12557" width="9.140625" style="78"/>
    <col min="12558" max="12558" width="19" style="78" customWidth="1"/>
    <col min="12559" max="12561" width="9.140625" style="78"/>
    <col min="12562" max="12562" width="15.140625" style="78" customWidth="1"/>
    <col min="12563" max="12563" width="11.28515625" style="78" customWidth="1"/>
    <col min="12564" max="12564" width="9.28515625" style="78" bestFit="1" customWidth="1"/>
    <col min="12565" max="12565" width="9.5703125" style="78" bestFit="1" customWidth="1"/>
    <col min="12566" max="12801" width="9.140625" style="78"/>
    <col min="12802" max="12803" width="10.5703125" style="78" customWidth="1"/>
    <col min="12804" max="12806" width="9.140625" style="78"/>
    <col min="12807" max="12807" width="19" style="78" customWidth="1"/>
    <col min="12808" max="12808" width="19.28515625" style="78" customWidth="1"/>
    <col min="12809" max="12809" width="37" style="78" customWidth="1"/>
    <col min="12810" max="12813" width="9.140625" style="78"/>
    <col min="12814" max="12814" width="19" style="78" customWidth="1"/>
    <col min="12815" max="12817" width="9.140625" style="78"/>
    <col min="12818" max="12818" width="15.140625" style="78" customWidth="1"/>
    <col min="12819" max="12819" width="11.28515625" style="78" customWidth="1"/>
    <col min="12820" max="12820" width="9.28515625" style="78" bestFit="1" customWidth="1"/>
    <col min="12821" max="12821" width="9.5703125" style="78" bestFit="1" customWidth="1"/>
    <col min="12822" max="13057" width="9.140625" style="78"/>
    <col min="13058" max="13059" width="10.5703125" style="78" customWidth="1"/>
    <col min="13060" max="13062" width="9.140625" style="78"/>
    <col min="13063" max="13063" width="19" style="78" customWidth="1"/>
    <col min="13064" max="13064" width="19.28515625" style="78" customWidth="1"/>
    <col min="13065" max="13065" width="37" style="78" customWidth="1"/>
    <col min="13066" max="13069" width="9.140625" style="78"/>
    <col min="13070" max="13070" width="19" style="78" customWidth="1"/>
    <col min="13071" max="13073" width="9.140625" style="78"/>
    <col min="13074" max="13074" width="15.140625" style="78" customWidth="1"/>
    <col min="13075" max="13075" width="11.28515625" style="78" customWidth="1"/>
    <col min="13076" max="13076" width="9.28515625" style="78" bestFit="1" customWidth="1"/>
    <col min="13077" max="13077" width="9.5703125" style="78" bestFit="1" customWidth="1"/>
    <col min="13078" max="13313" width="9.140625" style="78"/>
    <col min="13314" max="13315" width="10.5703125" style="78" customWidth="1"/>
    <col min="13316" max="13318" width="9.140625" style="78"/>
    <col min="13319" max="13319" width="19" style="78" customWidth="1"/>
    <col min="13320" max="13320" width="19.28515625" style="78" customWidth="1"/>
    <col min="13321" max="13321" width="37" style="78" customWidth="1"/>
    <col min="13322" max="13325" width="9.140625" style="78"/>
    <col min="13326" max="13326" width="19" style="78" customWidth="1"/>
    <col min="13327" max="13329" width="9.140625" style="78"/>
    <col min="13330" max="13330" width="15.140625" style="78" customWidth="1"/>
    <col min="13331" max="13331" width="11.28515625" style="78" customWidth="1"/>
    <col min="13332" max="13332" width="9.28515625" style="78" bestFit="1" customWidth="1"/>
    <col min="13333" max="13333" width="9.5703125" style="78" bestFit="1" customWidth="1"/>
    <col min="13334" max="13569" width="9.140625" style="78"/>
    <col min="13570" max="13571" width="10.5703125" style="78" customWidth="1"/>
    <col min="13572" max="13574" width="9.140625" style="78"/>
    <col min="13575" max="13575" width="19" style="78" customWidth="1"/>
    <col min="13576" max="13576" width="19.28515625" style="78" customWidth="1"/>
    <col min="13577" max="13577" width="37" style="78" customWidth="1"/>
    <col min="13578" max="13581" width="9.140625" style="78"/>
    <col min="13582" max="13582" width="19" style="78" customWidth="1"/>
    <col min="13583" max="13585" width="9.140625" style="78"/>
    <col min="13586" max="13586" width="15.140625" style="78" customWidth="1"/>
    <col min="13587" max="13587" width="11.28515625" style="78" customWidth="1"/>
    <col min="13588" max="13588" width="9.28515625" style="78" bestFit="1" customWidth="1"/>
    <col min="13589" max="13589" width="9.5703125" style="78" bestFit="1" customWidth="1"/>
    <col min="13590" max="13825" width="9.140625" style="78"/>
    <col min="13826" max="13827" width="10.5703125" style="78" customWidth="1"/>
    <col min="13828" max="13830" width="9.140625" style="78"/>
    <col min="13831" max="13831" width="19" style="78" customWidth="1"/>
    <col min="13832" max="13832" width="19.28515625" style="78" customWidth="1"/>
    <col min="13833" max="13833" width="37" style="78" customWidth="1"/>
    <col min="13834" max="13837" width="9.140625" style="78"/>
    <col min="13838" max="13838" width="19" style="78" customWidth="1"/>
    <col min="13839" max="13841" width="9.140625" style="78"/>
    <col min="13842" max="13842" width="15.140625" style="78" customWidth="1"/>
    <col min="13843" max="13843" width="11.28515625" style="78" customWidth="1"/>
    <col min="13844" max="13844" width="9.28515625" style="78" bestFit="1" customWidth="1"/>
    <col min="13845" max="13845" width="9.5703125" style="78" bestFit="1" customWidth="1"/>
    <col min="13846" max="14081" width="9.140625" style="78"/>
    <col min="14082" max="14083" width="10.5703125" style="78" customWidth="1"/>
    <col min="14084" max="14086" width="9.140625" style="78"/>
    <col min="14087" max="14087" width="19" style="78" customWidth="1"/>
    <col min="14088" max="14088" width="19.28515625" style="78" customWidth="1"/>
    <col min="14089" max="14089" width="37" style="78" customWidth="1"/>
    <col min="14090" max="14093" width="9.140625" style="78"/>
    <col min="14094" max="14094" width="19" style="78" customWidth="1"/>
    <col min="14095" max="14097" width="9.140625" style="78"/>
    <col min="14098" max="14098" width="15.140625" style="78" customWidth="1"/>
    <col min="14099" max="14099" width="11.28515625" style="78" customWidth="1"/>
    <col min="14100" max="14100" width="9.28515625" style="78" bestFit="1" customWidth="1"/>
    <col min="14101" max="14101" width="9.5703125" style="78" bestFit="1" customWidth="1"/>
    <col min="14102" max="14337" width="9.140625" style="78"/>
    <col min="14338" max="14339" width="10.5703125" style="78" customWidth="1"/>
    <col min="14340" max="14342" width="9.140625" style="78"/>
    <col min="14343" max="14343" width="19" style="78" customWidth="1"/>
    <col min="14344" max="14344" width="19.28515625" style="78" customWidth="1"/>
    <col min="14345" max="14345" width="37" style="78" customWidth="1"/>
    <col min="14346" max="14349" width="9.140625" style="78"/>
    <col min="14350" max="14350" width="19" style="78" customWidth="1"/>
    <col min="14351" max="14353" width="9.140625" style="78"/>
    <col min="14354" max="14354" width="15.140625" style="78" customWidth="1"/>
    <col min="14355" max="14355" width="11.28515625" style="78" customWidth="1"/>
    <col min="14356" max="14356" width="9.28515625" style="78" bestFit="1" customWidth="1"/>
    <col min="14357" max="14357" width="9.5703125" style="78" bestFit="1" customWidth="1"/>
    <col min="14358" max="14593" width="9.140625" style="78"/>
    <col min="14594" max="14595" width="10.5703125" style="78" customWidth="1"/>
    <col min="14596" max="14598" width="9.140625" style="78"/>
    <col min="14599" max="14599" width="19" style="78" customWidth="1"/>
    <col min="14600" max="14600" width="19.28515625" style="78" customWidth="1"/>
    <col min="14601" max="14601" width="37" style="78" customWidth="1"/>
    <col min="14602" max="14605" width="9.140625" style="78"/>
    <col min="14606" max="14606" width="19" style="78" customWidth="1"/>
    <col min="14607" max="14609" width="9.140625" style="78"/>
    <col min="14610" max="14610" width="15.140625" style="78" customWidth="1"/>
    <col min="14611" max="14611" width="11.28515625" style="78" customWidth="1"/>
    <col min="14612" max="14612" width="9.28515625" style="78" bestFit="1" customWidth="1"/>
    <col min="14613" max="14613" width="9.5703125" style="78" bestFit="1" customWidth="1"/>
    <col min="14614" max="14849" width="9.140625" style="78"/>
    <col min="14850" max="14851" width="10.5703125" style="78" customWidth="1"/>
    <col min="14852" max="14854" width="9.140625" style="78"/>
    <col min="14855" max="14855" width="19" style="78" customWidth="1"/>
    <col min="14856" max="14856" width="19.28515625" style="78" customWidth="1"/>
    <col min="14857" max="14857" width="37" style="78" customWidth="1"/>
    <col min="14858" max="14861" width="9.140625" style="78"/>
    <col min="14862" max="14862" width="19" style="78" customWidth="1"/>
    <col min="14863" max="14865" width="9.140625" style="78"/>
    <col min="14866" max="14866" width="15.140625" style="78" customWidth="1"/>
    <col min="14867" max="14867" width="11.28515625" style="78" customWidth="1"/>
    <col min="14868" max="14868" width="9.28515625" style="78" bestFit="1" customWidth="1"/>
    <col min="14869" max="14869" width="9.5703125" style="78" bestFit="1" customWidth="1"/>
    <col min="14870" max="15105" width="9.140625" style="78"/>
    <col min="15106" max="15107" width="10.5703125" style="78" customWidth="1"/>
    <col min="15108" max="15110" width="9.140625" style="78"/>
    <col min="15111" max="15111" width="19" style="78" customWidth="1"/>
    <col min="15112" max="15112" width="19.28515625" style="78" customWidth="1"/>
    <col min="15113" max="15113" width="37" style="78" customWidth="1"/>
    <col min="15114" max="15117" width="9.140625" style="78"/>
    <col min="15118" max="15118" width="19" style="78" customWidth="1"/>
    <col min="15119" max="15121" width="9.140625" style="78"/>
    <col min="15122" max="15122" width="15.140625" style="78" customWidth="1"/>
    <col min="15123" max="15123" width="11.28515625" style="78" customWidth="1"/>
    <col min="15124" max="15124" width="9.28515625" style="78" bestFit="1" customWidth="1"/>
    <col min="15125" max="15125" width="9.5703125" style="78" bestFit="1" customWidth="1"/>
    <col min="15126" max="15361" width="9.140625" style="78"/>
    <col min="15362" max="15363" width="10.5703125" style="78" customWidth="1"/>
    <col min="15364" max="15366" width="9.140625" style="78"/>
    <col min="15367" max="15367" width="19" style="78" customWidth="1"/>
    <col min="15368" max="15368" width="19.28515625" style="78" customWidth="1"/>
    <col min="15369" max="15369" width="37" style="78" customWidth="1"/>
    <col min="15370" max="15373" width="9.140625" style="78"/>
    <col min="15374" max="15374" width="19" style="78" customWidth="1"/>
    <col min="15375" max="15377" width="9.140625" style="78"/>
    <col min="15378" max="15378" width="15.140625" style="78" customWidth="1"/>
    <col min="15379" max="15379" width="11.28515625" style="78" customWidth="1"/>
    <col min="15380" max="15380" width="9.28515625" style="78" bestFit="1" customWidth="1"/>
    <col min="15381" max="15381" width="9.5703125" style="78" bestFit="1" customWidth="1"/>
    <col min="15382" max="15617" width="9.140625" style="78"/>
    <col min="15618" max="15619" width="10.5703125" style="78" customWidth="1"/>
    <col min="15620" max="15622" width="9.140625" style="78"/>
    <col min="15623" max="15623" width="19" style="78" customWidth="1"/>
    <col min="15624" max="15624" width="19.28515625" style="78" customWidth="1"/>
    <col min="15625" max="15625" width="37" style="78" customWidth="1"/>
    <col min="15626" max="15629" width="9.140625" style="78"/>
    <col min="15630" max="15630" width="19" style="78" customWidth="1"/>
    <col min="15631" max="15633" width="9.140625" style="78"/>
    <col min="15634" max="15634" width="15.140625" style="78" customWidth="1"/>
    <col min="15635" max="15635" width="11.28515625" style="78" customWidth="1"/>
    <col min="15636" max="15636" width="9.28515625" style="78" bestFit="1" customWidth="1"/>
    <col min="15637" max="15637" width="9.5703125" style="78" bestFit="1" customWidth="1"/>
    <col min="15638" max="15873" width="9.140625" style="78"/>
    <col min="15874" max="15875" width="10.5703125" style="78" customWidth="1"/>
    <col min="15876" max="15878" width="9.140625" style="78"/>
    <col min="15879" max="15879" width="19" style="78" customWidth="1"/>
    <col min="15880" max="15880" width="19.28515625" style="78" customWidth="1"/>
    <col min="15881" max="15881" width="37" style="78" customWidth="1"/>
    <col min="15882" max="15885" width="9.140625" style="78"/>
    <col min="15886" max="15886" width="19" style="78" customWidth="1"/>
    <col min="15887" max="15889" width="9.140625" style="78"/>
    <col min="15890" max="15890" width="15.140625" style="78" customWidth="1"/>
    <col min="15891" max="15891" width="11.28515625" style="78" customWidth="1"/>
    <col min="15892" max="15892" width="9.28515625" style="78" bestFit="1" customWidth="1"/>
    <col min="15893" max="15893" width="9.5703125" style="78" bestFit="1" customWidth="1"/>
    <col min="15894" max="16129" width="9.140625" style="78"/>
    <col min="16130" max="16131" width="10.5703125" style="78" customWidth="1"/>
    <col min="16132" max="16134" width="9.140625" style="78"/>
    <col min="16135" max="16135" width="19" style="78" customWidth="1"/>
    <col min="16136" max="16136" width="19.28515625" style="78" customWidth="1"/>
    <col min="16137" max="16137" width="37" style="78" customWidth="1"/>
    <col min="16138" max="16141" width="9.140625" style="78"/>
    <col min="16142" max="16142" width="19" style="78" customWidth="1"/>
    <col min="16143" max="16145" width="9.140625" style="78"/>
    <col min="16146" max="16146" width="15.140625" style="78" customWidth="1"/>
    <col min="16147" max="16147" width="11.28515625" style="78" customWidth="1"/>
    <col min="16148" max="16148" width="9.28515625" style="78" bestFit="1" customWidth="1"/>
    <col min="16149" max="16149" width="9.5703125" style="78" bestFit="1" customWidth="1"/>
    <col min="16150" max="16384" width="9.140625" style="78"/>
  </cols>
  <sheetData>
    <row r="2" spans="1:21" ht="20.25" customHeight="1">
      <c r="A2" s="77" t="s">
        <v>92</v>
      </c>
    </row>
    <row r="3" spans="1:21" ht="20.25" customHeight="1">
      <c r="A3" s="77" t="s">
        <v>93</v>
      </c>
    </row>
    <row r="4" spans="1:21" ht="20.25" customHeight="1">
      <c r="A4" s="77" t="s">
        <v>94</v>
      </c>
    </row>
    <row r="5" spans="1:21" ht="20.25" customHeight="1">
      <c r="A5" s="77" t="s">
        <v>95</v>
      </c>
    </row>
    <row r="6" spans="1:21" ht="20.25" customHeight="1">
      <c r="A6" s="77" t="s">
        <v>96</v>
      </c>
    </row>
    <row r="8" spans="1:21">
      <c r="A8" s="88"/>
      <c r="B8" s="89"/>
      <c r="C8" s="89"/>
      <c r="D8" s="89"/>
      <c r="E8" s="89"/>
      <c r="F8" s="89"/>
      <c r="G8" s="89"/>
      <c r="H8" s="89"/>
    </row>
    <row r="10" spans="1:21" ht="18.75">
      <c r="A10" s="58" t="s">
        <v>246</v>
      </c>
      <c r="B10" s="59"/>
      <c r="C10" s="59"/>
      <c r="D10" s="59"/>
      <c r="E10" s="59"/>
      <c r="F10" s="59"/>
      <c r="G10" s="59"/>
      <c r="H10" s="59"/>
      <c r="I10" s="59"/>
      <c r="J10" s="60"/>
      <c r="K10" s="59"/>
      <c r="L10" s="59"/>
      <c r="M10" s="61"/>
      <c r="N10" s="62"/>
      <c r="O10" s="60"/>
      <c r="P10" s="61"/>
      <c r="Q10" s="60"/>
      <c r="R10" s="62"/>
      <c r="S10" s="61"/>
      <c r="T10" s="62"/>
      <c r="U10" s="90"/>
    </row>
    <row r="11" spans="1:21">
      <c r="A11" s="59"/>
      <c r="B11" s="59"/>
      <c r="C11" s="59"/>
      <c r="D11" s="59"/>
      <c r="E11" s="59"/>
      <c r="F11" s="59"/>
      <c r="G11" s="59"/>
      <c r="H11" s="59"/>
      <c r="I11" s="59"/>
      <c r="J11" s="60"/>
      <c r="K11" s="59"/>
      <c r="L11" s="59"/>
      <c r="M11" s="61"/>
      <c r="N11" s="62"/>
      <c r="O11" s="60"/>
      <c r="P11" s="61"/>
      <c r="Q11" s="60"/>
      <c r="R11" s="62"/>
      <c r="S11" s="61"/>
      <c r="T11" s="62"/>
      <c r="U11" s="90"/>
    </row>
    <row r="12" spans="1:21">
      <c r="A12" s="59" t="s">
        <v>98</v>
      </c>
      <c r="B12" s="59"/>
      <c r="C12" s="59"/>
      <c r="D12" s="59"/>
      <c r="E12" s="59" t="s">
        <v>99</v>
      </c>
      <c r="F12" s="59"/>
      <c r="G12" s="59"/>
      <c r="H12" s="59"/>
      <c r="I12" s="59"/>
      <c r="J12" s="60"/>
      <c r="K12" s="59"/>
      <c r="L12" s="59"/>
      <c r="M12" s="61"/>
      <c r="N12" s="62"/>
      <c r="O12" s="60"/>
      <c r="P12" s="61"/>
      <c r="Q12" s="60"/>
      <c r="R12" s="62"/>
      <c r="S12" s="61"/>
      <c r="T12" s="62"/>
      <c r="U12" s="90"/>
    </row>
    <row r="13" spans="1:21">
      <c r="A13" s="59" t="s">
        <v>100</v>
      </c>
      <c r="B13" s="59"/>
      <c r="C13" s="59"/>
      <c r="D13" s="59"/>
      <c r="E13" s="59" t="s">
        <v>101</v>
      </c>
      <c r="F13" s="59"/>
      <c r="G13" s="59"/>
      <c r="H13" s="59"/>
      <c r="I13" s="59"/>
      <c r="J13" s="60"/>
      <c r="K13" s="59"/>
      <c r="L13" s="59"/>
      <c r="M13" s="61"/>
      <c r="N13" s="62"/>
      <c r="O13" s="60"/>
      <c r="P13" s="61"/>
      <c r="Q13" s="60"/>
      <c r="R13" s="62"/>
      <c r="S13" s="61"/>
      <c r="T13" s="62"/>
      <c r="U13" s="90"/>
    </row>
    <row r="14" spans="1:21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61"/>
      <c r="N14" s="62"/>
      <c r="O14" s="60"/>
      <c r="P14" s="61"/>
      <c r="Q14" s="60"/>
      <c r="R14" s="62"/>
      <c r="S14" s="61"/>
      <c r="T14" s="62"/>
      <c r="U14" s="90"/>
    </row>
    <row r="15" spans="1:21" ht="12.75" customHeight="1">
      <c r="A15" s="293" t="s">
        <v>98</v>
      </c>
      <c r="B15" s="293" t="s">
        <v>1</v>
      </c>
      <c r="C15" s="293" t="s">
        <v>190</v>
      </c>
      <c r="D15" s="293" t="s">
        <v>92</v>
      </c>
      <c r="E15" s="293" t="s">
        <v>93</v>
      </c>
      <c r="F15" s="293" t="s">
        <v>102</v>
      </c>
      <c r="G15" s="302" t="s">
        <v>103</v>
      </c>
      <c r="H15" s="293" t="s">
        <v>104</v>
      </c>
      <c r="I15" s="293" t="s">
        <v>105</v>
      </c>
      <c r="J15" s="292" t="s">
        <v>106</v>
      </c>
      <c r="K15" s="299" t="s">
        <v>110</v>
      </c>
      <c r="L15" s="299" t="s">
        <v>111</v>
      </c>
      <c r="M15" s="302" t="s">
        <v>112</v>
      </c>
      <c r="N15" s="293" t="s">
        <v>113</v>
      </c>
      <c r="O15" s="292" t="s">
        <v>114</v>
      </c>
      <c r="P15" s="302" t="s">
        <v>115</v>
      </c>
      <c r="Q15" s="292" t="s">
        <v>116</v>
      </c>
      <c r="R15" s="293" t="s">
        <v>247</v>
      </c>
      <c r="S15" s="302" t="s">
        <v>248</v>
      </c>
      <c r="T15" s="309" t="s">
        <v>249</v>
      </c>
      <c r="U15" s="311" t="s">
        <v>250</v>
      </c>
    </row>
    <row r="16" spans="1:21" ht="39" customHeight="1">
      <c r="A16" s="293"/>
      <c r="B16" s="293"/>
      <c r="C16" s="293"/>
      <c r="D16" s="293"/>
      <c r="E16" s="293"/>
      <c r="F16" s="293"/>
      <c r="G16" s="302"/>
      <c r="H16" s="293"/>
      <c r="I16" s="293"/>
      <c r="J16" s="292"/>
      <c r="K16" s="300"/>
      <c r="L16" s="300"/>
      <c r="M16" s="302"/>
      <c r="N16" s="293"/>
      <c r="O16" s="292"/>
      <c r="P16" s="302"/>
      <c r="Q16" s="292"/>
      <c r="R16" s="293"/>
      <c r="S16" s="302"/>
      <c r="T16" s="310"/>
      <c r="U16" s="312"/>
    </row>
    <row r="17" spans="1:21">
      <c r="A17" s="81">
        <v>42917</v>
      </c>
      <c r="B17" s="82" t="s">
        <v>119</v>
      </c>
      <c r="C17" s="82" t="s">
        <v>119</v>
      </c>
      <c r="D17" s="82" t="s">
        <v>120</v>
      </c>
      <c r="E17" s="82" t="s">
        <v>121</v>
      </c>
      <c r="F17" s="82" t="s">
        <v>122</v>
      </c>
      <c r="G17" s="83" t="s">
        <v>123</v>
      </c>
      <c r="H17" s="82" t="s">
        <v>124</v>
      </c>
      <c r="I17" s="82" t="s">
        <v>125</v>
      </c>
      <c r="J17" s="66">
        <v>1100</v>
      </c>
      <c r="K17" s="83">
        <v>42905</v>
      </c>
      <c r="L17" s="83">
        <v>42919</v>
      </c>
      <c r="M17" s="85">
        <v>42920</v>
      </c>
      <c r="N17" s="86" t="s">
        <v>126</v>
      </c>
      <c r="O17" s="66">
        <v>550</v>
      </c>
      <c r="P17" s="85">
        <v>42920</v>
      </c>
      <c r="Q17" s="66">
        <v>550</v>
      </c>
      <c r="R17" s="86" t="s">
        <v>251</v>
      </c>
      <c r="S17" s="85">
        <v>42923</v>
      </c>
      <c r="T17" s="91">
        <v>1000</v>
      </c>
      <c r="U17" s="92">
        <f t="shared" ref="U17:U22" si="0">+T17*Q17</f>
        <v>550000</v>
      </c>
    </row>
    <row r="18" spans="1:21">
      <c r="A18" s="81">
        <v>42917</v>
      </c>
      <c r="B18" s="82" t="s">
        <v>129</v>
      </c>
      <c r="C18" s="82" t="s">
        <v>129</v>
      </c>
      <c r="D18" s="82" t="s">
        <v>130</v>
      </c>
      <c r="E18" s="82" t="s">
        <v>121</v>
      </c>
      <c r="F18" s="82" t="s">
        <v>122</v>
      </c>
      <c r="G18" s="83" t="s">
        <v>131</v>
      </c>
      <c r="H18" s="82" t="s">
        <v>132</v>
      </c>
      <c r="I18" s="82" t="s">
        <v>133</v>
      </c>
      <c r="J18" s="66">
        <v>60</v>
      </c>
      <c r="K18" s="83">
        <v>42919</v>
      </c>
      <c r="L18" s="83">
        <v>42919</v>
      </c>
      <c r="M18" s="85">
        <v>42919</v>
      </c>
      <c r="N18" s="86" t="s">
        <v>126</v>
      </c>
      <c r="O18" s="66">
        <v>60</v>
      </c>
      <c r="P18" s="85">
        <v>42919</v>
      </c>
      <c r="Q18" s="66">
        <v>60</v>
      </c>
      <c r="R18" s="86" t="s">
        <v>251</v>
      </c>
      <c r="S18" s="85">
        <v>42923</v>
      </c>
      <c r="T18" s="91">
        <v>1000</v>
      </c>
      <c r="U18" s="92">
        <f t="shared" si="0"/>
        <v>60000</v>
      </c>
    </row>
    <row r="19" spans="1:21">
      <c r="A19" s="81">
        <v>42917</v>
      </c>
      <c r="B19" s="82" t="s">
        <v>129</v>
      </c>
      <c r="C19" s="82" t="s">
        <v>129</v>
      </c>
      <c r="D19" s="82" t="s">
        <v>130</v>
      </c>
      <c r="E19" s="82" t="s">
        <v>121</v>
      </c>
      <c r="F19" s="82" t="s">
        <v>122</v>
      </c>
      <c r="G19" s="83" t="s">
        <v>131</v>
      </c>
      <c r="H19" s="82" t="s">
        <v>135</v>
      </c>
      <c r="I19" s="82" t="s">
        <v>136</v>
      </c>
      <c r="J19" s="66">
        <v>30</v>
      </c>
      <c r="K19" s="83">
        <v>42919</v>
      </c>
      <c r="L19" s="83">
        <v>42919</v>
      </c>
      <c r="M19" s="85">
        <v>42919</v>
      </c>
      <c r="N19" s="86" t="s">
        <v>126</v>
      </c>
      <c r="O19" s="66">
        <v>30</v>
      </c>
      <c r="P19" s="85">
        <v>42919</v>
      </c>
      <c r="Q19" s="66">
        <v>30</v>
      </c>
      <c r="R19" s="86" t="s">
        <v>251</v>
      </c>
      <c r="S19" s="85">
        <v>42923</v>
      </c>
      <c r="T19" s="91">
        <v>1500</v>
      </c>
      <c r="U19" s="92">
        <f t="shared" si="0"/>
        <v>45000</v>
      </c>
    </row>
    <row r="20" spans="1:21">
      <c r="A20" s="81">
        <v>42917</v>
      </c>
      <c r="B20" s="82" t="s">
        <v>137</v>
      </c>
      <c r="C20" s="82" t="s">
        <v>137</v>
      </c>
      <c r="D20" s="82" t="s">
        <v>138</v>
      </c>
      <c r="E20" s="82" t="s">
        <v>139</v>
      </c>
      <c r="F20" s="82" t="s">
        <v>122</v>
      </c>
      <c r="G20" s="83" t="s">
        <v>140</v>
      </c>
      <c r="H20" s="82" t="s">
        <v>141</v>
      </c>
      <c r="I20" s="82" t="s">
        <v>142</v>
      </c>
      <c r="J20" s="66">
        <v>80</v>
      </c>
      <c r="K20" s="83">
        <v>42919</v>
      </c>
      <c r="L20" s="83">
        <v>42919</v>
      </c>
      <c r="M20" s="85">
        <v>42919</v>
      </c>
      <c r="N20" s="86" t="s">
        <v>126</v>
      </c>
      <c r="O20" s="66">
        <v>80</v>
      </c>
      <c r="P20" s="85">
        <v>42919</v>
      </c>
      <c r="Q20" s="66">
        <v>80</v>
      </c>
      <c r="R20" s="86" t="s">
        <v>251</v>
      </c>
      <c r="S20" s="85">
        <v>42923</v>
      </c>
      <c r="T20" s="91">
        <v>1000</v>
      </c>
      <c r="U20" s="92">
        <f t="shared" si="0"/>
        <v>80000</v>
      </c>
    </row>
    <row r="21" spans="1:21">
      <c r="A21" s="81">
        <v>42917</v>
      </c>
      <c r="B21" s="82" t="s">
        <v>137</v>
      </c>
      <c r="C21" s="82" t="s">
        <v>137</v>
      </c>
      <c r="D21" s="82" t="s">
        <v>138</v>
      </c>
      <c r="E21" s="82" t="s">
        <v>139</v>
      </c>
      <c r="F21" s="82" t="s">
        <v>122</v>
      </c>
      <c r="G21" s="83" t="s">
        <v>140</v>
      </c>
      <c r="H21" s="82" t="s">
        <v>143</v>
      </c>
      <c r="I21" s="82" t="s">
        <v>144</v>
      </c>
      <c r="J21" s="66">
        <v>180</v>
      </c>
      <c r="K21" s="83">
        <v>42919</v>
      </c>
      <c r="L21" s="83">
        <v>42919</v>
      </c>
      <c r="M21" s="85">
        <v>42919</v>
      </c>
      <c r="N21" s="86" t="s">
        <v>126</v>
      </c>
      <c r="O21" s="66">
        <v>180</v>
      </c>
      <c r="P21" s="85">
        <v>42919</v>
      </c>
      <c r="Q21" s="66">
        <v>180</v>
      </c>
      <c r="R21" s="86" t="s">
        <v>251</v>
      </c>
      <c r="S21" s="85">
        <v>42923</v>
      </c>
      <c r="T21" s="91">
        <v>1500</v>
      </c>
      <c r="U21" s="92">
        <f t="shared" si="0"/>
        <v>270000</v>
      </c>
    </row>
    <row r="22" spans="1:21">
      <c r="A22" s="81">
        <v>42917</v>
      </c>
      <c r="B22" s="82" t="s">
        <v>137</v>
      </c>
      <c r="C22" s="82" t="s">
        <v>137</v>
      </c>
      <c r="D22" s="82" t="s">
        <v>138</v>
      </c>
      <c r="E22" s="82" t="s">
        <v>139</v>
      </c>
      <c r="F22" s="82" t="s">
        <v>122</v>
      </c>
      <c r="G22" s="83" t="s">
        <v>140</v>
      </c>
      <c r="H22" s="82" t="s">
        <v>196</v>
      </c>
      <c r="I22" s="82" t="s">
        <v>197</v>
      </c>
      <c r="J22" s="66">
        <v>40</v>
      </c>
      <c r="K22" s="83">
        <v>42919</v>
      </c>
      <c r="L22" s="83">
        <v>42919</v>
      </c>
      <c r="M22" s="85">
        <v>42919</v>
      </c>
      <c r="N22" s="86" t="s">
        <v>126</v>
      </c>
      <c r="O22" s="66">
        <v>40</v>
      </c>
      <c r="P22" s="85">
        <v>42919</v>
      </c>
      <c r="Q22" s="66">
        <v>40</v>
      </c>
      <c r="R22" s="86" t="s">
        <v>251</v>
      </c>
      <c r="S22" s="85">
        <v>42923</v>
      </c>
      <c r="T22" s="91">
        <v>1000</v>
      </c>
      <c r="U22" s="92">
        <f t="shared" si="0"/>
        <v>40000</v>
      </c>
    </row>
  </sheetData>
  <mergeCells count="21">
    <mergeCell ref="L15:L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S15:S16"/>
    <mergeCell ref="T15:T16"/>
    <mergeCell ref="U15:U16"/>
    <mergeCell ref="M15:M16"/>
    <mergeCell ref="N15:N16"/>
    <mergeCell ref="O15:O16"/>
    <mergeCell ref="P15:P16"/>
    <mergeCell ref="Q15:Q16"/>
    <mergeCell ref="R15:R16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2:U20"/>
  <sheetViews>
    <sheetView showGridLines="0" workbookViewId="0"/>
  </sheetViews>
  <sheetFormatPr defaultRowHeight="12.75"/>
  <cols>
    <col min="1" max="1" width="9.140625" style="78"/>
    <col min="2" max="3" width="10.5703125" style="78" customWidth="1"/>
    <col min="4" max="6" width="9.140625" style="78"/>
    <col min="7" max="7" width="19" style="78" customWidth="1"/>
    <col min="8" max="8" width="19.28515625" style="78" customWidth="1"/>
    <col min="9" max="9" width="37" style="78" customWidth="1"/>
    <col min="10" max="13" width="9.140625" style="78"/>
    <col min="14" max="14" width="19" style="78" customWidth="1"/>
    <col min="15" max="17" width="9.140625" style="78"/>
    <col min="18" max="18" width="15.140625" style="78" customWidth="1"/>
    <col min="19" max="19" width="11.28515625" style="78" customWidth="1"/>
    <col min="20" max="20" width="9.28515625" style="78" bestFit="1" customWidth="1"/>
    <col min="21" max="21" width="9.5703125" style="78" bestFit="1" customWidth="1"/>
    <col min="22" max="257" width="9.140625" style="78"/>
    <col min="258" max="259" width="10.5703125" style="78" customWidth="1"/>
    <col min="260" max="262" width="9.140625" style="78"/>
    <col min="263" max="263" width="19" style="78" customWidth="1"/>
    <col min="264" max="264" width="19.28515625" style="78" customWidth="1"/>
    <col min="265" max="265" width="37" style="78" customWidth="1"/>
    <col min="266" max="269" width="9.140625" style="78"/>
    <col min="270" max="270" width="19" style="78" customWidth="1"/>
    <col min="271" max="273" width="9.140625" style="78"/>
    <col min="274" max="274" width="15.140625" style="78" customWidth="1"/>
    <col min="275" max="275" width="11.28515625" style="78" customWidth="1"/>
    <col min="276" max="276" width="9.28515625" style="78" bestFit="1" customWidth="1"/>
    <col min="277" max="277" width="9.5703125" style="78" bestFit="1" customWidth="1"/>
    <col min="278" max="513" width="9.140625" style="78"/>
    <col min="514" max="515" width="10.5703125" style="78" customWidth="1"/>
    <col min="516" max="518" width="9.140625" style="78"/>
    <col min="519" max="519" width="19" style="78" customWidth="1"/>
    <col min="520" max="520" width="19.28515625" style="78" customWidth="1"/>
    <col min="521" max="521" width="37" style="78" customWidth="1"/>
    <col min="522" max="525" width="9.140625" style="78"/>
    <col min="526" max="526" width="19" style="78" customWidth="1"/>
    <col min="527" max="529" width="9.140625" style="78"/>
    <col min="530" max="530" width="15.140625" style="78" customWidth="1"/>
    <col min="531" max="531" width="11.28515625" style="78" customWidth="1"/>
    <col min="532" max="532" width="9.28515625" style="78" bestFit="1" customWidth="1"/>
    <col min="533" max="533" width="9.5703125" style="78" bestFit="1" customWidth="1"/>
    <col min="534" max="769" width="9.140625" style="78"/>
    <col min="770" max="771" width="10.5703125" style="78" customWidth="1"/>
    <col min="772" max="774" width="9.140625" style="78"/>
    <col min="775" max="775" width="19" style="78" customWidth="1"/>
    <col min="776" max="776" width="19.28515625" style="78" customWidth="1"/>
    <col min="777" max="777" width="37" style="78" customWidth="1"/>
    <col min="778" max="781" width="9.140625" style="78"/>
    <col min="782" max="782" width="19" style="78" customWidth="1"/>
    <col min="783" max="785" width="9.140625" style="78"/>
    <col min="786" max="786" width="15.140625" style="78" customWidth="1"/>
    <col min="787" max="787" width="11.28515625" style="78" customWidth="1"/>
    <col min="788" max="788" width="9.28515625" style="78" bestFit="1" customWidth="1"/>
    <col min="789" max="789" width="9.5703125" style="78" bestFit="1" customWidth="1"/>
    <col min="790" max="1025" width="9.140625" style="78"/>
    <col min="1026" max="1027" width="10.5703125" style="78" customWidth="1"/>
    <col min="1028" max="1030" width="9.140625" style="78"/>
    <col min="1031" max="1031" width="19" style="78" customWidth="1"/>
    <col min="1032" max="1032" width="19.28515625" style="78" customWidth="1"/>
    <col min="1033" max="1033" width="37" style="78" customWidth="1"/>
    <col min="1034" max="1037" width="9.140625" style="78"/>
    <col min="1038" max="1038" width="19" style="78" customWidth="1"/>
    <col min="1039" max="1041" width="9.140625" style="78"/>
    <col min="1042" max="1042" width="15.140625" style="78" customWidth="1"/>
    <col min="1043" max="1043" width="11.28515625" style="78" customWidth="1"/>
    <col min="1044" max="1044" width="9.28515625" style="78" bestFit="1" customWidth="1"/>
    <col min="1045" max="1045" width="9.5703125" style="78" bestFit="1" customWidth="1"/>
    <col min="1046" max="1281" width="9.140625" style="78"/>
    <col min="1282" max="1283" width="10.5703125" style="78" customWidth="1"/>
    <col min="1284" max="1286" width="9.140625" style="78"/>
    <col min="1287" max="1287" width="19" style="78" customWidth="1"/>
    <col min="1288" max="1288" width="19.28515625" style="78" customWidth="1"/>
    <col min="1289" max="1289" width="37" style="78" customWidth="1"/>
    <col min="1290" max="1293" width="9.140625" style="78"/>
    <col min="1294" max="1294" width="19" style="78" customWidth="1"/>
    <col min="1295" max="1297" width="9.140625" style="78"/>
    <col min="1298" max="1298" width="15.140625" style="78" customWidth="1"/>
    <col min="1299" max="1299" width="11.28515625" style="78" customWidth="1"/>
    <col min="1300" max="1300" width="9.28515625" style="78" bestFit="1" customWidth="1"/>
    <col min="1301" max="1301" width="9.5703125" style="78" bestFit="1" customWidth="1"/>
    <col min="1302" max="1537" width="9.140625" style="78"/>
    <col min="1538" max="1539" width="10.5703125" style="78" customWidth="1"/>
    <col min="1540" max="1542" width="9.140625" style="78"/>
    <col min="1543" max="1543" width="19" style="78" customWidth="1"/>
    <col min="1544" max="1544" width="19.28515625" style="78" customWidth="1"/>
    <col min="1545" max="1545" width="37" style="78" customWidth="1"/>
    <col min="1546" max="1549" width="9.140625" style="78"/>
    <col min="1550" max="1550" width="19" style="78" customWidth="1"/>
    <col min="1551" max="1553" width="9.140625" style="78"/>
    <col min="1554" max="1554" width="15.140625" style="78" customWidth="1"/>
    <col min="1555" max="1555" width="11.28515625" style="78" customWidth="1"/>
    <col min="1556" max="1556" width="9.28515625" style="78" bestFit="1" customWidth="1"/>
    <col min="1557" max="1557" width="9.5703125" style="78" bestFit="1" customWidth="1"/>
    <col min="1558" max="1793" width="9.140625" style="78"/>
    <col min="1794" max="1795" width="10.5703125" style="78" customWidth="1"/>
    <col min="1796" max="1798" width="9.140625" style="78"/>
    <col min="1799" max="1799" width="19" style="78" customWidth="1"/>
    <col min="1800" max="1800" width="19.28515625" style="78" customWidth="1"/>
    <col min="1801" max="1801" width="37" style="78" customWidth="1"/>
    <col min="1802" max="1805" width="9.140625" style="78"/>
    <col min="1806" max="1806" width="19" style="78" customWidth="1"/>
    <col min="1807" max="1809" width="9.140625" style="78"/>
    <col min="1810" max="1810" width="15.140625" style="78" customWidth="1"/>
    <col min="1811" max="1811" width="11.28515625" style="78" customWidth="1"/>
    <col min="1812" max="1812" width="9.28515625" style="78" bestFit="1" customWidth="1"/>
    <col min="1813" max="1813" width="9.5703125" style="78" bestFit="1" customWidth="1"/>
    <col min="1814" max="2049" width="9.140625" style="78"/>
    <col min="2050" max="2051" width="10.5703125" style="78" customWidth="1"/>
    <col min="2052" max="2054" width="9.140625" style="78"/>
    <col min="2055" max="2055" width="19" style="78" customWidth="1"/>
    <col min="2056" max="2056" width="19.28515625" style="78" customWidth="1"/>
    <col min="2057" max="2057" width="37" style="78" customWidth="1"/>
    <col min="2058" max="2061" width="9.140625" style="78"/>
    <col min="2062" max="2062" width="19" style="78" customWidth="1"/>
    <col min="2063" max="2065" width="9.140625" style="78"/>
    <col min="2066" max="2066" width="15.140625" style="78" customWidth="1"/>
    <col min="2067" max="2067" width="11.28515625" style="78" customWidth="1"/>
    <col min="2068" max="2068" width="9.28515625" style="78" bestFit="1" customWidth="1"/>
    <col min="2069" max="2069" width="9.5703125" style="78" bestFit="1" customWidth="1"/>
    <col min="2070" max="2305" width="9.140625" style="78"/>
    <col min="2306" max="2307" width="10.5703125" style="78" customWidth="1"/>
    <col min="2308" max="2310" width="9.140625" style="78"/>
    <col min="2311" max="2311" width="19" style="78" customWidth="1"/>
    <col min="2312" max="2312" width="19.28515625" style="78" customWidth="1"/>
    <col min="2313" max="2313" width="37" style="78" customWidth="1"/>
    <col min="2314" max="2317" width="9.140625" style="78"/>
    <col min="2318" max="2318" width="19" style="78" customWidth="1"/>
    <col min="2319" max="2321" width="9.140625" style="78"/>
    <col min="2322" max="2322" width="15.140625" style="78" customWidth="1"/>
    <col min="2323" max="2323" width="11.28515625" style="78" customWidth="1"/>
    <col min="2324" max="2324" width="9.28515625" style="78" bestFit="1" customWidth="1"/>
    <col min="2325" max="2325" width="9.5703125" style="78" bestFit="1" customWidth="1"/>
    <col min="2326" max="2561" width="9.140625" style="78"/>
    <col min="2562" max="2563" width="10.5703125" style="78" customWidth="1"/>
    <col min="2564" max="2566" width="9.140625" style="78"/>
    <col min="2567" max="2567" width="19" style="78" customWidth="1"/>
    <col min="2568" max="2568" width="19.28515625" style="78" customWidth="1"/>
    <col min="2569" max="2569" width="37" style="78" customWidth="1"/>
    <col min="2570" max="2573" width="9.140625" style="78"/>
    <col min="2574" max="2574" width="19" style="78" customWidth="1"/>
    <col min="2575" max="2577" width="9.140625" style="78"/>
    <col min="2578" max="2578" width="15.140625" style="78" customWidth="1"/>
    <col min="2579" max="2579" width="11.28515625" style="78" customWidth="1"/>
    <col min="2580" max="2580" width="9.28515625" style="78" bestFit="1" customWidth="1"/>
    <col min="2581" max="2581" width="9.5703125" style="78" bestFit="1" customWidth="1"/>
    <col min="2582" max="2817" width="9.140625" style="78"/>
    <col min="2818" max="2819" width="10.5703125" style="78" customWidth="1"/>
    <col min="2820" max="2822" width="9.140625" style="78"/>
    <col min="2823" max="2823" width="19" style="78" customWidth="1"/>
    <col min="2824" max="2824" width="19.28515625" style="78" customWidth="1"/>
    <col min="2825" max="2825" width="37" style="78" customWidth="1"/>
    <col min="2826" max="2829" width="9.140625" style="78"/>
    <col min="2830" max="2830" width="19" style="78" customWidth="1"/>
    <col min="2831" max="2833" width="9.140625" style="78"/>
    <col min="2834" max="2834" width="15.140625" style="78" customWidth="1"/>
    <col min="2835" max="2835" width="11.28515625" style="78" customWidth="1"/>
    <col min="2836" max="2836" width="9.28515625" style="78" bestFit="1" customWidth="1"/>
    <col min="2837" max="2837" width="9.5703125" style="78" bestFit="1" customWidth="1"/>
    <col min="2838" max="3073" width="9.140625" style="78"/>
    <col min="3074" max="3075" width="10.5703125" style="78" customWidth="1"/>
    <col min="3076" max="3078" width="9.140625" style="78"/>
    <col min="3079" max="3079" width="19" style="78" customWidth="1"/>
    <col min="3080" max="3080" width="19.28515625" style="78" customWidth="1"/>
    <col min="3081" max="3081" width="37" style="78" customWidth="1"/>
    <col min="3082" max="3085" width="9.140625" style="78"/>
    <col min="3086" max="3086" width="19" style="78" customWidth="1"/>
    <col min="3087" max="3089" width="9.140625" style="78"/>
    <col min="3090" max="3090" width="15.140625" style="78" customWidth="1"/>
    <col min="3091" max="3091" width="11.28515625" style="78" customWidth="1"/>
    <col min="3092" max="3092" width="9.28515625" style="78" bestFit="1" customWidth="1"/>
    <col min="3093" max="3093" width="9.5703125" style="78" bestFit="1" customWidth="1"/>
    <col min="3094" max="3329" width="9.140625" style="78"/>
    <col min="3330" max="3331" width="10.5703125" style="78" customWidth="1"/>
    <col min="3332" max="3334" width="9.140625" style="78"/>
    <col min="3335" max="3335" width="19" style="78" customWidth="1"/>
    <col min="3336" max="3336" width="19.28515625" style="78" customWidth="1"/>
    <col min="3337" max="3337" width="37" style="78" customWidth="1"/>
    <col min="3338" max="3341" width="9.140625" style="78"/>
    <col min="3342" max="3342" width="19" style="78" customWidth="1"/>
    <col min="3343" max="3345" width="9.140625" style="78"/>
    <col min="3346" max="3346" width="15.140625" style="78" customWidth="1"/>
    <col min="3347" max="3347" width="11.28515625" style="78" customWidth="1"/>
    <col min="3348" max="3348" width="9.28515625" style="78" bestFit="1" customWidth="1"/>
    <col min="3349" max="3349" width="9.5703125" style="78" bestFit="1" customWidth="1"/>
    <col min="3350" max="3585" width="9.140625" style="78"/>
    <col min="3586" max="3587" width="10.5703125" style="78" customWidth="1"/>
    <col min="3588" max="3590" width="9.140625" style="78"/>
    <col min="3591" max="3591" width="19" style="78" customWidth="1"/>
    <col min="3592" max="3592" width="19.28515625" style="78" customWidth="1"/>
    <col min="3593" max="3593" width="37" style="78" customWidth="1"/>
    <col min="3594" max="3597" width="9.140625" style="78"/>
    <col min="3598" max="3598" width="19" style="78" customWidth="1"/>
    <col min="3599" max="3601" width="9.140625" style="78"/>
    <col min="3602" max="3602" width="15.140625" style="78" customWidth="1"/>
    <col min="3603" max="3603" width="11.28515625" style="78" customWidth="1"/>
    <col min="3604" max="3604" width="9.28515625" style="78" bestFit="1" customWidth="1"/>
    <col min="3605" max="3605" width="9.5703125" style="78" bestFit="1" customWidth="1"/>
    <col min="3606" max="3841" width="9.140625" style="78"/>
    <col min="3842" max="3843" width="10.5703125" style="78" customWidth="1"/>
    <col min="3844" max="3846" width="9.140625" style="78"/>
    <col min="3847" max="3847" width="19" style="78" customWidth="1"/>
    <col min="3848" max="3848" width="19.28515625" style="78" customWidth="1"/>
    <col min="3849" max="3849" width="37" style="78" customWidth="1"/>
    <col min="3850" max="3853" width="9.140625" style="78"/>
    <col min="3854" max="3854" width="19" style="78" customWidth="1"/>
    <col min="3855" max="3857" width="9.140625" style="78"/>
    <col min="3858" max="3858" width="15.140625" style="78" customWidth="1"/>
    <col min="3859" max="3859" width="11.28515625" style="78" customWidth="1"/>
    <col min="3860" max="3860" width="9.28515625" style="78" bestFit="1" customWidth="1"/>
    <col min="3861" max="3861" width="9.5703125" style="78" bestFit="1" customWidth="1"/>
    <col min="3862" max="4097" width="9.140625" style="78"/>
    <col min="4098" max="4099" width="10.5703125" style="78" customWidth="1"/>
    <col min="4100" max="4102" width="9.140625" style="78"/>
    <col min="4103" max="4103" width="19" style="78" customWidth="1"/>
    <col min="4104" max="4104" width="19.28515625" style="78" customWidth="1"/>
    <col min="4105" max="4105" width="37" style="78" customWidth="1"/>
    <col min="4106" max="4109" width="9.140625" style="78"/>
    <col min="4110" max="4110" width="19" style="78" customWidth="1"/>
    <col min="4111" max="4113" width="9.140625" style="78"/>
    <col min="4114" max="4114" width="15.140625" style="78" customWidth="1"/>
    <col min="4115" max="4115" width="11.28515625" style="78" customWidth="1"/>
    <col min="4116" max="4116" width="9.28515625" style="78" bestFit="1" customWidth="1"/>
    <col min="4117" max="4117" width="9.5703125" style="78" bestFit="1" customWidth="1"/>
    <col min="4118" max="4353" width="9.140625" style="78"/>
    <col min="4354" max="4355" width="10.5703125" style="78" customWidth="1"/>
    <col min="4356" max="4358" width="9.140625" style="78"/>
    <col min="4359" max="4359" width="19" style="78" customWidth="1"/>
    <col min="4360" max="4360" width="19.28515625" style="78" customWidth="1"/>
    <col min="4361" max="4361" width="37" style="78" customWidth="1"/>
    <col min="4362" max="4365" width="9.140625" style="78"/>
    <col min="4366" max="4366" width="19" style="78" customWidth="1"/>
    <col min="4367" max="4369" width="9.140625" style="78"/>
    <col min="4370" max="4370" width="15.140625" style="78" customWidth="1"/>
    <col min="4371" max="4371" width="11.28515625" style="78" customWidth="1"/>
    <col min="4372" max="4372" width="9.28515625" style="78" bestFit="1" customWidth="1"/>
    <col min="4373" max="4373" width="9.5703125" style="78" bestFit="1" customWidth="1"/>
    <col min="4374" max="4609" width="9.140625" style="78"/>
    <col min="4610" max="4611" width="10.5703125" style="78" customWidth="1"/>
    <col min="4612" max="4614" width="9.140625" style="78"/>
    <col min="4615" max="4615" width="19" style="78" customWidth="1"/>
    <col min="4616" max="4616" width="19.28515625" style="78" customWidth="1"/>
    <col min="4617" max="4617" width="37" style="78" customWidth="1"/>
    <col min="4618" max="4621" width="9.140625" style="78"/>
    <col min="4622" max="4622" width="19" style="78" customWidth="1"/>
    <col min="4623" max="4625" width="9.140625" style="78"/>
    <col min="4626" max="4626" width="15.140625" style="78" customWidth="1"/>
    <col min="4627" max="4627" width="11.28515625" style="78" customWidth="1"/>
    <col min="4628" max="4628" width="9.28515625" style="78" bestFit="1" customWidth="1"/>
    <col min="4629" max="4629" width="9.5703125" style="78" bestFit="1" customWidth="1"/>
    <col min="4630" max="4865" width="9.140625" style="78"/>
    <col min="4866" max="4867" width="10.5703125" style="78" customWidth="1"/>
    <col min="4868" max="4870" width="9.140625" style="78"/>
    <col min="4871" max="4871" width="19" style="78" customWidth="1"/>
    <col min="4872" max="4872" width="19.28515625" style="78" customWidth="1"/>
    <col min="4873" max="4873" width="37" style="78" customWidth="1"/>
    <col min="4874" max="4877" width="9.140625" style="78"/>
    <col min="4878" max="4878" width="19" style="78" customWidth="1"/>
    <col min="4879" max="4881" width="9.140625" style="78"/>
    <col min="4882" max="4882" width="15.140625" style="78" customWidth="1"/>
    <col min="4883" max="4883" width="11.28515625" style="78" customWidth="1"/>
    <col min="4884" max="4884" width="9.28515625" style="78" bestFit="1" customWidth="1"/>
    <col min="4885" max="4885" width="9.5703125" style="78" bestFit="1" customWidth="1"/>
    <col min="4886" max="5121" width="9.140625" style="78"/>
    <col min="5122" max="5123" width="10.5703125" style="78" customWidth="1"/>
    <col min="5124" max="5126" width="9.140625" style="78"/>
    <col min="5127" max="5127" width="19" style="78" customWidth="1"/>
    <col min="5128" max="5128" width="19.28515625" style="78" customWidth="1"/>
    <col min="5129" max="5129" width="37" style="78" customWidth="1"/>
    <col min="5130" max="5133" width="9.140625" style="78"/>
    <col min="5134" max="5134" width="19" style="78" customWidth="1"/>
    <col min="5135" max="5137" width="9.140625" style="78"/>
    <col min="5138" max="5138" width="15.140625" style="78" customWidth="1"/>
    <col min="5139" max="5139" width="11.28515625" style="78" customWidth="1"/>
    <col min="5140" max="5140" width="9.28515625" style="78" bestFit="1" customWidth="1"/>
    <col min="5141" max="5141" width="9.5703125" style="78" bestFit="1" customWidth="1"/>
    <col min="5142" max="5377" width="9.140625" style="78"/>
    <col min="5378" max="5379" width="10.5703125" style="78" customWidth="1"/>
    <col min="5380" max="5382" width="9.140625" style="78"/>
    <col min="5383" max="5383" width="19" style="78" customWidth="1"/>
    <col min="5384" max="5384" width="19.28515625" style="78" customWidth="1"/>
    <col min="5385" max="5385" width="37" style="78" customWidth="1"/>
    <col min="5386" max="5389" width="9.140625" style="78"/>
    <col min="5390" max="5390" width="19" style="78" customWidth="1"/>
    <col min="5391" max="5393" width="9.140625" style="78"/>
    <col min="5394" max="5394" width="15.140625" style="78" customWidth="1"/>
    <col min="5395" max="5395" width="11.28515625" style="78" customWidth="1"/>
    <col min="5396" max="5396" width="9.28515625" style="78" bestFit="1" customWidth="1"/>
    <col min="5397" max="5397" width="9.5703125" style="78" bestFit="1" customWidth="1"/>
    <col min="5398" max="5633" width="9.140625" style="78"/>
    <col min="5634" max="5635" width="10.5703125" style="78" customWidth="1"/>
    <col min="5636" max="5638" width="9.140625" style="78"/>
    <col min="5639" max="5639" width="19" style="78" customWidth="1"/>
    <col min="5640" max="5640" width="19.28515625" style="78" customWidth="1"/>
    <col min="5641" max="5641" width="37" style="78" customWidth="1"/>
    <col min="5642" max="5645" width="9.140625" style="78"/>
    <col min="5646" max="5646" width="19" style="78" customWidth="1"/>
    <col min="5647" max="5649" width="9.140625" style="78"/>
    <col min="5650" max="5650" width="15.140625" style="78" customWidth="1"/>
    <col min="5651" max="5651" width="11.28515625" style="78" customWidth="1"/>
    <col min="5652" max="5652" width="9.28515625" style="78" bestFit="1" customWidth="1"/>
    <col min="5653" max="5653" width="9.5703125" style="78" bestFit="1" customWidth="1"/>
    <col min="5654" max="5889" width="9.140625" style="78"/>
    <col min="5890" max="5891" width="10.5703125" style="78" customWidth="1"/>
    <col min="5892" max="5894" width="9.140625" style="78"/>
    <col min="5895" max="5895" width="19" style="78" customWidth="1"/>
    <col min="5896" max="5896" width="19.28515625" style="78" customWidth="1"/>
    <col min="5897" max="5897" width="37" style="78" customWidth="1"/>
    <col min="5898" max="5901" width="9.140625" style="78"/>
    <col min="5902" max="5902" width="19" style="78" customWidth="1"/>
    <col min="5903" max="5905" width="9.140625" style="78"/>
    <col min="5906" max="5906" width="15.140625" style="78" customWidth="1"/>
    <col min="5907" max="5907" width="11.28515625" style="78" customWidth="1"/>
    <col min="5908" max="5908" width="9.28515625" style="78" bestFit="1" customWidth="1"/>
    <col min="5909" max="5909" width="9.5703125" style="78" bestFit="1" customWidth="1"/>
    <col min="5910" max="6145" width="9.140625" style="78"/>
    <col min="6146" max="6147" width="10.5703125" style="78" customWidth="1"/>
    <col min="6148" max="6150" width="9.140625" style="78"/>
    <col min="6151" max="6151" width="19" style="78" customWidth="1"/>
    <col min="6152" max="6152" width="19.28515625" style="78" customWidth="1"/>
    <col min="6153" max="6153" width="37" style="78" customWidth="1"/>
    <col min="6154" max="6157" width="9.140625" style="78"/>
    <col min="6158" max="6158" width="19" style="78" customWidth="1"/>
    <col min="6159" max="6161" width="9.140625" style="78"/>
    <col min="6162" max="6162" width="15.140625" style="78" customWidth="1"/>
    <col min="6163" max="6163" width="11.28515625" style="78" customWidth="1"/>
    <col min="6164" max="6164" width="9.28515625" style="78" bestFit="1" customWidth="1"/>
    <col min="6165" max="6165" width="9.5703125" style="78" bestFit="1" customWidth="1"/>
    <col min="6166" max="6401" width="9.140625" style="78"/>
    <col min="6402" max="6403" width="10.5703125" style="78" customWidth="1"/>
    <col min="6404" max="6406" width="9.140625" style="78"/>
    <col min="6407" max="6407" width="19" style="78" customWidth="1"/>
    <col min="6408" max="6408" width="19.28515625" style="78" customWidth="1"/>
    <col min="6409" max="6409" width="37" style="78" customWidth="1"/>
    <col min="6410" max="6413" width="9.140625" style="78"/>
    <col min="6414" max="6414" width="19" style="78" customWidth="1"/>
    <col min="6415" max="6417" width="9.140625" style="78"/>
    <col min="6418" max="6418" width="15.140625" style="78" customWidth="1"/>
    <col min="6419" max="6419" width="11.28515625" style="78" customWidth="1"/>
    <col min="6420" max="6420" width="9.28515625" style="78" bestFit="1" customWidth="1"/>
    <col min="6421" max="6421" width="9.5703125" style="78" bestFit="1" customWidth="1"/>
    <col min="6422" max="6657" width="9.140625" style="78"/>
    <col min="6658" max="6659" width="10.5703125" style="78" customWidth="1"/>
    <col min="6660" max="6662" width="9.140625" style="78"/>
    <col min="6663" max="6663" width="19" style="78" customWidth="1"/>
    <col min="6664" max="6664" width="19.28515625" style="78" customWidth="1"/>
    <col min="6665" max="6665" width="37" style="78" customWidth="1"/>
    <col min="6666" max="6669" width="9.140625" style="78"/>
    <col min="6670" max="6670" width="19" style="78" customWidth="1"/>
    <col min="6671" max="6673" width="9.140625" style="78"/>
    <col min="6674" max="6674" width="15.140625" style="78" customWidth="1"/>
    <col min="6675" max="6675" width="11.28515625" style="78" customWidth="1"/>
    <col min="6676" max="6676" width="9.28515625" style="78" bestFit="1" customWidth="1"/>
    <col min="6677" max="6677" width="9.5703125" style="78" bestFit="1" customWidth="1"/>
    <col min="6678" max="6913" width="9.140625" style="78"/>
    <col min="6914" max="6915" width="10.5703125" style="78" customWidth="1"/>
    <col min="6916" max="6918" width="9.140625" style="78"/>
    <col min="6919" max="6919" width="19" style="78" customWidth="1"/>
    <col min="6920" max="6920" width="19.28515625" style="78" customWidth="1"/>
    <col min="6921" max="6921" width="37" style="78" customWidth="1"/>
    <col min="6922" max="6925" width="9.140625" style="78"/>
    <col min="6926" max="6926" width="19" style="78" customWidth="1"/>
    <col min="6927" max="6929" width="9.140625" style="78"/>
    <col min="6930" max="6930" width="15.140625" style="78" customWidth="1"/>
    <col min="6931" max="6931" width="11.28515625" style="78" customWidth="1"/>
    <col min="6932" max="6932" width="9.28515625" style="78" bestFit="1" customWidth="1"/>
    <col min="6933" max="6933" width="9.5703125" style="78" bestFit="1" customWidth="1"/>
    <col min="6934" max="7169" width="9.140625" style="78"/>
    <col min="7170" max="7171" width="10.5703125" style="78" customWidth="1"/>
    <col min="7172" max="7174" width="9.140625" style="78"/>
    <col min="7175" max="7175" width="19" style="78" customWidth="1"/>
    <col min="7176" max="7176" width="19.28515625" style="78" customWidth="1"/>
    <col min="7177" max="7177" width="37" style="78" customWidth="1"/>
    <col min="7178" max="7181" width="9.140625" style="78"/>
    <col min="7182" max="7182" width="19" style="78" customWidth="1"/>
    <col min="7183" max="7185" width="9.140625" style="78"/>
    <col min="7186" max="7186" width="15.140625" style="78" customWidth="1"/>
    <col min="7187" max="7187" width="11.28515625" style="78" customWidth="1"/>
    <col min="7188" max="7188" width="9.28515625" style="78" bestFit="1" customWidth="1"/>
    <col min="7189" max="7189" width="9.5703125" style="78" bestFit="1" customWidth="1"/>
    <col min="7190" max="7425" width="9.140625" style="78"/>
    <col min="7426" max="7427" width="10.5703125" style="78" customWidth="1"/>
    <col min="7428" max="7430" width="9.140625" style="78"/>
    <col min="7431" max="7431" width="19" style="78" customWidth="1"/>
    <col min="7432" max="7432" width="19.28515625" style="78" customWidth="1"/>
    <col min="7433" max="7433" width="37" style="78" customWidth="1"/>
    <col min="7434" max="7437" width="9.140625" style="78"/>
    <col min="7438" max="7438" width="19" style="78" customWidth="1"/>
    <col min="7439" max="7441" width="9.140625" style="78"/>
    <col min="7442" max="7442" width="15.140625" style="78" customWidth="1"/>
    <col min="7443" max="7443" width="11.28515625" style="78" customWidth="1"/>
    <col min="7444" max="7444" width="9.28515625" style="78" bestFit="1" customWidth="1"/>
    <col min="7445" max="7445" width="9.5703125" style="78" bestFit="1" customWidth="1"/>
    <col min="7446" max="7681" width="9.140625" style="78"/>
    <col min="7682" max="7683" width="10.5703125" style="78" customWidth="1"/>
    <col min="7684" max="7686" width="9.140625" style="78"/>
    <col min="7687" max="7687" width="19" style="78" customWidth="1"/>
    <col min="7688" max="7688" width="19.28515625" style="78" customWidth="1"/>
    <col min="7689" max="7689" width="37" style="78" customWidth="1"/>
    <col min="7690" max="7693" width="9.140625" style="78"/>
    <col min="7694" max="7694" width="19" style="78" customWidth="1"/>
    <col min="7695" max="7697" width="9.140625" style="78"/>
    <col min="7698" max="7698" width="15.140625" style="78" customWidth="1"/>
    <col min="7699" max="7699" width="11.28515625" style="78" customWidth="1"/>
    <col min="7700" max="7700" width="9.28515625" style="78" bestFit="1" customWidth="1"/>
    <col min="7701" max="7701" width="9.5703125" style="78" bestFit="1" customWidth="1"/>
    <col min="7702" max="7937" width="9.140625" style="78"/>
    <col min="7938" max="7939" width="10.5703125" style="78" customWidth="1"/>
    <col min="7940" max="7942" width="9.140625" style="78"/>
    <col min="7943" max="7943" width="19" style="78" customWidth="1"/>
    <col min="7944" max="7944" width="19.28515625" style="78" customWidth="1"/>
    <col min="7945" max="7945" width="37" style="78" customWidth="1"/>
    <col min="7946" max="7949" width="9.140625" style="78"/>
    <col min="7950" max="7950" width="19" style="78" customWidth="1"/>
    <col min="7951" max="7953" width="9.140625" style="78"/>
    <col min="7954" max="7954" width="15.140625" style="78" customWidth="1"/>
    <col min="7955" max="7955" width="11.28515625" style="78" customWidth="1"/>
    <col min="7956" max="7956" width="9.28515625" style="78" bestFit="1" customWidth="1"/>
    <col min="7957" max="7957" width="9.5703125" style="78" bestFit="1" customWidth="1"/>
    <col min="7958" max="8193" width="9.140625" style="78"/>
    <col min="8194" max="8195" width="10.5703125" style="78" customWidth="1"/>
    <col min="8196" max="8198" width="9.140625" style="78"/>
    <col min="8199" max="8199" width="19" style="78" customWidth="1"/>
    <col min="8200" max="8200" width="19.28515625" style="78" customWidth="1"/>
    <col min="8201" max="8201" width="37" style="78" customWidth="1"/>
    <col min="8202" max="8205" width="9.140625" style="78"/>
    <col min="8206" max="8206" width="19" style="78" customWidth="1"/>
    <col min="8207" max="8209" width="9.140625" style="78"/>
    <col min="8210" max="8210" width="15.140625" style="78" customWidth="1"/>
    <col min="8211" max="8211" width="11.28515625" style="78" customWidth="1"/>
    <col min="8212" max="8212" width="9.28515625" style="78" bestFit="1" customWidth="1"/>
    <col min="8213" max="8213" width="9.5703125" style="78" bestFit="1" customWidth="1"/>
    <col min="8214" max="8449" width="9.140625" style="78"/>
    <col min="8450" max="8451" width="10.5703125" style="78" customWidth="1"/>
    <col min="8452" max="8454" width="9.140625" style="78"/>
    <col min="8455" max="8455" width="19" style="78" customWidth="1"/>
    <col min="8456" max="8456" width="19.28515625" style="78" customWidth="1"/>
    <col min="8457" max="8457" width="37" style="78" customWidth="1"/>
    <col min="8458" max="8461" width="9.140625" style="78"/>
    <col min="8462" max="8462" width="19" style="78" customWidth="1"/>
    <col min="8463" max="8465" width="9.140625" style="78"/>
    <col min="8466" max="8466" width="15.140625" style="78" customWidth="1"/>
    <col min="8467" max="8467" width="11.28515625" style="78" customWidth="1"/>
    <col min="8468" max="8468" width="9.28515625" style="78" bestFit="1" customWidth="1"/>
    <col min="8469" max="8469" width="9.5703125" style="78" bestFit="1" customWidth="1"/>
    <col min="8470" max="8705" width="9.140625" style="78"/>
    <col min="8706" max="8707" width="10.5703125" style="78" customWidth="1"/>
    <col min="8708" max="8710" width="9.140625" style="78"/>
    <col min="8711" max="8711" width="19" style="78" customWidth="1"/>
    <col min="8712" max="8712" width="19.28515625" style="78" customWidth="1"/>
    <col min="8713" max="8713" width="37" style="78" customWidth="1"/>
    <col min="8714" max="8717" width="9.140625" style="78"/>
    <col min="8718" max="8718" width="19" style="78" customWidth="1"/>
    <col min="8719" max="8721" width="9.140625" style="78"/>
    <col min="8722" max="8722" width="15.140625" style="78" customWidth="1"/>
    <col min="8723" max="8723" width="11.28515625" style="78" customWidth="1"/>
    <col min="8724" max="8724" width="9.28515625" style="78" bestFit="1" customWidth="1"/>
    <col min="8725" max="8725" width="9.5703125" style="78" bestFit="1" customWidth="1"/>
    <col min="8726" max="8961" width="9.140625" style="78"/>
    <col min="8962" max="8963" width="10.5703125" style="78" customWidth="1"/>
    <col min="8964" max="8966" width="9.140625" style="78"/>
    <col min="8967" max="8967" width="19" style="78" customWidth="1"/>
    <col min="8968" max="8968" width="19.28515625" style="78" customWidth="1"/>
    <col min="8969" max="8969" width="37" style="78" customWidth="1"/>
    <col min="8970" max="8973" width="9.140625" style="78"/>
    <col min="8974" max="8974" width="19" style="78" customWidth="1"/>
    <col min="8975" max="8977" width="9.140625" style="78"/>
    <col min="8978" max="8978" width="15.140625" style="78" customWidth="1"/>
    <col min="8979" max="8979" width="11.28515625" style="78" customWidth="1"/>
    <col min="8980" max="8980" width="9.28515625" style="78" bestFit="1" customWidth="1"/>
    <col min="8981" max="8981" width="9.5703125" style="78" bestFit="1" customWidth="1"/>
    <col min="8982" max="9217" width="9.140625" style="78"/>
    <col min="9218" max="9219" width="10.5703125" style="78" customWidth="1"/>
    <col min="9220" max="9222" width="9.140625" style="78"/>
    <col min="9223" max="9223" width="19" style="78" customWidth="1"/>
    <col min="9224" max="9224" width="19.28515625" style="78" customWidth="1"/>
    <col min="9225" max="9225" width="37" style="78" customWidth="1"/>
    <col min="9226" max="9229" width="9.140625" style="78"/>
    <col min="9230" max="9230" width="19" style="78" customWidth="1"/>
    <col min="9231" max="9233" width="9.140625" style="78"/>
    <col min="9234" max="9234" width="15.140625" style="78" customWidth="1"/>
    <col min="9235" max="9235" width="11.28515625" style="78" customWidth="1"/>
    <col min="9236" max="9236" width="9.28515625" style="78" bestFit="1" customWidth="1"/>
    <col min="9237" max="9237" width="9.5703125" style="78" bestFit="1" customWidth="1"/>
    <col min="9238" max="9473" width="9.140625" style="78"/>
    <col min="9474" max="9475" width="10.5703125" style="78" customWidth="1"/>
    <col min="9476" max="9478" width="9.140625" style="78"/>
    <col min="9479" max="9479" width="19" style="78" customWidth="1"/>
    <col min="9480" max="9480" width="19.28515625" style="78" customWidth="1"/>
    <col min="9481" max="9481" width="37" style="78" customWidth="1"/>
    <col min="9482" max="9485" width="9.140625" style="78"/>
    <col min="9486" max="9486" width="19" style="78" customWidth="1"/>
    <col min="9487" max="9489" width="9.140625" style="78"/>
    <col min="9490" max="9490" width="15.140625" style="78" customWidth="1"/>
    <col min="9491" max="9491" width="11.28515625" style="78" customWidth="1"/>
    <col min="9492" max="9492" width="9.28515625" style="78" bestFit="1" customWidth="1"/>
    <col min="9493" max="9493" width="9.5703125" style="78" bestFit="1" customWidth="1"/>
    <col min="9494" max="9729" width="9.140625" style="78"/>
    <col min="9730" max="9731" width="10.5703125" style="78" customWidth="1"/>
    <col min="9732" max="9734" width="9.140625" style="78"/>
    <col min="9735" max="9735" width="19" style="78" customWidth="1"/>
    <col min="9736" max="9736" width="19.28515625" style="78" customWidth="1"/>
    <col min="9737" max="9737" width="37" style="78" customWidth="1"/>
    <col min="9738" max="9741" width="9.140625" style="78"/>
    <col min="9742" max="9742" width="19" style="78" customWidth="1"/>
    <col min="9743" max="9745" width="9.140625" style="78"/>
    <col min="9746" max="9746" width="15.140625" style="78" customWidth="1"/>
    <col min="9747" max="9747" width="11.28515625" style="78" customWidth="1"/>
    <col min="9748" max="9748" width="9.28515625" style="78" bestFit="1" customWidth="1"/>
    <col min="9749" max="9749" width="9.5703125" style="78" bestFit="1" customWidth="1"/>
    <col min="9750" max="9985" width="9.140625" style="78"/>
    <col min="9986" max="9987" width="10.5703125" style="78" customWidth="1"/>
    <col min="9988" max="9990" width="9.140625" style="78"/>
    <col min="9991" max="9991" width="19" style="78" customWidth="1"/>
    <col min="9992" max="9992" width="19.28515625" style="78" customWidth="1"/>
    <col min="9993" max="9993" width="37" style="78" customWidth="1"/>
    <col min="9994" max="9997" width="9.140625" style="78"/>
    <col min="9998" max="9998" width="19" style="78" customWidth="1"/>
    <col min="9999" max="10001" width="9.140625" style="78"/>
    <col min="10002" max="10002" width="15.140625" style="78" customWidth="1"/>
    <col min="10003" max="10003" width="11.28515625" style="78" customWidth="1"/>
    <col min="10004" max="10004" width="9.28515625" style="78" bestFit="1" customWidth="1"/>
    <col min="10005" max="10005" width="9.5703125" style="78" bestFit="1" customWidth="1"/>
    <col min="10006" max="10241" width="9.140625" style="78"/>
    <col min="10242" max="10243" width="10.5703125" style="78" customWidth="1"/>
    <col min="10244" max="10246" width="9.140625" style="78"/>
    <col min="10247" max="10247" width="19" style="78" customWidth="1"/>
    <col min="10248" max="10248" width="19.28515625" style="78" customWidth="1"/>
    <col min="10249" max="10249" width="37" style="78" customWidth="1"/>
    <col min="10250" max="10253" width="9.140625" style="78"/>
    <col min="10254" max="10254" width="19" style="78" customWidth="1"/>
    <col min="10255" max="10257" width="9.140625" style="78"/>
    <col min="10258" max="10258" width="15.140625" style="78" customWidth="1"/>
    <col min="10259" max="10259" width="11.28515625" style="78" customWidth="1"/>
    <col min="10260" max="10260" width="9.28515625" style="78" bestFit="1" customWidth="1"/>
    <col min="10261" max="10261" width="9.5703125" style="78" bestFit="1" customWidth="1"/>
    <col min="10262" max="10497" width="9.140625" style="78"/>
    <col min="10498" max="10499" width="10.5703125" style="78" customWidth="1"/>
    <col min="10500" max="10502" width="9.140625" style="78"/>
    <col min="10503" max="10503" width="19" style="78" customWidth="1"/>
    <col min="10504" max="10504" width="19.28515625" style="78" customWidth="1"/>
    <col min="10505" max="10505" width="37" style="78" customWidth="1"/>
    <col min="10506" max="10509" width="9.140625" style="78"/>
    <col min="10510" max="10510" width="19" style="78" customWidth="1"/>
    <col min="10511" max="10513" width="9.140625" style="78"/>
    <col min="10514" max="10514" width="15.140625" style="78" customWidth="1"/>
    <col min="10515" max="10515" width="11.28515625" style="78" customWidth="1"/>
    <col min="10516" max="10516" width="9.28515625" style="78" bestFit="1" customWidth="1"/>
    <col min="10517" max="10517" width="9.5703125" style="78" bestFit="1" customWidth="1"/>
    <col min="10518" max="10753" width="9.140625" style="78"/>
    <col min="10754" max="10755" width="10.5703125" style="78" customWidth="1"/>
    <col min="10756" max="10758" width="9.140625" style="78"/>
    <col min="10759" max="10759" width="19" style="78" customWidth="1"/>
    <col min="10760" max="10760" width="19.28515625" style="78" customWidth="1"/>
    <col min="10761" max="10761" width="37" style="78" customWidth="1"/>
    <col min="10762" max="10765" width="9.140625" style="78"/>
    <col min="10766" max="10766" width="19" style="78" customWidth="1"/>
    <col min="10767" max="10769" width="9.140625" style="78"/>
    <col min="10770" max="10770" width="15.140625" style="78" customWidth="1"/>
    <col min="10771" max="10771" width="11.28515625" style="78" customWidth="1"/>
    <col min="10772" max="10772" width="9.28515625" style="78" bestFit="1" customWidth="1"/>
    <col min="10773" max="10773" width="9.5703125" style="78" bestFit="1" customWidth="1"/>
    <col min="10774" max="11009" width="9.140625" style="78"/>
    <col min="11010" max="11011" width="10.5703125" style="78" customWidth="1"/>
    <col min="11012" max="11014" width="9.140625" style="78"/>
    <col min="11015" max="11015" width="19" style="78" customWidth="1"/>
    <col min="11016" max="11016" width="19.28515625" style="78" customWidth="1"/>
    <col min="11017" max="11017" width="37" style="78" customWidth="1"/>
    <col min="11018" max="11021" width="9.140625" style="78"/>
    <col min="11022" max="11022" width="19" style="78" customWidth="1"/>
    <col min="11023" max="11025" width="9.140625" style="78"/>
    <col min="11026" max="11026" width="15.140625" style="78" customWidth="1"/>
    <col min="11027" max="11027" width="11.28515625" style="78" customWidth="1"/>
    <col min="11028" max="11028" width="9.28515625" style="78" bestFit="1" customWidth="1"/>
    <col min="11029" max="11029" width="9.5703125" style="78" bestFit="1" customWidth="1"/>
    <col min="11030" max="11265" width="9.140625" style="78"/>
    <col min="11266" max="11267" width="10.5703125" style="78" customWidth="1"/>
    <col min="11268" max="11270" width="9.140625" style="78"/>
    <col min="11271" max="11271" width="19" style="78" customWidth="1"/>
    <col min="11272" max="11272" width="19.28515625" style="78" customWidth="1"/>
    <col min="11273" max="11273" width="37" style="78" customWidth="1"/>
    <col min="11274" max="11277" width="9.140625" style="78"/>
    <col min="11278" max="11278" width="19" style="78" customWidth="1"/>
    <col min="11279" max="11281" width="9.140625" style="78"/>
    <col min="11282" max="11282" width="15.140625" style="78" customWidth="1"/>
    <col min="11283" max="11283" width="11.28515625" style="78" customWidth="1"/>
    <col min="11284" max="11284" width="9.28515625" style="78" bestFit="1" customWidth="1"/>
    <col min="11285" max="11285" width="9.5703125" style="78" bestFit="1" customWidth="1"/>
    <col min="11286" max="11521" width="9.140625" style="78"/>
    <col min="11522" max="11523" width="10.5703125" style="78" customWidth="1"/>
    <col min="11524" max="11526" width="9.140625" style="78"/>
    <col min="11527" max="11527" width="19" style="78" customWidth="1"/>
    <col min="11528" max="11528" width="19.28515625" style="78" customWidth="1"/>
    <col min="11529" max="11529" width="37" style="78" customWidth="1"/>
    <col min="11530" max="11533" width="9.140625" style="78"/>
    <col min="11534" max="11534" width="19" style="78" customWidth="1"/>
    <col min="11535" max="11537" width="9.140625" style="78"/>
    <col min="11538" max="11538" width="15.140625" style="78" customWidth="1"/>
    <col min="11539" max="11539" width="11.28515625" style="78" customWidth="1"/>
    <col min="11540" max="11540" width="9.28515625" style="78" bestFit="1" customWidth="1"/>
    <col min="11541" max="11541" width="9.5703125" style="78" bestFit="1" customWidth="1"/>
    <col min="11542" max="11777" width="9.140625" style="78"/>
    <col min="11778" max="11779" width="10.5703125" style="78" customWidth="1"/>
    <col min="11780" max="11782" width="9.140625" style="78"/>
    <col min="11783" max="11783" width="19" style="78" customWidth="1"/>
    <col min="11784" max="11784" width="19.28515625" style="78" customWidth="1"/>
    <col min="11785" max="11785" width="37" style="78" customWidth="1"/>
    <col min="11786" max="11789" width="9.140625" style="78"/>
    <col min="11790" max="11790" width="19" style="78" customWidth="1"/>
    <col min="11791" max="11793" width="9.140625" style="78"/>
    <col min="11794" max="11794" width="15.140625" style="78" customWidth="1"/>
    <col min="11795" max="11795" width="11.28515625" style="78" customWidth="1"/>
    <col min="11796" max="11796" width="9.28515625" style="78" bestFit="1" customWidth="1"/>
    <col min="11797" max="11797" width="9.5703125" style="78" bestFit="1" customWidth="1"/>
    <col min="11798" max="12033" width="9.140625" style="78"/>
    <col min="12034" max="12035" width="10.5703125" style="78" customWidth="1"/>
    <col min="12036" max="12038" width="9.140625" style="78"/>
    <col min="12039" max="12039" width="19" style="78" customWidth="1"/>
    <col min="12040" max="12040" width="19.28515625" style="78" customWidth="1"/>
    <col min="12041" max="12041" width="37" style="78" customWidth="1"/>
    <col min="12042" max="12045" width="9.140625" style="78"/>
    <col min="12046" max="12046" width="19" style="78" customWidth="1"/>
    <col min="12047" max="12049" width="9.140625" style="78"/>
    <col min="12050" max="12050" width="15.140625" style="78" customWidth="1"/>
    <col min="12051" max="12051" width="11.28515625" style="78" customWidth="1"/>
    <col min="12052" max="12052" width="9.28515625" style="78" bestFit="1" customWidth="1"/>
    <col min="12053" max="12053" width="9.5703125" style="78" bestFit="1" customWidth="1"/>
    <col min="12054" max="12289" width="9.140625" style="78"/>
    <col min="12290" max="12291" width="10.5703125" style="78" customWidth="1"/>
    <col min="12292" max="12294" width="9.140625" style="78"/>
    <col min="12295" max="12295" width="19" style="78" customWidth="1"/>
    <col min="12296" max="12296" width="19.28515625" style="78" customWidth="1"/>
    <col min="12297" max="12297" width="37" style="78" customWidth="1"/>
    <col min="12298" max="12301" width="9.140625" style="78"/>
    <col min="12302" max="12302" width="19" style="78" customWidth="1"/>
    <col min="12303" max="12305" width="9.140625" style="78"/>
    <col min="12306" max="12306" width="15.140625" style="78" customWidth="1"/>
    <col min="12307" max="12307" width="11.28515625" style="78" customWidth="1"/>
    <col min="12308" max="12308" width="9.28515625" style="78" bestFit="1" customWidth="1"/>
    <col min="12309" max="12309" width="9.5703125" style="78" bestFit="1" customWidth="1"/>
    <col min="12310" max="12545" width="9.140625" style="78"/>
    <col min="12546" max="12547" width="10.5703125" style="78" customWidth="1"/>
    <col min="12548" max="12550" width="9.140625" style="78"/>
    <col min="12551" max="12551" width="19" style="78" customWidth="1"/>
    <col min="12552" max="12552" width="19.28515625" style="78" customWidth="1"/>
    <col min="12553" max="12553" width="37" style="78" customWidth="1"/>
    <col min="12554" max="12557" width="9.140625" style="78"/>
    <col min="12558" max="12558" width="19" style="78" customWidth="1"/>
    <col min="12559" max="12561" width="9.140625" style="78"/>
    <col min="12562" max="12562" width="15.140625" style="78" customWidth="1"/>
    <col min="12563" max="12563" width="11.28515625" style="78" customWidth="1"/>
    <col min="12564" max="12564" width="9.28515625" style="78" bestFit="1" customWidth="1"/>
    <col min="12565" max="12565" width="9.5703125" style="78" bestFit="1" customWidth="1"/>
    <col min="12566" max="12801" width="9.140625" style="78"/>
    <col min="12802" max="12803" width="10.5703125" style="78" customWidth="1"/>
    <col min="12804" max="12806" width="9.140625" style="78"/>
    <col min="12807" max="12807" width="19" style="78" customWidth="1"/>
    <col min="12808" max="12808" width="19.28515625" style="78" customWidth="1"/>
    <col min="12809" max="12809" width="37" style="78" customWidth="1"/>
    <col min="12810" max="12813" width="9.140625" style="78"/>
    <col min="12814" max="12814" width="19" style="78" customWidth="1"/>
    <col min="12815" max="12817" width="9.140625" style="78"/>
    <col min="12818" max="12818" width="15.140625" style="78" customWidth="1"/>
    <col min="12819" max="12819" width="11.28515625" style="78" customWidth="1"/>
    <col min="12820" max="12820" width="9.28515625" style="78" bestFit="1" customWidth="1"/>
    <col min="12821" max="12821" width="9.5703125" style="78" bestFit="1" customWidth="1"/>
    <col min="12822" max="13057" width="9.140625" style="78"/>
    <col min="13058" max="13059" width="10.5703125" style="78" customWidth="1"/>
    <col min="13060" max="13062" width="9.140625" style="78"/>
    <col min="13063" max="13063" width="19" style="78" customWidth="1"/>
    <col min="13064" max="13064" width="19.28515625" style="78" customWidth="1"/>
    <col min="13065" max="13065" width="37" style="78" customWidth="1"/>
    <col min="13066" max="13069" width="9.140625" style="78"/>
    <col min="13070" max="13070" width="19" style="78" customWidth="1"/>
    <col min="13071" max="13073" width="9.140625" style="78"/>
    <col min="13074" max="13074" width="15.140625" style="78" customWidth="1"/>
    <col min="13075" max="13075" width="11.28515625" style="78" customWidth="1"/>
    <col min="13076" max="13076" width="9.28515625" style="78" bestFit="1" customWidth="1"/>
    <col min="13077" max="13077" width="9.5703125" style="78" bestFit="1" customWidth="1"/>
    <col min="13078" max="13313" width="9.140625" style="78"/>
    <col min="13314" max="13315" width="10.5703125" style="78" customWidth="1"/>
    <col min="13316" max="13318" width="9.140625" style="78"/>
    <col min="13319" max="13319" width="19" style="78" customWidth="1"/>
    <col min="13320" max="13320" width="19.28515625" style="78" customWidth="1"/>
    <col min="13321" max="13321" width="37" style="78" customWidth="1"/>
    <col min="13322" max="13325" width="9.140625" style="78"/>
    <col min="13326" max="13326" width="19" style="78" customWidth="1"/>
    <col min="13327" max="13329" width="9.140625" style="78"/>
    <col min="13330" max="13330" width="15.140625" style="78" customWidth="1"/>
    <col min="13331" max="13331" width="11.28515625" style="78" customWidth="1"/>
    <col min="13332" max="13332" width="9.28515625" style="78" bestFit="1" customWidth="1"/>
    <col min="13333" max="13333" width="9.5703125" style="78" bestFit="1" customWidth="1"/>
    <col min="13334" max="13569" width="9.140625" style="78"/>
    <col min="13570" max="13571" width="10.5703125" style="78" customWidth="1"/>
    <col min="13572" max="13574" width="9.140625" style="78"/>
    <col min="13575" max="13575" width="19" style="78" customWidth="1"/>
    <col min="13576" max="13576" width="19.28515625" style="78" customWidth="1"/>
    <col min="13577" max="13577" width="37" style="78" customWidth="1"/>
    <col min="13578" max="13581" width="9.140625" style="78"/>
    <col min="13582" max="13582" width="19" style="78" customWidth="1"/>
    <col min="13583" max="13585" width="9.140625" style="78"/>
    <col min="13586" max="13586" width="15.140625" style="78" customWidth="1"/>
    <col min="13587" max="13587" width="11.28515625" style="78" customWidth="1"/>
    <col min="13588" max="13588" width="9.28515625" style="78" bestFit="1" customWidth="1"/>
    <col min="13589" max="13589" width="9.5703125" style="78" bestFit="1" customWidth="1"/>
    <col min="13590" max="13825" width="9.140625" style="78"/>
    <col min="13826" max="13827" width="10.5703125" style="78" customWidth="1"/>
    <col min="13828" max="13830" width="9.140625" style="78"/>
    <col min="13831" max="13831" width="19" style="78" customWidth="1"/>
    <col min="13832" max="13832" width="19.28515625" style="78" customWidth="1"/>
    <col min="13833" max="13833" width="37" style="78" customWidth="1"/>
    <col min="13834" max="13837" width="9.140625" style="78"/>
    <col min="13838" max="13838" width="19" style="78" customWidth="1"/>
    <col min="13839" max="13841" width="9.140625" style="78"/>
    <col min="13842" max="13842" width="15.140625" style="78" customWidth="1"/>
    <col min="13843" max="13843" width="11.28515625" style="78" customWidth="1"/>
    <col min="13844" max="13844" width="9.28515625" style="78" bestFit="1" customWidth="1"/>
    <col min="13845" max="13845" width="9.5703125" style="78" bestFit="1" customWidth="1"/>
    <col min="13846" max="14081" width="9.140625" style="78"/>
    <col min="14082" max="14083" width="10.5703125" style="78" customWidth="1"/>
    <col min="14084" max="14086" width="9.140625" style="78"/>
    <col min="14087" max="14087" width="19" style="78" customWidth="1"/>
    <col min="14088" max="14088" width="19.28515625" style="78" customWidth="1"/>
    <col min="14089" max="14089" width="37" style="78" customWidth="1"/>
    <col min="14090" max="14093" width="9.140625" style="78"/>
    <col min="14094" max="14094" width="19" style="78" customWidth="1"/>
    <col min="14095" max="14097" width="9.140625" style="78"/>
    <col min="14098" max="14098" width="15.140625" style="78" customWidth="1"/>
    <col min="14099" max="14099" width="11.28515625" style="78" customWidth="1"/>
    <col min="14100" max="14100" width="9.28515625" style="78" bestFit="1" customWidth="1"/>
    <col min="14101" max="14101" width="9.5703125" style="78" bestFit="1" customWidth="1"/>
    <col min="14102" max="14337" width="9.140625" style="78"/>
    <col min="14338" max="14339" width="10.5703125" style="78" customWidth="1"/>
    <col min="14340" max="14342" width="9.140625" style="78"/>
    <col min="14343" max="14343" width="19" style="78" customWidth="1"/>
    <col min="14344" max="14344" width="19.28515625" style="78" customWidth="1"/>
    <col min="14345" max="14345" width="37" style="78" customWidth="1"/>
    <col min="14346" max="14349" width="9.140625" style="78"/>
    <col min="14350" max="14350" width="19" style="78" customWidth="1"/>
    <col min="14351" max="14353" width="9.140625" style="78"/>
    <col min="14354" max="14354" width="15.140625" style="78" customWidth="1"/>
    <col min="14355" max="14355" width="11.28515625" style="78" customWidth="1"/>
    <col min="14356" max="14356" width="9.28515625" style="78" bestFit="1" customWidth="1"/>
    <col min="14357" max="14357" width="9.5703125" style="78" bestFit="1" customWidth="1"/>
    <col min="14358" max="14593" width="9.140625" style="78"/>
    <col min="14594" max="14595" width="10.5703125" style="78" customWidth="1"/>
    <col min="14596" max="14598" width="9.140625" style="78"/>
    <col min="14599" max="14599" width="19" style="78" customWidth="1"/>
    <col min="14600" max="14600" width="19.28515625" style="78" customWidth="1"/>
    <col min="14601" max="14601" width="37" style="78" customWidth="1"/>
    <col min="14602" max="14605" width="9.140625" style="78"/>
    <col min="14606" max="14606" width="19" style="78" customWidth="1"/>
    <col min="14607" max="14609" width="9.140625" style="78"/>
    <col min="14610" max="14610" width="15.140625" style="78" customWidth="1"/>
    <col min="14611" max="14611" width="11.28515625" style="78" customWidth="1"/>
    <col min="14612" max="14612" width="9.28515625" style="78" bestFit="1" customWidth="1"/>
    <col min="14613" max="14613" width="9.5703125" style="78" bestFit="1" customWidth="1"/>
    <col min="14614" max="14849" width="9.140625" style="78"/>
    <col min="14850" max="14851" width="10.5703125" style="78" customWidth="1"/>
    <col min="14852" max="14854" width="9.140625" style="78"/>
    <col min="14855" max="14855" width="19" style="78" customWidth="1"/>
    <col min="14856" max="14856" width="19.28515625" style="78" customWidth="1"/>
    <col min="14857" max="14857" width="37" style="78" customWidth="1"/>
    <col min="14858" max="14861" width="9.140625" style="78"/>
    <col min="14862" max="14862" width="19" style="78" customWidth="1"/>
    <col min="14863" max="14865" width="9.140625" style="78"/>
    <col min="14866" max="14866" width="15.140625" style="78" customWidth="1"/>
    <col min="14867" max="14867" width="11.28515625" style="78" customWidth="1"/>
    <col min="14868" max="14868" width="9.28515625" style="78" bestFit="1" customWidth="1"/>
    <col min="14869" max="14869" width="9.5703125" style="78" bestFit="1" customWidth="1"/>
    <col min="14870" max="15105" width="9.140625" style="78"/>
    <col min="15106" max="15107" width="10.5703125" style="78" customWidth="1"/>
    <col min="15108" max="15110" width="9.140625" style="78"/>
    <col min="15111" max="15111" width="19" style="78" customWidth="1"/>
    <col min="15112" max="15112" width="19.28515625" style="78" customWidth="1"/>
    <col min="15113" max="15113" width="37" style="78" customWidth="1"/>
    <col min="15114" max="15117" width="9.140625" style="78"/>
    <col min="15118" max="15118" width="19" style="78" customWidth="1"/>
    <col min="15119" max="15121" width="9.140625" style="78"/>
    <col min="15122" max="15122" width="15.140625" style="78" customWidth="1"/>
    <col min="15123" max="15123" width="11.28515625" style="78" customWidth="1"/>
    <col min="15124" max="15124" width="9.28515625" style="78" bestFit="1" customWidth="1"/>
    <col min="15125" max="15125" width="9.5703125" style="78" bestFit="1" customWidth="1"/>
    <col min="15126" max="15361" width="9.140625" style="78"/>
    <col min="15362" max="15363" width="10.5703125" style="78" customWidth="1"/>
    <col min="15364" max="15366" width="9.140625" style="78"/>
    <col min="15367" max="15367" width="19" style="78" customWidth="1"/>
    <col min="15368" max="15368" width="19.28515625" style="78" customWidth="1"/>
    <col min="15369" max="15369" width="37" style="78" customWidth="1"/>
    <col min="15370" max="15373" width="9.140625" style="78"/>
    <col min="15374" max="15374" width="19" style="78" customWidth="1"/>
    <col min="15375" max="15377" width="9.140625" style="78"/>
    <col min="15378" max="15378" width="15.140625" style="78" customWidth="1"/>
    <col min="15379" max="15379" width="11.28515625" style="78" customWidth="1"/>
    <col min="15380" max="15380" width="9.28515625" style="78" bestFit="1" customWidth="1"/>
    <col min="15381" max="15381" width="9.5703125" style="78" bestFit="1" customWidth="1"/>
    <col min="15382" max="15617" width="9.140625" style="78"/>
    <col min="15618" max="15619" width="10.5703125" style="78" customWidth="1"/>
    <col min="15620" max="15622" width="9.140625" style="78"/>
    <col min="15623" max="15623" width="19" style="78" customWidth="1"/>
    <col min="15624" max="15624" width="19.28515625" style="78" customWidth="1"/>
    <col min="15625" max="15625" width="37" style="78" customWidth="1"/>
    <col min="15626" max="15629" width="9.140625" style="78"/>
    <col min="15630" max="15630" width="19" style="78" customWidth="1"/>
    <col min="15631" max="15633" width="9.140625" style="78"/>
    <col min="15634" max="15634" width="15.140625" style="78" customWidth="1"/>
    <col min="15635" max="15635" width="11.28515625" style="78" customWidth="1"/>
    <col min="15636" max="15636" width="9.28515625" style="78" bestFit="1" customWidth="1"/>
    <col min="15637" max="15637" width="9.5703125" style="78" bestFit="1" customWidth="1"/>
    <col min="15638" max="15873" width="9.140625" style="78"/>
    <col min="15874" max="15875" width="10.5703125" style="78" customWidth="1"/>
    <col min="15876" max="15878" width="9.140625" style="78"/>
    <col min="15879" max="15879" width="19" style="78" customWidth="1"/>
    <col min="15880" max="15880" width="19.28515625" style="78" customWidth="1"/>
    <col min="15881" max="15881" width="37" style="78" customWidth="1"/>
    <col min="15882" max="15885" width="9.140625" style="78"/>
    <col min="15886" max="15886" width="19" style="78" customWidth="1"/>
    <col min="15887" max="15889" width="9.140625" style="78"/>
    <col min="15890" max="15890" width="15.140625" style="78" customWidth="1"/>
    <col min="15891" max="15891" width="11.28515625" style="78" customWidth="1"/>
    <col min="15892" max="15892" width="9.28515625" style="78" bestFit="1" customWidth="1"/>
    <col min="15893" max="15893" width="9.5703125" style="78" bestFit="1" customWidth="1"/>
    <col min="15894" max="16129" width="9.140625" style="78"/>
    <col min="16130" max="16131" width="10.5703125" style="78" customWidth="1"/>
    <col min="16132" max="16134" width="9.140625" style="78"/>
    <col min="16135" max="16135" width="19" style="78" customWidth="1"/>
    <col min="16136" max="16136" width="19.28515625" style="78" customWidth="1"/>
    <col min="16137" max="16137" width="37" style="78" customWidth="1"/>
    <col min="16138" max="16141" width="9.140625" style="78"/>
    <col min="16142" max="16142" width="19" style="78" customWidth="1"/>
    <col min="16143" max="16145" width="9.140625" style="78"/>
    <col min="16146" max="16146" width="15.140625" style="78" customWidth="1"/>
    <col min="16147" max="16147" width="11.28515625" style="78" customWidth="1"/>
    <col min="16148" max="16148" width="9.28515625" style="78" bestFit="1" customWidth="1"/>
    <col min="16149" max="16149" width="9.5703125" style="78" bestFit="1" customWidth="1"/>
    <col min="16150" max="16384" width="9.140625" style="78"/>
  </cols>
  <sheetData>
    <row r="2" spans="1:21" ht="20.25" customHeight="1">
      <c r="A2" s="77" t="s">
        <v>92</v>
      </c>
    </row>
    <row r="3" spans="1:21" ht="20.25" customHeight="1">
      <c r="A3" s="77" t="s">
        <v>93</v>
      </c>
    </row>
    <row r="4" spans="1:21" ht="20.25" customHeight="1">
      <c r="A4" s="77" t="s">
        <v>94</v>
      </c>
    </row>
    <row r="5" spans="1:21" ht="20.25" customHeight="1">
      <c r="A5" s="77" t="s">
        <v>95</v>
      </c>
    </row>
    <row r="6" spans="1:21" ht="20.25" customHeight="1">
      <c r="A6" s="77" t="s">
        <v>96</v>
      </c>
    </row>
    <row r="8" spans="1:21">
      <c r="A8" s="88"/>
      <c r="B8" s="89"/>
      <c r="C8" s="89"/>
      <c r="D8" s="89"/>
      <c r="E8" s="89"/>
      <c r="F8" s="89"/>
      <c r="G8" s="89"/>
      <c r="H8" s="89"/>
    </row>
    <row r="10" spans="1:21" ht="18.75">
      <c r="A10" s="58" t="s">
        <v>252</v>
      </c>
      <c r="B10" s="59"/>
      <c r="C10" s="59"/>
      <c r="D10" s="59"/>
      <c r="E10" s="59"/>
      <c r="F10" s="59"/>
      <c r="G10" s="59"/>
      <c r="H10" s="59"/>
      <c r="I10" s="59"/>
      <c r="J10" s="60"/>
      <c r="K10" s="59"/>
      <c r="L10" s="59"/>
      <c r="M10" s="61"/>
      <c r="N10" s="62"/>
      <c r="O10" s="60"/>
      <c r="P10" s="61"/>
      <c r="Q10" s="60"/>
      <c r="R10" s="62"/>
      <c r="S10" s="61"/>
      <c r="T10" s="62"/>
      <c r="U10" s="90"/>
    </row>
    <row r="11" spans="1:21">
      <c r="A11" s="59"/>
      <c r="B11" s="59"/>
      <c r="C11" s="59"/>
      <c r="D11" s="59"/>
      <c r="E11" s="59"/>
      <c r="F11" s="59"/>
      <c r="G11" s="59"/>
      <c r="H11" s="59"/>
      <c r="I11" s="59"/>
      <c r="J11" s="60"/>
      <c r="K11" s="59"/>
      <c r="L11" s="59"/>
      <c r="M11" s="61"/>
      <c r="N11" s="62"/>
      <c r="O11" s="60"/>
      <c r="P11" s="61"/>
      <c r="Q11" s="60"/>
      <c r="R11" s="62"/>
      <c r="S11" s="61"/>
      <c r="T11" s="62"/>
      <c r="U11" s="90"/>
    </row>
    <row r="12" spans="1:21">
      <c r="A12" s="59" t="s">
        <v>98</v>
      </c>
      <c r="B12" s="59"/>
      <c r="C12" s="59"/>
      <c r="D12" s="59"/>
      <c r="E12" s="59" t="s">
        <v>99</v>
      </c>
      <c r="F12" s="59"/>
      <c r="G12" s="59"/>
      <c r="H12" s="59"/>
      <c r="I12" s="59"/>
      <c r="J12" s="60"/>
      <c r="K12" s="59"/>
      <c r="L12" s="59"/>
      <c r="M12" s="61"/>
      <c r="N12" s="62"/>
      <c r="O12" s="60"/>
      <c r="P12" s="61"/>
      <c r="Q12" s="60"/>
      <c r="R12" s="62"/>
      <c r="S12" s="61"/>
      <c r="T12" s="62"/>
      <c r="U12" s="90"/>
    </row>
    <row r="13" spans="1:21">
      <c r="A13" s="59" t="s">
        <v>100</v>
      </c>
      <c r="B13" s="59"/>
      <c r="C13" s="59"/>
      <c r="D13" s="59"/>
      <c r="E13" s="59" t="s">
        <v>101</v>
      </c>
      <c r="F13" s="59"/>
      <c r="G13" s="59"/>
      <c r="H13" s="59"/>
      <c r="I13" s="59"/>
      <c r="J13" s="60"/>
      <c r="K13" s="59"/>
      <c r="L13" s="59"/>
      <c r="M13" s="61"/>
      <c r="N13" s="62"/>
      <c r="O13" s="60"/>
      <c r="P13" s="61"/>
      <c r="Q13" s="60"/>
      <c r="R13" s="62"/>
      <c r="S13" s="61"/>
      <c r="T13" s="62"/>
      <c r="U13" s="90"/>
    </row>
    <row r="14" spans="1:21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61"/>
      <c r="N14" s="62"/>
      <c r="O14" s="60"/>
      <c r="P14" s="61"/>
      <c r="Q14" s="60"/>
      <c r="R14" s="62"/>
      <c r="S14" s="61"/>
      <c r="T14" s="62"/>
      <c r="U14" s="90"/>
    </row>
    <row r="15" spans="1:21" ht="12.75" customHeight="1">
      <c r="A15" s="303" t="s">
        <v>98</v>
      </c>
      <c r="B15" s="303" t="s">
        <v>1</v>
      </c>
      <c r="C15" s="303" t="s">
        <v>190</v>
      </c>
      <c r="D15" s="303" t="s">
        <v>92</v>
      </c>
      <c r="E15" s="303" t="s">
        <v>93</v>
      </c>
      <c r="F15" s="303" t="s">
        <v>102</v>
      </c>
      <c r="G15" s="305" t="s">
        <v>103</v>
      </c>
      <c r="H15" s="303" t="s">
        <v>104</v>
      </c>
      <c r="I15" s="303" t="s">
        <v>105</v>
      </c>
      <c r="J15" s="299" t="s">
        <v>106</v>
      </c>
      <c r="K15" s="299" t="s">
        <v>110</v>
      </c>
      <c r="L15" s="299" t="s">
        <v>111</v>
      </c>
      <c r="M15" s="305" t="s">
        <v>96</v>
      </c>
      <c r="N15" s="303" t="s">
        <v>253</v>
      </c>
      <c r="O15" s="299" t="s">
        <v>239</v>
      </c>
      <c r="P15" s="305" t="s">
        <v>254</v>
      </c>
      <c r="Q15" s="299" t="s">
        <v>255</v>
      </c>
      <c r="R15" s="293" t="s">
        <v>247</v>
      </c>
      <c r="S15" s="302" t="s">
        <v>248</v>
      </c>
      <c r="T15" s="309" t="s">
        <v>249</v>
      </c>
      <c r="U15" s="311" t="s">
        <v>250</v>
      </c>
    </row>
    <row r="16" spans="1:21" ht="36" customHeight="1">
      <c r="A16" s="304"/>
      <c r="B16" s="304"/>
      <c r="C16" s="304"/>
      <c r="D16" s="304"/>
      <c r="E16" s="304"/>
      <c r="F16" s="304"/>
      <c r="G16" s="306"/>
      <c r="H16" s="304"/>
      <c r="I16" s="304"/>
      <c r="J16" s="300"/>
      <c r="K16" s="300"/>
      <c r="L16" s="300"/>
      <c r="M16" s="306"/>
      <c r="N16" s="304"/>
      <c r="O16" s="300"/>
      <c r="P16" s="306"/>
      <c r="Q16" s="300"/>
      <c r="R16" s="293"/>
      <c r="S16" s="302"/>
      <c r="T16" s="310"/>
      <c r="U16" s="312"/>
    </row>
    <row r="17" spans="1:21">
      <c r="A17" s="81">
        <v>42917</v>
      </c>
      <c r="B17" s="82" t="s">
        <v>129</v>
      </c>
      <c r="C17" s="82" t="s">
        <v>129</v>
      </c>
      <c r="D17" s="82" t="s">
        <v>130</v>
      </c>
      <c r="E17" s="82" t="s">
        <v>121</v>
      </c>
      <c r="F17" s="82" t="s">
        <v>122</v>
      </c>
      <c r="G17" s="83" t="s">
        <v>131</v>
      </c>
      <c r="H17" s="82" t="s">
        <v>132</v>
      </c>
      <c r="I17" s="82" t="s">
        <v>133</v>
      </c>
      <c r="J17" s="66">
        <v>60</v>
      </c>
      <c r="K17" s="83">
        <v>42919</v>
      </c>
      <c r="L17" s="83">
        <v>42919</v>
      </c>
      <c r="M17" s="85">
        <v>42919</v>
      </c>
      <c r="N17" s="86" t="s">
        <v>245</v>
      </c>
      <c r="O17" s="66">
        <v>60</v>
      </c>
      <c r="P17" s="85">
        <v>42919</v>
      </c>
      <c r="Q17" s="66">
        <v>60</v>
      </c>
      <c r="R17" s="86" t="str">
        <f>+N17</f>
        <v>DAPM70731T</v>
      </c>
      <c r="S17" s="85">
        <v>42923</v>
      </c>
      <c r="T17" s="91">
        <v>2500</v>
      </c>
      <c r="U17" s="92">
        <f>+T17*O17</f>
        <v>150000</v>
      </c>
    </row>
    <row r="18" spans="1:21">
      <c r="A18" s="81">
        <v>42917</v>
      </c>
      <c r="B18" s="82" t="s">
        <v>137</v>
      </c>
      <c r="C18" s="82" t="s">
        <v>137</v>
      </c>
      <c r="D18" s="82" t="s">
        <v>138</v>
      </c>
      <c r="E18" s="82" t="s">
        <v>139</v>
      </c>
      <c r="F18" s="82" t="s">
        <v>122</v>
      </c>
      <c r="G18" s="83" t="s">
        <v>140</v>
      </c>
      <c r="H18" s="82" t="s">
        <v>141</v>
      </c>
      <c r="I18" s="82" t="s">
        <v>142</v>
      </c>
      <c r="J18" s="66">
        <v>80</v>
      </c>
      <c r="K18" s="83">
        <v>42919</v>
      </c>
      <c r="L18" s="83">
        <v>42919</v>
      </c>
      <c r="M18" s="85">
        <v>42919</v>
      </c>
      <c r="N18" s="86" t="s">
        <v>245</v>
      </c>
      <c r="O18" s="66">
        <v>80</v>
      </c>
      <c r="P18" s="85">
        <v>42919</v>
      </c>
      <c r="Q18" s="66">
        <v>80</v>
      </c>
      <c r="R18" s="86" t="str">
        <f>+N18</f>
        <v>DAPM70731T</v>
      </c>
      <c r="S18" s="85">
        <v>42923</v>
      </c>
      <c r="T18" s="91">
        <v>2500</v>
      </c>
      <c r="U18" s="92">
        <f>+T18*O18</f>
        <v>200000</v>
      </c>
    </row>
    <row r="19" spans="1:21">
      <c r="A19" s="81">
        <v>42917</v>
      </c>
      <c r="B19" s="82" t="s">
        <v>137</v>
      </c>
      <c r="C19" s="82" t="s">
        <v>137</v>
      </c>
      <c r="D19" s="82" t="s">
        <v>138</v>
      </c>
      <c r="E19" s="82" t="s">
        <v>139</v>
      </c>
      <c r="F19" s="82" t="s">
        <v>122</v>
      </c>
      <c r="G19" s="83" t="s">
        <v>140</v>
      </c>
      <c r="H19" s="82" t="s">
        <v>143</v>
      </c>
      <c r="I19" s="82" t="s">
        <v>144</v>
      </c>
      <c r="J19" s="66">
        <v>180</v>
      </c>
      <c r="K19" s="83">
        <v>42919</v>
      </c>
      <c r="L19" s="83">
        <v>42919</v>
      </c>
      <c r="M19" s="85">
        <v>42919</v>
      </c>
      <c r="N19" s="86" t="s">
        <v>245</v>
      </c>
      <c r="O19" s="66">
        <v>180</v>
      </c>
      <c r="P19" s="85">
        <v>42919</v>
      </c>
      <c r="Q19" s="66">
        <v>180</v>
      </c>
      <c r="R19" s="86" t="str">
        <f>+N19</f>
        <v>DAPM70731T</v>
      </c>
      <c r="S19" s="85">
        <v>42923</v>
      </c>
      <c r="T19" s="91">
        <v>2500</v>
      </c>
      <c r="U19" s="92">
        <f>+T19*O19</f>
        <v>450000</v>
      </c>
    </row>
    <row r="20" spans="1:21">
      <c r="A20" s="81">
        <v>42917</v>
      </c>
      <c r="B20" s="82" t="s">
        <v>137</v>
      </c>
      <c r="C20" s="82" t="s">
        <v>137</v>
      </c>
      <c r="D20" s="82" t="s">
        <v>138</v>
      </c>
      <c r="E20" s="82" t="s">
        <v>139</v>
      </c>
      <c r="F20" s="82" t="s">
        <v>122</v>
      </c>
      <c r="G20" s="83" t="s">
        <v>140</v>
      </c>
      <c r="H20" s="82" t="s">
        <v>196</v>
      </c>
      <c r="I20" s="82" t="s">
        <v>197</v>
      </c>
      <c r="J20" s="66">
        <v>40</v>
      </c>
      <c r="K20" s="83">
        <v>42919</v>
      </c>
      <c r="L20" s="83">
        <v>42919</v>
      </c>
      <c r="M20" s="85">
        <v>42919</v>
      </c>
      <c r="N20" s="86" t="s">
        <v>245</v>
      </c>
      <c r="O20" s="66">
        <v>40</v>
      </c>
      <c r="P20" s="85">
        <v>42919</v>
      </c>
      <c r="Q20" s="66">
        <v>40</v>
      </c>
      <c r="R20" s="86" t="str">
        <f>+N20</f>
        <v>DAPM70731T</v>
      </c>
      <c r="S20" s="85">
        <v>42923</v>
      </c>
      <c r="T20" s="91">
        <v>2500</v>
      </c>
      <c r="U20" s="92">
        <f>+T20*O20</f>
        <v>100000</v>
      </c>
    </row>
  </sheetData>
  <mergeCells count="21">
    <mergeCell ref="L15:L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S15:S16"/>
    <mergeCell ref="T15:T16"/>
    <mergeCell ref="U15:U16"/>
    <mergeCell ref="M15:M16"/>
    <mergeCell ref="N15:N16"/>
    <mergeCell ref="O15:O16"/>
    <mergeCell ref="P15:P16"/>
    <mergeCell ref="Q15:Q16"/>
    <mergeCell ref="R15:R16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50"/>
  <sheetViews>
    <sheetView workbookViewId="0">
      <selection activeCell="K17" sqref="K17"/>
    </sheetView>
  </sheetViews>
  <sheetFormatPr defaultRowHeight="12.75"/>
  <cols>
    <col min="1" max="6" width="9.140625" style="78"/>
    <col min="7" max="7" width="12.5703125" style="78" customWidth="1"/>
    <col min="8" max="8" width="15.5703125" style="78" customWidth="1"/>
    <col min="9" max="10" width="9.140625" style="78"/>
    <col min="11" max="11" width="13.28515625" style="78" customWidth="1"/>
    <col min="12" max="12" width="12.28515625" style="78" customWidth="1"/>
    <col min="13" max="18" width="9.140625" style="78"/>
    <col min="19" max="19" width="11.42578125" style="78" customWidth="1"/>
    <col min="20" max="262" width="9.140625" style="78"/>
    <col min="263" max="263" width="12.5703125" style="78" customWidth="1"/>
    <col min="264" max="264" width="15.5703125" style="78" customWidth="1"/>
    <col min="265" max="266" width="9.140625" style="78"/>
    <col min="267" max="267" width="13.28515625" style="78" customWidth="1"/>
    <col min="268" max="268" width="12.28515625" style="78" customWidth="1"/>
    <col min="269" max="274" width="9.140625" style="78"/>
    <col min="275" max="275" width="11.42578125" style="78" customWidth="1"/>
    <col min="276" max="518" width="9.140625" style="78"/>
    <col min="519" max="519" width="12.5703125" style="78" customWidth="1"/>
    <col min="520" max="520" width="15.5703125" style="78" customWidth="1"/>
    <col min="521" max="522" width="9.140625" style="78"/>
    <col min="523" max="523" width="13.28515625" style="78" customWidth="1"/>
    <col min="524" max="524" width="12.28515625" style="78" customWidth="1"/>
    <col min="525" max="530" width="9.140625" style="78"/>
    <col min="531" max="531" width="11.42578125" style="78" customWidth="1"/>
    <col min="532" max="774" width="9.140625" style="78"/>
    <col min="775" max="775" width="12.5703125" style="78" customWidth="1"/>
    <col min="776" max="776" width="15.5703125" style="78" customWidth="1"/>
    <col min="777" max="778" width="9.140625" style="78"/>
    <col min="779" max="779" width="13.28515625" style="78" customWidth="1"/>
    <col min="780" max="780" width="12.28515625" style="78" customWidth="1"/>
    <col min="781" max="786" width="9.140625" style="78"/>
    <col min="787" max="787" width="11.42578125" style="78" customWidth="1"/>
    <col min="788" max="1030" width="9.140625" style="78"/>
    <col min="1031" max="1031" width="12.5703125" style="78" customWidth="1"/>
    <col min="1032" max="1032" width="15.5703125" style="78" customWidth="1"/>
    <col min="1033" max="1034" width="9.140625" style="78"/>
    <col min="1035" max="1035" width="13.28515625" style="78" customWidth="1"/>
    <col min="1036" max="1036" width="12.28515625" style="78" customWidth="1"/>
    <col min="1037" max="1042" width="9.140625" style="78"/>
    <col min="1043" max="1043" width="11.42578125" style="78" customWidth="1"/>
    <col min="1044" max="1286" width="9.140625" style="78"/>
    <col min="1287" max="1287" width="12.5703125" style="78" customWidth="1"/>
    <col min="1288" max="1288" width="15.5703125" style="78" customWidth="1"/>
    <col min="1289" max="1290" width="9.140625" style="78"/>
    <col min="1291" max="1291" width="13.28515625" style="78" customWidth="1"/>
    <col min="1292" max="1292" width="12.28515625" style="78" customWidth="1"/>
    <col min="1293" max="1298" width="9.140625" style="78"/>
    <col min="1299" max="1299" width="11.42578125" style="78" customWidth="1"/>
    <col min="1300" max="1542" width="9.140625" style="78"/>
    <col min="1543" max="1543" width="12.5703125" style="78" customWidth="1"/>
    <col min="1544" max="1544" width="15.5703125" style="78" customWidth="1"/>
    <col min="1545" max="1546" width="9.140625" style="78"/>
    <col min="1547" max="1547" width="13.28515625" style="78" customWidth="1"/>
    <col min="1548" max="1548" width="12.28515625" style="78" customWidth="1"/>
    <col min="1549" max="1554" width="9.140625" style="78"/>
    <col min="1555" max="1555" width="11.42578125" style="78" customWidth="1"/>
    <col min="1556" max="1798" width="9.140625" style="78"/>
    <col min="1799" max="1799" width="12.5703125" style="78" customWidth="1"/>
    <col min="1800" max="1800" width="15.5703125" style="78" customWidth="1"/>
    <col min="1801" max="1802" width="9.140625" style="78"/>
    <col min="1803" max="1803" width="13.28515625" style="78" customWidth="1"/>
    <col min="1804" max="1804" width="12.28515625" style="78" customWidth="1"/>
    <col min="1805" max="1810" width="9.140625" style="78"/>
    <col min="1811" max="1811" width="11.42578125" style="78" customWidth="1"/>
    <col min="1812" max="2054" width="9.140625" style="78"/>
    <col min="2055" max="2055" width="12.5703125" style="78" customWidth="1"/>
    <col min="2056" max="2056" width="15.5703125" style="78" customWidth="1"/>
    <col min="2057" max="2058" width="9.140625" style="78"/>
    <col min="2059" max="2059" width="13.28515625" style="78" customWidth="1"/>
    <col min="2060" max="2060" width="12.28515625" style="78" customWidth="1"/>
    <col min="2061" max="2066" width="9.140625" style="78"/>
    <col min="2067" max="2067" width="11.42578125" style="78" customWidth="1"/>
    <col min="2068" max="2310" width="9.140625" style="78"/>
    <col min="2311" max="2311" width="12.5703125" style="78" customWidth="1"/>
    <col min="2312" max="2312" width="15.5703125" style="78" customWidth="1"/>
    <col min="2313" max="2314" width="9.140625" style="78"/>
    <col min="2315" max="2315" width="13.28515625" style="78" customWidth="1"/>
    <col min="2316" max="2316" width="12.28515625" style="78" customWidth="1"/>
    <col min="2317" max="2322" width="9.140625" style="78"/>
    <col min="2323" max="2323" width="11.42578125" style="78" customWidth="1"/>
    <col min="2324" max="2566" width="9.140625" style="78"/>
    <col min="2567" max="2567" width="12.5703125" style="78" customWidth="1"/>
    <col min="2568" max="2568" width="15.5703125" style="78" customWidth="1"/>
    <col min="2569" max="2570" width="9.140625" style="78"/>
    <col min="2571" max="2571" width="13.28515625" style="78" customWidth="1"/>
    <col min="2572" max="2572" width="12.28515625" style="78" customWidth="1"/>
    <col min="2573" max="2578" width="9.140625" style="78"/>
    <col min="2579" max="2579" width="11.42578125" style="78" customWidth="1"/>
    <col min="2580" max="2822" width="9.140625" style="78"/>
    <col min="2823" max="2823" width="12.5703125" style="78" customWidth="1"/>
    <col min="2824" max="2824" width="15.5703125" style="78" customWidth="1"/>
    <col min="2825" max="2826" width="9.140625" style="78"/>
    <col min="2827" max="2827" width="13.28515625" style="78" customWidth="1"/>
    <col min="2828" max="2828" width="12.28515625" style="78" customWidth="1"/>
    <col min="2829" max="2834" width="9.140625" style="78"/>
    <col min="2835" max="2835" width="11.42578125" style="78" customWidth="1"/>
    <col min="2836" max="3078" width="9.140625" style="78"/>
    <col min="3079" max="3079" width="12.5703125" style="78" customWidth="1"/>
    <col min="3080" max="3080" width="15.5703125" style="78" customWidth="1"/>
    <col min="3081" max="3082" width="9.140625" style="78"/>
    <col min="3083" max="3083" width="13.28515625" style="78" customWidth="1"/>
    <col min="3084" max="3084" width="12.28515625" style="78" customWidth="1"/>
    <col min="3085" max="3090" width="9.140625" style="78"/>
    <col min="3091" max="3091" width="11.42578125" style="78" customWidth="1"/>
    <col min="3092" max="3334" width="9.140625" style="78"/>
    <col min="3335" max="3335" width="12.5703125" style="78" customWidth="1"/>
    <col min="3336" max="3336" width="15.5703125" style="78" customWidth="1"/>
    <col min="3337" max="3338" width="9.140625" style="78"/>
    <col min="3339" max="3339" width="13.28515625" style="78" customWidth="1"/>
    <col min="3340" max="3340" width="12.28515625" style="78" customWidth="1"/>
    <col min="3341" max="3346" width="9.140625" style="78"/>
    <col min="3347" max="3347" width="11.42578125" style="78" customWidth="1"/>
    <col min="3348" max="3590" width="9.140625" style="78"/>
    <col min="3591" max="3591" width="12.5703125" style="78" customWidth="1"/>
    <col min="3592" max="3592" width="15.5703125" style="78" customWidth="1"/>
    <col min="3593" max="3594" width="9.140625" style="78"/>
    <col min="3595" max="3595" width="13.28515625" style="78" customWidth="1"/>
    <col min="3596" max="3596" width="12.28515625" style="78" customWidth="1"/>
    <col min="3597" max="3602" width="9.140625" style="78"/>
    <col min="3603" max="3603" width="11.42578125" style="78" customWidth="1"/>
    <col min="3604" max="3846" width="9.140625" style="78"/>
    <col min="3847" max="3847" width="12.5703125" style="78" customWidth="1"/>
    <col min="3848" max="3848" width="15.5703125" style="78" customWidth="1"/>
    <col min="3849" max="3850" width="9.140625" style="78"/>
    <col min="3851" max="3851" width="13.28515625" style="78" customWidth="1"/>
    <col min="3852" max="3852" width="12.28515625" style="78" customWidth="1"/>
    <col min="3853" max="3858" width="9.140625" style="78"/>
    <col min="3859" max="3859" width="11.42578125" style="78" customWidth="1"/>
    <col min="3860" max="4102" width="9.140625" style="78"/>
    <col min="4103" max="4103" width="12.5703125" style="78" customWidth="1"/>
    <col min="4104" max="4104" width="15.5703125" style="78" customWidth="1"/>
    <col min="4105" max="4106" width="9.140625" style="78"/>
    <col min="4107" max="4107" width="13.28515625" style="78" customWidth="1"/>
    <col min="4108" max="4108" width="12.28515625" style="78" customWidth="1"/>
    <col min="4109" max="4114" width="9.140625" style="78"/>
    <col min="4115" max="4115" width="11.42578125" style="78" customWidth="1"/>
    <col min="4116" max="4358" width="9.140625" style="78"/>
    <col min="4359" max="4359" width="12.5703125" style="78" customWidth="1"/>
    <col min="4360" max="4360" width="15.5703125" style="78" customWidth="1"/>
    <col min="4361" max="4362" width="9.140625" style="78"/>
    <col min="4363" max="4363" width="13.28515625" style="78" customWidth="1"/>
    <col min="4364" max="4364" width="12.28515625" style="78" customWidth="1"/>
    <col min="4365" max="4370" width="9.140625" style="78"/>
    <col min="4371" max="4371" width="11.42578125" style="78" customWidth="1"/>
    <col min="4372" max="4614" width="9.140625" style="78"/>
    <col min="4615" max="4615" width="12.5703125" style="78" customWidth="1"/>
    <col min="4616" max="4616" width="15.5703125" style="78" customWidth="1"/>
    <col min="4617" max="4618" width="9.140625" style="78"/>
    <col min="4619" max="4619" width="13.28515625" style="78" customWidth="1"/>
    <col min="4620" max="4620" width="12.28515625" style="78" customWidth="1"/>
    <col min="4621" max="4626" width="9.140625" style="78"/>
    <col min="4627" max="4627" width="11.42578125" style="78" customWidth="1"/>
    <col min="4628" max="4870" width="9.140625" style="78"/>
    <col min="4871" max="4871" width="12.5703125" style="78" customWidth="1"/>
    <col min="4872" max="4872" width="15.5703125" style="78" customWidth="1"/>
    <col min="4873" max="4874" width="9.140625" style="78"/>
    <col min="4875" max="4875" width="13.28515625" style="78" customWidth="1"/>
    <col min="4876" max="4876" width="12.28515625" style="78" customWidth="1"/>
    <col min="4877" max="4882" width="9.140625" style="78"/>
    <col min="4883" max="4883" width="11.42578125" style="78" customWidth="1"/>
    <col min="4884" max="5126" width="9.140625" style="78"/>
    <col min="5127" max="5127" width="12.5703125" style="78" customWidth="1"/>
    <col min="5128" max="5128" width="15.5703125" style="78" customWidth="1"/>
    <col min="5129" max="5130" width="9.140625" style="78"/>
    <col min="5131" max="5131" width="13.28515625" style="78" customWidth="1"/>
    <col min="5132" max="5132" width="12.28515625" style="78" customWidth="1"/>
    <col min="5133" max="5138" width="9.140625" style="78"/>
    <col min="5139" max="5139" width="11.42578125" style="78" customWidth="1"/>
    <col min="5140" max="5382" width="9.140625" style="78"/>
    <col min="5383" max="5383" width="12.5703125" style="78" customWidth="1"/>
    <col min="5384" max="5384" width="15.5703125" style="78" customWidth="1"/>
    <col min="5385" max="5386" width="9.140625" style="78"/>
    <col min="5387" max="5387" width="13.28515625" style="78" customWidth="1"/>
    <col min="5388" max="5388" width="12.28515625" style="78" customWidth="1"/>
    <col min="5389" max="5394" width="9.140625" style="78"/>
    <col min="5395" max="5395" width="11.42578125" style="78" customWidth="1"/>
    <col min="5396" max="5638" width="9.140625" style="78"/>
    <col min="5639" max="5639" width="12.5703125" style="78" customWidth="1"/>
    <col min="5640" max="5640" width="15.5703125" style="78" customWidth="1"/>
    <col min="5641" max="5642" width="9.140625" style="78"/>
    <col min="5643" max="5643" width="13.28515625" style="78" customWidth="1"/>
    <col min="5644" max="5644" width="12.28515625" style="78" customWidth="1"/>
    <col min="5645" max="5650" width="9.140625" style="78"/>
    <col min="5651" max="5651" width="11.42578125" style="78" customWidth="1"/>
    <col min="5652" max="5894" width="9.140625" style="78"/>
    <col min="5895" max="5895" width="12.5703125" style="78" customWidth="1"/>
    <col min="5896" max="5896" width="15.5703125" style="78" customWidth="1"/>
    <col min="5897" max="5898" width="9.140625" style="78"/>
    <col min="5899" max="5899" width="13.28515625" style="78" customWidth="1"/>
    <col min="5900" max="5900" width="12.28515625" style="78" customWidth="1"/>
    <col min="5901" max="5906" width="9.140625" style="78"/>
    <col min="5907" max="5907" width="11.42578125" style="78" customWidth="1"/>
    <col min="5908" max="6150" width="9.140625" style="78"/>
    <col min="6151" max="6151" width="12.5703125" style="78" customWidth="1"/>
    <col min="6152" max="6152" width="15.5703125" style="78" customWidth="1"/>
    <col min="6153" max="6154" width="9.140625" style="78"/>
    <col min="6155" max="6155" width="13.28515625" style="78" customWidth="1"/>
    <col min="6156" max="6156" width="12.28515625" style="78" customWidth="1"/>
    <col min="6157" max="6162" width="9.140625" style="78"/>
    <col min="6163" max="6163" width="11.42578125" style="78" customWidth="1"/>
    <col min="6164" max="6406" width="9.140625" style="78"/>
    <col min="6407" max="6407" width="12.5703125" style="78" customWidth="1"/>
    <col min="6408" max="6408" width="15.5703125" style="78" customWidth="1"/>
    <col min="6409" max="6410" width="9.140625" style="78"/>
    <col min="6411" max="6411" width="13.28515625" style="78" customWidth="1"/>
    <col min="6412" max="6412" width="12.28515625" style="78" customWidth="1"/>
    <col min="6413" max="6418" width="9.140625" style="78"/>
    <col min="6419" max="6419" width="11.42578125" style="78" customWidth="1"/>
    <col min="6420" max="6662" width="9.140625" style="78"/>
    <col min="6663" max="6663" width="12.5703125" style="78" customWidth="1"/>
    <col min="6664" max="6664" width="15.5703125" style="78" customWidth="1"/>
    <col min="6665" max="6666" width="9.140625" style="78"/>
    <col min="6667" max="6667" width="13.28515625" style="78" customWidth="1"/>
    <col min="6668" max="6668" width="12.28515625" style="78" customWidth="1"/>
    <col min="6669" max="6674" width="9.140625" style="78"/>
    <col min="6675" max="6675" width="11.42578125" style="78" customWidth="1"/>
    <col min="6676" max="6918" width="9.140625" style="78"/>
    <col min="6919" max="6919" width="12.5703125" style="78" customWidth="1"/>
    <col min="6920" max="6920" width="15.5703125" style="78" customWidth="1"/>
    <col min="6921" max="6922" width="9.140625" style="78"/>
    <col min="6923" max="6923" width="13.28515625" style="78" customWidth="1"/>
    <col min="6924" max="6924" width="12.28515625" style="78" customWidth="1"/>
    <col min="6925" max="6930" width="9.140625" style="78"/>
    <col min="6931" max="6931" width="11.42578125" style="78" customWidth="1"/>
    <col min="6932" max="7174" width="9.140625" style="78"/>
    <col min="7175" max="7175" width="12.5703125" style="78" customWidth="1"/>
    <col min="7176" max="7176" width="15.5703125" style="78" customWidth="1"/>
    <col min="7177" max="7178" width="9.140625" style="78"/>
    <col min="7179" max="7179" width="13.28515625" style="78" customWidth="1"/>
    <col min="7180" max="7180" width="12.28515625" style="78" customWidth="1"/>
    <col min="7181" max="7186" width="9.140625" style="78"/>
    <col min="7187" max="7187" width="11.42578125" style="78" customWidth="1"/>
    <col min="7188" max="7430" width="9.140625" style="78"/>
    <col min="7431" max="7431" width="12.5703125" style="78" customWidth="1"/>
    <col min="7432" max="7432" width="15.5703125" style="78" customWidth="1"/>
    <col min="7433" max="7434" width="9.140625" style="78"/>
    <col min="7435" max="7435" width="13.28515625" style="78" customWidth="1"/>
    <col min="7436" max="7436" width="12.28515625" style="78" customWidth="1"/>
    <col min="7437" max="7442" width="9.140625" style="78"/>
    <col min="7443" max="7443" width="11.42578125" style="78" customWidth="1"/>
    <col min="7444" max="7686" width="9.140625" style="78"/>
    <col min="7687" max="7687" width="12.5703125" style="78" customWidth="1"/>
    <col min="7688" max="7688" width="15.5703125" style="78" customWidth="1"/>
    <col min="7689" max="7690" width="9.140625" style="78"/>
    <col min="7691" max="7691" width="13.28515625" style="78" customWidth="1"/>
    <col min="7692" max="7692" width="12.28515625" style="78" customWidth="1"/>
    <col min="7693" max="7698" width="9.140625" style="78"/>
    <col min="7699" max="7699" width="11.42578125" style="78" customWidth="1"/>
    <col min="7700" max="7942" width="9.140625" style="78"/>
    <col min="7943" max="7943" width="12.5703125" style="78" customWidth="1"/>
    <col min="7944" max="7944" width="15.5703125" style="78" customWidth="1"/>
    <col min="7945" max="7946" width="9.140625" style="78"/>
    <col min="7947" max="7947" width="13.28515625" style="78" customWidth="1"/>
    <col min="7948" max="7948" width="12.28515625" style="78" customWidth="1"/>
    <col min="7949" max="7954" width="9.140625" style="78"/>
    <col min="7955" max="7955" width="11.42578125" style="78" customWidth="1"/>
    <col min="7956" max="8198" width="9.140625" style="78"/>
    <col min="8199" max="8199" width="12.5703125" style="78" customWidth="1"/>
    <col min="8200" max="8200" width="15.5703125" style="78" customWidth="1"/>
    <col min="8201" max="8202" width="9.140625" style="78"/>
    <col min="8203" max="8203" width="13.28515625" style="78" customWidth="1"/>
    <col min="8204" max="8204" width="12.28515625" style="78" customWidth="1"/>
    <col min="8205" max="8210" width="9.140625" style="78"/>
    <col min="8211" max="8211" width="11.42578125" style="78" customWidth="1"/>
    <col min="8212" max="8454" width="9.140625" style="78"/>
    <col min="8455" max="8455" width="12.5703125" style="78" customWidth="1"/>
    <col min="8456" max="8456" width="15.5703125" style="78" customWidth="1"/>
    <col min="8457" max="8458" width="9.140625" style="78"/>
    <col min="8459" max="8459" width="13.28515625" style="78" customWidth="1"/>
    <col min="8460" max="8460" width="12.28515625" style="78" customWidth="1"/>
    <col min="8461" max="8466" width="9.140625" style="78"/>
    <col min="8467" max="8467" width="11.42578125" style="78" customWidth="1"/>
    <col min="8468" max="8710" width="9.140625" style="78"/>
    <col min="8711" max="8711" width="12.5703125" style="78" customWidth="1"/>
    <col min="8712" max="8712" width="15.5703125" style="78" customWidth="1"/>
    <col min="8713" max="8714" width="9.140625" style="78"/>
    <col min="8715" max="8715" width="13.28515625" style="78" customWidth="1"/>
    <col min="8716" max="8716" width="12.28515625" style="78" customWidth="1"/>
    <col min="8717" max="8722" width="9.140625" style="78"/>
    <col min="8723" max="8723" width="11.42578125" style="78" customWidth="1"/>
    <col min="8724" max="8966" width="9.140625" style="78"/>
    <col min="8967" max="8967" width="12.5703125" style="78" customWidth="1"/>
    <col min="8968" max="8968" width="15.5703125" style="78" customWidth="1"/>
    <col min="8969" max="8970" width="9.140625" style="78"/>
    <col min="8971" max="8971" width="13.28515625" style="78" customWidth="1"/>
    <col min="8972" max="8972" width="12.28515625" style="78" customWidth="1"/>
    <col min="8973" max="8978" width="9.140625" style="78"/>
    <col min="8979" max="8979" width="11.42578125" style="78" customWidth="1"/>
    <col min="8980" max="9222" width="9.140625" style="78"/>
    <col min="9223" max="9223" width="12.5703125" style="78" customWidth="1"/>
    <col min="9224" max="9224" width="15.5703125" style="78" customWidth="1"/>
    <col min="9225" max="9226" width="9.140625" style="78"/>
    <col min="9227" max="9227" width="13.28515625" style="78" customWidth="1"/>
    <col min="9228" max="9228" width="12.28515625" style="78" customWidth="1"/>
    <col min="9229" max="9234" width="9.140625" style="78"/>
    <col min="9235" max="9235" width="11.42578125" style="78" customWidth="1"/>
    <col min="9236" max="9478" width="9.140625" style="78"/>
    <col min="9479" max="9479" width="12.5703125" style="78" customWidth="1"/>
    <col min="9480" max="9480" width="15.5703125" style="78" customWidth="1"/>
    <col min="9481" max="9482" width="9.140625" style="78"/>
    <col min="9483" max="9483" width="13.28515625" style="78" customWidth="1"/>
    <col min="9484" max="9484" width="12.28515625" style="78" customWidth="1"/>
    <col min="9485" max="9490" width="9.140625" style="78"/>
    <col min="9491" max="9491" width="11.42578125" style="78" customWidth="1"/>
    <col min="9492" max="9734" width="9.140625" style="78"/>
    <col min="9735" max="9735" width="12.5703125" style="78" customWidth="1"/>
    <col min="9736" max="9736" width="15.5703125" style="78" customWidth="1"/>
    <col min="9737" max="9738" width="9.140625" style="78"/>
    <col min="9739" max="9739" width="13.28515625" style="78" customWidth="1"/>
    <col min="9740" max="9740" width="12.28515625" style="78" customWidth="1"/>
    <col min="9741" max="9746" width="9.140625" style="78"/>
    <col min="9747" max="9747" width="11.42578125" style="78" customWidth="1"/>
    <col min="9748" max="9990" width="9.140625" style="78"/>
    <col min="9991" max="9991" width="12.5703125" style="78" customWidth="1"/>
    <col min="9992" max="9992" width="15.5703125" style="78" customWidth="1"/>
    <col min="9993" max="9994" width="9.140625" style="78"/>
    <col min="9995" max="9995" width="13.28515625" style="78" customWidth="1"/>
    <col min="9996" max="9996" width="12.28515625" style="78" customWidth="1"/>
    <col min="9997" max="10002" width="9.140625" style="78"/>
    <col min="10003" max="10003" width="11.42578125" style="78" customWidth="1"/>
    <col min="10004" max="10246" width="9.140625" style="78"/>
    <col min="10247" max="10247" width="12.5703125" style="78" customWidth="1"/>
    <col min="10248" max="10248" width="15.5703125" style="78" customWidth="1"/>
    <col min="10249" max="10250" width="9.140625" style="78"/>
    <col min="10251" max="10251" width="13.28515625" style="78" customWidth="1"/>
    <col min="10252" max="10252" width="12.28515625" style="78" customWidth="1"/>
    <col min="10253" max="10258" width="9.140625" style="78"/>
    <col min="10259" max="10259" width="11.42578125" style="78" customWidth="1"/>
    <col min="10260" max="10502" width="9.140625" style="78"/>
    <col min="10503" max="10503" width="12.5703125" style="78" customWidth="1"/>
    <col min="10504" max="10504" width="15.5703125" style="78" customWidth="1"/>
    <col min="10505" max="10506" width="9.140625" style="78"/>
    <col min="10507" max="10507" width="13.28515625" style="78" customWidth="1"/>
    <col min="10508" max="10508" width="12.28515625" style="78" customWidth="1"/>
    <col min="10509" max="10514" width="9.140625" style="78"/>
    <col min="10515" max="10515" width="11.42578125" style="78" customWidth="1"/>
    <col min="10516" max="10758" width="9.140625" style="78"/>
    <col min="10759" max="10759" width="12.5703125" style="78" customWidth="1"/>
    <col min="10760" max="10760" width="15.5703125" style="78" customWidth="1"/>
    <col min="10761" max="10762" width="9.140625" style="78"/>
    <col min="10763" max="10763" width="13.28515625" style="78" customWidth="1"/>
    <col min="10764" max="10764" width="12.28515625" style="78" customWidth="1"/>
    <col min="10765" max="10770" width="9.140625" style="78"/>
    <col min="10771" max="10771" width="11.42578125" style="78" customWidth="1"/>
    <col min="10772" max="11014" width="9.140625" style="78"/>
    <col min="11015" max="11015" width="12.5703125" style="78" customWidth="1"/>
    <col min="11016" max="11016" width="15.5703125" style="78" customWidth="1"/>
    <col min="11017" max="11018" width="9.140625" style="78"/>
    <col min="11019" max="11019" width="13.28515625" style="78" customWidth="1"/>
    <col min="11020" max="11020" width="12.28515625" style="78" customWidth="1"/>
    <col min="11021" max="11026" width="9.140625" style="78"/>
    <col min="11027" max="11027" width="11.42578125" style="78" customWidth="1"/>
    <col min="11028" max="11270" width="9.140625" style="78"/>
    <col min="11271" max="11271" width="12.5703125" style="78" customWidth="1"/>
    <col min="11272" max="11272" width="15.5703125" style="78" customWidth="1"/>
    <col min="11273" max="11274" width="9.140625" style="78"/>
    <col min="11275" max="11275" width="13.28515625" style="78" customWidth="1"/>
    <col min="11276" max="11276" width="12.28515625" style="78" customWidth="1"/>
    <col min="11277" max="11282" width="9.140625" style="78"/>
    <col min="11283" max="11283" width="11.42578125" style="78" customWidth="1"/>
    <col min="11284" max="11526" width="9.140625" style="78"/>
    <col min="11527" max="11527" width="12.5703125" style="78" customWidth="1"/>
    <col min="11528" max="11528" width="15.5703125" style="78" customWidth="1"/>
    <col min="11529" max="11530" width="9.140625" style="78"/>
    <col min="11531" max="11531" width="13.28515625" style="78" customWidth="1"/>
    <col min="11532" max="11532" width="12.28515625" style="78" customWidth="1"/>
    <col min="11533" max="11538" width="9.140625" style="78"/>
    <col min="11539" max="11539" width="11.42578125" style="78" customWidth="1"/>
    <col min="11540" max="11782" width="9.140625" style="78"/>
    <col min="11783" max="11783" width="12.5703125" style="78" customWidth="1"/>
    <col min="11784" max="11784" width="15.5703125" style="78" customWidth="1"/>
    <col min="11785" max="11786" width="9.140625" style="78"/>
    <col min="11787" max="11787" width="13.28515625" style="78" customWidth="1"/>
    <col min="11788" max="11788" width="12.28515625" style="78" customWidth="1"/>
    <col min="11789" max="11794" width="9.140625" style="78"/>
    <col min="11795" max="11795" width="11.42578125" style="78" customWidth="1"/>
    <col min="11796" max="12038" width="9.140625" style="78"/>
    <col min="12039" max="12039" width="12.5703125" style="78" customWidth="1"/>
    <col min="12040" max="12040" width="15.5703125" style="78" customWidth="1"/>
    <col min="12041" max="12042" width="9.140625" style="78"/>
    <col min="12043" max="12043" width="13.28515625" style="78" customWidth="1"/>
    <col min="12044" max="12044" width="12.28515625" style="78" customWidth="1"/>
    <col min="12045" max="12050" width="9.140625" style="78"/>
    <col min="12051" max="12051" width="11.42578125" style="78" customWidth="1"/>
    <col min="12052" max="12294" width="9.140625" style="78"/>
    <col min="12295" max="12295" width="12.5703125" style="78" customWidth="1"/>
    <col min="12296" max="12296" width="15.5703125" style="78" customWidth="1"/>
    <col min="12297" max="12298" width="9.140625" style="78"/>
    <col min="12299" max="12299" width="13.28515625" style="78" customWidth="1"/>
    <col min="12300" max="12300" width="12.28515625" style="78" customWidth="1"/>
    <col min="12301" max="12306" width="9.140625" style="78"/>
    <col min="12307" max="12307" width="11.42578125" style="78" customWidth="1"/>
    <col min="12308" max="12550" width="9.140625" style="78"/>
    <col min="12551" max="12551" width="12.5703125" style="78" customWidth="1"/>
    <col min="12552" max="12552" width="15.5703125" style="78" customWidth="1"/>
    <col min="12553" max="12554" width="9.140625" style="78"/>
    <col min="12555" max="12555" width="13.28515625" style="78" customWidth="1"/>
    <col min="12556" max="12556" width="12.28515625" style="78" customWidth="1"/>
    <col min="12557" max="12562" width="9.140625" style="78"/>
    <col min="12563" max="12563" width="11.42578125" style="78" customWidth="1"/>
    <col min="12564" max="12806" width="9.140625" style="78"/>
    <col min="12807" max="12807" width="12.5703125" style="78" customWidth="1"/>
    <col min="12808" max="12808" width="15.5703125" style="78" customWidth="1"/>
    <col min="12809" max="12810" width="9.140625" style="78"/>
    <col min="12811" max="12811" width="13.28515625" style="78" customWidth="1"/>
    <col min="12812" max="12812" width="12.28515625" style="78" customWidth="1"/>
    <col min="12813" max="12818" width="9.140625" style="78"/>
    <col min="12819" max="12819" width="11.42578125" style="78" customWidth="1"/>
    <col min="12820" max="13062" width="9.140625" style="78"/>
    <col min="13063" max="13063" width="12.5703125" style="78" customWidth="1"/>
    <col min="13064" max="13064" width="15.5703125" style="78" customWidth="1"/>
    <col min="13065" max="13066" width="9.140625" style="78"/>
    <col min="13067" max="13067" width="13.28515625" style="78" customWidth="1"/>
    <col min="13068" max="13068" width="12.28515625" style="78" customWidth="1"/>
    <col min="13069" max="13074" width="9.140625" style="78"/>
    <col min="13075" max="13075" width="11.42578125" style="78" customWidth="1"/>
    <col min="13076" max="13318" width="9.140625" style="78"/>
    <col min="13319" max="13319" width="12.5703125" style="78" customWidth="1"/>
    <col min="13320" max="13320" width="15.5703125" style="78" customWidth="1"/>
    <col min="13321" max="13322" width="9.140625" style="78"/>
    <col min="13323" max="13323" width="13.28515625" style="78" customWidth="1"/>
    <col min="13324" max="13324" width="12.28515625" style="78" customWidth="1"/>
    <col min="13325" max="13330" width="9.140625" style="78"/>
    <col min="13331" max="13331" width="11.42578125" style="78" customWidth="1"/>
    <col min="13332" max="13574" width="9.140625" style="78"/>
    <col min="13575" max="13575" width="12.5703125" style="78" customWidth="1"/>
    <col min="13576" max="13576" width="15.5703125" style="78" customWidth="1"/>
    <col min="13577" max="13578" width="9.140625" style="78"/>
    <col min="13579" max="13579" width="13.28515625" style="78" customWidth="1"/>
    <col min="13580" max="13580" width="12.28515625" style="78" customWidth="1"/>
    <col min="13581" max="13586" width="9.140625" style="78"/>
    <col min="13587" max="13587" width="11.42578125" style="78" customWidth="1"/>
    <col min="13588" max="13830" width="9.140625" style="78"/>
    <col min="13831" max="13831" width="12.5703125" style="78" customWidth="1"/>
    <col min="13832" max="13832" width="15.5703125" style="78" customWidth="1"/>
    <col min="13833" max="13834" width="9.140625" style="78"/>
    <col min="13835" max="13835" width="13.28515625" style="78" customWidth="1"/>
    <col min="13836" max="13836" width="12.28515625" style="78" customWidth="1"/>
    <col min="13837" max="13842" width="9.140625" style="78"/>
    <col min="13843" max="13843" width="11.42578125" style="78" customWidth="1"/>
    <col min="13844" max="14086" width="9.140625" style="78"/>
    <col min="14087" max="14087" width="12.5703125" style="78" customWidth="1"/>
    <col min="14088" max="14088" width="15.5703125" style="78" customWidth="1"/>
    <col min="14089" max="14090" width="9.140625" style="78"/>
    <col min="14091" max="14091" width="13.28515625" style="78" customWidth="1"/>
    <col min="14092" max="14092" width="12.28515625" style="78" customWidth="1"/>
    <col min="14093" max="14098" width="9.140625" style="78"/>
    <col min="14099" max="14099" width="11.42578125" style="78" customWidth="1"/>
    <col min="14100" max="14342" width="9.140625" style="78"/>
    <col min="14343" max="14343" width="12.5703125" style="78" customWidth="1"/>
    <col min="14344" max="14344" width="15.5703125" style="78" customWidth="1"/>
    <col min="14345" max="14346" width="9.140625" style="78"/>
    <col min="14347" max="14347" width="13.28515625" style="78" customWidth="1"/>
    <col min="14348" max="14348" width="12.28515625" style="78" customWidth="1"/>
    <col min="14349" max="14354" width="9.140625" style="78"/>
    <col min="14355" max="14355" width="11.42578125" style="78" customWidth="1"/>
    <col min="14356" max="14598" width="9.140625" style="78"/>
    <col min="14599" max="14599" width="12.5703125" style="78" customWidth="1"/>
    <col min="14600" max="14600" width="15.5703125" style="78" customWidth="1"/>
    <col min="14601" max="14602" width="9.140625" style="78"/>
    <col min="14603" max="14603" width="13.28515625" style="78" customWidth="1"/>
    <col min="14604" max="14604" width="12.28515625" style="78" customWidth="1"/>
    <col min="14605" max="14610" width="9.140625" style="78"/>
    <col min="14611" max="14611" width="11.42578125" style="78" customWidth="1"/>
    <col min="14612" max="14854" width="9.140625" style="78"/>
    <col min="14855" max="14855" width="12.5703125" style="78" customWidth="1"/>
    <col min="14856" max="14856" width="15.5703125" style="78" customWidth="1"/>
    <col min="14857" max="14858" width="9.140625" style="78"/>
    <col min="14859" max="14859" width="13.28515625" style="78" customWidth="1"/>
    <col min="14860" max="14860" width="12.28515625" style="78" customWidth="1"/>
    <col min="14861" max="14866" width="9.140625" style="78"/>
    <col min="14867" max="14867" width="11.42578125" style="78" customWidth="1"/>
    <col min="14868" max="15110" width="9.140625" style="78"/>
    <col min="15111" max="15111" width="12.5703125" style="78" customWidth="1"/>
    <col min="15112" max="15112" width="15.5703125" style="78" customWidth="1"/>
    <col min="15113" max="15114" width="9.140625" style="78"/>
    <col min="15115" max="15115" width="13.28515625" style="78" customWidth="1"/>
    <col min="15116" max="15116" width="12.28515625" style="78" customWidth="1"/>
    <col min="15117" max="15122" width="9.140625" style="78"/>
    <col min="15123" max="15123" width="11.42578125" style="78" customWidth="1"/>
    <col min="15124" max="15366" width="9.140625" style="78"/>
    <col min="15367" max="15367" width="12.5703125" style="78" customWidth="1"/>
    <col min="15368" max="15368" width="15.5703125" style="78" customWidth="1"/>
    <col min="15369" max="15370" width="9.140625" style="78"/>
    <col min="15371" max="15371" width="13.28515625" style="78" customWidth="1"/>
    <col min="15372" max="15372" width="12.28515625" style="78" customWidth="1"/>
    <col min="15373" max="15378" width="9.140625" style="78"/>
    <col min="15379" max="15379" width="11.42578125" style="78" customWidth="1"/>
    <col min="15380" max="15622" width="9.140625" style="78"/>
    <col min="15623" max="15623" width="12.5703125" style="78" customWidth="1"/>
    <col min="15624" max="15624" width="15.5703125" style="78" customWidth="1"/>
    <col min="15625" max="15626" width="9.140625" style="78"/>
    <col min="15627" max="15627" width="13.28515625" style="78" customWidth="1"/>
    <col min="15628" max="15628" width="12.28515625" style="78" customWidth="1"/>
    <col min="15629" max="15634" width="9.140625" style="78"/>
    <col min="15635" max="15635" width="11.42578125" style="78" customWidth="1"/>
    <col min="15636" max="15878" width="9.140625" style="78"/>
    <col min="15879" max="15879" width="12.5703125" style="78" customWidth="1"/>
    <col min="15880" max="15880" width="15.5703125" style="78" customWidth="1"/>
    <col min="15881" max="15882" width="9.140625" style="78"/>
    <col min="15883" max="15883" width="13.28515625" style="78" customWidth="1"/>
    <col min="15884" max="15884" width="12.28515625" style="78" customWidth="1"/>
    <col min="15885" max="15890" width="9.140625" style="78"/>
    <col min="15891" max="15891" width="11.42578125" style="78" customWidth="1"/>
    <col min="15892" max="16134" width="9.140625" style="78"/>
    <col min="16135" max="16135" width="12.5703125" style="78" customWidth="1"/>
    <col min="16136" max="16136" width="15.5703125" style="78" customWidth="1"/>
    <col min="16137" max="16138" width="9.140625" style="78"/>
    <col min="16139" max="16139" width="13.28515625" style="78" customWidth="1"/>
    <col min="16140" max="16140" width="12.28515625" style="78" customWidth="1"/>
    <col min="16141" max="16146" width="9.140625" style="78"/>
    <col min="16147" max="16147" width="11.42578125" style="78" customWidth="1"/>
    <col min="16148" max="16384" width="9.140625" style="78"/>
  </cols>
  <sheetData>
    <row r="1" spans="1:19" ht="1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19" ht="15">
      <c r="A2" s="94" t="s">
        <v>259</v>
      </c>
      <c r="B2" s="94" t="s">
        <v>260</v>
      </c>
      <c r="C2" s="94" t="s">
        <v>261</v>
      </c>
      <c r="D2" s="94" t="s">
        <v>262</v>
      </c>
      <c r="E2" s="94" t="s">
        <v>263</v>
      </c>
      <c r="F2" s="94" t="s">
        <v>264</v>
      </c>
      <c r="G2" s="94" t="s">
        <v>265</v>
      </c>
      <c r="H2" s="94" t="s">
        <v>266</v>
      </c>
      <c r="I2" s="94" t="s">
        <v>267</v>
      </c>
      <c r="J2" s="94" t="s">
        <v>268</v>
      </c>
      <c r="K2" s="94" t="s">
        <v>269</v>
      </c>
      <c r="L2" s="94" t="s">
        <v>270</v>
      </c>
      <c r="M2" s="94" t="s">
        <v>271</v>
      </c>
      <c r="N2" s="94" t="s">
        <v>272</v>
      </c>
      <c r="O2" s="94" t="s">
        <v>273</v>
      </c>
      <c r="P2" s="94" t="s">
        <v>274</v>
      </c>
      <c r="Q2" s="94" t="s">
        <v>275</v>
      </c>
      <c r="R2" s="94" t="s">
        <v>276</v>
      </c>
      <c r="S2" s="94" t="s">
        <v>277</v>
      </c>
    </row>
    <row r="3" spans="1:19" ht="15">
      <c r="A3" s="94" t="s">
        <v>278</v>
      </c>
      <c r="B3" s="94" t="s">
        <v>266</v>
      </c>
      <c r="C3" s="94" t="s">
        <v>267</v>
      </c>
      <c r="D3" s="94" t="s">
        <v>279</v>
      </c>
      <c r="E3" s="94" t="s">
        <v>280</v>
      </c>
      <c r="F3" s="94" t="s">
        <v>281</v>
      </c>
      <c r="G3" s="94" t="s">
        <v>282</v>
      </c>
      <c r="H3" s="94" t="s">
        <v>283</v>
      </c>
      <c r="I3" s="94" t="s">
        <v>284</v>
      </c>
      <c r="J3" s="94" t="s">
        <v>285</v>
      </c>
      <c r="K3" s="94" t="s">
        <v>286</v>
      </c>
      <c r="L3" s="94" t="s">
        <v>287</v>
      </c>
      <c r="M3" s="94" t="s">
        <v>288</v>
      </c>
      <c r="N3" s="94" t="s">
        <v>289</v>
      </c>
      <c r="O3" s="94"/>
      <c r="P3" s="94"/>
      <c r="Q3" s="94"/>
      <c r="R3" s="94"/>
      <c r="S3" s="94"/>
    </row>
    <row r="4" spans="1:19" ht="15">
      <c r="A4" s="94" t="s">
        <v>259</v>
      </c>
      <c r="B4" s="95" t="s">
        <v>290</v>
      </c>
      <c r="C4" s="94">
        <v>0</v>
      </c>
      <c r="D4" s="95"/>
      <c r="E4" s="96" t="s">
        <v>291</v>
      </c>
      <c r="F4" s="97">
        <v>2017</v>
      </c>
      <c r="G4" s="98">
        <v>42833</v>
      </c>
      <c r="H4" s="96" t="s">
        <v>292</v>
      </c>
      <c r="I4" s="99" t="s">
        <v>293</v>
      </c>
      <c r="J4" s="99" t="s">
        <v>294</v>
      </c>
      <c r="K4" s="100">
        <f>SUM(H5:H25)</f>
        <v>40199650</v>
      </c>
      <c r="L4" s="100">
        <f>SUM(I5:I25)</f>
        <v>4019966</v>
      </c>
      <c r="M4" s="94">
        <v>0</v>
      </c>
      <c r="N4" s="94">
        <v>2</v>
      </c>
      <c r="O4" s="94">
        <v>0</v>
      </c>
      <c r="P4" s="94">
        <v>0</v>
      </c>
      <c r="Q4" s="94">
        <v>0</v>
      </c>
      <c r="R4" s="94">
        <v>0</v>
      </c>
      <c r="S4" s="101" t="s">
        <v>295</v>
      </c>
    </row>
    <row r="5" spans="1:19" ht="15">
      <c r="A5" s="93"/>
      <c r="B5" s="93"/>
      <c r="C5" s="93" t="s">
        <v>296</v>
      </c>
      <c r="D5" s="78">
        <v>660</v>
      </c>
      <c r="E5" s="78">
        <v>1200</v>
      </c>
      <c r="F5" s="78">
        <f t="shared" ref="F5:F25" si="0">+E5*D5</f>
        <v>792000</v>
      </c>
      <c r="G5" s="98">
        <v>42833</v>
      </c>
      <c r="H5" s="78">
        <f t="shared" ref="H5:H25" si="1">+E5*D5</f>
        <v>792000</v>
      </c>
      <c r="I5" s="100">
        <f t="shared" ref="I5:I25" si="2">+ROUND((H5*10%),0)</f>
        <v>79200</v>
      </c>
      <c r="J5" s="93"/>
      <c r="K5" s="93"/>
      <c r="L5" s="93"/>
      <c r="M5" s="93"/>
      <c r="N5" s="93"/>
      <c r="O5" s="93"/>
      <c r="P5" s="93"/>
      <c r="Q5" s="93"/>
      <c r="R5" s="93"/>
      <c r="S5" s="101"/>
    </row>
    <row r="6" spans="1:19" ht="15">
      <c r="A6" s="93"/>
      <c r="B6" s="93"/>
      <c r="C6" s="93" t="s">
        <v>297</v>
      </c>
      <c r="D6" s="93">
        <v>1475</v>
      </c>
      <c r="E6" s="93">
        <v>600</v>
      </c>
      <c r="F6" s="78">
        <f t="shared" si="0"/>
        <v>885000</v>
      </c>
      <c r="G6" s="98">
        <v>42833</v>
      </c>
      <c r="H6" s="78">
        <f t="shared" si="1"/>
        <v>885000</v>
      </c>
      <c r="I6" s="100">
        <f t="shared" si="2"/>
        <v>88500</v>
      </c>
      <c r="J6" s="93"/>
      <c r="K6" s="93"/>
      <c r="L6" s="93"/>
      <c r="M6" s="93"/>
      <c r="N6" s="93"/>
      <c r="O6" s="93"/>
      <c r="P6" s="93"/>
      <c r="Q6" s="93"/>
      <c r="R6" s="93"/>
      <c r="S6" s="101"/>
    </row>
    <row r="7" spans="1:19" ht="15">
      <c r="A7" s="93"/>
      <c r="B7" s="93"/>
      <c r="C7" s="93" t="s">
        <v>298</v>
      </c>
      <c r="D7" s="93">
        <v>526</v>
      </c>
      <c r="E7" s="93">
        <v>900</v>
      </c>
      <c r="F7" s="78">
        <f t="shared" si="0"/>
        <v>473400</v>
      </c>
      <c r="G7" s="98">
        <v>42833</v>
      </c>
      <c r="H7" s="78">
        <f t="shared" si="1"/>
        <v>473400</v>
      </c>
      <c r="I7" s="100">
        <f t="shared" si="2"/>
        <v>47340</v>
      </c>
      <c r="J7" s="93"/>
      <c r="K7" s="93"/>
      <c r="L7" s="93"/>
      <c r="M7" s="93"/>
      <c r="N7" s="93"/>
      <c r="O7" s="93"/>
      <c r="P7" s="93"/>
      <c r="Q7" s="93"/>
      <c r="R7" s="93"/>
      <c r="S7" s="101"/>
    </row>
    <row r="8" spans="1:19" ht="15">
      <c r="A8" s="93"/>
      <c r="B8" s="93"/>
      <c r="C8" s="93" t="s">
        <v>299</v>
      </c>
      <c r="D8" s="93">
        <v>657</v>
      </c>
      <c r="E8" s="93">
        <v>1200</v>
      </c>
      <c r="F8" s="78">
        <f t="shared" si="0"/>
        <v>788400</v>
      </c>
      <c r="G8" s="98">
        <v>42833</v>
      </c>
      <c r="H8" s="78">
        <f t="shared" si="1"/>
        <v>788400</v>
      </c>
      <c r="I8" s="100">
        <f t="shared" si="2"/>
        <v>78840</v>
      </c>
      <c r="J8" s="93"/>
      <c r="K8" s="93"/>
      <c r="L8" s="93"/>
      <c r="M8" s="93"/>
      <c r="N8" s="93"/>
      <c r="O8" s="93"/>
      <c r="P8" s="93"/>
      <c r="Q8" s="93"/>
      <c r="R8" s="93"/>
      <c r="S8" s="101"/>
    </row>
    <row r="9" spans="1:19" ht="15">
      <c r="A9" s="93"/>
      <c r="B9" s="93"/>
      <c r="C9" s="93" t="s">
        <v>300</v>
      </c>
      <c r="D9" s="93">
        <v>380</v>
      </c>
      <c r="E9" s="93">
        <v>1200</v>
      </c>
      <c r="F9" s="78">
        <f t="shared" si="0"/>
        <v>456000</v>
      </c>
      <c r="G9" s="98">
        <v>42833</v>
      </c>
      <c r="H9" s="78">
        <f t="shared" si="1"/>
        <v>456000</v>
      </c>
      <c r="I9" s="100">
        <f t="shared" si="2"/>
        <v>45600</v>
      </c>
      <c r="J9" s="93"/>
      <c r="K9" s="93"/>
      <c r="L9" s="93"/>
      <c r="M9" s="93"/>
      <c r="N9" s="93"/>
      <c r="O9" s="93"/>
      <c r="P9" s="93"/>
      <c r="Q9" s="93"/>
      <c r="R9" s="93"/>
      <c r="S9" s="101"/>
    </row>
    <row r="10" spans="1:19" ht="15">
      <c r="A10" s="93"/>
      <c r="B10" s="93"/>
      <c r="C10" s="93" t="s">
        <v>301</v>
      </c>
      <c r="D10" s="93">
        <v>635</v>
      </c>
      <c r="E10" s="93">
        <v>1000</v>
      </c>
      <c r="F10" s="78">
        <f t="shared" si="0"/>
        <v>635000</v>
      </c>
      <c r="G10" s="98">
        <v>42833</v>
      </c>
      <c r="H10" s="78">
        <f t="shared" si="1"/>
        <v>635000</v>
      </c>
      <c r="I10" s="100">
        <f t="shared" si="2"/>
        <v>63500</v>
      </c>
      <c r="J10" s="93"/>
      <c r="K10" s="93"/>
      <c r="L10" s="93"/>
      <c r="M10" s="93"/>
      <c r="N10" s="93"/>
      <c r="O10" s="93"/>
      <c r="P10" s="93"/>
      <c r="Q10" s="93"/>
      <c r="R10" s="93"/>
      <c r="S10" s="101"/>
    </row>
    <row r="11" spans="1:19" ht="15">
      <c r="A11" s="93"/>
      <c r="B11" s="93"/>
      <c r="C11" s="93" t="s">
        <v>302</v>
      </c>
      <c r="D11" s="93">
        <v>377</v>
      </c>
      <c r="E11" s="93">
        <v>1200</v>
      </c>
      <c r="F11" s="78">
        <f t="shared" si="0"/>
        <v>452400</v>
      </c>
      <c r="G11" s="98">
        <v>42833</v>
      </c>
      <c r="H11" s="78">
        <f t="shared" si="1"/>
        <v>452400</v>
      </c>
      <c r="I11" s="100">
        <f t="shared" si="2"/>
        <v>45240</v>
      </c>
      <c r="J11" s="93"/>
      <c r="K11" s="93"/>
      <c r="L11" s="93"/>
      <c r="M11" s="93"/>
      <c r="N11" s="93"/>
      <c r="O11" s="93"/>
      <c r="P11" s="93"/>
      <c r="Q11" s="93"/>
      <c r="R11" s="93"/>
      <c r="S11" s="101"/>
    </row>
    <row r="12" spans="1:19" ht="15">
      <c r="A12" s="93"/>
      <c r="B12" s="93"/>
      <c r="C12" s="93" t="s">
        <v>303</v>
      </c>
      <c r="D12" s="93">
        <v>636</v>
      </c>
      <c r="E12" s="93">
        <v>800</v>
      </c>
      <c r="F12" s="78">
        <f t="shared" si="0"/>
        <v>508800</v>
      </c>
      <c r="G12" s="98">
        <v>42833</v>
      </c>
      <c r="H12" s="78">
        <f t="shared" si="1"/>
        <v>508800</v>
      </c>
      <c r="I12" s="100">
        <f t="shared" si="2"/>
        <v>50880</v>
      </c>
      <c r="J12" s="93"/>
      <c r="K12" s="93"/>
      <c r="L12" s="93"/>
      <c r="M12" s="93"/>
      <c r="N12" s="93"/>
      <c r="O12" s="93"/>
      <c r="P12" s="93"/>
      <c r="Q12" s="93"/>
      <c r="R12" s="93"/>
      <c r="S12" s="101"/>
    </row>
    <row r="13" spans="1:19" ht="15">
      <c r="A13" s="93"/>
      <c r="B13" s="93"/>
      <c r="C13" s="93" t="s">
        <v>304</v>
      </c>
      <c r="D13" s="93">
        <v>895</v>
      </c>
      <c r="E13" s="93">
        <v>400</v>
      </c>
      <c r="F13" s="78">
        <f t="shared" si="0"/>
        <v>358000</v>
      </c>
      <c r="G13" s="98">
        <v>42833</v>
      </c>
      <c r="H13" s="78">
        <f t="shared" si="1"/>
        <v>358000</v>
      </c>
      <c r="I13" s="100">
        <f t="shared" si="2"/>
        <v>35800</v>
      </c>
      <c r="J13" s="93"/>
      <c r="K13" s="93"/>
      <c r="L13" s="93"/>
      <c r="M13" s="93"/>
      <c r="N13" s="93"/>
      <c r="O13" s="93"/>
      <c r="P13" s="93"/>
      <c r="Q13" s="93"/>
      <c r="R13" s="93"/>
      <c r="S13" s="101"/>
    </row>
    <row r="14" spans="1:19" ht="15">
      <c r="A14" s="93"/>
      <c r="B14" s="93"/>
      <c r="C14" s="93" t="s">
        <v>305</v>
      </c>
      <c r="D14" s="93">
        <v>799</v>
      </c>
      <c r="E14" s="93">
        <v>800</v>
      </c>
      <c r="F14" s="78">
        <f t="shared" si="0"/>
        <v>639200</v>
      </c>
      <c r="G14" s="98">
        <v>42833</v>
      </c>
      <c r="H14" s="78">
        <f t="shared" si="1"/>
        <v>639200</v>
      </c>
      <c r="I14" s="100">
        <f t="shared" si="2"/>
        <v>63920</v>
      </c>
      <c r="J14" s="93"/>
      <c r="K14" s="93"/>
      <c r="L14" s="93"/>
      <c r="M14" s="93"/>
      <c r="N14" s="93"/>
      <c r="O14" s="93"/>
      <c r="P14" s="93"/>
      <c r="Q14" s="93"/>
      <c r="R14" s="93"/>
      <c r="S14" s="101"/>
    </row>
    <row r="15" spans="1:19" ht="15">
      <c r="A15" s="93"/>
      <c r="B15" s="93"/>
      <c r="C15" s="93" t="s">
        <v>306</v>
      </c>
      <c r="D15" s="93">
        <v>6505</v>
      </c>
      <c r="E15" s="93">
        <v>1215</v>
      </c>
      <c r="F15" s="78">
        <f t="shared" si="0"/>
        <v>7903575</v>
      </c>
      <c r="G15" s="98">
        <v>42833</v>
      </c>
      <c r="H15" s="78">
        <f t="shared" si="1"/>
        <v>7903575</v>
      </c>
      <c r="I15" s="100">
        <f t="shared" si="2"/>
        <v>790358</v>
      </c>
      <c r="J15" s="93"/>
      <c r="K15" s="93"/>
      <c r="L15" s="93"/>
      <c r="M15" s="93"/>
      <c r="N15" s="93"/>
      <c r="O15" s="93"/>
      <c r="P15" s="93"/>
      <c r="Q15" s="93"/>
      <c r="R15" s="93"/>
      <c r="S15" s="101"/>
    </row>
    <row r="16" spans="1:19" ht="15">
      <c r="A16" s="93"/>
      <c r="B16" s="93"/>
      <c r="C16" s="93" t="s">
        <v>306</v>
      </c>
      <c r="D16" s="93">
        <v>6505</v>
      </c>
      <c r="E16" s="93">
        <v>270</v>
      </c>
      <c r="F16" s="78">
        <f t="shared" si="0"/>
        <v>1756350</v>
      </c>
      <c r="G16" s="98">
        <v>42833</v>
      </c>
      <c r="H16" s="78">
        <f t="shared" si="1"/>
        <v>1756350</v>
      </c>
      <c r="I16" s="100">
        <f t="shared" si="2"/>
        <v>175635</v>
      </c>
      <c r="J16" s="93"/>
      <c r="K16" s="93"/>
      <c r="L16" s="93"/>
      <c r="M16" s="93"/>
      <c r="N16" s="93"/>
      <c r="O16" s="93"/>
      <c r="P16" s="93"/>
      <c r="Q16" s="93"/>
      <c r="R16" s="93"/>
      <c r="S16" s="101"/>
    </row>
    <row r="17" spans="1:19" ht="15">
      <c r="A17" s="93"/>
      <c r="B17" s="93"/>
      <c r="C17" s="93" t="s">
        <v>306</v>
      </c>
      <c r="D17" s="93">
        <v>6505</v>
      </c>
      <c r="E17" s="93">
        <v>540</v>
      </c>
      <c r="F17" s="78">
        <f t="shared" si="0"/>
        <v>3512700</v>
      </c>
      <c r="G17" s="98">
        <v>42833</v>
      </c>
      <c r="H17" s="78">
        <f t="shared" si="1"/>
        <v>3512700</v>
      </c>
      <c r="I17" s="100">
        <f t="shared" si="2"/>
        <v>351270</v>
      </c>
      <c r="J17" s="93"/>
      <c r="K17" s="93"/>
      <c r="L17" s="93"/>
      <c r="M17" s="93"/>
      <c r="N17" s="93"/>
      <c r="O17" s="93"/>
      <c r="P17" s="93"/>
      <c r="Q17" s="93"/>
      <c r="R17" s="93"/>
      <c r="S17" s="101"/>
    </row>
    <row r="18" spans="1:19" ht="15">
      <c r="A18" s="93"/>
      <c r="B18" s="93"/>
      <c r="C18" s="93" t="s">
        <v>307</v>
      </c>
      <c r="D18" s="93">
        <v>5823</v>
      </c>
      <c r="E18" s="93">
        <v>525</v>
      </c>
      <c r="F18" s="78">
        <f t="shared" si="0"/>
        <v>3057075</v>
      </c>
      <c r="G18" s="98">
        <v>42833</v>
      </c>
      <c r="H18" s="78">
        <f t="shared" si="1"/>
        <v>3057075</v>
      </c>
      <c r="I18" s="100">
        <f t="shared" si="2"/>
        <v>305708</v>
      </c>
      <c r="J18" s="93"/>
      <c r="K18" s="93"/>
      <c r="L18" s="93"/>
      <c r="M18" s="93"/>
      <c r="N18" s="93"/>
      <c r="O18" s="93"/>
      <c r="P18" s="93"/>
      <c r="Q18" s="93"/>
      <c r="R18" s="93"/>
      <c r="S18" s="101"/>
    </row>
    <row r="19" spans="1:19" ht="15">
      <c r="A19" s="93"/>
      <c r="B19" s="93"/>
      <c r="C19" s="93" t="s">
        <v>307</v>
      </c>
      <c r="D19" s="93">
        <v>5823</v>
      </c>
      <c r="E19" s="93">
        <v>450</v>
      </c>
      <c r="F19" s="78">
        <f t="shared" si="0"/>
        <v>2620350</v>
      </c>
      <c r="G19" s="98">
        <v>42833</v>
      </c>
      <c r="H19" s="78">
        <f t="shared" si="1"/>
        <v>2620350</v>
      </c>
      <c r="I19" s="100">
        <f t="shared" si="2"/>
        <v>262035</v>
      </c>
      <c r="J19" s="93"/>
      <c r="K19" s="93"/>
      <c r="L19" s="93"/>
      <c r="M19" s="93"/>
      <c r="N19" s="93"/>
      <c r="O19" s="93"/>
      <c r="P19" s="93"/>
      <c r="Q19" s="93"/>
      <c r="R19" s="93"/>
      <c r="S19" s="101"/>
    </row>
    <row r="20" spans="1:19" ht="15">
      <c r="A20" s="93"/>
      <c r="B20" s="93"/>
      <c r="C20" s="93" t="s">
        <v>308</v>
      </c>
      <c r="D20" s="93">
        <v>2108</v>
      </c>
      <c r="E20" s="93">
        <v>600</v>
      </c>
      <c r="F20" s="78">
        <f t="shared" si="0"/>
        <v>1264800</v>
      </c>
      <c r="G20" s="98">
        <v>42833</v>
      </c>
      <c r="H20" s="78">
        <f t="shared" si="1"/>
        <v>1264800</v>
      </c>
      <c r="I20" s="100">
        <f t="shared" si="2"/>
        <v>126480</v>
      </c>
      <c r="J20" s="93"/>
      <c r="K20" s="93"/>
      <c r="L20" s="93"/>
      <c r="M20" s="93"/>
      <c r="N20" s="93"/>
      <c r="O20" s="93"/>
      <c r="P20" s="93"/>
      <c r="Q20" s="93"/>
      <c r="R20" s="93"/>
      <c r="S20" s="101"/>
    </row>
    <row r="21" spans="1:19" ht="15">
      <c r="A21" s="93"/>
      <c r="B21" s="93"/>
      <c r="C21" s="93" t="s">
        <v>308</v>
      </c>
      <c r="D21" s="93">
        <v>2108</v>
      </c>
      <c r="E21" s="93">
        <v>400</v>
      </c>
      <c r="F21" s="78">
        <f t="shared" si="0"/>
        <v>843200</v>
      </c>
      <c r="G21" s="98">
        <v>42833</v>
      </c>
      <c r="H21" s="78">
        <f t="shared" si="1"/>
        <v>843200</v>
      </c>
      <c r="I21" s="100">
        <f t="shared" si="2"/>
        <v>84320</v>
      </c>
      <c r="J21" s="93"/>
      <c r="K21" s="93"/>
      <c r="L21" s="93"/>
      <c r="M21" s="93"/>
      <c r="N21" s="93"/>
      <c r="O21" s="93"/>
      <c r="P21" s="93"/>
      <c r="Q21" s="93"/>
      <c r="R21" s="93"/>
      <c r="S21" s="101"/>
    </row>
    <row r="22" spans="1:19" ht="15">
      <c r="A22" s="93"/>
      <c r="B22" s="93"/>
      <c r="C22" s="93" t="s">
        <v>309</v>
      </c>
      <c r="D22" s="93">
        <v>3642</v>
      </c>
      <c r="E22" s="93">
        <v>540</v>
      </c>
      <c r="F22" s="78">
        <f t="shared" si="0"/>
        <v>1966680</v>
      </c>
      <c r="G22" s="98">
        <v>42833</v>
      </c>
      <c r="H22" s="78">
        <f t="shared" si="1"/>
        <v>1966680</v>
      </c>
      <c r="I22" s="100">
        <f t="shared" si="2"/>
        <v>196668</v>
      </c>
      <c r="J22" s="93"/>
      <c r="K22" s="93"/>
      <c r="L22" s="93"/>
      <c r="M22" s="93"/>
      <c r="N22" s="93"/>
      <c r="O22" s="93"/>
      <c r="P22" s="93"/>
      <c r="Q22" s="93"/>
      <c r="R22" s="93"/>
      <c r="S22" s="101"/>
    </row>
    <row r="23" spans="1:19" ht="15">
      <c r="A23" s="93"/>
      <c r="B23" s="93"/>
      <c r="C23" s="93" t="s">
        <v>310</v>
      </c>
      <c r="D23" s="93">
        <v>10344</v>
      </c>
      <c r="E23" s="93">
        <v>150</v>
      </c>
      <c r="F23" s="78">
        <f t="shared" si="0"/>
        <v>1551600</v>
      </c>
      <c r="G23" s="98">
        <v>42833</v>
      </c>
      <c r="H23" s="78">
        <f t="shared" si="1"/>
        <v>1551600</v>
      </c>
      <c r="I23" s="100">
        <f t="shared" si="2"/>
        <v>155160</v>
      </c>
      <c r="J23" s="93"/>
      <c r="K23" s="93"/>
      <c r="L23" s="93"/>
      <c r="M23" s="93"/>
      <c r="N23" s="93"/>
      <c r="O23" s="93"/>
      <c r="P23" s="93"/>
      <c r="Q23" s="93"/>
      <c r="R23" s="93"/>
      <c r="S23" s="101"/>
    </row>
    <row r="24" spans="1:19" ht="15">
      <c r="A24" s="93"/>
      <c r="B24" s="93"/>
      <c r="C24" s="93" t="s">
        <v>311</v>
      </c>
      <c r="D24" s="93">
        <v>13521</v>
      </c>
      <c r="E24" s="93">
        <v>360</v>
      </c>
      <c r="F24" s="78">
        <f t="shared" si="0"/>
        <v>4867560</v>
      </c>
      <c r="G24" s="98">
        <v>42833</v>
      </c>
      <c r="H24" s="78">
        <f t="shared" si="1"/>
        <v>4867560</v>
      </c>
      <c r="I24" s="100">
        <f t="shared" si="2"/>
        <v>486756</v>
      </c>
      <c r="J24" s="93"/>
      <c r="K24" s="93"/>
      <c r="L24" s="93"/>
      <c r="M24" s="93"/>
      <c r="N24" s="93"/>
      <c r="O24" s="93"/>
      <c r="P24" s="93"/>
      <c r="Q24" s="93"/>
      <c r="R24" s="93"/>
      <c r="S24" s="101"/>
    </row>
    <row r="25" spans="1:19" ht="15">
      <c r="A25" s="93"/>
      <c r="B25" s="93"/>
      <c r="C25" s="93" t="s">
        <v>311</v>
      </c>
      <c r="D25" s="93">
        <v>13521</v>
      </c>
      <c r="E25" s="93">
        <v>360</v>
      </c>
      <c r="F25" s="78">
        <f t="shared" si="0"/>
        <v>4867560</v>
      </c>
      <c r="G25" s="98">
        <v>42833</v>
      </c>
      <c r="H25" s="78">
        <f t="shared" si="1"/>
        <v>4867560</v>
      </c>
      <c r="I25" s="100">
        <f t="shared" si="2"/>
        <v>486756</v>
      </c>
      <c r="J25" s="93"/>
      <c r="K25" s="93"/>
      <c r="L25" s="93"/>
      <c r="M25" s="93"/>
      <c r="N25" s="93"/>
      <c r="O25" s="93"/>
      <c r="P25" s="93"/>
      <c r="Q25" s="93"/>
      <c r="R25" s="93"/>
      <c r="S25" s="101"/>
    </row>
    <row r="26" spans="1:19" ht="15">
      <c r="A26" s="99"/>
      <c r="B26" s="96"/>
      <c r="C26" s="99"/>
      <c r="D26" s="96"/>
      <c r="E26" s="96"/>
      <c r="G26" s="98"/>
      <c r="I26" s="100"/>
      <c r="J26" s="99"/>
      <c r="K26" s="99"/>
      <c r="L26" s="99"/>
      <c r="M26" s="99"/>
      <c r="N26" s="99"/>
      <c r="O26" s="99"/>
      <c r="P26" s="99"/>
      <c r="Q26" s="99"/>
      <c r="R26" s="99"/>
      <c r="S26" s="101"/>
    </row>
    <row r="27" spans="1:19" ht="15">
      <c r="A27" s="93"/>
      <c r="B27" s="93"/>
      <c r="C27" s="93"/>
      <c r="D27" s="93"/>
      <c r="E27" s="93"/>
      <c r="G27" s="98"/>
      <c r="I27" s="100"/>
      <c r="J27" s="93"/>
      <c r="K27" s="93"/>
      <c r="L27" s="93"/>
      <c r="M27" s="93"/>
      <c r="N27" s="93"/>
      <c r="O27" s="93"/>
      <c r="P27" s="93"/>
      <c r="Q27" s="93"/>
      <c r="R27" s="93"/>
      <c r="S27" s="101"/>
    </row>
    <row r="28" spans="1:19" ht="15">
      <c r="A28" s="93"/>
      <c r="B28" s="93"/>
      <c r="C28" s="93"/>
      <c r="D28" s="93"/>
      <c r="E28" s="93"/>
      <c r="G28" s="98"/>
      <c r="I28" s="100"/>
      <c r="J28" s="93"/>
      <c r="K28" s="93"/>
      <c r="L28" s="93"/>
      <c r="M28" s="93"/>
      <c r="N28" s="93"/>
      <c r="O28" s="93"/>
      <c r="P28" s="93"/>
      <c r="Q28" s="93"/>
      <c r="R28" s="93"/>
      <c r="S28" s="101"/>
    </row>
    <row r="29" spans="1:19" ht="15">
      <c r="A29" s="93"/>
      <c r="B29" s="93"/>
      <c r="C29" s="93"/>
      <c r="D29" s="93"/>
      <c r="E29" s="93"/>
      <c r="G29" s="98"/>
      <c r="I29" s="100"/>
      <c r="J29" s="93"/>
      <c r="K29" s="93"/>
      <c r="L29" s="93"/>
      <c r="M29" s="93"/>
      <c r="N29" s="93"/>
      <c r="O29" s="93"/>
      <c r="P29" s="93"/>
      <c r="Q29" s="93"/>
      <c r="R29" s="93"/>
      <c r="S29" s="101"/>
    </row>
    <row r="30" spans="1:19" ht="15">
      <c r="A30" s="93"/>
      <c r="B30" s="93"/>
      <c r="C30" s="93"/>
      <c r="D30" s="93"/>
      <c r="E30" s="93"/>
      <c r="G30" s="98"/>
      <c r="I30" s="100"/>
      <c r="J30" s="93"/>
      <c r="K30" s="93"/>
      <c r="L30" s="93"/>
      <c r="M30" s="93"/>
      <c r="N30" s="93"/>
      <c r="O30" s="93"/>
      <c r="P30" s="93"/>
      <c r="Q30" s="93"/>
      <c r="R30" s="93"/>
      <c r="S30" s="101"/>
    </row>
    <row r="31" spans="1:19" ht="15">
      <c r="A31" s="93"/>
      <c r="B31" s="93"/>
      <c r="C31" s="93"/>
      <c r="D31" s="93"/>
      <c r="E31" s="93"/>
      <c r="G31" s="98"/>
      <c r="I31" s="100"/>
      <c r="J31" s="93"/>
      <c r="K31" s="93"/>
      <c r="L31" s="93"/>
      <c r="M31" s="93"/>
      <c r="N31" s="93"/>
      <c r="O31" s="93"/>
      <c r="P31" s="93"/>
      <c r="Q31" s="93"/>
      <c r="R31" s="93"/>
      <c r="S31" s="101"/>
    </row>
    <row r="32" spans="1:19" ht="15">
      <c r="A32" s="93"/>
      <c r="B32" s="93"/>
      <c r="C32" s="93"/>
      <c r="D32" s="93"/>
      <c r="E32" s="93"/>
      <c r="G32" s="98"/>
      <c r="I32" s="100"/>
      <c r="J32" s="93"/>
      <c r="K32" s="93"/>
      <c r="L32" s="93"/>
      <c r="M32" s="93"/>
      <c r="N32" s="93"/>
      <c r="O32" s="93"/>
      <c r="P32" s="93"/>
      <c r="Q32" s="93"/>
      <c r="R32" s="93"/>
      <c r="S32" s="101"/>
    </row>
    <row r="33" spans="3:19" ht="15">
      <c r="C33" s="93"/>
      <c r="D33" s="93"/>
      <c r="E33" s="93"/>
      <c r="G33" s="98"/>
      <c r="I33" s="100"/>
      <c r="J33" s="93"/>
      <c r="K33" s="93"/>
      <c r="L33" s="93"/>
      <c r="M33" s="93"/>
      <c r="N33" s="93"/>
      <c r="O33" s="93"/>
      <c r="P33" s="93"/>
      <c r="Q33" s="93"/>
      <c r="R33" s="93"/>
      <c r="S33" s="101"/>
    </row>
    <row r="34" spans="3:19" ht="15">
      <c r="C34" s="93"/>
      <c r="D34" s="93"/>
      <c r="E34" s="93"/>
      <c r="G34" s="98"/>
      <c r="I34" s="100"/>
      <c r="J34" s="93"/>
      <c r="K34" s="93"/>
      <c r="L34" s="93"/>
      <c r="M34" s="93"/>
      <c r="N34" s="93"/>
      <c r="O34" s="93"/>
      <c r="P34" s="93"/>
      <c r="Q34" s="93"/>
      <c r="R34" s="93"/>
      <c r="S34" s="101"/>
    </row>
    <row r="35" spans="3:19" ht="15">
      <c r="C35" s="93"/>
      <c r="D35" s="93"/>
      <c r="E35" s="93"/>
      <c r="G35" s="98"/>
      <c r="I35" s="100"/>
      <c r="J35" s="93"/>
      <c r="K35" s="93"/>
      <c r="L35" s="93"/>
      <c r="M35" s="93"/>
      <c r="N35" s="93"/>
      <c r="O35" s="93"/>
      <c r="P35" s="93"/>
      <c r="Q35" s="93"/>
      <c r="R35" s="93"/>
      <c r="S35" s="101"/>
    </row>
    <row r="36" spans="3:19" ht="15">
      <c r="C36" s="93"/>
      <c r="D36" s="93"/>
      <c r="E36" s="93"/>
      <c r="G36" s="98"/>
      <c r="I36" s="100"/>
      <c r="J36" s="93"/>
      <c r="K36" s="93"/>
      <c r="L36" s="93"/>
      <c r="M36" s="93"/>
      <c r="N36" s="93"/>
      <c r="O36" s="93"/>
      <c r="P36" s="93"/>
      <c r="Q36" s="93"/>
      <c r="R36" s="93"/>
      <c r="S36" s="101"/>
    </row>
    <row r="37" spans="3:19" ht="15">
      <c r="C37" s="93"/>
      <c r="D37" s="93"/>
      <c r="E37" s="93"/>
      <c r="G37" s="98"/>
      <c r="I37" s="100"/>
      <c r="J37" s="93"/>
      <c r="K37" s="93"/>
      <c r="L37" s="93"/>
      <c r="M37" s="93"/>
      <c r="N37" s="93"/>
      <c r="O37" s="93"/>
      <c r="P37" s="93"/>
      <c r="Q37" s="93"/>
      <c r="R37" s="93"/>
      <c r="S37" s="101"/>
    </row>
    <row r="38" spans="3:19" ht="15">
      <c r="C38" s="93"/>
      <c r="D38" s="93"/>
      <c r="E38" s="93"/>
      <c r="G38" s="98"/>
      <c r="I38" s="100"/>
      <c r="J38" s="93"/>
      <c r="K38" s="93"/>
      <c r="L38" s="93"/>
      <c r="M38" s="93"/>
      <c r="N38" s="93"/>
      <c r="O38" s="93"/>
      <c r="P38" s="93"/>
      <c r="Q38" s="93"/>
      <c r="R38" s="93"/>
      <c r="S38" s="101"/>
    </row>
    <row r="39" spans="3:19" ht="15">
      <c r="C39" s="93"/>
      <c r="D39" s="93"/>
      <c r="E39" s="93"/>
      <c r="G39" s="98"/>
      <c r="I39" s="100"/>
      <c r="J39" s="93"/>
      <c r="K39" s="93"/>
      <c r="L39" s="93"/>
      <c r="M39" s="93"/>
      <c r="N39" s="93"/>
      <c r="O39" s="93"/>
      <c r="P39" s="93"/>
      <c r="Q39" s="93"/>
      <c r="R39" s="93"/>
      <c r="S39" s="101"/>
    </row>
    <row r="40" spans="3:19" ht="15">
      <c r="C40" s="93"/>
      <c r="D40" s="93"/>
      <c r="E40" s="93"/>
      <c r="G40" s="98"/>
      <c r="I40" s="100"/>
      <c r="J40" s="93"/>
      <c r="K40" s="93"/>
      <c r="L40" s="93"/>
      <c r="M40" s="93"/>
      <c r="N40" s="93"/>
      <c r="O40" s="93"/>
      <c r="P40" s="93"/>
      <c r="Q40" s="93"/>
      <c r="R40" s="93"/>
      <c r="S40" s="101"/>
    </row>
    <row r="41" spans="3:19" ht="15">
      <c r="C41" s="93"/>
      <c r="D41" s="93"/>
      <c r="E41" s="93"/>
      <c r="G41" s="98"/>
      <c r="I41" s="100"/>
      <c r="J41" s="93"/>
      <c r="K41" s="93"/>
      <c r="L41" s="93"/>
      <c r="M41" s="93"/>
      <c r="N41" s="93"/>
      <c r="O41" s="93"/>
      <c r="P41" s="93"/>
      <c r="Q41" s="93"/>
      <c r="R41" s="93"/>
      <c r="S41" s="101"/>
    </row>
    <row r="42" spans="3:19" ht="15">
      <c r="C42" s="93"/>
      <c r="D42" s="93"/>
      <c r="E42" s="93"/>
      <c r="G42" s="98"/>
      <c r="I42" s="100"/>
      <c r="J42" s="93"/>
      <c r="K42" s="93"/>
      <c r="L42" s="93"/>
      <c r="M42" s="93"/>
      <c r="N42" s="93"/>
      <c r="O42" s="93"/>
      <c r="P42" s="93"/>
      <c r="Q42" s="93"/>
      <c r="R42" s="93"/>
      <c r="S42" s="101"/>
    </row>
    <row r="43" spans="3:19" ht="15">
      <c r="C43" s="93"/>
      <c r="D43" s="93"/>
      <c r="E43" s="93"/>
      <c r="G43" s="98"/>
      <c r="I43" s="100"/>
      <c r="J43" s="93"/>
      <c r="K43" s="93"/>
      <c r="L43" s="93"/>
      <c r="M43" s="93"/>
      <c r="N43" s="93"/>
      <c r="O43" s="93"/>
      <c r="P43" s="93"/>
      <c r="Q43" s="93"/>
      <c r="R43" s="93"/>
      <c r="S43" s="101"/>
    </row>
    <row r="44" spans="3:19" ht="15">
      <c r="C44" s="93"/>
      <c r="D44" s="93"/>
      <c r="E44" s="93"/>
      <c r="G44" s="98"/>
      <c r="I44" s="100"/>
      <c r="J44" s="93"/>
      <c r="K44" s="93"/>
      <c r="L44" s="93"/>
      <c r="M44" s="93"/>
      <c r="N44" s="93"/>
      <c r="O44" s="93"/>
      <c r="P44" s="93"/>
      <c r="Q44" s="93"/>
      <c r="R44" s="93"/>
      <c r="S44" s="101"/>
    </row>
    <row r="45" spans="3:19" ht="15">
      <c r="C45" s="93"/>
      <c r="D45" s="93"/>
      <c r="E45" s="93"/>
      <c r="G45" s="98"/>
      <c r="I45" s="100"/>
      <c r="J45" s="93"/>
      <c r="K45" s="93"/>
      <c r="L45" s="93"/>
      <c r="M45" s="93"/>
      <c r="N45" s="93"/>
      <c r="O45" s="93"/>
      <c r="P45" s="93"/>
      <c r="Q45" s="93"/>
      <c r="R45" s="93"/>
      <c r="S45" s="101"/>
    </row>
    <row r="46" spans="3:19" ht="15">
      <c r="C46" s="93"/>
      <c r="D46" s="93"/>
      <c r="E46" s="93"/>
      <c r="G46" s="98"/>
      <c r="I46" s="100"/>
      <c r="J46" s="93"/>
      <c r="K46" s="93"/>
      <c r="L46" s="93"/>
      <c r="M46" s="93"/>
      <c r="N46" s="93"/>
      <c r="O46" s="93"/>
      <c r="P46" s="93"/>
      <c r="Q46" s="93"/>
      <c r="R46" s="93"/>
      <c r="S46" s="101"/>
    </row>
    <row r="47" spans="3:19" ht="15">
      <c r="C47" s="93"/>
      <c r="D47" s="93"/>
      <c r="E47" s="93"/>
      <c r="G47" s="98"/>
      <c r="I47" s="100"/>
      <c r="J47" s="93"/>
      <c r="K47" s="93"/>
      <c r="L47" s="93"/>
      <c r="M47" s="93"/>
      <c r="N47" s="93"/>
      <c r="O47" s="93"/>
      <c r="P47" s="93"/>
      <c r="Q47" s="93"/>
      <c r="R47" s="93"/>
      <c r="S47" s="101"/>
    </row>
    <row r="48" spans="3:19" ht="15">
      <c r="C48" s="93"/>
      <c r="D48" s="93"/>
      <c r="E48" s="93"/>
      <c r="G48" s="98"/>
      <c r="I48" s="100"/>
      <c r="J48" s="93"/>
      <c r="K48" s="93"/>
      <c r="L48" s="93"/>
      <c r="M48" s="93"/>
      <c r="N48" s="93"/>
      <c r="O48" s="93"/>
      <c r="P48" s="93"/>
      <c r="Q48" s="93"/>
      <c r="R48" s="93"/>
      <c r="S48" s="101"/>
    </row>
    <row r="49" spans="1:19" ht="15">
      <c r="A49" s="93"/>
      <c r="B49" s="93"/>
      <c r="C49" s="93"/>
      <c r="D49" s="93"/>
      <c r="E49" s="93"/>
      <c r="G49" s="98"/>
      <c r="I49" s="100"/>
      <c r="J49" s="93"/>
      <c r="K49" s="93"/>
      <c r="L49" s="93"/>
      <c r="M49" s="93"/>
      <c r="N49" s="93"/>
      <c r="O49" s="93"/>
      <c r="P49" s="93"/>
      <c r="Q49" s="93"/>
      <c r="R49" s="93"/>
      <c r="S49" s="101"/>
    </row>
    <row r="50" spans="1:19" ht="15">
      <c r="A50" s="93"/>
      <c r="B50" s="93"/>
      <c r="C50" s="93"/>
      <c r="D50" s="93"/>
      <c r="E50" s="93"/>
      <c r="G50" s="98"/>
      <c r="I50" s="100"/>
      <c r="J50" s="93"/>
      <c r="K50" s="93"/>
      <c r="L50" s="93"/>
      <c r="M50" s="93"/>
      <c r="N50" s="93"/>
      <c r="O50" s="93"/>
      <c r="P50" s="93"/>
      <c r="Q50" s="93"/>
      <c r="R50" s="93"/>
      <c r="S50" s="10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73"/>
  <sheetViews>
    <sheetView showGridLines="0" tabSelected="1" zoomScaleNormal="100" zoomScaleSheetLayoutView="85" workbookViewId="0">
      <pane xSplit="1" ySplit="9" topLeftCell="B52" activePane="bottomRight" state="frozen"/>
      <selection pane="topRight" activeCell="B1" sqref="B1"/>
      <selection pane="bottomLeft" activeCell="A10" sqref="A10"/>
      <selection pane="bottomRight" activeCell="E64" sqref="E64"/>
    </sheetView>
  </sheetViews>
  <sheetFormatPr defaultRowHeight="12.75"/>
  <cols>
    <col min="1" max="1" width="2.7109375" style="16" customWidth="1"/>
    <col min="2" max="2" width="4.7109375" style="16" customWidth="1"/>
    <col min="3" max="3" width="20.7109375" style="16" customWidth="1"/>
    <col min="4" max="5" width="15.7109375" style="16" customWidth="1"/>
    <col min="6" max="6" width="25.7109375" style="16" customWidth="1"/>
    <col min="7" max="7" width="40.7109375" style="16" customWidth="1"/>
    <col min="8" max="14" width="7.7109375" style="16" customWidth="1"/>
    <col min="15" max="17" width="6.7109375" style="16" customWidth="1"/>
    <col min="18" max="20" width="3.7109375" style="16" customWidth="1"/>
    <col min="21" max="16384" width="9.140625" style="16"/>
  </cols>
  <sheetData>
    <row r="1" spans="2:17" ht="26.25">
      <c r="B1" s="14" t="s">
        <v>15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2:17" ht="17.25">
      <c r="B2" s="17" t="s">
        <v>16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>
      <c r="B3" s="18" t="s">
        <v>33</v>
      </c>
      <c r="D3" s="18"/>
      <c r="E3" s="18"/>
    </row>
    <row r="4" spans="2:17">
      <c r="B4" s="18" t="s">
        <v>34</v>
      </c>
      <c r="D4" s="18"/>
      <c r="E4" s="18"/>
    </row>
    <row r="5" spans="2:17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2:17" ht="15" customHeight="1">
      <c r="B6" s="257" t="s">
        <v>17</v>
      </c>
      <c r="C6" s="257" t="s">
        <v>18</v>
      </c>
      <c r="D6" s="256" t="s">
        <v>19</v>
      </c>
      <c r="E6" s="256"/>
      <c r="F6" s="256"/>
      <c r="G6" s="257" t="s">
        <v>20</v>
      </c>
      <c r="H6" s="257" t="s">
        <v>21</v>
      </c>
      <c r="I6" s="257" t="s">
        <v>22</v>
      </c>
      <c r="J6" s="256" t="s">
        <v>26</v>
      </c>
      <c r="K6" s="256"/>
      <c r="L6" s="256"/>
      <c r="M6" s="256"/>
      <c r="N6" s="256"/>
      <c r="O6" s="259" t="s">
        <v>40</v>
      </c>
      <c r="P6" s="257" t="s">
        <v>41</v>
      </c>
      <c r="Q6" s="259" t="s">
        <v>26</v>
      </c>
    </row>
    <row r="7" spans="2:17" ht="15" customHeight="1">
      <c r="B7" s="263"/>
      <c r="C7" s="263"/>
      <c r="D7" s="256"/>
      <c r="E7" s="256"/>
      <c r="F7" s="256"/>
      <c r="G7" s="263"/>
      <c r="H7" s="263"/>
      <c r="I7" s="263"/>
      <c r="J7" s="256"/>
      <c r="K7" s="256"/>
      <c r="L7" s="256"/>
      <c r="M7" s="256"/>
      <c r="N7" s="256"/>
      <c r="O7" s="263"/>
      <c r="P7" s="263"/>
      <c r="Q7" s="264"/>
    </row>
    <row r="8" spans="2:17" ht="15" customHeight="1">
      <c r="B8" s="263"/>
      <c r="C8" s="263"/>
      <c r="D8" s="263" t="s">
        <v>37</v>
      </c>
      <c r="E8" s="263" t="s">
        <v>38</v>
      </c>
      <c r="F8" s="263" t="s">
        <v>39</v>
      </c>
      <c r="G8" s="263"/>
      <c r="H8" s="263"/>
      <c r="I8" s="263"/>
      <c r="J8" s="257" t="s">
        <v>27</v>
      </c>
      <c r="K8" s="257" t="s">
        <v>28</v>
      </c>
      <c r="L8" s="257" t="s">
        <v>23</v>
      </c>
      <c r="M8" s="259" t="s">
        <v>29</v>
      </c>
      <c r="N8" s="257" t="s">
        <v>30</v>
      </c>
      <c r="O8" s="263"/>
      <c r="P8" s="263"/>
      <c r="Q8" s="264"/>
    </row>
    <row r="9" spans="2:17" ht="15" customHeight="1" thickBot="1">
      <c r="B9" s="258"/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65"/>
    </row>
    <row r="10" spans="2:17" ht="18" customHeight="1" thickTop="1">
      <c r="B10" s="19"/>
      <c r="C10" s="20"/>
      <c r="D10" s="21"/>
      <c r="E10" s="21"/>
      <c r="F10" s="20"/>
      <c r="G10" s="20"/>
      <c r="H10" s="19"/>
      <c r="I10" s="19"/>
      <c r="J10" s="28"/>
      <c r="K10" s="28"/>
      <c r="L10" s="28"/>
      <c r="M10" s="28"/>
      <c r="N10" s="28"/>
      <c r="O10" s="19"/>
      <c r="P10" s="19"/>
      <c r="Q10" s="19"/>
    </row>
    <row r="11" spans="2:17" ht="18" customHeight="1">
      <c r="B11" s="19">
        <v>1</v>
      </c>
      <c r="C11" s="20" t="s">
        <v>45</v>
      </c>
      <c r="D11" s="21" t="s">
        <v>50</v>
      </c>
      <c r="E11" s="21" t="s">
        <v>52</v>
      </c>
      <c r="F11" s="20" t="s">
        <v>51</v>
      </c>
      <c r="G11" s="20" t="s">
        <v>54</v>
      </c>
      <c r="H11" s="19" t="s">
        <v>55</v>
      </c>
      <c r="I11" s="19"/>
      <c r="J11" s="28">
        <v>0.5</v>
      </c>
      <c r="K11" s="28">
        <v>3</v>
      </c>
      <c r="L11" s="28">
        <v>1</v>
      </c>
      <c r="M11" s="28">
        <v>0</v>
      </c>
      <c r="N11" s="28">
        <v>1</v>
      </c>
      <c r="O11" s="19"/>
      <c r="P11" s="243" t="s">
        <v>334</v>
      </c>
      <c r="Q11" s="260">
        <f>O31*3</f>
        <v>177</v>
      </c>
    </row>
    <row r="12" spans="2:17" ht="18" customHeight="1">
      <c r="B12" s="43"/>
      <c r="C12" s="44"/>
      <c r="D12" s="45"/>
      <c r="E12" s="45"/>
      <c r="F12" s="44"/>
      <c r="G12" s="44"/>
      <c r="H12" s="43"/>
      <c r="I12" s="43"/>
      <c r="J12" s="46"/>
      <c r="K12" s="46"/>
      <c r="L12" s="46"/>
      <c r="M12" s="46"/>
      <c r="N12" s="46"/>
      <c r="O12" s="43"/>
      <c r="P12" s="40"/>
      <c r="Q12" s="261"/>
    </row>
    <row r="13" spans="2:17" ht="18" customHeight="1">
      <c r="B13" s="43"/>
      <c r="C13" s="44"/>
      <c r="D13" s="21"/>
      <c r="E13" s="21" t="s">
        <v>52</v>
      </c>
      <c r="F13" s="20" t="s">
        <v>53</v>
      </c>
      <c r="G13" s="44" t="s">
        <v>56</v>
      </c>
      <c r="H13" s="43" t="s">
        <v>55</v>
      </c>
      <c r="I13" s="43"/>
      <c r="J13" s="28">
        <v>0.5</v>
      </c>
      <c r="K13" s="46">
        <v>3</v>
      </c>
      <c r="L13" s="46">
        <v>1</v>
      </c>
      <c r="M13" s="46">
        <v>0</v>
      </c>
      <c r="N13" s="46">
        <v>1</v>
      </c>
      <c r="O13" s="43"/>
      <c r="P13" s="243" t="s">
        <v>335</v>
      </c>
      <c r="Q13" s="261"/>
    </row>
    <row r="14" spans="2:17" ht="18" customHeight="1">
      <c r="B14" s="43"/>
      <c r="C14" s="44"/>
      <c r="D14" s="45"/>
      <c r="E14" s="45"/>
      <c r="F14" s="44"/>
      <c r="G14" s="44"/>
      <c r="H14" s="43"/>
      <c r="I14" s="43"/>
      <c r="J14" s="46"/>
      <c r="K14" s="46"/>
      <c r="L14" s="46"/>
      <c r="M14" s="46"/>
      <c r="N14" s="46"/>
      <c r="O14" s="43"/>
      <c r="P14" s="40"/>
      <c r="Q14" s="261"/>
    </row>
    <row r="15" spans="2:17" ht="24">
      <c r="B15" s="43"/>
      <c r="C15" s="44"/>
      <c r="D15" s="45" t="s">
        <v>57</v>
      </c>
      <c r="E15" s="45" t="s">
        <v>52</v>
      </c>
      <c r="F15" s="44" t="s">
        <v>58</v>
      </c>
      <c r="G15" s="44" t="s">
        <v>59</v>
      </c>
      <c r="H15" s="43" t="s">
        <v>55</v>
      </c>
      <c r="I15" s="43"/>
      <c r="J15" s="28">
        <v>0.5</v>
      </c>
      <c r="K15" s="46">
        <v>2</v>
      </c>
      <c r="L15" s="46">
        <v>0</v>
      </c>
      <c r="M15" s="46">
        <v>3</v>
      </c>
      <c r="N15" s="28">
        <v>0.5</v>
      </c>
      <c r="O15" s="43"/>
      <c r="P15" s="243" t="s">
        <v>336</v>
      </c>
      <c r="Q15" s="261"/>
    </row>
    <row r="16" spans="2:17" ht="18" customHeight="1">
      <c r="B16" s="43"/>
      <c r="C16" s="44"/>
      <c r="D16" s="45"/>
      <c r="E16" s="45"/>
      <c r="F16" s="44"/>
      <c r="G16" s="44"/>
      <c r="H16" s="43"/>
      <c r="I16" s="43"/>
      <c r="J16" s="46"/>
      <c r="K16" s="46"/>
      <c r="L16" s="46"/>
      <c r="M16" s="46"/>
      <c r="N16" s="46"/>
      <c r="O16" s="43"/>
      <c r="P16" s="40"/>
      <c r="Q16" s="261"/>
    </row>
    <row r="17" spans="2:17" ht="24">
      <c r="B17" s="43"/>
      <c r="C17" s="44"/>
      <c r="D17" s="45"/>
      <c r="E17" s="45" t="s">
        <v>52</v>
      </c>
      <c r="F17" s="44" t="s">
        <v>60</v>
      </c>
      <c r="G17" s="44" t="s">
        <v>61</v>
      </c>
      <c r="H17" s="43" t="s">
        <v>55</v>
      </c>
      <c r="I17" s="43"/>
      <c r="J17" s="28">
        <v>0.5</v>
      </c>
      <c r="K17" s="46">
        <v>2</v>
      </c>
      <c r="L17" s="46">
        <v>0</v>
      </c>
      <c r="M17" s="46">
        <v>3</v>
      </c>
      <c r="N17" s="28">
        <v>0.5</v>
      </c>
      <c r="O17" s="43"/>
      <c r="P17" s="243" t="s">
        <v>337</v>
      </c>
      <c r="Q17" s="261"/>
    </row>
    <row r="18" spans="2:17" ht="18" customHeight="1">
      <c r="B18" s="43"/>
      <c r="C18" s="44"/>
      <c r="D18" s="45"/>
      <c r="E18" s="45"/>
      <c r="F18" s="44"/>
      <c r="G18" s="44"/>
      <c r="H18" s="43"/>
      <c r="I18" s="43"/>
      <c r="J18" s="46"/>
      <c r="K18" s="46"/>
      <c r="L18" s="46"/>
      <c r="M18" s="46"/>
      <c r="N18" s="46"/>
      <c r="O18" s="43"/>
      <c r="P18" s="40"/>
      <c r="Q18" s="261"/>
    </row>
    <row r="19" spans="2:17" ht="24">
      <c r="B19" s="43"/>
      <c r="C19" s="44"/>
      <c r="D19" s="45"/>
      <c r="E19" s="45" t="s">
        <v>52</v>
      </c>
      <c r="F19" s="44" t="s">
        <v>62</v>
      </c>
      <c r="G19" s="44" t="s">
        <v>63</v>
      </c>
      <c r="H19" s="43" t="s">
        <v>55</v>
      </c>
      <c r="I19" s="43"/>
      <c r="J19" s="28">
        <v>0.5</v>
      </c>
      <c r="K19" s="46">
        <v>2</v>
      </c>
      <c r="L19" s="46">
        <v>0</v>
      </c>
      <c r="M19" s="46">
        <v>3</v>
      </c>
      <c r="N19" s="28">
        <v>0.5</v>
      </c>
      <c r="O19" s="43"/>
      <c r="P19" s="243" t="s">
        <v>460</v>
      </c>
      <c r="Q19" s="261"/>
    </row>
    <row r="20" spans="2:17" ht="18" customHeight="1">
      <c r="B20" s="43"/>
      <c r="C20" s="44"/>
      <c r="D20" s="45"/>
      <c r="E20" s="45"/>
      <c r="F20" s="44"/>
      <c r="G20" s="44"/>
      <c r="H20" s="43"/>
      <c r="I20" s="43"/>
      <c r="J20" s="46"/>
      <c r="K20" s="46"/>
      <c r="L20" s="46"/>
      <c r="M20" s="46"/>
      <c r="N20" s="46"/>
      <c r="O20" s="43"/>
      <c r="P20" s="40"/>
      <c r="Q20" s="261"/>
    </row>
    <row r="21" spans="2:17" ht="18" customHeight="1">
      <c r="B21" s="43"/>
      <c r="C21" s="44"/>
      <c r="D21" s="45"/>
      <c r="E21" s="45" t="s">
        <v>52</v>
      </c>
      <c r="F21" s="44" t="s">
        <v>64</v>
      </c>
      <c r="G21" s="44" t="s">
        <v>65</v>
      </c>
      <c r="H21" s="43" t="s">
        <v>55</v>
      </c>
      <c r="I21" s="43"/>
      <c r="J21" s="28">
        <v>0.5</v>
      </c>
      <c r="K21" s="46">
        <v>2</v>
      </c>
      <c r="L21" s="46">
        <v>0</v>
      </c>
      <c r="M21" s="46">
        <v>3</v>
      </c>
      <c r="N21" s="28">
        <v>0.5</v>
      </c>
      <c r="O21" s="43"/>
      <c r="P21" s="243" t="s">
        <v>460</v>
      </c>
      <c r="Q21" s="261"/>
    </row>
    <row r="22" spans="2:17" ht="18" customHeight="1">
      <c r="B22" s="43"/>
      <c r="C22" s="44"/>
      <c r="D22" s="45"/>
      <c r="E22" s="45"/>
      <c r="F22" s="44"/>
      <c r="G22" s="44"/>
      <c r="H22" s="43"/>
      <c r="I22" s="43"/>
      <c r="J22" s="46"/>
      <c r="K22" s="46"/>
      <c r="L22" s="46"/>
      <c r="M22" s="46"/>
      <c r="N22" s="46"/>
      <c r="O22" s="43"/>
      <c r="P22" s="40"/>
      <c r="Q22" s="261"/>
    </row>
    <row r="23" spans="2:17" ht="24">
      <c r="B23" s="43"/>
      <c r="C23" s="44"/>
      <c r="D23" s="45"/>
      <c r="E23" s="45" t="s">
        <v>52</v>
      </c>
      <c r="F23" s="44" t="s">
        <v>66</v>
      </c>
      <c r="G23" s="44" t="s">
        <v>67</v>
      </c>
      <c r="H23" s="43" t="s">
        <v>55</v>
      </c>
      <c r="I23" s="43"/>
      <c r="J23" s="28">
        <v>0.5</v>
      </c>
      <c r="K23" s="46">
        <v>2</v>
      </c>
      <c r="L23" s="46">
        <v>0</v>
      </c>
      <c r="M23" s="46">
        <v>3</v>
      </c>
      <c r="N23" s="28">
        <v>0.5</v>
      </c>
      <c r="O23" s="43"/>
      <c r="P23" s="243" t="s">
        <v>461</v>
      </c>
      <c r="Q23" s="261"/>
    </row>
    <row r="24" spans="2:17" ht="18" customHeight="1">
      <c r="B24" s="43"/>
      <c r="C24" s="44"/>
      <c r="D24" s="45"/>
      <c r="E24" s="45"/>
      <c r="F24" s="44"/>
      <c r="G24" s="44"/>
      <c r="H24" s="43"/>
      <c r="I24" s="43"/>
      <c r="J24" s="46"/>
      <c r="K24" s="46"/>
      <c r="L24" s="46"/>
      <c r="M24" s="46"/>
      <c r="N24" s="46"/>
      <c r="O24" s="43"/>
      <c r="P24" s="40"/>
      <c r="Q24" s="261"/>
    </row>
    <row r="25" spans="2:17" ht="24">
      <c r="B25" s="43"/>
      <c r="C25" s="44"/>
      <c r="D25" s="45"/>
      <c r="E25" s="45" t="s">
        <v>52</v>
      </c>
      <c r="F25" s="44" t="s">
        <v>68</v>
      </c>
      <c r="G25" s="44" t="s">
        <v>69</v>
      </c>
      <c r="H25" s="43" t="s">
        <v>55</v>
      </c>
      <c r="I25" s="43"/>
      <c r="J25" s="28">
        <v>0.5</v>
      </c>
      <c r="K25" s="46">
        <v>2</v>
      </c>
      <c r="L25" s="46">
        <v>0</v>
      </c>
      <c r="M25" s="46">
        <v>3</v>
      </c>
      <c r="N25" s="28">
        <v>0.5</v>
      </c>
      <c r="O25" s="43"/>
      <c r="P25" s="243" t="s">
        <v>461</v>
      </c>
      <c r="Q25" s="261"/>
    </row>
    <row r="26" spans="2:17" ht="18" customHeight="1">
      <c r="B26" s="43"/>
      <c r="C26" s="44"/>
      <c r="D26" s="45"/>
      <c r="E26" s="45"/>
      <c r="F26" s="44"/>
      <c r="G26" s="44"/>
      <c r="H26" s="43"/>
      <c r="I26" s="43"/>
      <c r="J26" s="46"/>
      <c r="K26" s="46"/>
      <c r="L26" s="46"/>
      <c r="M26" s="46"/>
      <c r="N26" s="46"/>
      <c r="O26" s="43"/>
      <c r="P26" s="40"/>
      <c r="Q26" s="261"/>
    </row>
    <row r="27" spans="2:17" ht="24">
      <c r="B27" s="43"/>
      <c r="C27" s="44"/>
      <c r="D27" s="45"/>
      <c r="E27" s="45" t="s">
        <v>52</v>
      </c>
      <c r="F27" s="44" t="s">
        <v>70</v>
      </c>
      <c r="G27" s="44" t="s">
        <v>71</v>
      </c>
      <c r="H27" s="43" t="s">
        <v>55</v>
      </c>
      <c r="I27" s="43"/>
      <c r="J27" s="28">
        <v>0.5</v>
      </c>
      <c r="K27" s="46">
        <v>2</v>
      </c>
      <c r="L27" s="46">
        <v>0</v>
      </c>
      <c r="M27" s="46">
        <v>3</v>
      </c>
      <c r="N27" s="28">
        <v>0.5</v>
      </c>
      <c r="O27" s="43"/>
      <c r="P27" s="243" t="s">
        <v>461</v>
      </c>
      <c r="Q27" s="261"/>
    </row>
    <row r="28" spans="2:17" ht="18" customHeight="1">
      <c r="B28" s="43"/>
      <c r="C28" s="44"/>
      <c r="D28" s="45"/>
      <c r="E28" s="45"/>
      <c r="F28" s="44"/>
      <c r="G28" s="44"/>
      <c r="H28" s="43"/>
      <c r="I28" s="43"/>
      <c r="J28" s="46"/>
      <c r="K28" s="46"/>
      <c r="L28" s="46"/>
      <c r="M28" s="46"/>
      <c r="N28" s="46"/>
      <c r="O28" s="43"/>
      <c r="P28" s="40"/>
      <c r="Q28" s="261"/>
    </row>
    <row r="29" spans="2:17" ht="24">
      <c r="B29" s="43"/>
      <c r="C29" s="44"/>
      <c r="D29" s="45"/>
      <c r="E29" s="45" t="s">
        <v>52</v>
      </c>
      <c r="F29" s="44" t="s">
        <v>72</v>
      </c>
      <c r="G29" s="44" t="s">
        <v>73</v>
      </c>
      <c r="H29" s="43" t="s">
        <v>55</v>
      </c>
      <c r="I29" s="43"/>
      <c r="J29" s="28">
        <v>0.5</v>
      </c>
      <c r="K29" s="46">
        <v>2</v>
      </c>
      <c r="L29" s="46">
        <v>0</v>
      </c>
      <c r="M29" s="46">
        <v>3</v>
      </c>
      <c r="N29" s="28">
        <v>0.5</v>
      </c>
      <c r="O29" s="43"/>
      <c r="P29" s="243" t="s">
        <v>461</v>
      </c>
      <c r="Q29" s="262"/>
    </row>
    <row r="30" spans="2:17" ht="18" customHeight="1" thickBot="1">
      <c r="B30" s="48"/>
      <c r="C30" s="49"/>
      <c r="D30" s="50"/>
      <c r="E30" s="50"/>
      <c r="F30" s="49"/>
      <c r="G30" s="49"/>
      <c r="H30" s="48"/>
      <c r="I30" s="48"/>
      <c r="J30" s="51"/>
      <c r="K30" s="51"/>
      <c r="L30" s="51"/>
      <c r="M30" s="51"/>
      <c r="N30" s="51"/>
      <c r="O30" s="48"/>
      <c r="P30" s="48"/>
      <c r="Q30" s="48"/>
    </row>
    <row r="31" spans="2:17" ht="18" customHeight="1" thickTop="1" thickBot="1">
      <c r="B31" s="29"/>
      <c r="C31" s="30"/>
      <c r="D31" s="31"/>
      <c r="E31" s="31"/>
      <c r="F31" s="30"/>
      <c r="G31" s="30"/>
      <c r="H31" s="29"/>
      <c r="I31" s="29"/>
      <c r="J31" s="32">
        <f>SUM(J10:J30)</f>
        <v>5</v>
      </c>
      <c r="K31" s="32">
        <f>SUM(K10:K30)</f>
        <v>22</v>
      </c>
      <c r="L31" s="32">
        <f>SUM(L10:L30)</f>
        <v>2</v>
      </c>
      <c r="M31" s="32">
        <f>SUM(M10:M30)</f>
        <v>24</v>
      </c>
      <c r="N31" s="32">
        <f>SUM(N10:N30)</f>
        <v>6</v>
      </c>
      <c r="O31" s="32">
        <f>SUM(J31:N31)</f>
        <v>59</v>
      </c>
      <c r="P31" s="32"/>
      <c r="Q31" s="32"/>
    </row>
    <row r="32" spans="2:17" ht="18" customHeight="1">
      <c r="B32" s="25"/>
      <c r="C32" s="26"/>
      <c r="D32" s="27"/>
      <c r="E32" s="27"/>
      <c r="F32" s="26"/>
      <c r="G32" s="26"/>
      <c r="H32" s="25"/>
      <c r="I32" s="25"/>
      <c r="J32" s="33"/>
      <c r="K32" s="33"/>
      <c r="L32" s="33"/>
      <c r="M32" s="33"/>
      <c r="N32" s="33"/>
      <c r="O32" s="25"/>
      <c r="P32" s="25"/>
      <c r="Q32" s="25"/>
    </row>
    <row r="33" spans="2:17" ht="24">
      <c r="B33" s="19">
        <v>2</v>
      </c>
      <c r="C33" s="20" t="s">
        <v>49</v>
      </c>
      <c r="D33" s="20" t="s">
        <v>48</v>
      </c>
      <c r="E33" s="20" t="s">
        <v>77</v>
      </c>
      <c r="F33" s="20" t="s">
        <v>78</v>
      </c>
      <c r="G33" s="20" t="s">
        <v>79</v>
      </c>
      <c r="H33" s="19" t="s">
        <v>55</v>
      </c>
      <c r="I33" s="19"/>
      <c r="J33" s="28">
        <v>0.5</v>
      </c>
      <c r="K33" s="28">
        <v>2</v>
      </c>
      <c r="L33" s="28">
        <v>0</v>
      </c>
      <c r="M33" s="28">
        <v>3</v>
      </c>
      <c r="N33" s="28">
        <v>0.5</v>
      </c>
      <c r="O33" s="19"/>
      <c r="P33" s="76" t="s">
        <v>180</v>
      </c>
      <c r="Q33" s="260">
        <f>O45*3</f>
        <v>108</v>
      </c>
    </row>
    <row r="34" spans="2:17" ht="18" customHeight="1">
      <c r="B34" s="19"/>
      <c r="C34" s="20"/>
      <c r="D34" s="21"/>
      <c r="E34" s="21"/>
      <c r="F34" s="20"/>
      <c r="G34" s="20"/>
      <c r="H34" s="19"/>
      <c r="I34" s="19"/>
      <c r="J34" s="28"/>
      <c r="K34" s="28"/>
      <c r="L34" s="28"/>
      <c r="M34" s="28"/>
      <c r="N34" s="28"/>
      <c r="O34" s="19"/>
      <c r="P34" s="76"/>
      <c r="Q34" s="261"/>
    </row>
    <row r="35" spans="2:17" ht="24">
      <c r="B35" s="19"/>
      <c r="C35" s="20"/>
      <c r="D35" s="21"/>
      <c r="E35" s="20" t="s">
        <v>77</v>
      </c>
      <c r="F35" s="20" t="s">
        <v>80</v>
      </c>
      <c r="G35" s="20" t="s">
        <v>81</v>
      </c>
      <c r="H35" s="19" t="s">
        <v>55</v>
      </c>
      <c r="I35" s="19"/>
      <c r="J35" s="28">
        <v>0.5</v>
      </c>
      <c r="K35" s="28">
        <v>2</v>
      </c>
      <c r="L35" s="28">
        <v>0</v>
      </c>
      <c r="M35" s="28">
        <v>3</v>
      </c>
      <c r="N35" s="28">
        <v>0.5</v>
      </c>
      <c r="O35" s="19"/>
      <c r="P35" s="76" t="s">
        <v>181</v>
      </c>
      <c r="Q35" s="261"/>
    </row>
    <row r="36" spans="2:17" ht="18" customHeight="1">
      <c r="B36" s="43"/>
      <c r="C36" s="44"/>
      <c r="D36" s="45"/>
      <c r="E36" s="44"/>
      <c r="F36" s="44"/>
      <c r="G36" s="44"/>
      <c r="H36" s="43"/>
      <c r="I36" s="43"/>
      <c r="J36" s="46"/>
      <c r="K36" s="46"/>
      <c r="L36" s="46"/>
      <c r="M36" s="46"/>
      <c r="N36" s="46"/>
      <c r="O36" s="43"/>
      <c r="P36" s="76"/>
      <c r="Q36" s="261"/>
    </row>
    <row r="37" spans="2:17" ht="24">
      <c r="B37" s="43"/>
      <c r="C37" s="44"/>
      <c r="D37" s="45"/>
      <c r="E37" s="20" t="s">
        <v>77</v>
      </c>
      <c r="F37" s="20" t="s">
        <v>82</v>
      </c>
      <c r="G37" s="20" t="s">
        <v>83</v>
      </c>
      <c r="H37" s="43" t="s">
        <v>55</v>
      </c>
      <c r="I37" s="43"/>
      <c r="J37" s="28">
        <v>0.5</v>
      </c>
      <c r="K37" s="28">
        <v>2</v>
      </c>
      <c r="L37" s="28">
        <v>0</v>
      </c>
      <c r="M37" s="28">
        <v>3</v>
      </c>
      <c r="N37" s="28">
        <v>0.5</v>
      </c>
      <c r="O37" s="43"/>
      <c r="P37" s="76" t="s">
        <v>182</v>
      </c>
      <c r="Q37" s="261"/>
    </row>
    <row r="38" spans="2:17" ht="18" customHeight="1">
      <c r="B38" s="43"/>
      <c r="C38" s="44"/>
      <c r="D38" s="45"/>
      <c r="E38" s="44"/>
      <c r="F38" s="44"/>
      <c r="G38" s="44"/>
      <c r="H38" s="43"/>
      <c r="I38" s="43"/>
      <c r="J38" s="46"/>
      <c r="K38" s="46"/>
      <c r="L38" s="46"/>
      <c r="M38" s="46"/>
      <c r="N38" s="46"/>
      <c r="O38" s="43"/>
      <c r="P38" s="76"/>
      <c r="Q38" s="261"/>
    </row>
    <row r="39" spans="2:17" ht="24">
      <c r="B39" s="43"/>
      <c r="C39" s="44"/>
      <c r="D39" s="20" t="s">
        <v>36</v>
      </c>
      <c r="E39" s="20" t="s">
        <v>85</v>
      </c>
      <c r="F39" s="20" t="s">
        <v>78</v>
      </c>
      <c r="G39" s="20" t="s">
        <v>79</v>
      </c>
      <c r="H39" s="19" t="s">
        <v>55</v>
      </c>
      <c r="I39" s="43"/>
      <c r="J39" s="28">
        <v>0.5</v>
      </c>
      <c r="K39" s="28">
        <v>2</v>
      </c>
      <c r="L39" s="28">
        <v>0</v>
      </c>
      <c r="M39" s="28">
        <v>3</v>
      </c>
      <c r="N39" s="28">
        <v>0.5</v>
      </c>
      <c r="O39" s="43"/>
      <c r="P39" s="76" t="s">
        <v>183</v>
      </c>
      <c r="Q39" s="261"/>
    </row>
    <row r="40" spans="2:17" ht="18" customHeight="1">
      <c r="B40" s="43"/>
      <c r="C40" s="44"/>
      <c r="D40" s="21"/>
      <c r="E40" s="21"/>
      <c r="F40" s="20"/>
      <c r="G40" s="20"/>
      <c r="H40" s="19"/>
      <c r="I40" s="43"/>
      <c r="J40" s="46"/>
      <c r="K40" s="46"/>
      <c r="L40" s="46"/>
      <c r="M40" s="46"/>
      <c r="N40" s="46"/>
      <c r="O40" s="43"/>
      <c r="P40" s="76"/>
      <c r="Q40" s="261"/>
    </row>
    <row r="41" spans="2:17" ht="24">
      <c r="B41" s="43"/>
      <c r="C41" s="44"/>
      <c r="D41" s="21"/>
      <c r="E41" s="20" t="s">
        <v>85</v>
      </c>
      <c r="F41" s="20" t="s">
        <v>80</v>
      </c>
      <c r="G41" s="20" t="s">
        <v>81</v>
      </c>
      <c r="H41" s="19" t="s">
        <v>55</v>
      </c>
      <c r="I41" s="43"/>
      <c r="J41" s="28">
        <v>0.5</v>
      </c>
      <c r="K41" s="28">
        <v>2</v>
      </c>
      <c r="L41" s="28">
        <v>0</v>
      </c>
      <c r="M41" s="28">
        <v>3</v>
      </c>
      <c r="N41" s="28">
        <v>0.5</v>
      </c>
      <c r="O41" s="43"/>
      <c r="P41" s="76" t="s">
        <v>184</v>
      </c>
      <c r="Q41" s="261"/>
    </row>
    <row r="42" spans="2:17" ht="18" customHeight="1">
      <c r="B42" s="43"/>
      <c r="C42" s="44"/>
      <c r="D42" s="45"/>
      <c r="E42" s="44"/>
      <c r="F42" s="44"/>
      <c r="G42" s="44"/>
      <c r="H42" s="43"/>
      <c r="I42" s="43"/>
      <c r="J42" s="46"/>
      <c r="K42" s="46"/>
      <c r="L42" s="46"/>
      <c r="M42" s="46"/>
      <c r="N42" s="46"/>
      <c r="O42" s="43"/>
      <c r="P42" s="76"/>
      <c r="Q42" s="261"/>
    </row>
    <row r="43" spans="2:17" ht="24">
      <c r="B43" s="43"/>
      <c r="C43" s="44"/>
      <c r="D43" s="45"/>
      <c r="E43" s="20" t="s">
        <v>85</v>
      </c>
      <c r="F43" s="20" t="s">
        <v>82</v>
      </c>
      <c r="G43" s="20" t="s">
        <v>83</v>
      </c>
      <c r="H43" s="43" t="s">
        <v>55</v>
      </c>
      <c r="I43" s="43"/>
      <c r="J43" s="28">
        <v>0.5</v>
      </c>
      <c r="K43" s="28">
        <v>2</v>
      </c>
      <c r="L43" s="28">
        <v>0</v>
      </c>
      <c r="M43" s="28">
        <v>3</v>
      </c>
      <c r="N43" s="28">
        <v>0.5</v>
      </c>
      <c r="O43" s="43"/>
      <c r="P43" s="76" t="s">
        <v>185</v>
      </c>
      <c r="Q43" s="262"/>
    </row>
    <row r="44" spans="2:17" ht="18" customHeight="1" thickBot="1">
      <c r="B44" s="48"/>
      <c r="C44" s="49"/>
      <c r="D44" s="50"/>
      <c r="E44" s="50"/>
      <c r="F44" s="49"/>
      <c r="G44" s="49"/>
      <c r="H44" s="48"/>
      <c r="I44" s="48"/>
      <c r="J44" s="51"/>
      <c r="K44" s="51"/>
      <c r="L44" s="51"/>
      <c r="M44" s="51"/>
      <c r="N44" s="51"/>
      <c r="O44" s="48"/>
      <c r="P44" s="48"/>
      <c r="Q44" s="48"/>
    </row>
    <row r="45" spans="2:17" ht="18" customHeight="1" thickTop="1" thickBot="1">
      <c r="B45" s="31"/>
      <c r="C45" s="31"/>
      <c r="D45" s="31"/>
      <c r="E45" s="31"/>
      <c r="F45" s="30"/>
      <c r="G45" s="31"/>
      <c r="H45" s="52"/>
      <c r="I45" s="53"/>
      <c r="J45" s="32">
        <f>SUM(J32:J44)</f>
        <v>3</v>
      </c>
      <c r="K45" s="32">
        <f>SUM(K32:K44)</f>
        <v>12</v>
      </c>
      <c r="L45" s="32">
        <f>SUM(L32:L44)</f>
        <v>0</v>
      </c>
      <c r="M45" s="32">
        <f>SUM(M32:M44)</f>
        <v>18</v>
      </c>
      <c r="N45" s="32">
        <f>SUM(N32:N44)</f>
        <v>3</v>
      </c>
      <c r="O45" s="32">
        <f>SUM(J45:N45)</f>
        <v>36</v>
      </c>
      <c r="P45" s="32"/>
      <c r="Q45" s="32"/>
    </row>
    <row r="46" spans="2:17" ht="18" customHeight="1">
      <c r="B46" s="25"/>
      <c r="C46" s="26"/>
      <c r="D46" s="27"/>
      <c r="E46" s="27"/>
      <c r="F46" s="26"/>
      <c r="G46" s="26"/>
      <c r="H46" s="25"/>
      <c r="I46" s="25"/>
      <c r="J46" s="33"/>
      <c r="K46" s="33"/>
      <c r="L46" s="33"/>
      <c r="M46" s="33"/>
      <c r="N46" s="33"/>
      <c r="O46" s="25"/>
      <c r="P46" s="25"/>
      <c r="Q46" s="25"/>
    </row>
    <row r="47" spans="2:17" ht="24">
      <c r="B47" s="19">
        <v>3</v>
      </c>
      <c r="C47" s="20" t="s">
        <v>47</v>
      </c>
      <c r="D47" s="20" t="s">
        <v>48</v>
      </c>
      <c r="E47" s="20" t="s">
        <v>77</v>
      </c>
      <c r="F47" s="20" t="s">
        <v>84</v>
      </c>
      <c r="G47" s="20" t="s">
        <v>86</v>
      </c>
      <c r="H47" s="19" t="s">
        <v>55</v>
      </c>
      <c r="I47" s="19"/>
      <c r="J47" s="28">
        <v>0.5</v>
      </c>
      <c r="K47" s="28">
        <v>2</v>
      </c>
      <c r="L47" s="28">
        <v>0</v>
      </c>
      <c r="M47" s="28">
        <v>3</v>
      </c>
      <c r="N47" s="28">
        <v>0.5</v>
      </c>
      <c r="O47" s="19"/>
      <c r="P47" s="76" t="s">
        <v>256</v>
      </c>
      <c r="Q47" s="260">
        <f>O55*3</f>
        <v>72</v>
      </c>
    </row>
    <row r="48" spans="2:17" ht="18" customHeight="1">
      <c r="B48" s="19"/>
      <c r="C48" s="20"/>
      <c r="D48" s="21"/>
      <c r="E48" s="21"/>
      <c r="F48" s="20"/>
      <c r="G48" s="20"/>
      <c r="H48" s="19"/>
      <c r="I48" s="19"/>
      <c r="J48" s="28"/>
      <c r="K48" s="28"/>
      <c r="L48" s="28"/>
      <c r="M48" s="28"/>
      <c r="N48" s="28"/>
      <c r="O48" s="19"/>
      <c r="P48" s="76"/>
      <c r="Q48" s="261"/>
    </row>
    <row r="49" spans="2:17" ht="18" customHeight="1">
      <c r="B49" s="19"/>
      <c r="C49" s="20"/>
      <c r="D49" s="21"/>
      <c r="E49" s="20" t="s">
        <v>77</v>
      </c>
      <c r="F49" s="20" t="s">
        <v>87</v>
      </c>
      <c r="G49" s="20" t="s">
        <v>88</v>
      </c>
      <c r="H49" s="19" t="s">
        <v>55</v>
      </c>
      <c r="I49" s="19"/>
      <c r="J49" s="28">
        <v>0.5</v>
      </c>
      <c r="K49" s="28">
        <v>2</v>
      </c>
      <c r="L49" s="28">
        <v>0</v>
      </c>
      <c r="M49" s="28">
        <v>3</v>
      </c>
      <c r="N49" s="28">
        <v>0.5</v>
      </c>
      <c r="O49" s="19"/>
      <c r="P49" s="76" t="s">
        <v>257</v>
      </c>
      <c r="Q49" s="261"/>
    </row>
    <row r="50" spans="2:17" ht="18" customHeight="1">
      <c r="B50" s="43"/>
      <c r="C50" s="44"/>
      <c r="D50" s="45"/>
      <c r="E50" s="44"/>
      <c r="F50" s="44"/>
      <c r="G50" s="44"/>
      <c r="H50" s="43"/>
      <c r="I50" s="43"/>
      <c r="J50" s="46"/>
      <c r="K50" s="46"/>
      <c r="L50" s="46"/>
      <c r="M50" s="46"/>
      <c r="N50" s="46"/>
      <c r="O50" s="43"/>
      <c r="P50" s="76"/>
      <c r="Q50" s="261"/>
    </row>
    <row r="51" spans="2:17" ht="24">
      <c r="B51" s="43"/>
      <c r="C51" s="44"/>
      <c r="D51" s="20" t="s">
        <v>36</v>
      </c>
      <c r="E51" s="20" t="s">
        <v>85</v>
      </c>
      <c r="F51" s="20" t="s">
        <v>84</v>
      </c>
      <c r="G51" s="20" t="s">
        <v>86</v>
      </c>
      <c r="H51" s="43" t="s">
        <v>55</v>
      </c>
      <c r="I51" s="43"/>
      <c r="J51" s="28">
        <v>0.5</v>
      </c>
      <c r="K51" s="28">
        <v>2</v>
      </c>
      <c r="L51" s="28">
        <v>0</v>
      </c>
      <c r="M51" s="28">
        <v>3</v>
      </c>
      <c r="N51" s="28">
        <v>0.5</v>
      </c>
      <c r="O51" s="43"/>
      <c r="P51" s="76" t="s">
        <v>258</v>
      </c>
      <c r="Q51" s="261"/>
    </row>
    <row r="52" spans="2:17" ht="18" customHeight="1">
      <c r="B52" s="43"/>
      <c r="C52" s="44"/>
      <c r="D52" s="21"/>
      <c r="E52" s="21"/>
      <c r="F52" s="20"/>
      <c r="G52" s="20"/>
      <c r="H52" s="43"/>
      <c r="I52" s="43"/>
      <c r="J52" s="46"/>
      <c r="K52" s="46"/>
      <c r="L52" s="46"/>
      <c r="M52" s="46"/>
      <c r="N52" s="46"/>
      <c r="O52" s="43"/>
      <c r="P52" s="76"/>
      <c r="Q52" s="261"/>
    </row>
    <row r="53" spans="2:17" ht="18" customHeight="1">
      <c r="B53" s="43"/>
      <c r="C53" s="44"/>
      <c r="D53" s="21"/>
      <c r="E53" s="20" t="s">
        <v>85</v>
      </c>
      <c r="F53" s="20" t="s">
        <v>87</v>
      </c>
      <c r="G53" s="20" t="s">
        <v>88</v>
      </c>
      <c r="H53" s="43" t="s">
        <v>55</v>
      </c>
      <c r="I53" s="43"/>
      <c r="J53" s="28">
        <v>0.5</v>
      </c>
      <c r="K53" s="28">
        <v>2</v>
      </c>
      <c r="L53" s="28">
        <v>0</v>
      </c>
      <c r="M53" s="28">
        <v>3</v>
      </c>
      <c r="N53" s="28">
        <v>0.5</v>
      </c>
      <c r="O53" s="43"/>
      <c r="P53" s="76" t="s">
        <v>183</v>
      </c>
      <c r="Q53" s="262"/>
    </row>
    <row r="54" spans="2:17" ht="18" customHeight="1" thickBot="1">
      <c r="B54" s="48"/>
      <c r="C54" s="49"/>
      <c r="D54" s="50"/>
      <c r="E54" s="50"/>
      <c r="F54" s="49"/>
      <c r="G54" s="49"/>
      <c r="H54" s="48"/>
      <c r="I54" s="48"/>
      <c r="J54" s="51"/>
      <c r="K54" s="51"/>
      <c r="L54" s="51"/>
      <c r="M54" s="51"/>
      <c r="N54" s="51"/>
      <c r="O54" s="48"/>
      <c r="P54" s="48"/>
      <c r="Q54" s="48"/>
    </row>
    <row r="55" spans="2:17" ht="18" customHeight="1" thickTop="1" thickBot="1">
      <c r="B55" s="29"/>
      <c r="C55" s="30"/>
      <c r="D55" s="31"/>
      <c r="E55" s="31"/>
      <c r="F55" s="30"/>
      <c r="G55" s="30"/>
      <c r="H55" s="29"/>
      <c r="I55" s="29"/>
      <c r="J55" s="32">
        <f>SUM(J46:J54)</f>
        <v>2</v>
      </c>
      <c r="K55" s="32">
        <f>SUM(K46:K54)</f>
        <v>8</v>
      </c>
      <c r="L55" s="32">
        <f>SUM(L46:L54)</f>
        <v>0</v>
      </c>
      <c r="M55" s="32">
        <f>SUM(M46:M54)</f>
        <v>12</v>
      </c>
      <c r="N55" s="32">
        <f>SUM(N46:N54)</f>
        <v>2</v>
      </c>
      <c r="O55" s="32">
        <f>SUM(J55:N55)</f>
        <v>24</v>
      </c>
      <c r="P55" s="32"/>
      <c r="Q55" s="32"/>
    </row>
    <row r="56" spans="2:17" ht="18" customHeight="1">
      <c r="B56" s="25"/>
      <c r="C56" s="26"/>
      <c r="D56" s="27"/>
      <c r="E56" s="27"/>
      <c r="F56" s="26"/>
      <c r="G56" s="26"/>
      <c r="H56" s="25"/>
      <c r="I56" s="25"/>
      <c r="J56" s="33"/>
      <c r="K56" s="33"/>
      <c r="L56" s="33"/>
      <c r="M56" s="33"/>
      <c r="N56" s="33"/>
      <c r="O56" s="25"/>
      <c r="P56" s="25"/>
      <c r="Q56" s="25"/>
    </row>
    <row r="57" spans="2:17" ht="24">
      <c r="B57" s="19">
        <v>4</v>
      </c>
      <c r="C57" s="20" t="s">
        <v>46</v>
      </c>
      <c r="D57" s="20" t="s">
        <v>36</v>
      </c>
      <c r="E57" s="20"/>
      <c r="F57" s="20"/>
      <c r="G57" s="20"/>
      <c r="H57" s="19"/>
      <c r="I57" s="19"/>
      <c r="J57" s="28">
        <v>0.5</v>
      </c>
      <c r="K57" s="28">
        <v>3</v>
      </c>
      <c r="L57" s="28">
        <v>0</v>
      </c>
      <c r="M57" s="28">
        <v>0</v>
      </c>
      <c r="N57" s="28">
        <v>0.5</v>
      </c>
      <c r="O57" s="19"/>
      <c r="P57" s="76"/>
      <c r="Q57" s="244"/>
    </row>
    <row r="58" spans="2:17" ht="18" customHeight="1">
      <c r="B58" s="19"/>
      <c r="C58" s="20"/>
      <c r="D58" s="20"/>
      <c r="E58" s="20"/>
      <c r="F58" s="20"/>
      <c r="G58" s="20"/>
      <c r="H58" s="19"/>
      <c r="I58" s="19"/>
      <c r="J58" s="28"/>
      <c r="K58" s="28"/>
      <c r="L58" s="28"/>
      <c r="M58" s="28"/>
      <c r="N58" s="28"/>
      <c r="O58" s="19"/>
      <c r="P58" s="76"/>
      <c r="Q58" s="244"/>
    </row>
    <row r="59" spans="2:17" ht="30" customHeight="1">
      <c r="B59" s="19"/>
      <c r="C59" s="20"/>
      <c r="D59" s="20" t="s">
        <v>462</v>
      </c>
      <c r="E59" s="20" t="s">
        <v>463</v>
      </c>
      <c r="F59" s="20" t="s">
        <v>463</v>
      </c>
      <c r="G59" s="20" t="s">
        <v>464</v>
      </c>
      <c r="H59" s="19"/>
      <c r="I59" s="19"/>
      <c r="J59" s="28">
        <v>0.5</v>
      </c>
      <c r="K59" s="28">
        <v>3</v>
      </c>
      <c r="L59" s="28">
        <v>2</v>
      </c>
      <c r="M59" s="28">
        <v>0</v>
      </c>
      <c r="N59" s="28">
        <v>1</v>
      </c>
      <c r="O59" s="19"/>
      <c r="P59" s="76"/>
      <c r="Q59" s="244"/>
    </row>
    <row r="60" spans="2:17" ht="18" customHeight="1">
      <c r="B60" s="19"/>
      <c r="C60" s="20"/>
      <c r="D60" s="20"/>
      <c r="E60" s="20"/>
      <c r="F60" s="20"/>
      <c r="G60" s="20"/>
      <c r="H60" s="19"/>
      <c r="I60" s="19"/>
      <c r="J60" s="28"/>
      <c r="K60" s="28"/>
      <c r="L60" s="28"/>
      <c r="M60" s="28"/>
      <c r="N60" s="28"/>
      <c r="O60" s="19"/>
      <c r="P60" s="76"/>
      <c r="Q60" s="244"/>
    </row>
    <row r="61" spans="2:17" ht="18" customHeight="1" thickBot="1">
      <c r="B61" s="48"/>
      <c r="C61" s="49"/>
      <c r="D61" s="50"/>
      <c r="E61" s="50"/>
      <c r="F61" s="49"/>
      <c r="G61" s="49"/>
      <c r="H61" s="48"/>
      <c r="I61" s="48"/>
      <c r="J61" s="51"/>
      <c r="K61" s="51"/>
      <c r="L61" s="51"/>
      <c r="M61" s="51"/>
      <c r="N61" s="51"/>
      <c r="O61" s="48"/>
      <c r="P61" s="48"/>
      <c r="Q61" s="48"/>
    </row>
    <row r="62" spans="2:17" ht="18" customHeight="1" thickTop="1" thickBot="1">
      <c r="B62" s="29"/>
      <c r="C62" s="30"/>
      <c r="D62" s="31"/>
      <c r="E62" s="31"/>
      <c r="F62" s="30"/>
      <c r="G62" s="30"/>
      <c r="H62" s="29"/>
      <c r="I62" s="29"/>
      <c r="J62" s="32">
        <f>SUM(J56:J61)</f>
        <v>1</v>
      </c>
      <c r="K62" s="32">
        <f>SUM(K56:K61)</f>
        <v>6</v>
      </c>
      <c r="L62" s="32">
        <f>SUM(L56:L61)</f>
        <v>2</v>
      </c>
      <c r="M62" s="32">
        <f>SUM(M56:M61)</f>
        <v>0</v>
      </c>
      <c r="N62" s="32">
        <f>SUM(N56:N61)</f>
        <v>1.5</v>
      </c>
      <c r="O62" s="32">
        <f>SUM(J62:N62)</f>
        <v>10.5</v>
      </c>
      <c r="P62" s="32"/>
      <c r="Q62" s="32"/>
    </row>
    <row r="63" spans="2:17" ht="18" customHeight="1">
      <c r="B63" s="22"/>
      <c r="C63" s="23"/>
      <c r="D63" s="24"/>
      <c r="E63" s="24"/>
      <c r="F63" s="23"/>
      <c r="G63" s="23"/>
      <c r="H63" s="22"/>
      <c r="I63" s="22"/>
      <c r="J63" s="35"/>
      <c r="K63" s="35"/>
      <c r="L63" s="35"/>
      <c r="M63" s="35"/>
      <c r="N63" s="35"/>
      <c r="O63" s="22"/>
      <c r="P63" s="22"/>
      <c r="Q63" s="22"/>
    </row>
    <row r="64" spans="2:17">
      <c r="B64" s="22">
        <v>5</v>
      </c>
      <c r="C64" s="23" t="s">
        <v>90</v>
      </c>
      <c r="D64" s="20" t="s">
        <v>48</v>
      </c>
      <c r="E64" s="23"/>
      <c r="F64" s="23"/>
      <c r="G64" s="23" t="s">
        <v>91</v>
      </c>
      <c r="H64" s="22" t="s">
        <v>55</v>
      </c>
      <c r="I64" s="22"/>
      <c r="J64" s="28">
        <v>0.5</v>
      </c>
      <c r="K64" s="28">
        <v>2</v>
      </c>
      <c r="L64" s="28">
        <v>0</v>
      </c>
      <c r="M64" s="28">
        <v>3</v>
      </c>
      <c r="N64" s="28">
        <v>0.5</v>
      </c>
      <c r="O64" s="22"/>
      <c r="P64" s="42">
        <v>5</v>
      </c>
      <c r="Q64" s="41">
        <f>O66*3</f>
        <v>18</v>
      </c>
    </row>
    <row r="65" spans="2:17" ht="18" customHeight="1" thickBot="1">
      <c r="B65" s="48"/>
      <c r="C65" s="49"/>
      <c r="D65" s="50"/>
      <c r="E65" s="50"/>
      <c r="F65" s="49"/>
      <c r="G65" s="49"/>
      <c r="H65" s="48"/>
      <c r="I65" s="48"/>
      <c r="J65" s="51"/>
      <c r="K65" s="51"/>
      <c r="L65" s="51"/>
      <c r="M65" s="51"/>
      <c r="N65" s="51"/>
      <c r="O65" s="48"/>
      <c r="P65" s="48"/>
      <c r="Q65" s="48"/>
    </row>
    <row r="66" spans="2:17" ht="18" customHeight="1" thickTop="1" thickBot="1">
      <c r="B66" s="29"/>
      <c r="C66" s="30"/>
      <c r="D66" s="31"/>
      <c r="E66" s="31"/>
      <c r="F66" s="30"/>
      <c r="G66" s="30"/>
      <c r="H66" s="29"/>
      <c r="I66" s="29"/>
      <c r="J66" s="32">
        <f t="shared" ref="J66" si="0">SUM(J63:J65)</f>
        <v>0.5</v>
      </c>
      <c r="K66" s="32">
        <f t="shared" ref="K66" si="1">SUM(K63:K65)</f>
        <v>2</v>
      </c>
      <c r="L66" s="32">
        <f t="shared" ref="L66" si="2">SUM(L63:L65)</f>
        <v>0</v>
      </c>
      <c r="M66" s="32">
        <f t="shared" ref="M66" si="3">SUM(M63:M65)</f>
        <v>3</v>
      </c>
      <c r="N66" s="32">
        <f>SUM(N63:N65)</f>
        <v>0.5</v>
      </c>
      <c r="O66" s="32">
        <f>SUM(J66:N66)</f>
        <v>6</v>
      </c>
      <c r="P66" s="32"/>
      <c r="Q66" s="32"/>
    </row>
    <row r="67" spans="2:17" ht="18" customHeight="1" thickBot="1">
      <c r="B67" s="37"/>
      <c r="C67" s="37"/>
      <c r="D67" s="37"/>
      <c r="E67" s="37"/>
      <c r="F67" s="47"/>
      <c r="G67" s="37"/>
      <c r="H67" s="39"/>
      <c r="I67" s="39" t="s">
        <v>31</v>
      </c>
      <c r="J67" s="38"/>
      <c r="K67" s="38"/>
      <c r="L67" s="38"/>
      <c r="M67" s="39"/>
      <c r="N67" s="39"/>
      <c r="O67" s="38">
        <f>SUM(O10:O66)</f>
        <v>135.5</v>
      </c>
      <c r="P67" s="38"/>
      <c r="Q67" s="38">
        <f>SUM(Q10:Q66)</f>
        <v>375</v>
      </c>
    </row>
    <row r="68" spans="2:17" ht="13.5" thickTop="1"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</row>
    <row r="69" spans="2:17"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</row>
    <row r="70" spans="2:17"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2:17"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</row>
    <row r="72" spans="2:17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</row>
    <row r="73" spans="2:17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</row>
  </sheetData>
  <mergeCells count="21">
    <mergeCell ref="Q33:Q43"/>
    <mergeCell ref="Q47:Q53"/>
    <mergeCell ref="Q11:Q29"/>
    <mergeCell ref="B6:B9"/>
    <mergeCell ref="C6:C9"/>
    <mergeCell ref="D6:F7"/>
    <mergeCell ref="G6:G9"/>
    <mergeCell ref="I6:I9"/>
    <mergeCell ref="E8:E9"/>
    <mergeCell ref="H6:H9"/>
    <mergeCell ref="D8:D9"/>
    <mergeCell ref="F8:F9"/>
    <mergeCell ref="N8:N9"/>
    <mergeCell ref="P6:P9"/>
    <mergeCell ref="Q6:Q9"/>
    <mergeCell ref="O6:O9"/>
    <mergeCell ref="J6:N7"/>
    <mergeCell ref="J8:J9"/>
    <mergeCell ref="K8:K9"/>
    <mergeCell ref="L8:L9"/>
    <mergeCell ref="M8:M9"/>
  </mergeCells>
  <hyperlinks>
    <hyperlink ref="P33" location="'2a'!A1" display="2a"/>
    <hyperlink ref="P35" location="'2b'!A1" display="2b"/>
    <hyperlink ref="P39" location="'2d'!A1" display="2d"/>
    <hyperlink ref="P41" location="'2e'!A1" display="2e"/>
    <hyperlink ref="P37" location="'2c'!A1" display="2c"/>
    <hyperlink ref="P43" location="'2f'!A1" display="2f"/>
    <hyperlink ref="P64" location="'5'!A1" display="'5'!A1"/>
    <hyperlink ref="P11" location="'1a'!A1" display="1a"/>
    <hyperlink ref="P13" location="'1b'!A1" display="1b"/>
    <hyperlink ref="P15" location="'1c'!A1" display="1c"/>
    <hyperlink ref="P17" location="'1d'!A1" display="1d"/>
    <hyperlink ref="P19" location="'1e'!A1" display="1e"/>
    <hyperlink ref="P21" location="'1e'!A1" display="1e"/>
    <hyperlink ref="P23" location="'1f'!A1" display="1f"/>
    <hyperlink ref="P25" location="'1f'!A1" display="1f"/>
    <hyperlink ref="P27" location="'1f'!A1" display="1f"/>
    <hyperlink ref="P29" location="'1f'!A1" display="1f"/>
  </hyperlinks>
  <pageMargins left="0.25" right="0.25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M18"/>
  <sheetViews>
    <sheetView workbookViewId="0">
      <selection activeCell="G16" sqref="G16"/>
    </sheetView>
  </sheetViews>
  <sheetFormatPr defaultRowHeight="12.75"/>
  <cols>
    <col min="1" max="1" width="9.28515625" style="55" customWidth="1"/>
    <col min="2" max="2" width="13.42578125" style="55" customWidth="1"/>
    <col min="3" max="3" width="17.5703125" style="55" customWidth="1"/>
    <col min="4" max="6" width="15" style="55" customWidth="1"/>
    <col min="7" max="16384" width="9.140625" style="55"/>
  </cols>
  <sheetData>
    <row r="2" spans="1:39"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</row>
    <row r="3" spans="1:39"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</row>
    <row r="4" spans="1:39">
      <c r="A4" s="266" t="s">
        <v>333</v>
      </c>
      <c r="B4" s="266"/>
      <c r="C4" s="109" t="s">
        <v>332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</row>
    <row r="5" spans="1:39">
      <c r="A5" s="266" t="s">
        <v>331</v>
      </c>
      <c r="B5" s="266"/>
      <c r="C5" s="104" t="s">
        <v>130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</row>
    <row r="6" spans="1:39">
      <c r="A6" s="267" t="s">
        <v>330</v>
      </c>
      <c r="B6" s="266"/>
      <c r="C6" s="108" t="s">
        <v>329</v>
      </c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</row>
    <row r="7" spans="1:39" ht="12.75" customHeight="1"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</row>
    <row r="8" spans="1:39">
      <c r="A8" s="269" t="s">
        <v>328</v>
      </c>
      <c r="B8" s="269" t="s">
        <v>327</v>
      </c>
      <c r="C8" s="270" t="s">
        <v>326</v>
      </c>
      <c r="D8" s="270" t="s">
        <v>325</v>
      </c>
      <c r="E8" s="270" t="s">
        <v>324</v>
      </c>
      <c r="F8" s="270" t="s">
        <v>323</v>
      </c>
      <c r="G8" s="102"/>
      <c r="H8" s="268" t="s">
        <v>322</v>
      </c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</row>
    <row r="9" spans="1:39">
      <c r="A9" s="269"/>
      <c r="B9" s="269"/>
      <c r="C9" s="269"/>
      <c r="D9" s="269"/>
      <c r="E9" s="269"/>
      <c r="F9" s="269"/>
      <c r="G9" s="102" t="s">
        <v>321</v>
      </c>
      <c r="H9" s="106">
        <v>1</v>
      </c>
      <c r="I9" s="106">
        <v>2</v>
      </c>
      <c r="J9" s="106">
        <v>3</v>
      </c>
      <c r="K9" s="106">
        <v>4</v>
      </c>
      <c r="L9" s="106">
        <v>5</v>
      </c>
      <c r="M9" s="106">
        <v>6</v>
      </c>
      <c r="N9" s="106">
        <v>7</v>
      </c>
      <c r="O9" s="106">
        <v>8</v>
      </c>
      <c r="P9" s="106">
        <v>9</v>
      </c>
      <c r="Q9" s="106">
        <v>10</v>
      </c>
      <c r="R9" s="106">
        <v>11</v>
      </c>
      <c r="S9" s="106">
        <v>12</v>
      </c>
      <c r="T9" s="106">
        <v>13</v>
      </c>
      <c r="U9" s="106">
        <v>14</v>
      </c>
      <c r="V9" s="106">
        <v>15</v>
      </c>
      <c r="W9" s="106">
        <v>16</v>
      </c>
      <c r="X9" s="106">
        <v>17</v>
      </c>
      <c r="Y9" s="106">
        <v>18</v>
      </c>
      <c r="Z9" s="106">
        <v>19</v>
      </c>
      <c r="AA9" s="106">
        <v>20</v>
      </c>
      <c r="AB9" s="106">
        <v>21</v>
      </c>
      <c r="AC9" s="106">
        <v>22</v>
      </c>
      <c r="AD9" s="106">
        <v>23</v>
      </c>
      <c r="AE9" s="106">
        <v>24</v>
      </c>
      <c r="AF9" s="106">
        <v>25</v>
      </c>
      <c r="AG9" s="106">
        <v>26</v>
      </c>
      <c r="AH9" s="106">
        <v>27</v>
      </c>
      <c r="AI9" s="106">
        <v>28</v>
      </c>
      <c r="AJ9" s="106">
        <v>29</v>
      </c>
      <c r="AK9" s="106">
        <v>30</v>
      </c>
      <c r="AL9" s="106">
        <v>31</v>
      </c>
    </row>
    <row r="10" spans="1:39">
      <c r="A10" s="269"/>
      <c r="B10" s="269"/>
      <c r="C10" s="269"/>
      <c r="D10" s="269"/>
      <c r="E10" s="269"/>
      <c r="F10" s="269"/>
      <c r="G10" s="102" t="s">
        <v>320</v>
      </c>
      <c r="H10" s="106">
        <v>1</v>
      </c>
      <c r="I10" s="106">
        <v>2</v>
      </c>
      <c r="J10" s="106">
        <v>3</v>
      </c>
      <c r="K10" s="106">
        <v>4</v>
      </c>
      <c r="L10" s="106">
        <v>5</v>
      </c>
      <c r="M10" s="106">
        <v>6</v>
      </c>
      <c r="N10" s="106">
        <v>7</v>
      </c>
      <c r="O10" s="106">
        <v>8</v>
      </c>
      <c r="P10" s="106">
        <v>9</v>
      </c>
      <c r="Q10" s="106">
        <v>10</v>
      </c>
      <c r="R10" s="106">
        <v>11</v>
      </c>
      <c r="S10" s="106">
        <v>12</v>
      </c>
      <c r="T10" s="106">
        <v>13</v>
      </c>
      <c r="U10" s="106">
        <v>14</v>
      </c>
      <c r="V10" s="106">
        <v>15</v>
      </c>
      <c r="W10" s="106">
        <v>16</v>
      </c>
      <c r="X10" s="106">
        <v>17</v>
      </c>
      <c r="Y10" s="106">
        <v>18</v>
      </c>
      <c r="Z10" s="106">
        <v>19</v>
      </c>
      <c r="AA10" s="106">
        <v>20</v>
      </c>
      <c r="AB10" s="106">
        <v>21</v>
      </c>
      <c r="AC10" s="106">
        <v>22</v>
      </c>
      <c r="AD10" s="106">
        <v>23</v>
      </c>
      <c r="AE10" s="106">
        <v>24</v>
      </c>
      <c r="AF10" s="106">
        <v>25</v>
      </c>
      <c r="AG10" s="106">
        <v>26</v>
      </c>
      <c r="AH10" s="106">
        <v>27</v>
      </c>
      <c r="AI10" s="106">
        <v>28</v>
      </c>
      <c r="AJ10" s="106">
        <v>29</v>
      </c>
      <c r="AK10" s="106">
        <v>30</v>
      </c>
      <c r="AL10" s="106">
        <v>31</v>
      </c>
    </row>
    <row r="11" spans="1:39">
      <c r="A11" s="106">
        <v>1</v>
      </c>
      <c r="B11" s="104" t="s">
        <v>319</v>
      </c>
      <c r="C11" s="104">
        <v>3000</v>
      </c>
      <c r="D11" s="104">
        <v>3000</v>
      </c>
      <c r="E11" s="104">
        <v>3000</v>
      </c>
      <c r="F11" s="104">
        <v>3000</v>
      </c>
      <c r="G11" s="103"/>
      <c r="H11" s="102">
        <v>3000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  <c r="P11" s="102">
        <v>0</v>
      </c>
      <c r="Q11" s="102">
        <v>0</v>
      </c>
      <c r="R11" s="102">
        <v>0</v>
      </c>
      <c r="S11" s="102">
        <v>0</v>
      </c>
      <c r="T11" s="102">
        <v>0</v>
      </c>
      <c r="U11" s="102">
        <v>0</v>
      </c>
      <c r="V11" s="102">
        <v>0</v>
      </c>
      <c r="W11" s="102">
        <v>0</v>
      </c>
      <c r="X11" s="102">
        <v>0</v>
      </c>
      <c r="Y11" s="102">
        <v>0</v>
      </c>
      <c r="Z11" s="102">
        <v>0</v>
      </c>
      <c r="AA11" s="102">
        <v>0</v>
      </c>
      <c r="AB11" s="102">
        <v>0</v>
      </c>
      <c r="AC11" s="102">
        <v>0</v>
      </c>
      <c r="AD11" s="102">
        <v>0</v>
      </c>
      <c r="AE11" s="102">
        <v>0</v>
      </c>
      <c r="AF11" s="102">
        <v>0</v>
      </c>
      <c r="AG11" s="102">
        <v>0</v>
      </c>
      <c r="AH11" s="102">
        <v>0</v>
      </c>
      <c r="AI11" s="102">
        <v>0</v>
      </c>
      <c r="AJ11" s="102">
        <v>0</v>
      </c>
      <c r="AK11" s="102">
        <v>0</v>
      </c>
      <c r="AL11" s="102">
        <v>0</v>
      </c>
    </row>
    <row r="12" spans="1:39">
      <c r="A12" s="106">
        <v>2</v>
      </c>
      <c r="B12" s="104" t="s">
        <v>318</v>
      </c>
      <c r="C12" s="104">
        <v>24000</v>
      </c>
      <c r="D12" s="104">
        <v>30000</v>
      </c>
      <c r="E12" s="104">
        <v>21000</v>
      </c>
      <c r="F12" s="104">
        <v>18000</v>
      </c>
      <c r="G12" s="103"/>
      <c r="H12" s="102">
        <v>3000</v>
      </c>
      <c r="I12" s="102">
        <v>3000</v>
      </c>
      <c r="J12" s="102">
        <v>3000</v>
      </c>
      <c r="K12" s="102">
        <v>3000</v>
      </c>
      <c r="L12" s="102">
        <v>3000</v>
      </c>
      <c r="M12" s="102">
        <v>0</v>
      </c>
      <c r="N12" s="102">
        <v>0</v>
      </c>
      <c r="O12" s="102">
        <v>3000</v>
      </c>
      <c r="P12" s="102">
        <v>3000</v>
      </c>
      <c r="Q12" s="102">
        <v>3000</v>
      </c>
      <c r="R12" s="102">
        <v>0</v>
      </c>
      <c r="S12" s="102">
        <v>0</v>
      </c>
      <c r="T12" s="102">
        <v>0</v>
      </c>
      <c r="U12" s="102">
        <v>0</v>
      </c>
      <c r="V12" s="102">
        <v>0</v>
      </c>
      <c r="W12" s="102">
        <v>0</v>
      </c>
      <c r="X12" s="102">
        <v>0</v>
      </c>
      <c r="Y12" s="102">
        <v>0</v>
      </c>
      <c r="Z12" s="102">
        <v>0</v>
      </c>
      <c r="AA12" s="102">
        <v>0</v>
      </c>
      <c r="AB12" s="102">
        <v>0</v>
      </c>
      <c r="AC12" s="102">
        <v>0</v>
      </c>
      <c r="AD12" s="102">
        <v>0</v>
      </c>
      <c r="AE12" s="102">
        <v>0</v>
      </c>
      <c r="AF12" s="102">
        <v>0</v>
      </c>
      <c r="AG12" s="102">
        <v>0</v>
      </c>
      <c r="AH12" s="102">
        <v>0</v>
      </c>
      <c r="AI12" s="102">
        <v>0</v>
      </c>
      <c r="AJ12" s="102">
        <v>0</v>
      </c>
      <c r="AK12" s="102">
        <v>0</v>
      </c>
      <c r="AL12" s="102">
        <v>0</v>
      </c>
    </row>
    <row r="13" spans="1:39">
      <c r="A13" s="106">
        <v>3</v>
      </c>
      <c r="B13" s="104" t="s">
        <v>317</v>
      </c>
      <c r="C13" s="104">
        <v>6300</v>
      </c>
      <c r="D13" s="104">
        <v>6300</v>
      </c>
      <c r="E13" s="104">
        <v>6300</v>
      </c>
      <c r="F13" s="104">
        <v>6300</v>
      </c>
      <c r="G13" s="103"/>
      <c r="H13" s="102">
        <v>2100</v>
      </c>
      <c r="I13" s="102">
        <v>2100</v>
      </c>
      <c r="J13" s="102">
        <v>2100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  <c r="P13" s="102">
        <v>0</v>
      </c>
      <c r="Q13" s="102">
        <v>0</v>
      </c>
      <c r="R13" s="102">
        <v>0</v>
      </c>
      <c r="S13" s="102">
        <v>0</v>
      </c>
      <c r="T13" s="102">
        <v>0</v>
      </c>
      <c r="U13" s="102">
        <v>0</v>
      </c>
      <c r="V13" s="102">
        <v>0</v>
      </c>
      <c r="W13" s="102">
        <v>0</v>
      </c>
      <c r="X13" s="102">
        <v>0</v>
      </c>
      <c r="Y13" s="102">
        <v>0</v>
      </c>
      <c r="Z13" s="102">
        <v>0</v>
      </c>
      <c r="AA13" s="102">
        <v>0</v>
      </c>
      <c r="AB13" s="102">
        <v>0</v>
      </c>
      <c r="AC13" s="102">
        <v>0</v>
      </c>
      <c r="AD13" s="102">
        <v>0</v>
      </c>
      <c r="AE13" s="102">
        <v>0</v>
      </c>
      <c r="AF13" s="102">
        <v>0</v>
      </c>
      <c r="AG13" s="102">
        <v>0</v>
      </c>
      <c r="AH13" s="102">
        <v>0</v>
      </c>
      <c r="AI13" s="102">
        <v>0</v>
      </c>
      <c r="AJ13" s="102">
        <v>0</v>
      </c>
      <c r="AK13" s="102">
        <v>0</v>
      </c>
      <c r="AL13" s="102">
        <v>0</v>
      </c>
    </row>
    <row r="14" spans="1:39">
      <c r="A14" s="106">
        <v>4</v>
      </c>
      <c r="B14" s="104" t="s">
        <v>316</v>
      </c>
      <c r="C14" s="104">
        <v>4200</v>
      </c>
      <c r="D14" s="104">
        <v>4200</v>
      </c>
      <c r="E14" s="104">
        <v>6300</v>
      </c>
      <c r="F14" s="104">
        <v>4200</v>
      </c>
      <c r="G14" s="103"/>
      <c r="H14" s="102">
        <v>2100</v>
      </c>
      <c r="I14" s="102">
        <v>2100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  <c r="P14" s="102">
        <v>0</v>
      </c>
      <c r="Q14" s="102">
        <v>0</v>
      </c>
      <c r="R14" s="102">
        <v>0</v>
      </c>
      <c r="S14" s="102">
        <v>0</v>
      </c>
      <c r="T14" s="102">
        <v>0</v>
      </c>
      <c r="U14" s="102">
        <v>0</v>
      </c>
      <c r="V14" s="102">
        <v>0</v>
      </c>
      <c r="W14" s="102">
        <v>0</v>
      </c>
      <c r="X14" s="102">
        <v>0</v>
      </c>
      <c r="Y14" s="102">
        <v>0</v>
      </c>
      <c r="Z14" s="102">
        <v>0</v>
      </c>
      <c r="AA14" s="102">
        <v>0</v>
      </c>
      <c r="AB14" s="102">
        <v>0</v>
      </c>
      <c r="AC14" s="102">
        <v>0</v>
      </c>
      <c r="AD14" s="102">
        <v>0</v>
      </c>
      <c r="AE14" s="102">
        <v>0</v>
      </c>
      <c r="AF14" s="102">
        <v>0</v>
      </c>
      <c r="AG14" s="102">
        <v>0</v>
      </c>
      <c r="AH14" s="102">
        <v>0</v>
      </c>
      <c r="AI14" s="102">
        <v>0</v>
      </c>
      <c r="AJ14" s="102">
        <v>0</v>
      </c>
      <c r="AK14" s="102">
        <v>0</v>
      </c>
      <c r="AL14" s="102">
        <v>0</v>
      </c>
    </row>
    <row r="15" spans="1:39">
      <c r="A15" s="106">
        <v>5</v>
      </c>
      <c r="B15" s="104" t="s">
        <v>315</v>
      </c>
      <c r="C15" s="104">
        <v>142500</v>
      </c>
      <c r="D15" s="104">
        <v>165000</v>
      </c>
      <c r="E15" s="104">
        <v>180000</v>
      </c>
      <c r="F15" s="104">
        <v>157500</v>
      </c>
      <c r="G15" s="103"/>
      <c r="H15" s="102">
        <v>7500</v>
      </c>
      <c r="I15" s="102">
        <v>7500</v>
      </c>
      <c r="J15" s="102">
        <v>7500</v>
      </c>
      <c r="K15" s="102">
        <v>7500</v>
      </c>
      <c r="L15" s="102">
        <v>7500</v>
      </c>
      <c r="M15" s="102">
        <v>0</v>
      </c>
      <c r="N15" s="102">
        <v>0</v>
      </c>
      <c r="O15" s="102">
        <v>7500</v>
      </c>
      <c r="P15" s="102">
        <v>7500</v>
      </c>
      <c r="Q15" s="102">
        <v>7500</v>
      </c>
      <c r="R15" s="102">
        <v>7500</v>
      </c>
      <c r="S15" s="102">
        <v>7500</v>
      </c>
      <c r="T15" s="102">
        <v>0</v>
      </c>
      <c r="U15" s="102">
        <v>0</v>
      </c>
      <c r="V15" s="102">
        <v>7500</v>
      </c>
      <c r="W15" s="102">
        <v>7500</v>
      </c>
      <c r="X15" s="102">
        <v>7500</v>
      </c>
      <c r="Y15" s="102">
        <v>7500</v>
      </c>
      <c r="Z15" s="102">
        <v>7500</v>
      </c>
      <c r="AA15" s="102">
        <v>0</v>
      </c>
      <c r="AB15" s="102">
        <v>0</v>
      </c>
      <c r="AC15" s="102">
        <v>7500</v>
      </c>
      <c r="AD15" s="102">
        <v>7500</v>
      </c>
      <c r="AE15" s="102">
        <v>7500</v>
      </c>
      <c r="AF15" s="102">
        <v>7500</v>
      </c>
      <c r="AG15" s="102">
        <v>0</v>
      </c>
      <c r="AH15" s="102">
        <v>0</v>
      </c>
      <c r="AI15" s="102">
        <v>0</v>
      </c>
      <c r="AJ15" s="102">
        <v>0</v>
      </c>
      <c r="AK15" s="102">
        <v>0</v>
      </c>
      <c r="AL15" s="102">
        <v>0</v>
      </c>
    </row>
    <row r="16" spans="1:39">
      <c r="A16" s="106">
        <v>6</v>
      </c>
      <c r="B16" s="104" t="s">
        <v>314</v>
      </c>
      <c r="C16" s="104">
        <v>15000</v>
      </c>
      <c r="D16" s="104">
        <v>15000</v>
      </c>
      <c r="E16" s="104">
        <v>15000</v>
      </c>
      <c r="F16" s="104">
        <v>15000</v>
      </c>
      <c r="G16" s="103"/>
      <c r="H16" s="102">
        <v>7500</v>
      </c>
      <c r="I16" s="102">
        <v>7500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0</v>
      </c>
      <c r="R16" s="102">
        <v>0</v>
      </c>
      <c r="S16" s="102">
        <v>0</v>
      </c>
      <c r="T16" s="102">
        <v>0</v>
      </c>
      <c r="U16" s="102">
        <v>0</v>
      </c>
      <c r="V16" s="102">
        <v>0</v>
      </c>
      <c r="W16" s="102">
        <v>0</v>
      </c>
      <c r="X16" s="102">
        <v>0</v>
      </c>
      <c r="Y16" s="102">
        <v>0</v>
      </c>
      <c r="Z16" s="102">
        <v>0</v>
      </c>
      <c r="AA16" s="102">
        <v>0</v>
      </c>
      <c r="AB16" s="102">
        <v>0</v>
      </c>
      <c r="AC16" s="102">
        <v>0</v>
      </c>
      <c r="AD16" s="102">
        <v>0</v>
      </c>
      <c r="AE16" s="102">
        <v>0</v>
      </c>
      <c r="AF16" s="102">
        <v>0</v>
      </c>
      <c r="AG16" s="102">
        <v>0</v>
      </c>
      <c r="AH16" s="102">
        <v>0</v>
      </c>
      <c r="AI16" s="102">
        <v>0</v>
      </c>
      <c r="AJ16" s="102">
        <v>0</v>
      </c>
      <c r="AK16" s="102">
        <v>0</v>
      </c>
      <c r="AL16" s="102">
        <v>0</v>
      </c>
    </row>
    <row r="17" spans="1:38">
      <c r="A17" s="106">
        <v>7</v>
      </c>
      <c r="B17" s="105" t="s">
        <v>313</v>
      </c>
      <c r="C17" s="104">
        <v>0</v>
      </c>
      <c r="D17" s="104">
        <v>7500</v>
      </c>
      <c r="E17" s="104">
        <v>7500</v>
      </c>
      <c r="F17" s="104">
        <v>7500</v>
      </c>
      <c r="G17" s="103"/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</v>
      </c>
      <c r="N17" s="102">
        <v>0</v>
      </c>
      <c r="O17" s="102">
        <v>0</v>
      </c>
      <c r="P17" s="102">
        <v>0</v>
      </c>
      <c r="Q17" s="102">
        <v>0</v>
      </c>
      <c r="R17" s="102">
        <v>0</v>
      </c>
      <c r="S17" s="102">
        <v>0</v>
      </c>
      <c r="T17" s="102">
        <v>0</v>
      </c>
      <c r="U17" s="102">
        <v>0</v>
      </c>
      <c r="V17" s="102">
        <v>0</v>
      </c>
      <c r="W17" s="102">
        <v>0</v>
      </c>
      <c r="X17" s="102">
        <v>0</v>
      </c>
      <c r="Y17" s="102">
        <v>0</v>
      </c>
      <c r="Z17" s="102">
        <v>0</v>
      </c>
      <c r="AA17" s="102">
        <v>0</v>
      </c>
      <c r="AB17" s="102">
        <v>0</v>
      </c>
      <c r="AC17" s="102">
        <v>0</v>
      </c>
      <c r="AD17" s="102">
        <v>0</v>
      </c>
      <c r="AE17" s="102">
        <v>0</v>
      </c>
      <c r="AF17" s="102">
        <v>0</v>
      </c>
      <c r="AG17" s="102">
        <v>0</v>
      </c>
      <c r="AH17" s="102">
        <v>0</v>
      </c>
      <c r="AI17" s="102">
        <v>0</v>
      </c>
      <c r="AJ17" s="102">
        <v>0</v>
      </c>
      <c r="AK17" s="102">
        <v>0</v>
      </c>
      <c r="AL17" s="102">
        <v>0</v>
      </c>
    </row>
    <row r="18" spans="1:38">
      <c r="A18" s="106">
        <v>8</v>
      </c>
      <c r="B18" s="105" t="s">
        <v>312</v>
      </c>
      <c r="C18" s="104">
        <v>7500</v>
      </c>
      <c r="D18" s="104">
        <v>7500</v>
      </c>
      <c r="E18" s="104">
        <v>7500</v>
      </c>
      <c r="F18" s="104">
        <v>0</v>
      </c>
      <c r="G18" s="103"/>
      <c r="H18" s="102">
        <v>7500</v>
      </c>
      <c r="I18" s="102">
        <v>0</v>
      </c>
      <c r="J18" s="102">
        <v>0</v>
      </c>
      <c r="K18" s="102">
        <v>0</v>
      </c>
      <c r="L18" s="102">
        <v>0</v>
      </c>
      <c r="M18" s="102">
        <v>0</v>
      </c>
      <c r="N18" s="102">
        <v>0</v>
      </c>
      <c r="O18" s="102">
        <v>0</v>
      </c>
      <c r="P18" s="102">
        <v>0</v>
      </c>
      <c r="Q18" s="102">
        <v>0</v>
      </c>
      <c r="R18" s="102">
        <v>0</v>
      </c>
      <c r="S18" s="102">
        <v>0</v>
      </c>
      <c r="T18" s="102">
        <v>0</v>
      </c>
      <c r="U18" s="102">
        <v>0</v>
      </c>
      <c r="V18" s="102">
        <v>0</v>
      </c>
      <c r="W18" s="102">
        <v>0</v>
      </c>
      <c r="X18" s="102">
        <v>0</v>
      </c>
      <c r="Y18" s="102">
        <v>0</v>
      </c>
      <c r="Z18" s="102">
        <v>0</v>
      </c>
      <c r="AA18" s="102">
        <v>0</v>
      </c>
      <c r="AB18" s="102">
        <v>0</v>
      </c>
      <c r="AC18" s="102">
        <v>0</v>
      </c>
      <c r="AD18" s="102">
        <v>0</v>
      </c>
      <c r="AE18" s="102">
        <v>0</v>
      </c>
      <c r="AF18" s="102">
        <v>0</v>
      </c>
      <c r="AG18" s="102">
        <v>0</v>
      </c>
      <c r="AH18" s="102">
        <v>0</v>
      </c>
      <c r="AI18" s="102">
        <v>0</v>
      </c>
      <c r="AJ18" s="102">
        <v>0</v>
      </c>
      <c r="AK18" s="102">
        <v>0</v>
      </c>
      <c r="AL18" s="102">
        <v>0</v>
      </c>
    </row>
  </sheetData>
  <mergeCells count="10">
    <mergeCell ref="A4:B4"/>
    <mergeCell ref="A5:B5"/>
    <mergeCell ref="A6:B6"/>
    <mergeCell ref="H8:AL8"/>
    <mergeCell ref="A8:A10"/>
    <mergeCell ref="B8:B10"/>
    <mergeCell ref="C8:C10"/>
    <mergeCell ref="D8:D10"/>
    <mergeCell ref="E8:E10"/>
    <mergeCell ref="F8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N18"/>
  <sheetViews>
    <sheetView workbookViewId="0">
      <selection activeCell="G18" sqref="G18"/>
    </sheetView>
  </sheetViews>
  <sheetFormatPr defaultRowHeight="12.75"/>
  <cols>
    <col min="1" max="1" width="9.140625" style="55"/>
    <col min="2" max="2" width="13.42578125" style="55" customWidth="1"/>
    <col min="3" max="3" width="17.5703125" style="55" customWidth="1"/>
    <col min="4" max="257" width="9.140625" style="55"/>
    <col min="258" max="258" width="13.42578125" style="55" customWidth="1"/>
    <col min="259" max="259" width="17.5703125" style="55" customWidth="1"/>
    <col min="260" max="513" width="9.140625" style="55"/>
    <col min="514" max="514" width="13.42578125" style="55" customWidth="1"/>
    <col min="515" max="515" width="17.5703125" style="55" customWidth="1"/>
    <col min="516" max="769" width="9.140625" style="55"/>
    <col min="770" max="770" width="13.42578125" style="55" customWidth="1"/>
    <col min="771" max="771" width="17.5703125" style="55" customWidth="1"/>
    <col min="772" max="1025" width="9.140625" style="55"/>
    <col min="1026" max="1026" width="13.42578125" style="55" customWidth="1"/>
    <col min="1027" max="1027" width="17.5703125" style="55" customWidth="1"/>
    <col min="1028" max="1281" width="9.140625" style="55"/>
    <col min="1282" max="1282" width="13.42578125" style="55" customWidth="1"/>
    <col min="1283" max="1283" width="17.5703125" style="55" customWidth="1"/>
    <col min="1284" max="1537" width="9.140625" style="55"/>
    <col min="1538" max="1538" width="13.42578125" style="55" customWidth="1"/>
    <col min="1539" max="1539" width="17.5703125" style="55" customWidth="1"/>
    <col min="1540" max="1793" width="9.140625" style="55"/>
    <col min="1794" max="1794" width="13.42578125" style="55" customWidth="1"/>
    <col min="1795" max="1795" width="17.5703125" style="55" customWidth="1"/>
    <col min="1796" max="2049" width="9.140625" style="55"/>
    <col min="2050" max="2050" width="13.42578125" style="55" customWidth="1"/>
    <col min="2051" max="2051" width="17.5703125" style="55" customWidth="1"/>
    <col min="2052" max="2305" width="9.140625" style="55"/>
    <col min="2306" max="2306" width="13.42578125" style="55" customWidth="1"/>
    <col min="2307" max="2307" width="17.5703125" style="55" customWidth="1"/>
    <col min="2308" max="2561" width="9.140625" style="55"/>
    <col min="2562" max="2562" width="13.42578125" style="55" customWidth="1"/>
    <col min="2563" max="2563" width="17.5703125" style="55" customWidth="1"/>
    <col min="2564" max="2817" width="9.140625" style="55"/>
    <col min="2818" max="2818" width="13.42578125" style="55" customWidth="1"/>
    <col min="2819" max="2819" width="17.5703125" style="55" customWidth="1"/>
    <col min="2820" max="3073" width="9.140625" style="55"/>
    <col min="3074" max="3074" width="13.42578125" style="55" customWidth="1"/>
    <col min="3075" max="3075" width="17.5703125" style="55" customWidth="1"/>
    <col min="3076" max="3329" width="9.140625" style="55"/>
    <col min="3330" max="3330" width="13.42578125" style="55" customWidth="1"/>
    <col min="3331" max="3331" width="17.5703125" style="55" customWidth="1"/>
    <col min="3332" max="3585" width="9.140625" style="55"/>
    <col min="3586" max="3586" width="13.42578125" style="55" customWidth="1"/>
    <col min="3587" max="3587" width="17.5703125" style="55" customWidth="1"/>
    <col min="3588" max="3841" width="9.140625" style="55"/>
    <col min="3842" max="3842" width="13.42578125" style="55" customWidth="1"/>
    <col min="3843" max="3843" width="17.5703125" style="55" customWidth="1"/>
    <col min="3844" max="4097" width="9.140625" style="55"/>
    <col min="4098" max="4098" width="13.42578125" style="55" customWidth="1"/>
    <col min="4099" max="4099" width="17.5703125" style="55" customWidth="1"/>
    <col min="4100" max="4353" width="9.140625" style="55"/>
    <col min="4354" max="4354" width="13.42578125" style="55" customWidth="1"/>
    <col min="4355" max="4355" width="17.5703125" style="55" customWidth="1"/>
    <col min="4356" max="4609" width="9.140625" style="55"/>
    <col min="4610" max="4610" width="13.42578125" style="55" customWidth="1"/>
    <col min="4611" max="4611" width="17.5703125" style="55" customWidth="1"/>
    <col min="4612" max="4865" width="9.140625" style="55"/>
    <col min="4866" max="4866" width="13.42578125" style="55" customWidth="1"/>
    <col min="4867" max="4867" width="17.5703125" style="55" customWidth="1"/>
    <col min="4868" max="5121" width="9.140625" style="55"/>
    <col min="5122" max="5122" width="13.42578125" style="55" customWidth="1"/>
    <col min="5123" max="5123" width="17.5703125" style="55" customWidth="1"/>
    <col min="5124" max="5377" width="9.140625" style="55"/>
    <col min="5378" max="5378" width="13.42578125" style="55" customWidth="1"/>
    <col min="5379" max="5379" width="17.5703125" style="55" customWidth="1"/>
    <col min="5380" max="5633" width="9.140625" style="55"/>
    <col min="5634" max="5634" width="13.42578125" style="55" customWidth="1"/>
    <col min="5635" max="5635" width="17.5703125" style="55" customWidth="1"/>
    <col min="5636" max="5889" width="9.140625" style="55"/>
    <col min="5890" max="5890" width="13.42578125" style="55" customWidth="1"/>
    <col min="5891" max="5891" width="17.5703125" style="55" customWidth="1"/>
    <col min="5892" max="6145" width="9.140625" style="55"/>
    <col min="6146" max="6146" width="13.42578125" style="55" customWidth="1"/>
    <col min="6147" max="6147" width="17.5703125" style="55" customWidth="1"/>
    <col min="6148" max="6401" width="9.140625" style="55"/>
    <col min="6402" max="6402" width="13.42578125" style="55" customWidth="1"/>
    <col min="6403" max="6403" width="17.5703125" style="55" customWidth="1"/>
    <col min="6404" max="6657" width="9.140625" style="55"/>
    <col min="6658" max="6658" width="13.42578125" style="55" customWidth="1"/>
    <col min="6659" max="6659" width="17.5703125" style="55" customWidth="1"/>
    <col min="6660" max="6913" width="9.140625" style="55"/>
    <col min="6914" max="6914" width="13.42578125" style="55" customWidth="1"/>
    <col min="6915" max="6915" width="17.5703125" style="55" customWidth="1"/>
    <col min="6916" max="7169" width="9.140625" style="55"/>
    <col min="7170" max="7170" width="13.42578125" style="55" customWidth="1"/>
    <col min="7171" max="7171" width="17.5703125" style="55" customWidth="1"/>
    <col min="7172" max="7425" width="9.140625" style="55"/>
    <col min="7426" max="7426" width="13.42578125" style="55" customWidth="1"/>
    <col min="7427" max="7427" width="17.5703125" style="55" customWidth="1"/>
    <col min="7428" max="7681" width="9.140625" style="55"/>
    <col min="7682" max="7682" width="13.42578125" style="55" customWidth="1"/>
    <col min="7683" max="7683" width="17.5703125" style="55" customWidth="1"/>
    <col min="7684" max="7937" width="9.140625" style="55"/>
    <col min="7938" max="7938" width="13.42578125" style="55" customWidth="1"/>
    <col min="7939" max="7939" width="17.5703125" style="55" customWidth="1"/>
    <col min="7940" max="8193" width="9.140625" style="55"/>
    <col min="8194" max="8194" width="13.42578125" style="55" customWidth="1"/>
    <col min="8195" max="8195" width="17.5703125" style="55" customWidth="1"/>
    <col min="8196" max="8449" width="9.140625" style="55"/>
    <col min="8450" max="8450" width="13.42578125" style="55" customWidth="1"/>
    <col min="8451" max="8451" width="17.5703125" style="55" customWidth="1"/>
    <col min="8452" max="8705" width="9.140625" style="55"/>
    <col min="8706" max="8706" width="13.42578125" style="55" customWidth="1"/>
    <col min="8707" max="8707" width="17.5703125" style="55" customWidth="1"/>
    <col min="8708" max="8961" width="9.140625" style="55"/>
    <col min="8962" max="8962" width="13.42578125" style="55" customWidth="1"/>
    <col min="8963" max="8963" width="17.5703125" style="55" customWidth="1"/>
    <col min="8964" max="9217" width="9.140625" style="55"/>
    <col min="9218" max="9218" width="13.42578125" style="55" customWidth="1"/>
    <col min="9219" max="9219" width="17.5703125" style="55" customWidth="1"/>
    <col min="9220" max="9473" width="9.140625" style="55"/>
    <col min="9474" max="9474" width="13.42578125" style="55" customWidth="1"/>
    <col min="9475" max="9475" width="17.5703125" style="55" customWidth="1"/>
    <col min="9476" max="9729" width="9.140625" style="55"/>
    <col min="9730" max="9730" width="13.42578125" style="55" customWidth="1"/>
    <col min="9731" max="9731" width="17.5703125" style="55" customWidth="1"/>
    <col min="9732" max="9985" width="9.140625" style="55"/>
    <col min="9986" max="9986" width="13.42578125" style="55" customWidth="1"/>
    <col min="9987" max="9987" width="17.5703125" style="55" customWidth="1"/>
    <col min="9988" max="10241" width="9.140625" style="55"/>
    <col min="10242" max="10242" width="13.42578125" style="55" customWidth="1"/>
    <col min="10243" max="10243" width="17.5703125" style="55" customWidth="1"/>
    <col min="10244" max="10497" width="9.140625" style="55"/>
    <col min="10498" max="10498" width="13.42578125" style="55" customWidth="1"/>
    <col min="10499" max="10499" width="17.5703125" style="55" customWidth="1"/>
    <col min="10500" max="10753" width="9.140625" style="55"/>
    <col min="10754" max="10754" width="13.42578125" style="55" customWidth="1"/>
    <col min="10755" max="10755" width="17.5703125" style="55" customWidth="1"/>
    <col min="10756" max="11009" width="9.140625" style="55"/>
    <col min="11010" max="11010" width="13.42578125" style="55" customWidth="1"/>
    <col min="11011" max="11011" width="17.5703125" style="55" customWidth="1"/>
    <col min="11012" max="11265" width="9.140625" style="55"/>
    <col min="11266" max="11266" width="13.42578125" style="55" customWidth="1"/>
    <col min="11267" max="11267" width="17.5703125" style="55" customWidth="1"/>
    <col min="11268" max="11521" width="9.140625" style="55"/>
    <col min="11522" max="11522" width="13.42578125" style="55" customWidth="1"/>
    <col min="11523" max="11523" width="17.5703125" style="55" customWidth="1"/>
    <col min="11524" max="11777" width="9.140625" style="55"/>
    <col min="11778" max="11778" width="13.42578125" style="55" customWidth="1"/>
    <col min="11779" max="11779" width="17.5703125" style="55" customWidth="1"/>
    <col min="11780" max="12033" width="9.140625" style="55"/>
    <col min="12034" max="12034" width="13.42578125" style="55" customWidth="1"/>
    <col min="12035" max="12035" width="17.5703125" style="55" customWidth="1"/>
    <col min="12036" max="12289" width="9.140625" style="55"/>
    <col min="12290" max="12290" width="13.42578125" style="55" customWidth="1"/>
    <col min="12291" max="12291" width="17.5703125" style="55" customWidth="1"/>
    <col min="12292" max="12545" width="9.140625" style="55"/>
    <col min="12546" max="12546" width="13.42578125" style="55" customWidth="1"/>
    <col min="12547" max="12547" width="17.5703125" style="55" customWidth="1"/>
    <col min="12548" max="12801" width="9.140625" style="55"/>
    <col min="12802" max="12802" width="13.42578125" style="55" customWidth="1"/>
    <col min="12803" max="12803" width="17.5703125" style="55" customWidth="1"/>
    <col min="12804" max="13057" width="9.140625" style="55"/>
    <col min="13058" max="13058" width="13.42578125" style="55" customWidth="1"/>
    <col min="13059" max="13059" width="17.5703125" style="55" customWidth="1"/>
    <col min="13060" max="13313" width="9.140625" style="55"/>
    <col min="13314" max="13314" width="13.42578125" style="55" customWidth="1"/>
    <col min="13315" max="13315" width="17.5703125" style="55" customWidth="1"/>
    <col min="13316" max="13569" width="9.140625" style="55"/>
    <col min="13570" max="13570" width="13.42578125" style="55" customWidth="1"/>
    <col min="13571" max="13571" width="17.5703125" style="55" customWidth="1"/>
    <col min="13572" max="13825" width="9.140625" style="55"/>
    <col min="13826" max="13826" width="13.42578125" style="55" customWidth="1"/>
    <col min="13827" max="13827" width="17.5703125" style="55" customWidth="1"/>
    <col min="13828" max="14081" width="9.140625" style="55"/>
    <col min="14082" max="14082" width="13.42578125" style="55" customWidth="1"/>
    <col min="14083" max="14083" width="17.5703125" style="55" customWidth="1"/>
    <col min="14084" max="14337" width="9.140625" style="55"/>
    <col min="14338" max="14338" width="13.42578125" style="55" customWidth="1"/>
    <col min="14339" max="14339" width="17.5703125" style="55" customWidth="1"/>
    <col min="14340" max="14593" width="9.140625" style="55"/>
    <col min="14594" max="14594" width="13.42578125" style="55" customWidth="1"/>
    <col min="14595" max="14595" width="17.5703125" style="55" customWidth="1"/>
    <col min="14596" max="14849" width="9.140625" style="55"/>
    <col min="14850" max="14850" width="13.42578125" style="55" customWidth="1"/>
    <col min="14851" max="14851" width="17.5703125" style="55" customWidth="1"/>
    <col min="14852" max="15105" width="9.140625" style="55"/>
    <col min="15106" max="15106" width="13.42578125" style="55" customWidth="1"/>
    <col min="15107" max="15107" width="17.5703125" style="55" customWidth="1"/>
    <col min="15108" max="15361" width="9.140625" style="55"/>
    <col min="15362" max="15362" width="13.42578125" style="55" customWidth="1"/>
    <col min="15363" max="15363" width="17.5703125" style="55" customWidth="1"/>
    <col min="15364" max="15617" width="9.140625" style="55"/>
    <col min="15618" max="15618" width="13.42578125" style="55" customWidth="1"/>
    <col min="15619" max="15619" width="17.5703125" style="55" customWidth="1"/>
    <col min="15620" max="15873" width="9.140625" style="55"/>
    <col min="15874" max="15874" width="13.42578125" style="55" customWidth="1"/>
    <col min="15875" max="15875" width="17.5703125" style="55" customWidth="1"/>
    <col min="15876" max="16129" width="9.140625" style="55"/>
    <col min="16130" max="16130" width="13.42578125" style="55" customWidth="1"/>
    <col min="16131" max="16131" width="17.5703125" style="55" customWidth="1"/>
    <col min="16132" max="16384" width="9.140625" style="55"/>
  </cols>
  <sheetData>
    <row r="3" spans="1:14">
      <c r="A3" s="266" t="s">
        <v>333</v>
      </c>
      <c r="B3" s="266"/>
      <c r="C3" s="110" t="s">
        <v>338</v>
      </c>
    </row>
    <row r="4" spans="1:14">
      <c r="A4" s="266" t="s">
        <v>331</v>
      </c>
      <c r="B4" s="266"/>
      <c r="C4" s="104" t="s">
        <v>130</v>
      </c>
    </row>
    <row r="5" spans="1:14">
      <c r="A5" s="267" t="s">
        <v>330</v>
      </c>
      <c r="B5" s="266"/>
      <c r="C5" s="111">
        <v>42897</v>
      </c>
    </row>
    <row r="6" spans="1:14" ht="12.75" customHeight="1"/>
    <row r="7" spans="1:14" ht="12.75" customHeight="1">
      <c r="A7" s="269" t="s">
        <v>328</v>
      </c>
      <c r="B7" s="269" t="s">
        <v>327</v>
      </c>
      <c r="C7" s="270" t="s">
        <v>326</v>
      </c>
      <c r="D7" s="270" t="s">
        <v>325</v>
      </c>
      <c r="E7" s="270" t="s">
        <v>324</v>
      </c>
      <c r="F7" s="270" t="s">
        <v>323</v>
      </c>
      <c r="G7" s="270" t="s">
        <v>339</v>
      </c>
      <c r="H7" s="270" t="s">
        <v>340</v>
      </c>
      <c r="I7" s="270" t="s">
        <v>341</v>
      </c>
      <c r="J7" s="270" t="s">
        <v>342</v>
      </c>
      <c r="K7" s="270" t="s">
        <v>343</v>
      </c>
      <c r="L7" s="270" t="s">
        <v>344</v>
      </c>
      <c r="M7" s="270" t="s">
        <v>345</v>
      </c>
      <c r="N7" s="270" t="s">
        <v>346</v>
      </c>
    </row>
    <row r="8" spans="1:14">
      <c r="A8" s="269"/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</row>
    <row r="9" spans="1:14">
      <c r="A9" s="269"/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</row>
    <row r="10" spans="1:14">
      <c r="A10" s="106">
        <v>2</v>
      </c>
      <c r="B10" s="104" t="s">
        <v>319</v>
      </c>
      <c r="C10" s="104">
        <v>3000</v>
      </c>
      <c r="D10" s="104">
        <v>3000</v>
      </c>
      <c r="E10" s="104">
        <v>3000</v>
      </c>
      <c r="F10" s="104">
        <v>3000</v>
      </c>
      <c r="G10" s="104">
        <v>3000</v>
      </c>
      <c r="H10" s="104">
        <v>3000</v>
      </c>
      <c r="I10" s="104">
        <v>3000</v>
      </c>
      <c r="J10" s="104">
        <v>3000</v>
      </c>
      <c r="K10" s="104">
        <v>3000</v>
      </c>
      <c r="L10" s="104">
        <v>3000</v>
      </c>
      <c r="M10" s="104">
        <v>3000</v>
      </c>
      <c r="N10" s="104">
        <v>3000</v>
      </c>
    </row>
    <row r="11" spans="1:14">
      <c r="A11" s="106">
        <v>3</v>
      </c>
      <c r="B11" s="104" t="s">
        <v>318</v>
      </c>
      <c r="C11" s="104">
        <v>24000</v>
      </c>
      <c r="D11" s="104">
        <v>30000</v>
      </c>
      <c r="E11" s="104">
        <v>21000</v>
      </c>
      <c r="F11" s="104">
        <v>18000</v>
      </c>
      <c r="G11" s="104">
        <v>18000</v>
      </c>
      <c r="H11" s="104">
        <v>18000</v>
      </c>
      <c r="I11" s="104">
        <v>18000</v>
      </c>
      <c r="J11" s="104">
        <v>18000</v>
      </c>
      <c r="K11" s="104">
        <v>18000</v>
      </c>
      <c r="L11" s="104">
        <v>18000</v>
      </c>
      <c r="M11" s="104">
        <v>18000</v>
      </c>
      <c r="N11" s="104">
        <v>18000</v>
      </c>
    </row>
    <row r="12" spans="1:14">
      <c r="A12" s="106">
        <v>4</v>
      </c>
      <c r="B12" s="104" t="s">
        <v>317</v>
      </c>
      <c r="C12" s="104">
        <v>6300</v>
      </c>
      <c r="D12" s="104">
        <v>6300</v>
      </c>
      <c r="E12" s="104">
        <v>6300</v>
      </c>
      <c r="F12" s="104">
        <v>6300</v>
      </c>
      <c r="G12" s="104">
        <v>6300</v>
      </c>
      <c r="H12" s="104">
        <v>6300</v>
      </c>
      <c r="I12" s="104">
        <v>6300</v>
      </c>
      <c r="J12" s="104">
        <v>6300</v>
      </c>
      <c r="K12" s="104">
        <v>6300</v>
      </c>
      <c r="L12" s="104">
        <v>6300</v>
      </c>
      <c r="M12" s="104">
        <v>6300</v>
      </c>
      <c r="N12" s="104">
        <v>6300</v>
      </c>
    </row>
    <row r="13" spans="1:14">
      <c r="A13" s="106">
        <v>5</v>
      </c>
      <c r="B13" s="104" t="s">
        <v>316</v>
      </c>
      <c r="C13" s="104">
        <v>4200</v>
      </c>
      <c r="D13" s="104">
        <v>4200</v>
      </c>
      <c r="E13" s="104">
        <v>6300</v>
      </c>
      <c r="F13" s="104">
        <v>4200</v>
      </c>
      <c r="G13" s="104">
        <v>4200</v>
      </c>
      <c r="H13" s="104">
        <v>4200</v>
      </c>
      <c r="I13" s="104">
        <v>4200</v>
      </c>
      <c r="J13" s="104">
        <v>4200</v>
      </c>
      <c r="K13" s="104">
        <v>4200</v>
      </c>
      <c r="L13" s="104">
        <v>4200</v>
      </c>
      <c r="M13" s="104">
        <v>4200</v>
      </c>
      <c r="N13" s="104">
        <v>4200</v>
      </c>
    </row>
    <row r="14" spans="1:14">
      <c r="A14" s="106">
        <v>6</v>
      </c>
      <c r="B14" s="104" t="s">
        <v>347</v>
      </c>
      <c r="C14" s="104">
        <v>0</v>
      </c>
      <c r="D14" s="104">
        <v>0</v>
      </c>
      <c r="E14" s="104">
        <v>5000</v>
      </c>
      <c r="F14" s="104">
        <v>0</v>
      </c>
      <c r="G14" s="104">
        <v>0</v>
      </c>
      <c r="H14" s="104">
        <v>0</v>
      </c>
      <c r="I14" s="104">
        <v>0</v>
      </c>
      <c r="J14" s="104">
        <v>0</v>
      </c>
      <c r="K14" s="104">
        <v>0</v>
      </c>
      <c r="L14" s="104">
        <v>0</v>
      </c>
      <c r="M14" s="104">
        <v>0</v>
      </c>
      <c r="N14" s="104">
        <v>0</v>
      </c>
    </row>
    <row r="15" spans="1:14">
      <c r="A15" s="106">
        <v>8</v>
      </c>
      <c r="B15" s="104" t="s">
        <v>315</v>
      </c>
      <c r="C15" s="104">
        <v>142500</v>
      </c>
      <c r="D15" s="104">
        <v>165000</v>
      </c>
      <c r="E15" s="104">
        <v>180000</v>
      </c>
      <c r="F15" s="104">
        <v>157500</v>
      </c>
      <c r="G15" s="104">
        <v>157500</v>
      </c>
      <c r="H15" s="104">
        <v>157500</v>
      </c>
      <c r="I15" s="104">
        <v>157500</v>
      </c>
      <c r="J15" s="104">
        <v>157500</v>
      </c>
      <c r="K15" s="104">
        <v>157500</v>
      </c>
      <c r="L15" s="104">
        <v>157500</v>
      </c>
      <c r="M15" s="104">
        <v>157500</v>
      </c>
      <c r="N15" s="104">
        <v>157500</v>
      </c>
    </row>
    <row r="16" spans="1:14">
      <c r="A16" s="106">
        <v>9</v>
      </c>
      <c r="B16" s="104" t="s">
        <v>314</v>
      </c>
      <c r="C16" s="104">
        <v>15000</v>
      </c>
      <c r="D16" s="104">
        <v>15000</v>
      </c>
      <c r="E16" s="104">
        <v>15000</v>
      </c>
      <c r="F16" s="104">
        <v>15000</v>
      </c>
      <c r="G16" s="104">
        <v>15000</v>
      </c>
      <c r="H16" s="104">
        <v>15000</v>
      </c>
      <c r="I16" s="104">
        <v>15000</v>
      </c>
      <c r="J16" s="104">
        <v>15000</v>
      </c>
      <c r="K16" s="104">
        <v>15000</v>
      </c>
      <c r="L16" s="104">
        <v>15000</v>
      </c>
      <c r="M16" s="104">
        <v>15000</v>
      </c>
      <c r="N16" s="104">
        <v>15000</v>
      </c>
    </row>
    <row r="17" spans="1:14">
      <c r="A17" s="106">
        <v>10</v>
      </c>
      <c r="B17" s="105" t="s">
        <v>313</v>
      </c>
      <c r="C17" s="104">
        <v>0</v>
      </c>
      <c r="D17" s="104">
        <v>7500</v>
      </c>
      <c r="E17" s="104">
        <v>7500</v>
      </c>
      <c r="F17" s="104">
        <v>7500</v>
      </c>
      <c r="G17" s="104">
        <v>7500</v>
      </c>
      <c r="H17" s="104">
        <v>7500</v>
      </c>
      <c r="I17" s="104">
        <v>7500</v>
      </c>
      <c r="J17" s="104">
        <v>7500</v>
      </c>
      <c r="K17" s="104">
        <v>7500</v>
      </c>
      <c r="L17" s="104">
        <v>7500</v>
      </c>
      <c r="M17" s="104">
        <v>7500</v>
      </c>
      <c r="N17" s="104">
        <v>7500</v>
      </c>
    </row>
    <row r="18" spans="1:14">
      <c r="A18" s="106">
        <v>11</v>
      </c>
      <c r="B18" s="105" t="s">
        <v>312</v>
      </c>
      <c r="C18" s="104">
        <v>7500</v>
      </c>
      <c r="D18" s="104">
        <v>7500</v>
      </c>
      <c r="E18" s="104">
        <v>7500</v>
      </c>
      <c r="F18" s="104">
        <v>0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</row>
  </sheetData>
  <mergeCells count="17">
    <mergeCell ref="J7:J9"/>
    <mergeCell ref="K7:K9"/>
    <mergeCell ref="L7:L9"/>
    <mergeCell ref="M7:M9"/>
    <mergeCell ref="N7:N9"/>
    <mergeCell ref="I7:I9"/>
    <mergeCell ref="A3:B3"/>
    <mergeCell ref="A4:B4"/>
    <mergeCell ref="A5:B5"/>
    <mergeCell ref="A7:A9"/>
    <mergeCell ref="B7:B9"/>
    <mergeCell ref="C7:C9"/>
    <mergeCell ref="D7:D9"/>
    <mergeCell ref="E7:E9"/>
    <mergeCell ref="F7:F9"/>
    <mergeCell ref="G7:G9"/>
    <mergeCell ref="H7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S23"/>
  <sheetViews>
    <sheetView showGridLines="0" workbookViewId="0">
      <pane ySplit="9" topLeftCell="A10" activePane="bottomLeft" state="frozen"/>
      <selection pane="bottomLeft" activeCell="F27" sqref="F27"/>
    </sheetView>
  </sheetViews>
  <sheetFormatPr defaultRowHeight="12.75"/>
  <cols>
    <col min="1" max="4" width="9.140625" style="55"/>
    <col min="5" max="5" width="13.42578125" style="55" customWidth="1"/>
    <col min="6" max="7" width="17.5703125" style="55" customWidth="1"/>
    <col min="8" max="9" width="12.7109375" style="55" customWidth="1"/>
    <col min="10" max="260" width="9.140625" style="55"/>
    <col min="261" max="261" width="13.42578125" style="55" customWidth="1"/>
    <col min="262" max="263" width="17.5703125" style="55" customWidth="1"/>
    <col min="264" max="265" width="12.7109375" style="55" customWidth="1"/>
    <col min="266" max="516" width="9.140625" style="55"/>
    <col min="517" max="517" width="13.42578125" style="55" customWidth="1"/>
    <col min="518" max="519" width="17.5703125" style="55" customWidth="1"/>
    <col min="520" max="521" width="12.7109375" style="55" customWidth="1"/>
    <col min="522" max="772" width="9.140625" style="55"/>
    <col min="773" max="773" width="13.42578125" style="55" customWidth="1"/>
    <col min="774" max="775" width="17.5703125" style="55" customWidth="1"/>
    <col min="776" max="777" width="12.7109375" style="55" customWidth="1"/>
    <col min="778" max="1028" width="9.140625" style="55"/>
    <col min="1029" max="1029" width="13.42578125" style="55" customWidth="1"/>
    <col min="1030" max="1031" width="17.5703125" style="55" customWidth="1"/>
    <col min="1032" max="1033" width="12.7109375" style="55" customWidth="1"/>
    <col min="1034" max="1284" width="9.140625" style="55"/>
    <col min="1285" max="1285" width="13.42578125" style="55" customWidth="1"/>
    <col min="1286" max="1287" width="17.5703125" style="55" customWidth="1"/>
    <col min="1288" max="1289" width="12.7109375" style="55" customWidth="1"/>
    <col min="1290" max="1540" width="9.140625" style="55"/>
    <col min="1541" max="1541" width="13.42578125" style="55" customWidth="1"/>
    <col min="1542" max="1543" width="17.5703125" style="55" customWidth="1"/>
    <col min="1544" max="1545" width="12.7109375" style="55" customWidth="1"/>
    <col min="1546" max="1796" width="9.140625" style="55"/>
    <col min="1797" max="1797" width="13.42578125" style="55" customWidth="1"/>
    <col min="1798" max="1799" width="17.5703125" style="55" customWidth="1"/>
    <col min="1800" max="1801" width="12.7109375" style="55" customWidth="1"/>
    <col min="1802" max="2052" width="9.140625" style="55"/>
    <col min="2053" max="2053" width="13.42578125" style="55" customWidth="1"/>
    <col min="2054" max="2055" width="17.5703125" style="55" customWidth="1"/>
    <col min="2056" max="2057" width="12.7109375" style="55" customWidth="1"/>
    <col min="2058" max="2308" width="9.140625" style="55"/>
    <col min="2309" max="2309" width="13.42578125" style="55" customWidth="1"/>
    <col min="2310" max="2311" width="17.5703125" style="55" customWidth="1"/>
    <col min="2312" max="2313" width="12.7109375" style="55" customWidth="1"/>
    <col min="2314" max="2564" width="9.140625" style="55"/>
    <col min="2565" max="2565" width="13.42578125" style="55" customWidth="1"/>
    <col min="2566" max="2567" width="17.5703125" style="55" customWidth="1"/>
    <col min="2568" max="2569" width="12.7109375" style="55" customWidth="1"/>
    <col min="2570" max="2820" width="9.140625" style="55"/>
    <col min="2821" max="2821" width="13.42578125" style="55" customWidth="1"/>
    <col min="2822" max="2823" width="17.5703125" style="55" customWidth="1"/>
    <col min="2824" max="2825" width="12.7109375" style="55" customWidth="1"/>
    <col min="2826" max="3076" width="9.140625" style="55"/>
    <col min="3077" max="3077" width="13.42578125" style="55" customWidth="1"/>
    <col min="3078" max="3079" width="17.5703125" style="55" customWidth="1"/>
    <col min="3080" max="3081" width="12.7109375" style="55" customWidth="1"/>
    <col min="3082" max="3332" width="9.140625" style="55"/>
    <col min="3333" max="3333" width="13.42578125" style="55" customWidth="1"/>
    <col min="3334" max="3335" width="17.5703125" style="55" customWidth="1"/>
    <col min="3336" max="3337" width="12.7109375" style="55" customWidth="1"/>
    <col min="3338" max="3588" width="9.140625" style="55"/>
    <col min="3589" max="3589" width="13.42578125" style="55" customWidth="1"/>
    <col min="3590" max="3591" width="17.5703125" style="55" customWidth="1"/>
    <col min="3592" max="3593" width="12.7109375" style="55" customWidth="1"/>
    <col min="3594" max="3844" width="9.140625" style="55"/>
    <col min="3845" max="3845" width="13.42578125" style="55" customWidth="1"/>
    <col min="3846" max="3847" width="17.5703125" style="55" customWidth="1"/>
    <col min="3848" max="3849" width="12.7109375" style="55" customWidth="1"/>
    <col min="3850" max="4100" width="9.140625" style="55"/>
    <col min="4101" max="4101" width="13.42578125" style="55" customWidth="1"/>
    <col min="4102" max="4103" width="17.5703125" style="55" customWidth="1"/>
    <col min="4104" max="4105" width="12.7109375" style="55" customWidth="1"/>
    <col min="4106" max="4356" width="9.140625" style="55"/>
    <col min="4357" max="4357" width="13.42578125" style="55" customWidth="1"/>
    <col min="4358" max="4359" width="17.5703125" style="55" customWidth="1"/>
    <col min="4360" max="4361" width="12.7109375" style="55" customWidth="1"/>
    <col min="4362" max="4612" width="9.140625" style="55"/>
    <col min="4613" max="4613" width="13.42578125" style="55" customWidth="1"/>
    <col min="4614" max="4615" width="17.5703125" style="55" customWidth="1"/>
    <col min="4616" max="4617" width="12.7109375" style="55" customWidth="1"/>
    <col min="4618" max="4868" width="9.140625" style="55"/>
    <col min="4869" max="4869" width="13.42578125" style="55" customWidth="1"/>
    <col min="4870" max="4871" width="17.5703125" style="55" customWidth="1"/>
    <col min="4872" max="4873" width="12.7109375" style="55" customWidth="1"/>
    <col min="4874" max="5124" width="9.140625" style="55"/>
    <col min="5125" max="5125" width="13.42578125" style="55" customWidth="1"/>
    <col min="5126" max="5127" width="17.5703125" style="55" customWidth="1"/>
    <col min="5128" max="5129" width="12.7109375" style="55" customWidth="1"/>
    <col min="5130" max="5380" width="9.140625" style="55"/>
    <col min="5381" max="5381" width="13.42578125" style="55" customWidth="1"/>
    <col min="5382" max="5383" width="17.5703125" style="55" customWidth="1"/>
    <col min="5384" max="5385" width="12.7109375" style="55" customWidth="1"/>
    <col min="5386" max="5636" width="9.140625" style="55"/>
    <col min="5637" max="5637" width="13.42578125" style="55" customWidth="1"/>
    <col min="5638" max="5639" width="17.5703125" style="55" customWidth="1"/>
    <col min="5640" max="5641" width="12.7109375" style="55" customWidth="1"/>
    <col min="5642" max="5892" width="9.140625" style="55"/>
    <col min="5893" max="5893" width="13.42578125" style="55" customWidth="1"/>
    <col min="5894" max="5895" width="17.5703125" style="55" customWidth="1"/>
    <col min="5896" max="5897" width="12.7109375" style="55" customWidth="1"/>
    <col min="5898" max="6148" width="9.140625" style="55"/>
    <col min="6149" max="6149" width="13.42578125" style="55" customWidth="1"/>
    <col min="6150" max="6151" width="17.5703125" style="55" customWidth="1"/>
    <col min="6152" max="6153" width="12.7109375" style="55" customWidth="1"/>
    <col min="6154" max="6404" width="9.140625" style="55"/>
    <col min="6405" max="6405" width="13.42578125" style="55" customWidth="1"/>
    <col min="6406" max="6407" width="17.5703125" style="55" customWidth="1"/>
    <col min="6408" max="6409" width="12.7109375" style="55" customWidth="1"/>
    <col min="6410" max="6660" width="9.140625" style="55"/>
    <col min="6661" max="6661" width="13.42578125" style="55" customWidth="1"/>
    <col min="6662" max="6663" width="17.5703125" style="55" customWidth="1"/>
    <col min="6664" max="6665" width="12.7109375" style="55" customWidth="1"/>
    <col min="6666" max="6916" width="9.140625" style="55"/>
    <col min="6917" max="6917" width="13.42578125" style="55" customWidth="1"/>
    <col min="6918" max="6919" width="17.5703125" style="55" customWidth="1"/>
    <col min="6920" max="6921" width="12.7109375" style="55" customWidth="1"/>
    <col min="6922" max="7172" width="9.140625" style="55"/>
    <col min="7173" max="7173" width="13.42578125" style="55" customWidth="1"/>
    <col min="7174" max="7175" width="17.5703125" style="55" customWidth="1"/>
    <col min="7176" max="7177" width="12.7109375" style="55" customWidth="1"/>
    <col min="7178" max="7428" width="9.140625" style="55"/>
    <col min="7429" max="7429" width="13.42578125" style="55" customWidth="1"/>
    <col min="7430" max="7431" width="17.5703125" style="55" customWidth="1"/>
    <col min="7432" max="7433" width="12.7109375" style="55" customWidth="1"/>
    <col min="7434" max="7684" width="9.140625" style="55"/>
    <col min="7685" max="7685" width="13.42578125" style="55" customWidth="1"/>
    <col min="7686" max="7687" width="17.5703125" style="55" customWidth="1"/>
    <col min="7688" max="7689" width="12.7109375" style="55" customWidth="1"/>
    <col min="7690" max="7940" width="9.140625" style="55"/>
    <col min="7941" max="7941" width="13.42578125" style="55" customWidth="1"/>
    <col min="7942" max="7943" width="17.5703125" style="55" customWidth="1"/>
    <col min="7944" max="7945" width="12.7109375" style="55" customWidth="1"/>
    <col min="7946" max="8196" width="9.140625" style="55"/>
    <col min="8197" max="8197" width="13.42578125" style="55" customWidth="1"/>
    <col min="8198" max="8199" width="17.5703125" style="55" customWidth="1"/>
    <col min="8200" max="8201" width="12.7109375" style="55" customWidth="1"/>
    <col min="8202" max="8452" width="9.140625" style="55"/>
    <col min="8453" max="8453" width="13.42578125" style="55" customWidth="1"/>
    <col min="8454" max="8455" width="17.5703125" style="55" customWidth="1"/>
    <col min="8456" max="8457" width="12.7109375" style="55" customWidth="1"/>
    <col min="8458" max="8708" width="9.140625" style="55"/>
    <col min="8709" max="8709" width="13.42578125" style="55" customWidth="1"/>
    <col min="8710" max="8711" width="17.5703125" style="55" customWidth="1"/>
    <col min="8712" max="8713" width="12.7109375" style="55" customWidth="1"/>
    <col min="8714" max="8964" width="9.140625" style="55"/>
    <col min="8965" max="8965" width="13.42578125" style="55" customWidth="1"/>
    <col min="8966" max="8967" width="17.5703125" style="55" customWidth="1"/>
    <col min="8968" max="8969" width="12.7109375" style="55" customWidth="1"/>
    <col min="8970" max="9220" width="9.140625" style="55"/>
    <col min="9221" max="9221" width="13.42578125" style="55" customWidth="1"/>
    <col min="9222" max="9223" width="17.5703125" style="55" customWidth="1"/>
    <col min="9224" max="9225" width="12.7109375" style="55" customWidth="1"/>
    <col min="9226" max="9476" width="9.140625" style="55"/>
    <col min="9477" max="9477" width="13.42578125" style="55" customWidth="1"/>
    <col min="9478" max="9479" width="17.5703125" style="55" customWidth="1"/>
    <col min="9480" max="9481" width="12.7109375" style="55" customWidth="1"/>
    <col min="9482" max="9732" width="9.140625" style="55"/>
    <col min="9733" max="9733" width="13.42578125" style="55" customWidth="1"/>
    <col min="9734" max="9735" width="17.5703125" style="55" customWidth="1"/>
    <col min="9736" max="9737" width="12.7109375" style="55" customWidth="1"/>
    <col min="9738" max="9988" width="9.140625" style="55"/>
    <col min="9989" max="9989" width="13.42578125" style="55" customWidth="1"/>
    <col min="9990" max="9991" width="17.5703125" style="55" customWidth="1"/>
    <col min="9992" max="9993" width="12.7109375" style="55" customWidth="1"/>
    <col min="9994" max="10244" width="9.140625" style="55"/>
    <col min="10245" max="10245" width="13.42578125" style="55" customWidth="1"/>
    <col min="10246" max="10247" width="17.5703125" style="55" customWidth="1"/>
    <col min="10248" max="10249" width="12.7109375" style="55" customWidth="1"/>
    <col min="10250" max="10500" width="9.140625" style="55"/>
    <col min="10501" max="10501" width="13.42578125" style="55" customWidth="1"/>
    <col min="10502" max="10503" width="17.5703125" style="55" customWidth="1"/>
    <col min="10504" max="10505" width="12.7109375" style="55" customWidth="1"/>
    <col min="10506" max="10756" width="9.140625" style="55"/>
    <col min="10757" max="10757" width="13.42578125" style="55" customWidth="1"/>
    <col min="10758" max="10759" width="17.5703125" style="55" customWidth="1"/>
    <col min="10760" max="10761" width="12.7109375" style="55" customWidth="1"/>
    <col min="10762" max="11012" width="9.140625" style="55"/>
    <col min="11013" max="11013" width="13.42578125" style="55" customWidth="1"/>
    <col min="11014" max="11015" width="17.5703125" style="55" customWidth="1"/>
    <col min="11016" max="11017" width="12.7109375" style="55" customWidth="1"/>
    <col min="11018" max="11268" width="9.140625" style="55"/>
    <col min="11269" max="11269" width="13.42578125" style="55" customWidth="1"/>
    <col min="11270" max="11271" width="17.5703125" style="55" customWidth="1"/>
    <col min="11272" max="11273" width="12.7109375" style="55" customWidth="1"/>
    <col min="11274" max="11524" width="9.140625" style="55"/>
    <col min="11525" max="11525" width="13.42578125" style="55" customWidth="1"/>
    <col min="11526" max="11527" width="17.5703125" style="55" customWidth="1"/>
    <col min="11528" max="11529" width="12.7109375" style="55" customWidth="1"/>
    <col min="11530" max="11780" width="9.140625" style="55"/>
    <col min="11781" max="11781" width="13.42578125" style="55" customWidth="1"/>
    <col min="11782" max="11783" width="17.5703125" style="55" customWidth="1"/>
    <col min="11784" max="11785" width="12.7109375" style="55" customWidth="1"/>
    <col min="11786" max="12036" width="9.140625" style="55"/>
    <col min="12037" max="12037" width="13.42578125" style="55" customWidth="1"/>
    <col min="12038" max="12039" width="17.5703125" style="55" customWidth="1"/>
    <col min="12040" max="12041" width="12.7109375" style="55" customWidth="1"/>
    <col min="12042" max="12292" width="9.140625" style="55"/>
    <col min="12293" max="12293" width="13.42578125" style="55" customWidth="1"/>
    <col min="12294" max="12295" width="17.5703125" style="55" customWidth="1"/>
    <col min="12296" max="12297" width="12.7109375" style="55" customWidth="1"/>
    <col min="12298" max="12548" width="9.140625" style="55"/>
    <col min="12549" max="12549" width="13.42578125" style="55" customWidth="1"/>
    <col min="12550" max="12551" width="17.5703125" style="55" customWidth="1"/>
    <col min="12552" max="12553" width="12.7109375" style="55" customWidth="1"/>
    <col min="12554" max="12804" width="9.140625" style="55"/>
    <col min="12805" max="12805" width="13.42578125" style="55" customWidth="1"/>
    <col min="12806" max="12807" width="17.5703125" style="55" customWidth="1"/>
    <col min="12808" max="12809" width="12.7109375" style="55" customWidth="1"/>
    <col min="12810" max="13060" width="9.140625" style="55"/>
    <col min="13061" max="13061" width="13.42578125" style="55" customWidth="1"/>
    <col min="13062" max="13063" width="17.5703125" style="55" customWidth="1"/>
    <col min="13064" max="13065" width="12.7109375" style="55" customWidth="1"/>
    <col min="13066" max="13316" width="9.140625" style="55"/>
    <col min="13317" max="13317" width="13.42578125" style="55" customWidth="1"/>
    <col min="13318" max="13319" width="17.5703125" style="55" customWidth="1"/>
    <col min="13320" max="13321" width="12.7109375" style="55" customWidth="1"/>
    <col min="13322" max="13572" width="9.140625" style="55"/>
    <col min="13573" max="13573" width="13.42578125" style="55" customWidth="1"/>
    <col min="13574" max="13575" width="17.5703125" style="55" customWidth="1"/>
    <col min="13576" max="13577" width="12.7109375" style="55" customWidth="1"/>
    <col min="13578" max="13828" width="9.140625" style="55"/>
    <col min="13829" max="13829" width="13.42578125" style="55" customWidth="1"/>
    <col min="13830" max="13831" width="17.5703125" style="55" customWidth="1"/>
    <col min="13832" max="13833" width="12.7109375" style="55" customWidth="1"/>
    <col min="13834" max="14084" width="9.140625" style="55"/>
    <col min="14085" max="14085" width="13.42578125" style="55" customWidth="1"/>
    <col min="14086" max="14087" width="17.5703125" style="55" customWidth="1"/>
    <col min="14088" max="14089" width="12.7109375" style="55" customWidth="1"/>
    <col min="14090" max="14340" width="9.140625" style="55"/>
    <col min="14341" max="14341" width="13.42578125" style="55" customWidth="1"/>
    <col min="14342" max="14343" width="17.5703125" style="55" customWidth="1"/>
    <col min="14344" max="14345" width="12.7109375" style="55" customWidth="1"/>
    <col min="14346" max="14596" width="9.140625" style="55"/>
    <col min="14597" max="14597" width="13.42578125" style="55" customWidth="1"/>
    <col min="14598" max="14599" width="17.5703125" style="55" customWidth="1"/>
    <col min="14600" max="14601" width="12.7109375" style="55" customWidth="1"/>
    <col min="14602" max="14852" width="9.140625" style="55"/>
    <col min="14853" max="14853" width="13.42578125" style="55" customWidth="1"/>
    <col min="14854" max="14855" width="17.5703125" style="55" customWidth="1"/>
    <col min="14856" max="14857" width="12.7109375" style="55" customWidth="1"/>
    <col min="14858" max="15108" width="9.140625" style="55"/>
    <col min="15109" max="15109" width="13.42578125" style="55" customWidth="1"/>
    <col min="15110" max="15111" width="17.5703125" style="55" customWidth="1"/>
    <col min="15112" max="15113" width="12.7109375" style="55" customWidth="1"/>
    <col min="15114" max="15364" width="9.140625" style="55"/>
    <col min="15365" max="15365" width="13.42578125" style="55" customWidth="1"/>
    <col min="15366" max="15367" width="17.5703125" style="55" customWidth="1"/>
    <col min="15368" max="15369" width="12.7109375" style="55" customWidth="1"/>
    <col min="15370" max="15620" width="9.140625" style="55"/>
    <col min="15621" max="15621" width="13.42578125" style="55" customWidth="1"/>
    <col min="15622" max="15623" width="17.5703125" style="55" customWidth="1"/>
    <col min="15624" max="15625" width="12.7109375" style="55" customWidth="1"/>
    <col min="15626" max="15876" width="9.140625" style="55"/>
    <col min="15877" max="15877" width="13.42578125" style="55" customWidth="1"/>
    <col min="15878" max="15879" width="17.5703125" style="55" customWidth="1"/>
    <col min="15880" max="15881" width="12.7109375" style="55" customWidth="1"/>
    <col min="15882" max="16132" width="9.140625" style="55"/>
    <col min="16133" max="16133" width="13.42578125" style="55" customWidth="1"/>
    <col min="16134" max="16135" width="17.5703125" style="55" customWidth="1"/>
    <col min="16136" max="16137" width="12.7109375" style="55" customWidth="1"/>
    <col min="16138" max="16384" width="9.140625" style="55"/>
  </cols>
  <sheetData>
    <row r="2" spans="1:45" ht="18" customHeight="1">
      <c r="A2" s="271" t="s">
        <v>348</v>
      </c>
      <c r="B2" s="271"/>
      <c r="C2" s="271"/>
      <c r="D2" s="271"/>
      <c r="E2" s="271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</row>
    <row r="3" spans="1:45" ht="16.5" customHeight="1">
      <c r="A3" s="271" t="s">
        <v>349</v>
      </c>
      <c r="B3" s="271"/>
      <c r="C3" s="271"/>
      <c r="D3" s="271"/>
      <c r="E3" s="271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</row>
    <row r="4" spans="1:45" ht="16.5" customHeight="1">
      <c r="A4" s="271" t="s">
        <v>350</v>
      </c>
      <c r="B4" s="271"/>
      <c r="C4" s="271"/>
      <c r="D4" s="271"/>
      <c r="E4" s="271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</row>
    <row r="5" spans="1:45" ht="16.5" customHeight="1">
      <c r="A5" s="271" t="s">
        <v>351</v>
      </c>
      <c r="B5" s="271"/>
      <c r="C5" s="271"/>
      <c r="D5" s="271"/>
      <c r="E5" s="271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</row>
    <row r="6" spans="1:45" ht="16.5" customHeight="1">
      <c r="A6" s="112" t="s">
        <v>352</v>
      </c>
      <c r="B6" s="112"/>
      <c r="C6" s="112"/>
      <c r="D6" s="112"/>
      <c r="E6" s="112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</row>
    <row r="7" spans="1:45" ht="16.5" customHeight="1">
      <c r="A7" s="112" t="s">
        <v>353</v>
      </c>
      <c r="B7" s="112"/>
      <c r="C7" s="112"/>
      <c r="D7" s="112"/>
      <c r="E7" s="112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</row>
    <row r="8" spans="1:45" ht="16.5" customHeight="1">
      <c r="A8" s="112"/>
      <c r="B8" s="112"/>
      <c r="C8" s="112"/>
      <c r="D8" s="112"/>
      <c r="E8" s="112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</row>
    <row r="9" spans="1:45"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</row>
    <row r="10" spans="1:45" ht="12.75" customHeight="1"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</row>
    <row r="11" spans="1:45">
      <c r="A11" s="269" t="s">
        <v>328</v>
      </c>
      <c r="B11" s="272" t="s">
        <v>354</v>
      </c>
      <c r="C11" s="272" t="s">
        <v>355</v>
      </c>
      <c r="D11" s="270" t="s">
        <v>356</v>
      </c>
      <c r="E11" s="269" t="s">
        <v>327</v>
      </c>
      <c r="F11" s="270" t="s">
        <v>357</v>
      </c>
      <c r="G11" s="269" t="s">
        <v>358</v>
      </c>
      <c r="H11" s="270" t="s">
        <v>359</v>
      </c>
      <c r="I11" s="270" t="s">
        <v>236</v>
      </c>
      <c r="J11" s="270" t="s">
        <v>326</v>
      </c>
      <c r="K11" s="270" t="s">
        <v>325</v>
      </c>
      <c r="L11" s="270" t="s">
        <v>324</v>
      </c>
      <c r="M11" s="270" t="s">
        <v>323</v>
      </c>
      <c r="N11" s="102"/>
      <c r="O11" s="268" t="s">
        <v>322</v>
      </c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/>
      <c r="AN11" s="268"/>
      <c r="AO11" s="268"/>
      <c r="AP11" s="268"/>
      <c r="AQ11" s="268"/>
      <c r="AR11" s="268"/>
      <c r="AS11" s="268"/>
    </row>
    <row r="12" spans="1:45">
      <c r="A12" s="269"/>
      <c r="B12" s="273"/>
      <c r="C12" s="275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102" t="s">
        <v>321</v>
      </c>
      <c r="O12" s="106">
        <v>1</v>
      </c>
      <c r="P12" s="106">
        <v>2</v>
      </c>
      <c r="Q12" s="106">
        <v>3</v>
      </c>
      <c r="R12" s="106">
        <v>4</v>
      </c>
      <c r="S12" s="106">
        <v>5</v>
      </c>
      <c r="T12" s="106">
        <v>6</v>
      </c>
      <c r="U12" s="106">
        <v>7</v>
      </c>
      <c r="V12" s="106">
        <v>8</v>
      </c>
      <c r="W12" s="106">
        <v>9</v>
      </c>
      <c r="X12" s="106">
        <v>10</v>
      </c>
      <c r="Y12" s="106">
        <v>11</v>
      </c>
      <c r="Z12" s="106">
        <v>12</v>
      </c>
      <c r="AA12" s="106">
        <v>13</v>
      </c>
      <c r="AB12" s="106">
        <v>14</v>
      </c>
      <c r="AC12" s="106">
        <v>15</v>
      </c>
      <c r="AD12" s="106">
        <v>16</v>
      </c>
      <c r="AE12" s="106">
        <v>17</v>
      </c>
      <c r="AF12" s="106">
        <v>18</v>
      </c>
      <c r="AG12" s="106">
        <v>19</v>
      </c>
      <c r="AH12" s="106">
        <v>20</v>
      </c>
      <c r="AI12" s="106">
        <v>21</v>
      </c>
      <c r="AJ12" s="106">
        <v>22</v>
      </c>
      <c r="AK12" s="106">
        <v>23</v>
      </c>
      <c r="AL12" s="106">
        <v>24</v>
      </c>
      <c r="AM12" s="106">
        <v>25</v>
      </c>
      <c r="AN12" s="106">
        <v>26</v>
      </c>
      <c r="AO12" s="106">
        <v>27</v>
      </c>
      <c r="AP12" s="106">
        <v>28</v>
      </c>
      <c r="AQ12" s="106">
        <v>29</v>
      </c>
      <c r="AR12" s="106">
        <v>30</v>
      </c>
      <c r="AS12" s="106">
        <v>31</v>
      </c>
    </row>
    <row r="13" spans="1:45">
      <c r="A13" s="269"/>
      <c r="B13" s="274"/>
      <c r="C13" s="276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102" t="s">
        <v>320</v>
      </c>
      <c r="O13" s="106">
        <v>1</v>
      </c>
      <c r="P13" s="106">
        <v>2</v>
      </c>
      <c r="Q13" s="106">
        <v>3</v>
      </c>
      <c r="R13" s="106">
        <v>4</v>
      </c>
      <c r="S13" s="106">
        <v>5</v>
      </c>
      <c r="T13" s="106">
        <v>6</v>
      </c>
      <c r="U13" s="106">
        <v>7</v>
      </c>
      <c r="V13" s="106">
        <v>8</v>
      </c>
      <c r="W13" s="106">
        <v>9</v>
      </c>
      <c r="X13" s="106">
        <v>10</v>
      </c>
      <c r="Y13" s="106">
        <v>11</v>
      </c>
      <c r="Z13" s="106">
        <v>12</v>
      </c>
      <c r="AA13" s="106">
        <v>13</v>
      </c>
      <c r="AB13" s="106">
        <v>14</v>
      </c>
      <c r="AC13" s="106">
        <v>15</v>
      </c>
      <c r="AD13" s="106">
        <v>16</v>
      </c>
      <c r="AE13" s="106">
        <v>17</v>
      </c>
      <c r="AF13" s="106">
        <v>18</v>
      </c>
      <c r="AG13" s="106">
        <v>19</v>
      </c>
      <c r="AH13" s="106">
        <v>20</v>
      </c>
      <c r="AI13" s="106">
        <v>21</v>
      </c>
      <c r="AJ13" s="106">
        <v>22</v>
      </c>
      <c r="AK13" s="106">
        <v>23</v>
      </c>
      <c r="AL13" s="106">
        <v>24</v>
      </c>
      <c r="AM13" s="106">
        <v>25</v>
      </c>
      <c r="AN13" s="106">
        <v>26</v>
      </c>
      <c r="AO13" s="106">
        <v>27</v>
      </c>
      <c r="AP13" s="106">
        <v>28</v>
      </c>
      <c r="AQ13" s="106">
        <v>29</v>
      </c>
      <c r="AR13" s="106">
        <v>30</v>
      </c>
      <c r="AS13" s="106">
        <v>31</v>
      </c>
    </row>
    <row r="14" spans="1:45">
      <c r="A14" s="106">
        <v>2</v>
      </c>
      <c r="B14" s="113">
        <v>42897</v>
      </c>
      <c r="C14" s="114" t="s">
        <v>360</v>
      </c>
      <c r="D14" s="115" t="s">
        <v>138</v>
      </c>
      <c r="E14" s="104" t="s">
        <v>319</v>
      </c>
      <c r="F14" s="115" t="s">
        <v>121</v>
      </c>
      <c r="G14" s="116" t="s">
        <v>361</v>
      </c>
      <c r="H14" s="116" t="s">
        <v>362</v>
      </c>
      <c r="I14" s="106">
        <v>150</v>
      </c>
      <c r="J14" s="104">
        <v>3000</v>
      </c>
      <c r="K14" s="104">
        <v>3000</v>
      </c>
      <c r="L14" s="104">
        <v>3000</v>
      </c>
      <c r="M14" s="104">
        <v>3000</v>
      </c>
      <c r="N14" s="103"/>
      <c r="O14" s="102">
        <v>3000</v>
      </c>
      <c r="P14" s="102">
        <v>0</v>
      </c>
      <c r="Q14" s="102">
        <v>0</v>
      </c>
      <c r="R14" s="102">
        <v>0</v>
      </c>
      <c r="S14" s="102">
        <v>0</v>
      </c>
      <c r="T14" s="102">
        <v>0</v>
      </c>
      <c r="U14" s="102">
        <v>0</v>
      </c>
      <c r="V14" s="102">
        <v>0</v>
      </c>
      <c r="W14" s="102">
        <v>0</v>
      </c>
      <c r="X14" s="102">
        <v>0</v>
      </c>
      <c r="Y14" s="102">
        <v>0</v>
      </c>
      <c r="Z14" s="102">
        <v>0</v>
      </c>
      <c r="AA14" s="102"/>
      <c r="AB14" s="102"/>
      <c r="AC14" s="102">
        <v>0</v>
      </c>
      <c r="AD14" s="102">
        <v>0</v>
      </c>
      <c r="AE14" s="102">
        <v>0</v>
      </c>
      <c r="AF14" s="102">
        <v>0</v>
      </c>
      <c r="AG14" s="102">
        <v>0</v>
      </c>
      <c r="AH14" s="102"/>
      <c r="AI14" s="102"/>
      <c r="AJ14" s="102">
        <v>0</v>
      </c>
      <c r="AK14" s="102">
        <v>0</v>
      </c>
      <c r="AL14" s="102">
        <v>0</v>
      </c>
      <c r="AM14" s="102">
        <v>0</v>
      </c>
      <c r="AN14" s="102">
        <v>0</v>
      </c>
      <c r="AO14" s="102"/>
      <c r="AP14" s="102"/>
      <c r="AQ14" s="102">
        <v>0</v>
      </c>
      <c r="AR14" s="102">
        <v>0</v>
      </c>
      <c r="AS14" s="102">
        <v>0</v>
      </c>
    </row>
    <row r="15" spans="1:45">
      <c r="A15" s="106">
        <v>3</v>
      </c>
      <c r="B15" s="113">
        <v>42897</v>
      </c>
      <c r="C15" s="114" t="s">
        <v>360</v>
      </c>
      <c r="D15" s="115" t="s">
        <v>363</v>
      </c>
      <c r="E15" s="104" t="s">
        <v>318</v>
      </c>
      <c r="F15" s="115" t="s">
        <v>121</v>
      </c>
      <c r="G15" s="104" t="s">
        <v>361</v>
      </c>
      <c r="H15" s="116" t="s">
        <v>362</v>
      </c>
      <c r="I15" s="106">
        <v>150</v>
      </c>
      <c r="J15" s="104">
        <v>24000</v>
      </c>
      <c r="K15" s="104">
        <v>30000</v>
      </c>
      <c r="L15" s="104">
        <v>21000</v>
      </c>
      <c r="M15" s="104">
        <v>18000</v>
      </c>
      <c r="N15" s="103"/>
      <c r="O15" s="102">
        <v>3000</v>
      </c>
      <c r="P15" s="102">
        <v>3000</v>
      </c>
      <c r="Q15" s="102">
        <v>3000</v>
      </c>
      <c r="R15" s="102">
        <v>3000</v>
      </c>
      <c r="S15" s="102">
        <v>3000</v>
      </c>
      <c r="T15" s="102">
        <v>0</v>
      </c>
      <c r="U15" s="102">
        <v>0</v>
      </c>
      <c r="V15" s="102">
        <v>3000</v>
      </c>
      <c r="W15" s="102">
        <v>3000</v>
      </c>
      <c r="X15" s="102">
        <v>3000</v>
      </c>
      <c r="Y15" s="102">
        <v>0</v>
      </c>
      <c r="Z15" s="102">
        <v>0</v>
      </c>
      <c r="AA15" s="102"/>
      <c r="AB15" s="102"/>
      <c r="AC15" s="102">
        <v>0</v>
      </c>
      <c r="AD15" s="102">
        <v>0</v>
      </c>
      <c r="AE15" s="102">
        <v>0</v>
      </c>
      <c r="AF15" s="102">
        <v>0</v>
      </c>
      <c r="AG15" s="102">
        <v>0</v>
      </c>
      <c r="AH15" s="102"/>
      <c r="AI15" s="102"/>
      <c r="AJ15" s="102">
        <v>0</v>
      </c>
      <c r="AK15" s="102">
        <v>0</v>
      </c>
      <c r="AL15" s="102">
        <v>0</v>
      </c>
      <c r="AM15" s="102">
        <v>0</v>
      </c>
      <c r="AN15" s="102">
        <v>0</v>
      </c>
      <c r="AO15" s="102"/>
      <c r="AP15" s="102"/>
      <c r="AQ15" s="102">
        <v>0</v>
      </c>
      <c r="AR15" s="102">
        <v>0</v>
      </c>
      <c r="AS15" s="102">
        <v>0</v>
      </c>
    </row>
    <row r="16" spans="1:45">
      <c r="A16" s="106">
        <v>4</v>
      </c>
      <c r="B16" s="113">
        <v>42897</v>
      </c>
      <c r="C16" s="114" t="s">
        <v>360</v>
      </c>
      <c r="D16" s="115" t="s">
        <v>363</v>
      </c>
      <c r="E16" s="104" t="s">
        <v>317</v>
      </c>
      <c r="F16" s="115" t="s">
        <v>121</v>
      </c>
      <c r="G16" s="104" t="s">
        <v>361</v>
      </c>
      <c r="H16" s="116" t="s">
        <v>362</v>
      </c>
      <c r="I16" s="106">
        <v>150</v>
      </c>
      <c r="J16" s="104">
        <v>6300</v>
      </c>
      <c r="K16" s="104">
        <v>6300</v>
      </c>
      <c r="L16" s="104">
        <v>6300</v>
      </c>
      <c r="M16" s="104">
        <v>6300</v>
      </c>
      <c r="N16" s="103"/>
      <c r="O16" s="102">
        <v>2100</v>
      </c>
      <c r="P16" s="102">
        <v>2100</v>
      </c>
      <c r="Q16" s="102">
        <v>2100</v>
      </c>
      <c r="R16" s="102">
        <v>0</v>
      </c>
      <c r="S16" s="102">
        <v>0</v>
      </c>
      <c r="T16" s="102">
        <v>0</v>
      </c>
      <c r="U16" s="102">
        <v>0</v>
      </c>
      <c r="V16" s="102">
        <v>0</v>
      </c>
      <c r="W16" s="102">
        <v>0</v>
      </c>
      <c r="X16" s="102">
        <v>0</v>
      </c>
      <c r="Y16" s="102">
        <v>0</v>
      </c>
      <c r="Z16" s="102">
        <v>0</v>
      </c>
      <c r="AA16" s="102"/>
      <c r="AB16" s="102"/>
      <c r="AC16" s="102">
        <v>0</v>
      </c>
      <c r="AD16" s="102">
        <v>0</v>
      </c>
      <c r="AE16" s="102">
        <v>0</v>
      </c>
      <c r="AF16" s="102">
        <v>0</v>
      </c>
      <c r="AG16" s="102">
        <v>0</v>
      </c>
      <c r="AH16" s="102"/>
      <c r="AI16" s="102"/>
      <c r="AJ16" s="102">
        <v>0</v>
      </c>
      <c r="AK16" s="102">
        <v>0</v>
      </c>
      <c r="AL16" s="102">
        <v>0</v>
      </c>
      <c r="AM16" s="102">
        <v>0</v>
      </c>
      <c r="AN16" s="102">
        <v>0</v>
      </c>
      <c r="AO16" s="102"/>
      <c r="AP16" s="102"/>
      <c r="AQ16" s="102">
        <v>0</v>
      </c>
      <c r="AR16" s="102">
        <v>0</v>
      </c>
      <c r="AS16" s="102">
        <v>0</v>
      </c>
    </row>
    <row r="17" spans="1:45">
      <c r="A17" s="106">
        <v>5</v>
      </c>
      <c r="B17" s="117">
        <v>42909</v>
      </c>
      <c r="C17" s="118" t="s">
        <v>364</v>
      </c>
      <c r="D17" s="119" t="s">
        <v>363</v>
      </c>
      <c r="E17" s="120" t="s">
        <v>317</v>
      </c>
      <c r="F17" s="115" t="s">
        <v>121</v>
      </c>
      <c r="G17" s="120" t="s">
        <v>361</v>
      </c>
      <c r="H17" s="116" t="s">
        <v>362</v>
      </c>
      <c r="I17" s="106">
        <v>150</v>
      </c>
      <c r="J17" s="120">
        <v>7200</v>
      </c>
      <c r="K17" s="120">
        <v>6300</v>
      </c>
      <c r="L17" s="120">
        <v>6300</v>
      </c>
      <c r="M17" s="120">
        <v>6300</v>
      </c>
      <c r="N17" s="121"/>
      <c r="O17" s="122">
        <v>2100</v>
      </c>
      <c r="P17" s="122">
        <v>2100</v>
      </c>
      <c r="Q17" s="122">
        <v>2100</v>
      </c>
      <c r="R17" s="122">
        <v>900</v>
      </c>
      <c r="S17" s="102">
        <v>0</v>
      </c>
      <c r="T17" s="102">
        <v>0</v>
      </c>
      <c r="U17" s="102">
        <v>0</v>
      </c>
      <c r="V17" s="102">
        <v>0</v>
      </c>
      <c r="W17" s="102">
        <v>0</v>
      </c>
      <c r="X17" s="102">
        <v>0</v>
      </c>
      <c r="Y17" s="102">
        <v>0</v>
      </c>
      <c r="Z17" s="102">
        <v>0</v>
      </c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</row>
    <row r="18" spans="1:45">
      <c r="A18" s="106">
        <v>6</v>
      </c>
      <c r="B18" s="113">
        <v>42897</v>
      </c>
      <c r="C18" s="114" t="s">
        <v>360</v>
      </c>
      <c r="D18" s="115" t="s">
        <v>363</v>
      </c>
      <c r="E18" s="104" t="s">
        <v>316</v>
      </c>
      <c r="F18" s="115" t="s">
        <v>121</v>
      </c>
      <c r="G18" s="104" t="s">
        <v>361</v>
      </c>
      <c r="H18" s="116" t="s">
        <v>362</v>
      </c>
      <c r="I18" s="106">
        <v>150</v>
      </c>
      <c r="J18" s="104">
        <v>4200</v>
      </c>
      <c r="K18" s="104">
        <v>4200</v>
      </c>
      <c r="L18" s="104">
        <v>6300</v>
      </c>
      <c r="M18" s="104">
        <v>4200</v>
      </c>
      <c r="N18" s="103"/>
      <c r="O18" s="102">
        <v>2100</v>
      </c>
      <c r="P18" s="102">
        <v>2100</v>
      </c>
      <c r="Q18" s="102">
        <v>0</v>
      </c>
      <c r="R18" s="102">
        <v>0</v>
      </c>
      <c r="S18" s="102">
        <v>0</v>
      </c>
      <c r="T18" s="102">
        <v>0</v>
      </c>
      <c r="U18" s="102">
        <v>0</v>
      </c>
      <c r="V18" s="102">
        <v>0</v>
      </c>
      <c r="W18" s="102">
        <v>0</v>
      </c>
      <c r="X18" s="102">
        <v>0</v>
      </c>
      <c r="Y18" s="102">
        <v>0</v>
      </c>
      <c r="Z18" s="102">
        <v>0</v>
      </c>
      <c r="AA18" s="102"/>
      <c r="AB18" s="102"/>
      <c r="AC18" s="102">
        <v>0</v>
      </c>
      <c r="AD18" s="102">
        <v>0</v>
      </c>
      <c r="AE18" s="102">
        <v>0</v>
      </c>
      <c r="AF18" s="102">
        <v>0</v>
      </c>
      <c r="AG18" s="102">
        <v>0</v>
      </c>
      <c r="AH18" s="102"/>
      <c r="AI18" s="102"/>
      <c r="AJ18" s="102">
        <v>0</v>
      </c>
      <c r="AK18" s="102">
        <v>0</v>
      </c>
      <c r="AL18" s="102">
        <v>0</v>
      </c>
      <c r="AM18" s="102">
        <v>0</v>
      </c>
      <c r="AN18" s="102">
        <v>0</v>
      </c>
      <c r="AO18" s="102"/>
      <c r="AP18" s="102"/>
      <c r="AQ18" s="102">
        <v>0</v>
      </c>
      <c r="AR18" s="102">
        <v>0</v>
      </c>
      <c r="AS18" s="102">
        <v>0</v>
      </c>
    </row>
    <row r="19" spans="1:45">
      <c r="A19" s="106">
        <v>7</v>
      </c>
      <c r="B19" s="113">
        <v>42897</v>
      </c>
      <c r="C19" s="114" t="s">
        <v>360</v>
      </c>
      <c r="D19" s="115" t="s">
        <v>130</v>
      </c>
      <c r="E19" s="104" t="s">
        <v>347</v>
      </c>
      <c r="F19" s="115" t="s">
        <v>121</v>
      </c>
      <c r="G19" s="104" t="s">
        <v>361</v>
      </c>
      <c r="H19" s="116" t="s">
        <v>362</v>
      </c>
      <c r="I19" s="106">
        <v>150</v>
      </c>
      <c r="J19" s="104">
        <v>0</v>
      </c>
      <c r="K19" s="104">
        <v>0</v>
      </c>
      <c r="L19" s="104">
        <v>5000</v>
      </c>
      <c r="M19" s="104">
        <v>0</v>
      </c>
      <c r="N19" s="103"/>
      <c r="O19" s="102">
        <v>0</v>
      </c>
      <c r="P19" s="102">
        <v>0</v>
      </c>
      <c r="Q19" s="102">
        <v>0</v>
      </c>
      <c r="R19" s="102">
        <v>0</v>
      </c>
      <c r="S19" s="102">
        <v>0</v>
      </c>
      <c r="T19" s="102">
        <v>0</v>
      </c>
      <c r="U19" s="102">
        <v>0</v>
      </c>
      <c r="V19" s="102">
        <v>0</v>
      </c>
      <c r="W19" s="102">
        <v>0</v>
      </c>
      <c r="X19" s="102">
        <v>0</v>
      </c>
      <c r="Y19" s="102">
        <v>0</v>
      </c>
      <c r="Z19" s="102">
        <v>0</v>
      </c>
      <c r="AA19" s="102"/>
      <c r="AB19" s="102"/>
      <c r="AC19" s="102">
        <v>0</v>
      </c>
      <c r="AD19" s="102">
        <v>0</v>
      </c>
      <c r="AE19" s="102">
        <v>0</v>
      </c>
      <c r="AF19" s="102">
        <v>0</v>
      </c>
      <c r="AG19" s="102">
        <v>0</v>
      </c>
      <c r="AH19" s="102"/>
      <c r="AI19" s="102"/>
      <c r="AJ19" s="102">
        <v>0</v>
      </c>
      <c r="AK19" s="102">
        <v>0</v>
      </c>
      <c r="AL19" s="102">
        <v>0</v>
      </c>
      <c r="AM19" s="102">
        <v>0</v>
      </c>
      <c r="AN19" s="102">
        <v>0</v>
      </c>
      <c r="AO19" s="102"/>
      <c r="AP19" s="102"/>
      <c r="AQ19" s="102">
        <v>0</v>
      </c>
      <c r="AR19" s="102">
        <v>0</v>
      </c>
      <c r="AS19" s="102">
        <v>0</v>
      </c>
    </row>
    <row r="20" spans="1:45">
      <c r="A20" s="106">
        <v>8</v>
      </c>
      <c r="B20" s="113">
        <v>42897</v>
      </c>
      <c r="C20" s="114" t="s">
        <v>360</v>
      </c>
      <c r="D20" s="115" t="s">
        <v>365</v>
      </c>
      <c r="E20" s="104" t="s">
        <v>315</v>
      </c>
      <c r="F20" s="115" t="s">
        <v>121</v>
      </c>
      <c r="G20" s="104" t="s">
        <v>361</v>
      </c>
      <c r="H20" s="116" t="s">
        <v>362</v>
      </c>
      <c r="I20" s="106">
        <v>150</v>
      </c>
      <c r="J20" s="104">
        <v>142500</v>
      </c>
      <c r="K20" s="104">
        <v>165000</v>
      </c>
      <c r="L20" s="104">
        <v>180000</v>
      </c>
      <c r="M20" s="104">
        <v>157500</v>
      </c>
      <c r="N20" s="103"/>
      <c r="O20" s="102">
        <v>7500</v>
      </c>
      <c r="P20" s="102">
        <v>7500</v>
      </c>
      <c r="Q20" s="102">
        <v>7500</v>
      </c>
      <c r="R20" s="102">
        <v>7500</v>
      </c>
      <c r="S20" s="102">
        <v>7500</v>
      </c>
      <c r="T20" s="102">
        <v>0</v>
      </c>
      <c r="U20" s="102">
        <v>0</v>
      </c>
      <c r="V20" s="102">
        <v>7500</v>
      </c>
      <c r="W20" s="102">
        <v>7500</v>
      </c>
      <c r="X20" s="102">
        <v>7500</v>
      </c>
      <c r="Y20" s="102">
        <v>7500</v>
      </c>
      <c r="Z20" s="102">
        <v>7500</v>
      </c>
      <c r="AA20" s="102"/>
      <c r="AB20" s="102"/>
      <c r="AC20" s="102">
        <v>7500</v>
      </c>
      <c r="AD20" s="102">
        <v>7500</v>
      </c>
      <c r="AE20" s="102">
        <v>7500</v>
      </c>
      <c r="AF20" s="102">
        <v>7500</v>
      </c>
      <c r="AG20" s="102">
        <v>7500</v>
      </c>
      <c r="AH20" s="102"/>
      <c r="AI20" s="102"/>
      <c r="AJ20" s="102">
        <v>7500</v>
      </c>
      <c r="AK20" s="102">
        <v>7500</v>
      </c>
      <c r="AL20" s="102">
        <v>7500</v>
      </c>
      <c r="AM20" s="102">
        <v>7500</v>
      </c>
      <c r="AN20" s="102">
        <v>0</v>
      </c>
      <c r="AO20" s="102"/>
      <c r="AP20" s="102"/>
      <c r="AQ20" s="102">
        <v>0</v>
      </c>
      <c r="AR20" s="102">
        <v>0</v>
      </c>
      <c r="AS20" s="102">
        <v>0</v>
      </c>
    </row>
    <row r="21" spans="1:45">
      <c r="A21" s="106">
        <v>9</v>
      </c>
      <c r="B21" s="113">
        <v>42897</v>
      </c>
      <c r="C21" s="114" t="s">
        <v>360</v>
      </c>
      <c r="D21" s="115" t="s">
        <v>366</v>
      </c>
      <c r="E21" s="104" t="s">
        <v>314</v>
      </c>
      <c r="F21" s="115" t="s">
        <v>121</v>
      </c>
      <c r="G21" s="104" t="s">
        <v>361</v>
      </c>
      <c r="H21" s="116" t="s">
        <v>362</v>
      </c>
      <c r="I21" s="106">
        <v>150</v>
      </c>
      <c r="J21" s="104">
        <v>15000</v>
      </c>
      <c r="K21" s="104">
        <v>15000</v>
      </c>
      <c r="L21" s="104">
        <v>15000</v>
      </c>
      <c r="M21" s="104">
        <v>15000</v>
      </c>
      <c r="N21" s="103"/>
      <c r="O21" s="102">
        <v>7500</v>
      </c>
      <c r="P21" s="102">
        <v>7500</v>
      </c>
      <c r="Q21" s="102">
        <v>0</v>
      </c>
      <c r="R21" s="102">
        <v>0</v>
      </c>
      <c r="S21" s="102">
        <v>0</v>
      </c>
      <c r="T21" s="102">
        <v>0</v>
      </c>
      <c r="U21" s="102">
        <v>0</v>
      </c>
      <c r="V21" s="102">
        <v>0</v>
      </c>
      <c r="W21" s="102">
        <v>0</v>
      </c>
      <c r="X21" s="102">
        <v>0</v>
      </c>
      <c r="Y21" s="102">
        <v>0</v>
      </c>
      <c r="Z21" s="102">
        <v>0</v>
      </c>
      <c r="AA21" s="102"/>
      <c r="AB21" s="102"/>
      <c r="AC21" s="102">
        <v>0</v>
      </c>
      <c r="AD21" s="102">
        <v>0</v>
      </c>
      <c r="AE21" s="102">
        <v>0</v>
      </c>
      <c r="AF21" s="102">
        <v>0</v>
      </c>
      <c r="AG21" s="102">
        <v>0</v>
      </c>
      <c r="AH21" s="102"/>
      <c r="AI21" s="102"/>
      <c r="AJ21" s="102">
        <v>0</v>
      </c>
      <c r="AK21" s="102">
        <v>0</v>
      </c>
      <c r="AL21" s="102">
        <v>0</v>
      </c>
      <c r="AM21" s="102">
        <v>0</v>
      </c>
      <c r="AN21" s="102">
        <v>0</v>
      </c>
      <c r="AO21" s="102"/>
      <c r="AP21" s="102"/>
      <c r="AQ21" s="102">
        <v>0</v>
      </c>
      <c r="AR21" s="102">
        <v>0</v>
      </c>
      <c r="AS21" s="102">
        <v>0</v>
      </c>
    </row>
    <row r="22" spans="1:45">
      <c r="A22" s="106">
        <v>10</v>
      </c>
      <c r="B22" s="113">
        <v>42897</v>
      </c>
      <c r="C22" s="114" t="s">
        <v>360</v>
      </c>
      <c r="D22" s="115" t="s">
        <v>367</v>
      </c>
      <c r="E22" s="105" t="s">
        <v>313</v>
      </c>
      <c r="F22" s="115" t="s">
        <v>121</v>
      </c>
      <c r="G22" s="104" t="s">
        <v>361</v>
      </c>
      <c r="H22" s="116" t="s">
        <v>362</v>
      </c>
      <c r="I22" s="106">
        <v>150</v>
      </c>
      <c r="J22" s="104">
        <v>0</v>
      </c>
      <c r="K22" s="104">
        <v>7500</v>
      </c>
      <c r="L22" s="104">
        <v>7500</v>
      </c>
      <c r="M22" s="104">
        <v>7500</v>
      </c>
      <c r="N22" s="103"/>
      <c r="O22" s="102">
        <v>0</v>
      </c>
      <c r="P22" s="102">
        <v>0</v>
      </c>
      <c r="Q22" s="102">
        <v>0</v>
      </c>
      <c r="R22" s="102">
        <v>0</v>
      </c>
      <c r="S22" s="102">
        <v>0</v>
      </c>
      <c r="T22" s="102">
        <v>0</v>
      </c>
      <c r="U22" s="102">
        <v>0</v>
      </c>
      <c r="V22" s="102">
        <v>0</v>
      </c>
      <c r="W22" s="102">
        <v>0</v>
      </c>
      <c r="X22" s="102">
        <v>0</v>
      </c>
      <c r="Y22" s="102">
        <v>0</v>
      </c>
      <c r="Z22" s="102">
        <v>0</v>
      </c>
      <c r="AA22" s="102"/>
      <c r="AB22" s="102"/>
      <c r="AC22" s="102">
        <v>0</v>
      </c>
      <c r="AD22" s="102">
        <v>0</v>
      </c>
      <c r="AE22" s="102">
        <v>0</v>
      </c>
      <c r="AF22" s="102">
        <v>0</v>
      </c>
      <c r="AG22" s="102">
        <v>0</v>
      </c>
      <c r="AH22" s="102"/>
      <c r="AI22" s="102"/>
      <c r="AJ22" s="102">
        <v>0</v>
      </c>
      <c r="AK22" s="102">
        <v>0</v>
      </c>
      <c r="AL22" s="102">
        <v>0</v>
      </c>
      <c r="AM22" s="102">
        <v>0</v>
      </c>
      <c r="AN22" s="102">
        <v>0</v>
      </c>
      <c r="AO22" s="102"/>
      <c r="AP22" s="102"/>
      <c r="AQ22" s="102">
        <v>0</v>
      </c>
      <c r="AR22" s="102">
        <v>0</v>
      </c>
      <c r="AS22" s="102">
        <v>0</v>
      </c>
    </row>
    <row r="23" spans="1:45">
      <c r="A23" s="106">
        <v>11</v>
      </c>
      <c r="B23" s="113">
        <v>42897</v>
      </c>
      <c r="C23" s="114" t="s">
        <v>360</v>
      </c>
      <c r="D23" s="115" t="s">
        <v>368</v>
      </c>
      <c r="E23" s="105" t="s">
        <v>312</v>
      </c>
      <c r="F23" s="115" t="s">
        <v>121</v>
      </c>
      <c r="G23" s="104" t="s">
        <v>361</v>
      </c>
      <c r="H23" s="116" t="s">
        <v>362</v>
      </c>
      <c r="I23" s="106">
        <v>150</v>
      </c>
      <c r="J23" s="104">
        <v>7500</v>
      </c>
      <c r="K23" s="104">
        <v>7500</v>
      </c>
      <c r="L23" s="104">
        <v>7500</v>
      </c>
      <c r="M23" s="104">
        <v>0</v>
      </c>
      <c r="N23" s="103"/>
      <c r="O23" s="102">
        <v>7500</v>
      </c>
      <c r="P23" s="102">
        <v>0</v>
      </c>
      <c r="Q23" s="102">
        <v>0</v>
      </c>
      <c r="R23" s="102">
        <v>0</v>
      </c>
      <c r="S23" s="102">
        <v>0</v>
      </c>
      <c r="T23" s="102">
        <v>0</v>
      </c>
      <c r="U23" s="102">
        <v>0</v>
      </c>
      <c r="V23" s="102">
        <v>0</v>
      </c>
      <c r="W23" s="102">
        <v>0</v>
      </c>
      <c r="X23" s="102">
        <v>0</v>
      </c>
      <c r="Y23" s="102">
        <v>0</v>
      </c>
      <c r="Z23" s="102">
        <v>0</v>
      </c>
      <c r="AA23" s="102"/>
      <c r="AB23" s="102"/>
      <c r="AC23" s="102">
        <v>0</v>
      </c>
      <c r="AD23" s="102">
        <v>0</v>
      </c>
      <c r="AE23" s="102">
        <v>0</v>
      </c>
      <c r="AF23" s="102">
        <v>0</v>
      </c>
      <c r="AG23" s="102">
        <v>0</v>
      </c>
      <c r="AH23" s="102"/>
      <c r="AI23" s="102"/>
      <c r="AJ23" s="102">
        <v>0</v>
      </c>
      <c r="AK23" s="102">
        <v>0</v>
      </c>
      <c r="AL23" s="102">
        <v>0</v>
      </c>
      <c r="AM23" s="102">
        <v>0</v>
      </c>
      <c r="AN23" s="102">
        <v>0</v>
      </c>
      <c r="AO23" s="102"/>
      <c r="AP23" s="102"/>
      <c r="AQ23" s="102">
        <v>0</v>
      </c>
      <c r="AR23" s="102">
        <v>0</v>
      </c>
      <c r="AS23" s="102">
        <v>0</v>
      </c>
    </row>
  </sheetData>
  <mergeCells count="18">
    <mergeCell ref="L11:L13"/>
    <mergeCell ref="M11:M13"/>
    <mergeCell ref="O11:AS11"/>
    <mergeCell ref="F11:F13"/>
    <mergeCell ref="G11:G13"/>
    <mergeCell ref="H11:H13"/>
    <mergeCell ref="I11:I13"/>
    <mergeCell ref="J11:J13"/>
    <mergeCell ref="K11:K13"/>
    <mergeCell ref="A2:E2"/>
    <mergeCell ref="A3:E3"/>
    <mergeCell ref="A4:E4"/>
    <mergeCell ref="A5:E5"/>
    <mergeCell ref="A11:A13"/>
    <mergeCell ref="B11:B13"/>
    <mergeCell ref="C11:C13"/>
    <mergeCell ref="D11:D13"/>
    <mergeCell ref="E11:E13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U19"/>
  <sheetViews>
    <sheetView showGridLines="0" workbookViewId="0">
      <selection activeCell="A4" sqref="A4:D4"/>
    </sheetView>
  </sheetViews>
  <sheetFormatPr defaultRowHeight="12.75"/>
  <cols>
    <col min="1" max="3" width="9.140625" style="55"/>
    <col min="4" max="4" width="13.42578125" style="55" customWidth="1"/>
    <col min="5" max="5" width="17.5703125" style="55" customWidth="1"/>
    <col min="6" max="9" width="14.7109375" style="55" customWidth="1"/>
    <col min="10" max="259" width="9.140625" style="55"/>
    <col min="260" max="260" width="13.42578125" style="55" customWidth="1"/>
    <col min="261" max="261" width="17.5703125" style="55" customWidth="1"/>
    <col min="262" max="265" width="14.7109375" style="55" customWidth="1"/>
    <col min="266" max="515" width="9.140625" style="55"/>
    <col min="516" max="516" width="13.42578125" style="55" customWidth="1"/>
    <col min="517" max="517" width="17.5703125" style="55" customWidth="1"/>
    <col min="518" max="521" width="14.7109375" style="55" customWidth="1"/>
    <col min="522" max="771" width="9.140625" style="55"/>
    <col min="772" max="772" width="13.42578125" style="55" customWidth="1"/>
    <col min="773" max="773" width="17.5703125" style="55" customWidth="1"/>
    <col min="774" max="777" width="14.7109375" style="55" customWidth="1"/>
    <col min="778" max="1027" width="9.140625" style="55"/>
    <col min="1028" max="1028" width="13.42578125" style="55" customWidth="1"/>
    <col min="1029" max="1029" width="17.5703125" style="55" customWidth="1"/>
    <col min="1030" max="1033" width="14.7109375" style="55" customWidth="1"/>
    <col min="1034" max="1283" width="9.140625" style="55"/>
    <col min="1284" max="1284" width="13.42578125" style="55" customWidth="1"/>
    <col min="1285" max="1285" width="17.5703125" style="55" customWidth="1"/>
    <col min="1286" max="1289" width="14.7109375" style="55" customWidth="1"/>
    <col min="1290" max="1539" width="9.140625" style="55"/>
    <col min="1540" max="1540" width="13.42578125" style="55" customWidth="1"/>
    <col min="1541" max="1541" width="17.5703125" style="55" customWidth="1"/>
    <col min="1542" max="1545" width="14.7109375" style="55" customWidth="1"/>
    <col min="1546" max="1795" width="9.140625" style="55"/>
    <col min="1796" max="1796" width="13.42578125" style="55" customWidth="1"/>
    <col min="1797" max="1797" width="17.5703125" style="55" customWidth="1"/>
    <col min="1798" max="1801" width="14.7109375" style="55" customWidth="1"/>
    <col min="1802" max="2051" width="9.140625" style="55"/>
    <col min="2052" max="2052" width="13.42578125" style="55" customWidth="1"/>
    <col min="2053" max="2053" width="17.5703125" style="55" customWidth="1"/>
    <col min="2054" max="2057" width="14.7109375" style="55" customWidth="1"/>
    <col min="2058" max="2307" width="9.140625" style="55"/>
    <col min="2308" max="2308" width="13.42578125" style="55" customWidth="1"/>
    <col min="2309" max="2309" width="17.5703125" style="55" customWidth="1"/>
    <col min="2310" max="2313" width="14.7109375" style="55" customWidth="1"/>
    <col min="2314" max="2563" width="9.140625" style="55"/>
    <col min="2564" max="2564" width="13.42578125" style="55" customWidth="1"/>
    <col min="2565" max="2565" width="17.5703125" style="55" customWidth="1"/>
    <col min="2566" max="2569" width="14.7109375" style="55" customWidth="1"/>
    <col min="2570" max="2819" width="9.140625" style="55"/>
    <col min="2820" max="2820" width="13.42578125" style="55" customWidth="1"/>
    <col min="2821" max="2821" width="17.5703125" style="55" customWidth="1"/>
    <col min="2822" max="2825" width="14.7109375" style="55" customWidth="1"/>
    <col min="2826" max="3075" width="9.140625" style="55"/>
    <col min="3076" max="3076" width="13.42578125" style="55" customWidth="1"/>
    <col min="3077" max="3077" width="17.5703125" style="55" customWidth="1"/>
    <col min="3078" max="3081" width="14.7109375" style="55" customWidth="1"/>
    <col min="3082" max="3331" width="9.140625" style="55"/>
    <col min="3332" max="3332" width="13.42578125" style="55" customWidth="1"/>
    <col min="3333" max="3333" width="17.5703125" style="55" customWidth="1"/>
    <col min="3334" max="3337" width="14.7109375" style="55" customWidth="1"/>
    <col min="3338" max="3587" width="9.140625" style="55"/>
    <col min="3588" max="3588" width="13.42578125" style="55" customWidth="1"/>
    <col min="3589" max="3589" width="17.5703125" style="55" customWidth="1"/>
    <col min="3590" max="3593" width="14.7109375" style="55" customWidth="1"/>
    <col min="3594" max="3843" width="9.140625" style="55"/>
    <col min="3844" max="3844" width="13.42578125" style="55" customWidth="1"/>
    <col min="3845" max="3845" width="17.5703125" style="55" customWidth="1"/>
    <col min="3846" max="3849" width="14.7109375" style="55" customWidth="1"/>
    <col min="3850" max="4099" width="9.140625" style="55"/>
    <col min="4100" max="4100" width="13.42578125" style="55" customWidth="1"/>
    <col min="4101" max="4101" width="17.5703125" style="55" customWidth="1"/>
    <col min="4102" max="4105" width="14.7109375" style="55" customWidth="1"/>
    <col min="4106" max="4355" width="9.140625" style="55"/>
    <col min="4356" max="4356" width="13.42578125" style="55" customWidth="1"/>
    <col min="4357" max="4357" width="17.5703125" style="55" customWidth="1"/>
    <col min="4358" max="4361" width="14.7109375" style="55" customWidth="1"/>
    <col min="4362" max="4611" width="9.140625" style="55"/>
    <col min="4612" max="4612" width="13.42578125" style="55" customWidth="1"/>
    <col min="4613" max="4613" width="17.5703125" style="55" customWidth="1"/>
    <col min="4614" max="4617" width="14.7109375" style="55" customWidth="1"/>
    <col min="4618" max="4867" width="9.140625" style="55"/>
    <col min="4868" max="4868" width="13.42578125" style="55" customWidth="1"/>
    <col min="4869" max="4869" width="17.5703125" style="55" customWidth="1"/>
    <col min="4870" max="4873" width="14.7109375" style="55" customWidth="1"/>
    <col min="4874" max="5123" width="9.140625" style="55"/>
    <col min="5124" max="5124" width="13.42578125" style="55" customWidth="1"/>
    <col min="5125" max="5125" width="17.5703125" style="55" customWidth="1"/>
    <col min="5126" max="5129" width="14.7109375" style="55" customWidth="1"/>
    <col min="5130" max="5379" width="9.140625" style="55"/>
    <col min="5380" max="5380" width="13.42578125" style="55" customWidth="1"/>
    <col min="5381" max="5381" width="17.5703125" style="55" customWidth="1"/>
    <col min="5382" max="5385" width="14.7109375" style="55" customWidth="1"/>
    <col min="5386" max="5635" width="9.140625" style="55"/>
    <col min="5636" max="5636" width="13.42578125" style="55" customWidth="1"/>
    <col min="5637" max="5637" width="17.5703125" style="55" customWidth="1"/>
    <col min="5638" max="5641" width="14.7109375" style="55" customWidth="1"/>
    <col min="5642" max="5891" width="9.140625" style="55"/>
    <col min="5892" max="5892" width="13.42578125" style="55" customWidth="1"/>
    <col min="5893" max="5893" width="17.5703125" style="55" customWidth="1"/>
    <col min="5894" max="5897" width="14.7109375" style="55" customWidth="1"/>
    <col min="5898" max="6147" width="9.140625" style="55"/>
    <col min="6148" max="6148" width="13.42578125" style="55" customWidth="1"/>
    <col min="6149" max="6149" width="17.5703125" style="55" customWidth="1"/>
    <col min="6150" max="6153" width="14.7109375" style="55" customWidth="1"/>
    <col min="6154" max="6403" width="9.140625" style="55"/>
    <col min="6404" max="6404" width="13.42578125" style="55" customWidth="1"/>
    <col min="6405" max="6405" width="17.5703125" style="55" customWidth="1"/>
    <col min="6406" max="6409" width="14.7109375" style="55" customWidth="1"/>
    <col min="6410" max="6659" width="9.140625" style="55"/>
    <col min="6660" max="6660" width="13.42578125" style="55" customWidth="1"/>
    <col min="6661" max="6661" width="17.5703125" style="55" customWidth="1"/>
    <col min="6662" max="6665" width="14.7109375" style="55" customWidth="1"/>
    <col min="6666" max="6915" width="9.140625" style="55"/>
    <col min="6916" max="6916" width="13.42578125" style="55" customWidth="1"/>
    <col min="6917" max="6917" width="17.5703125" style="55" customWidth="1"/>
    <col min="6918" max="6921" width="14.7109375" style="55" customWidth="1"/>
    <col min="6922" max="7171" width="9.140625" style="55"/>
    <col min="7172" max="7172" width="13.42578125" style="55" customWidth="1"/>
    <col min="7173" max="7173" width="17.5703125" style="55" customWidth="1"/>
    <col min="7174" max="7177" width="14.7109375" style="55" customWidth="1"/>
    <col min="7178" max="7427" width="9.140625" style="55"/>
    <col min="7428" max="7428" width="13.42578125" style="55" customWidth="1"/>
    <col min="7429" max="7429" width="17.5703125" style="55" customWidth="1"/>
    <col min="7430" max="7433" width="14.7109375" style="55" customWidth="1"/>
    <col min="7434" max="7683" width="9.140625" style="55"/>
    <col min="7684" max="7684" width="13.42578125" style="55" customWidth="1"/>
    <col min="7685" max="7685" width="17.5703125" style="55" customWidth="1"/>
    <col min="7686" max="7689" width="14.7109375" style="55" customWidth="1"/>
    <col min="7690" max="7939" width="9.140625" style="55"/>
    <col min="7940" max="7940" width="13.42578125" style="55" customWidth="1"/>
    <col min="7941" max="7941" width="17.5703125" style="55" customWidth="1"/>
    <col min="7942" max="7945" width="14.7109375" style="55" customWidth="1"/>
    <col min="7946" max="8195" width="9.140625" style="55"/>
    <col min="8196" max="8196" width="13.42578125" style="55" customWidth="1"/>
    <col min="8197" max="8197" width="17.5703125" style="55" customWidth="1"/>
    <col min="8198" max="8201" width="14.7109375" style="55" customWidth="1"/>
    <col min="8202" max="8451" width="9.140625" style="55"/>
    <col min="8452" max="8452" width="13.42578125" style="55" customWidth="1"/>
    <col min="8453" max="8453" width="17.5703125" style="55" customWidth="1"/>
    <col min="8454" max="8457" width="14.7109375" style="55" customWidth="1"/>
    <col min="8458" max="8707" width="9.140625" style="55"/>
    <col min="8708" max="8708" width="13.42578125" style="55" customWidth="1"/>
    <col min="8709" max="8709" width="17.5703125" style="55" customWidth="1"/>
    <col min="8710" max="8713" width="14.7109375" style="55" customWidth="1"/>
    <col min="8714" max="8963" width="9.140625" style="55"/>
    <col min="8964" max="8964" width="13.42578125" style="55" customWidth="1"/>
    <col min="8965" max="8965" width="17.5703125" style="55" customWidth="1"/>
    <col min="8966" max="8969" width="14.7109375" style="55" customWidth="1"/>
    <col min="8970" max="9219" width="9.140625" style="55"/>
    <col min="9220" max="9220" width="13.42578125" style="55" customWidth="1"/>
    <col min="9221" max="9221" width="17.5703125" style="55" customWidth="1"/>
    <col min="9222" max="9225" width="14.7109375" style="55" customWidth="1"/>
    <col min="9226" max="9475" width="9.140625" style="55"/>
    <col min="9476" max="9476" width="13.42578125" style="55" customWidth="1"/>
    <col min="9477" max="9477" width="17.5703125" style="55" customWidth="1"/>
    <col min="9478" max="9481" width="14.7109375" style="55" customWidth="1"/>
    <col min="9482" max="9731" width="9.140625" style="55"/>
    <col min="9732" max="9732" width="13.42578125" style="55" customWidth="1"/>
    <col min="9733" max="9733" width="17.5703125" style="55" customWidth="1"/>
    <col min="9734" max="9737" width="14.7109375" style="55" customWidth="1"/>
    <col min="9738" max="9987" width="9.140625" style="55"/>
    <col min="9988" max="9988" width="13.42578125" style="55" customWidth="1"/>
    <col min="9989" max="9989" width="17.5703125" style="55" customWidth="1"/>
    <col min="9990" max="9993" width="14.7109375" style="55" customWidth="1"/>
    <col min="9994" max="10243" width="9.140625" style="55"/>
    <col min="10244" max="10244" width="13.42578125" style="55" customWidth="1"/>
    <col min="10245" max="10245" width="17.5703125" style="55" customWidth="1"/>
    <col min="10246" max="10249" width="14.7109375" style="55" customWidth="1"/>
    <col min="10250" max="10499" width="9.140625" style="55"/>
    <col min="10500" max="10500" width="13.42578125" style="55" customWidth="1"/>
    <col min="10501" max="10501" width="17.5703125" style="55" customWidth="1"/>
    <col min="10502" max="10505" width="14.7109375" style="55" customWidth="1"/>
    <col min="10506" max="10755" width="9.140625" style="55"/>
    <col min="10756" max="10756" width="13.42578125" style="55" customWidth="1"/>
    <col min="10757" max="10757" width="17.5703125" style="55" customWidth="1"/>
    <col min="10758" max="10761" width="14.7109375" style="55" customWidth="1"/>
    <col min="10762" max="11011" width="9.140625" style="55"/>
    <col min="11012" max="11012" width="13.42578125" style="55" customWidth="1"/>
    <col min="11013" max="11013" width="17.5703125" style="55" customWidth="1"/>
    <col min="11014" max="11017" width="14.7109375" style="55" customWidth="1"/>
    <col min="11018" max="11267" width="9.140625" style="55"/>
    <col min="11268" max="11268" width="13.42578125" style="55" customWidth="1"/>
    <col min="11269" max="11269" width="17.5703125" style="55" customWidth="1"/>
    <col min="11270" max="11273" width="14.7109375" style="55" customWidth="1"/>
    <col min="11274" max="11523" width="9.140625" style="55"/>
    <col min="11524" max="11524" width="13.42578125" style="55" customWidth="1"/>
    <col min="11525" max="11525" width="17.5703125" style="55" customWidth="1"/>
    <col min="11526" max="11529" width="14.7109375" style="55" customWidth="1"/>
    <col min="11530" max="11779" width="9.140625" style="55"/>
    <col min="11780" max="11780" width="13.42578125" style="55" customWidth="1"/>
    <col min="11781" max="11781" width="17.5703125" style="55" customWidth="1"/>
    <col min="11782" max="11785" width="14.7109375" style="55" customWidth="1"/>
    <col min="11786" max="12035" width="9.140625" style="55"/>
    <col min="12036" max="12036" width="13.42578125" style="55" customWidth="1"/>
    <col min="12037" max="12037" width="17.5703125" style="55" customWidth="1"/>
    <col min="12038" max="12041" width="14.7109375" style="55" customWidth="1"/>
    <col min="12042" max="12291" width="9.140625" style="55"/>
    <col min="12292" max="12292" width="13.42578125" style="55" customWidth="1"/>
    <col min="12293" max="12293" width="17.5703125" style="55" customWidth="1"/>
    <col min="12294" max="12297" width="14.7109375" style="55" customWidth="1"/>
    <col min="12298" max="12547" width="9.140625" style="55"/>
    <col min="12548" max="12548" width="13.42578125" style="55" customWidth="1"/>
    <col min="12549" max="12549" width="17.5703125" style="55" customWidth="1"/>
    <col min="12550" max="12553" width="14.7109375" style="55" customWidth="1"/>
    <col min="12554" max="12803" width="9.140625" style="55"/>
    <col min="12804" max="12804" width="13.42578125" style="55" customWidth="1"/>
    <col min="12805" max="12805" width="17.5703125" style="55" customWidth="1"/>
    <col min="12806" max="12809" width="14.7109375" style="55" customWidth="1"/>
    <col min="12810" max="13059" width="9.140625" style="55"/>
    <col min="13060" max="13060" width="13.42578125" style="55" customWidth="1"/>
    <col min="13061" max="13061" width="17.5703125" style="55" customWidth="1"/>
    <col min="13062" max="13065" width="14.7109375" style="55" customWidth="1"/>
    <col min="13066" max="13315" width="9.140625" style="55"/>
    <col min="13316" max="13316" width="13.42578125" style="55" customWidth="1"/>
    <col min="13317" max="13317" width="17.5703125" style="55" customWidth="1"/>
    <col min="13318" max="13321" width="14.7109375" style="55" customWidth="1"/>
    <col min="13322" max="13571" width="9.140625" style="55"/>
    <col min="13572" max="13572" width="13.42578125" style="55" customWidth="1"/>
    <col min="13573" max="13573" width="17.5703125" style="55" customWidth="1"/>
    <col min="13574" max="13577" width="14.7109375" style="55" customWidth="1"/>
    <col min="13578" max="13827" width="9.140625" style="55"/>
    <col min="13828" max="13828" width="13.42578125" style="55" customWidth="1"/>
    <col min="13829" max="13829" width="17.5703125" style="55" customWidth="1"/>
    <col min="13830" max="13833" width="14.7109375" style="55" customWidth="1"/>
    <col min="13834" max="14083" width="9.140625" style="55"/>
    <col min="14084" max="14084" width="13.42578125" style="55" customWidth="1"/>
    <col min="14085" max="14085" width="17.5703125" style="55" customWidth="1"/>
    <col min="14086" max="14089" width="14.7109375" style="55" customWidth="1"/>
    <col min="14090" max="14339" width="9.140625" style="55"/>
    <col min="14340" max="14340" width="13.42578125" style="55" customWidth="1"/>
    <col min="14341" max="14341" width="17.5703125" style="55" customWidth="1"/>
    <col min="14342" max="14345" width="14.7109375" style="55" customWidth="1"/>
    <col min="14346" max="14595" width="9.140625" style="55"/>
    <col min="14596" max="14596" width="13.42578125" style="55" customWidth="1"/>
    <col min="14597" max="14597" width="17.5703125" style="55" customWidth="1"/>
    <col min="14598" max="14601" width="14.7109375" style="55" customWidth="1"/>
    <col min="14602" max="14851" width="9.140625" style="55"/>
    <col min="14852" max="14852" width="13.42578125" style="55" customWidth="1"/>
    <col min="14853" max="14853" width="17.5703125" style="55" customWidth="1"/>
    <col min="14854" max="14857" width="14.7109375" style="55" customWidth="1"/>
    <col min="14858" max="15107" width="9.140625" style="55"/>
    <col min="15108" max="15108" width="13.42578125" style="55" customWidth="1"/>
    <col min="15109" max="15109" width="17.5703125" style="55" customWidth="1"/>
    <col min="15110" max="15113" width="14.7109375" style="55" customWidth="1"/>
    <col min="15114" max="15363" width="9.140625" style="55"/>
    <col min="15364" max="15364" width="13.42578125" style="55" customWidth="1"/>
    <col min="15365" max="15365" width="17.5703125" style="55" customWidth="1"/>
    <col min="15366" max="15369" width="14.7109375" style="55" customWidth="1"/>
    <col min="15370" max="15619" width="9.140625" style="55"/>
    <col min="15620" max="15620" width="13.42578125" style="55" customWidth="1"/>
    <col min="15621" max="15621" width="17.5703125" style="55" customWidth="1"/>
    <col min="15622" max="15625" width="14.7109375" style="55" customWidth="1"/>
    <col min="15626" max="15875" width="9.140625" style="55"/>
    <col min="15876" max="15876" width="13.42578125" style="55" customWidth="1"/>
    <col min="15877" max="15877" width="17.5703125" style="55" customWidth="1"/>
    <col min="15878" max="15881" width="14.7109375" style="55" customWidth="1"/>
    <col min="15882" max="16131" width="9.140625" style="55"/>
    <col min="16132" max="16132" width="13.42578125" style="55" customWidth="1"/>
    <col min="16133" max="16133" width="17.5703125" style="55" customWidth="1"/>
    <col min="16134" max="16137" width="14.7109375" style="55" customWidth="1"/>
    <col min="16138" max="16384" width="9.140625" style="55"/>
  </cols>
  <sheetData>
    <row r="2" spans="1:21" ht="21.75" customHeight="1">
      <c r="A2" s="271" t="s">
        <v>369</v>
      </c>
      <c r="B2" s="271"/>
      <c r="C2" s="271"/>
      <c r="D2" s="271"/>
    </row>
    <row r="3" spans="1:21" ht="21.75" customHeight="1">
      <c r="A3" s="271" t="s">
        <v>350</v>
      </c>
      <c r="B3" s="271"/>
      <c r="C3" s="271"/>
      <c r="D3" s="271"/>
    </row>
    <row r="4" spans="1:21" ht="21.75" customHeight="1">
      <c r="A4" s="271" t="s">
        <v>351</v>
      </c>
      <c r="B4" s="271"/>
      <c r="C4" s="271"/>
      <c r="D4" s="271"/>
    </row>
    <row r="5" spans="1:21" ht="21.75" customHeight="1">
      <c r="A5" s="112" t="s">
        <v>352</v>
      </c>
      <c r="B5" s="112"/>
      <c r="C5" s="112"/>
      <c r="D5" s="112"/>
    </row>
    <row r="6" spans="1:21" ht="12.75" customHeight="1"/>
    <row r="7" spans="1:21" ht="12.75" customHeight="1">
      <c r="A7" s="269" t="s">
        <v>328</v>
      </c>
      <c r="B7" s="272" t="s">
        <v>354</v>
      </c>
      <c r="C7" s="272" t="s">
        <v>355</v>
      </c>
      <c r="D7" s="270" t="s">
        <v>356</v>
      </c>
      <c r="E7" s="269" t="s">
        <v>327</v>
      </c>
      <c r="F7" s="270" t="s">
        <v>357</v>
      </c>
      <c r="G7" s="269" t="s">
        <v>358</v>
      </c>
      <c r="H7" s="270" t="s">
        <v>359</v>
      </c>
      <c r="I7" s="270" t="s">
        <v>236</v>
      </c>
      <c r="J7" s="270" t="s">
        <v>326</v>
      </c>
      <c r="K7" s="270" t="s">
        <v>325</v>
      </c>
      <c r="L7" s="270" t="s">
        <v>324</v>
      </c>
      <c r="M7" s="270" t="s">
        <v>323</v>
      </c>
      <c r="N7" s="270" t="s">
        <v>339</v>
      </c>
      <c r="O7" s="270" t="s">
        <v>340</v>
      </c>
      <c r="P7" s="270" t="s">
        <v>341</v>
      </c>
      <c r="Q7" s="270" t="s">
        <v>342</v>
      </c>
      <c r="R7" s="270" t="s">
        <v>343</v>
      </c>
      <c r="S7" s="270" t="s">
        <v>344</v>
      </c>
      <c r="T7" s="270" t="s">
        <v>345</v>
      </c>
      <c r="U7" s="270" t="s">
        <v>346</v>
      </c>
    </row>
    <row r="8" spans="1:21">
      <c r="A8" s="269"/>
      <c r="B8" s="273"/>
      <c r="C8" s="275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</row>
    <row r="9" spans="1:21">
      <c r="A9" s="269"/>
      <c r="B9" s="274"/>
      <c r="C9" s="276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</row>
    <row r="10" spans="1:21">
      <c r="A10" s="106">
        <v>2</v>
      </c>
      <c r="B10" s="113">
        <v>42887</v>
      </c>
      <c r="C10" s="114" t="s">
        <v>360</v>
      </c>
      <c r="D10" s="115" t="s">
        <v>138</v>
      </c>
      <c r="E10" s="104" t="s">
        <v>319</v>
      </c>
      <c r="F10" s="116" t="s">
        <v>121</v>
      </c>
      <c r="G10" s="116" t="s">
        <v>361</v>
      </c>
      <c r="H10" s="116" t="s">
        <v>362</v>
      </c>
      <c r="I10" s="104">
        <v>150</v>
      </c>
      <c r="J10" s="104">
        <v>3000</v>
      </c>
      <c r="K10" s="104">
        <v>3000</v>
      </c>
      <c r="L10" s="104">
        <v>3000</v>
      </c>
      <c r="M10" s="104">
        <v>3000</v>
      </c>
      <c r="N10" s="104">
        <v>3000</v>
      </c>
      <c r="O10" s="104">
        <v>3000</v>
      </c>
      <c r="P10" s="104">
        <v>3000</v>
      </c>
      <c r="Q10" s="104">
        <v>3000</v>
      </c>
      <c r="R10" s="104">
        <v>3000</v>
      </c>
      <c r="S10" s="104">
        <v>3000</v>
      </c>
      <c r="T10" s="104">
        <v>3000</v>
      </c>
      <c r="U10" s="104">
        <v>3000</v>
      </c>
    </row>
    <row r="11" spans="1:21">
      <c r="A11" s="106">
        <v>3</v>
      </c>
      <c r="B11" s="113">
        <v>42887</v>
      </c>
      <c r="C11" s="114" t="s">
        <v>360</v>
      </c>
      <c r="D11" s="115" t="s">
        <v>363</v>
      </c>
      <c r="E11" s="104" t="s">
        <v>318</v>
      </c>
      <c r="F11" s="116" t="s">
        <v>121</v>
      </c>
      <c r="G11" s="116" t="s">
        <v>361</v>
      </c>
      <c r="H11" s="116" t="s">
        <v>362</v>
      </c>
      <c r="I11" s="104">
        <v>150</v>
      </c>
      <c r="J11" s="104">
        <v>24000</v>
      </c>
      <c r="K11" s="104">
        <v>30000</v>
      </c>
      <c r="L11" s="104">
        <v>21000</v>
      </c>
      <c r="M11" s="104">
        <v>18000</v>
      </c>
      <c r="N11" s="104">
        <v>18000</v>
      </c>
      <c r="O11" s="104">
        <v>18000</v>
      </c>
      <c r="P11" s="104">
        <v>18000</v>
      </c>
      <c r="Q11" s="104">
        <v>18000</v>
      </c>
      <c r="R11" s="104">
        <v>18000</v>
      </c>
      <c r="S11" s="104">
        <v>18000</v>
      </c>
      <c r="T11" s="104">
        <v>18000</v>
      </c>
      <c r="U11" s="104">
        <v>18000</v>
      </c>
    </row>
    <row r="12" spans="1:21">
      <c r="A12" s="106">
        <v>4</v>
      </c>
      <c r="B12" s="113">
        <v>42887</v>
      </c>
      <c r="C12" s="114" t="s">
        <v>360</v>
      </c>
      <c r="D12" s="115" t="s">
        <v>363</v>
      </c>
      <c r="E12" s="104" t="s">
        <v>317</v>
      </c>
      <c r="F12" s="116" t="s">
        <v>121</v>
      </c>
      <c r="G12" s="116" t="s">
        <v>361</v>
      </c>
      <c r="H12" s="116" t="s">
        <v>362</v>
      </c>
      <c r="I12" s="104">
        <v>150</v>
      </c>
      <c r="J12" s="104">
        <v>6300</v>
      </c>
      <c r="K12" s="104">
        <v>6300</v>
      </c>
      <c r="L12" s="104">
        <v>6300</v>
      </c>
      <c r="M12" s="104">
        <v>6300</v>
      </c>
      <c r="N12" s="104">
        <v>6300</v>
      </c>
      <c r="O12" s="104">
        <v>6300</v>
      </c>
      <c r="P12" s="104">
        <v>6300</v>
      </c>
      <c r="Q12" s="104">
        <v>6300</v>
      </c>
      <c r="R12" s="104">
        <v>6300</v>
      </c>
      <c r="S12" s="104">
        <v>6300</v>
      </c>
      <c r="T12" s="104">
        <v>6300</v>
      </c>
      <c r="U12" s="104">
        <v>6300</v>
      </c>
    </row>
    <row r="13" spans="1:21">
      <c r="A13" s="106">
        <v>4</v>
      </c>
      <c r="B13" s="113">
        <v>42887</v>
      </c>
      <c r="C13" s="123" t="s">
        <v>364</v>
      </c>
      <c r="D13" s="115" t="s">
        <v>363</v>
      </c>
      <c r="E13" s="104" t="s">
        <v>317</v>
      </c>
      <c r="F13" s="116" t="s">
        <v>121</v>
      </c>
      <c r="G13" s="116" t="s">
        <v>361</v>
      </c>
      <c r="H13" s="116" t="s">
        <v>362</v>
      </c>
      <c r="I13" s="104">
        <v>150</v>
      </c>
      <c r="J13" s="120">
        <v>7200</v>
      </c>
      <c r="K13" s="104">
        <v>6300</v>
      </c>
      <c r="L13" s="104">
        <v>6300</v>
      </c>
      <c r="M13" s="104">
        <v>6300</v>
      </c>
      <c r="N13" s="104">
        <v>6300</v>
      </c>
      <c r="O13" s="104">
        <v>6300</v>
      </c>
      <c r="P13" s="104">
        <v>6300</v>
      </c>
      <c r="Q13" s="104">
        <v>6300</v>
      </c>
      <c r="R13" s="104">
        <v>6300</v>
      </c>
      <c r="S13" s="104">
        <v>6300</v>
      </c>
      <c r="T13" s="104">
        <v>6300</v>
      </c>
      <c r="U13" s="104">
        <v>6300</v>
      </c>
    </row>
    <row r="14" spans="1:21">
      <c r="A14" s="106">
        <v>5</v>
      </c>
      <c r="B14" s="113">
        <v>42887</v>
      </c>
      <c r="C14" s="114" t="s">
        <v>360</v>
      </c>
      <c r="D14" s="115" t="s">
        <v>363</v>
      </c>
      <c r="E14" s="104" t="s">
        <v>316</v>
      </c>
      <c r="F14" s="116" t="s">
        <v>121</v>
      </c>
      <c r="G14" s="116" t="s">
        <v>361</v>
      </c>
      <c r="H14" s="116" t="s">
        <v>362</v>
      </c>
      <c r="I14" s="104">
        <v>150</v>
      </c>
      <c r="J14" s="104">
        <v>4200</v>
      </c>
      <c r="K14" s="104">
        <v>4200</v>
      </c>
      <c r="L14" s="104">
        <v>6300</v>
      </c>
      <c r="M14" s="104">
        <v>4200</v>
      </c>
      <c r="N14" s="104">
        <v>4200</v>
      </c>
      <c r="O14" s="104">
        <v>4200</v>
      </c>
      <c r="P14" s="104">
        <v>4200</v>
      </c>
      <c r="Q14" s="104">
        <v>4200</v>
      </c>
      <c r="R14" s="104">
        <v>4200</v>
      </c>
      <c r="S14" s="104">
        <v>4200</v>
      </c>
      <c r="T14" s="104">
        <v>4200</v>
      </c>
      <c r="U14" s="104">
        <v>4200</v>
      </c>
    </row>
    <row r="15" spans="1:21">
      <c r="A15" s="106">
        <v>6</v>
      </c>
      <c r="B15" s="113">
        <v>42887</v>
      </c>
      <c r="C15" s="114" t="s">
        <v>360</v>
      </c>
      <c r="D15" s="115" t="s">
        <v>130</v>
      </c>
      <c r="E15" s="104" t="s">
        <v>347</v>
      </c>
      <c r="F15" s="116" t="s">
        <v>121</v>
      </c>
      <c r="G15" s="116" t="s">
        <v>361</v>
      </c>
      <c r="H15" s="116" t="s">
        <v>362</v>
      </c>
      <c r="I15" s="104">
        <v>150</v>
      </c>
      <c r="J15" s="104">
        <v>0</v>
      </c>
      <c r="K15" s="104">
        <v>0</v>
      </c>
      <c r="L15" s="104">
        <v>5000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</row>
    <row r="16" spans="1:21">
      <c r="A16" s="106">
        <v>8</v>
      </c>
      <c r="B16" s="113">
        <v>42887</v>
      </c>
      <c r="C16" s="114" t="s">
        <v>360</v>
      </c>
      <c r="D16" s="115" t="s">
        <v>365</v>
      </c>
      <c r="E16" s="104" t="s">
        <v>315</v>
      </c>
      <c r="F16" s="116" t="s">
        <v>121</v>
      </c>
      <c r="G16" s="116" t="s">
        <v>361</v>
      </c>
      <c r="H16" s="116" t="s">
        <v>362</v>
      </c>
      <c r="I16" s="104">
        <v>150</v>
      </c>
      <c r="J16" s="104">
        <v>142500</v>
      </c>
      <c r="K16" s="104">
        <v>165000</v>
      </c>
      <c r="L16" s="104">
        <v>180000</v>
      </c>
      <c r="M16" s="104">
        <v>157500</v>
      </c>
      <c r="N16" s="104">
        <v>157500</v>
      </c>
      <c r="O16" s="104">
        <v>157500</v>
      </c>
      <c r="P16" s="104">
        <v>157500</v>
      </c>
      <c r="Q16" s="104">
        <v>157500</v>
      </c>
      <c r="R16" s="104">
        <v>157500</v>
      </c>
      <c r="S16" s="104">
        <v>157500</v>
      </c>
      <c r="T16" s="104">
        <v>157500</v>
      </c>
      <c r="U16" s="104">
        <v>157500</v>
      </c>
    </row>
    <row r="17" spans="1:21">
      <c r="A17" s="106">
        <v>9</v>
      </c>
      <c r="B17" s="113">
        <v>42887</v>
      </c>
      <c r="C17" s="114" t="s">
        <v>360</v>
      </c>
      <c r="D17" s="115" t="s">
        <v>366</v>
      </c>
      <c r="E17" s="104" t="s">
        <v>314</v>
      </c>
      <c r="F17" s="116" t="s">
        <v>121</v>
      </c>
      <c r="G17" s="116" t="s">
        <v>361</v>
      </c>
      <c r="H17" s="116" t="s">
        <v>362</v>
      </c>
      <c r="I17" s="104">
        <v>150</v>
      </c>
      <c r="J17" s="104">
        <v>15000</v>
      </c>
      <c r="K17" s="104">
        <v>15000</v>
      </c>
      <c r="L17" s="104">
        <v>15000</v>
      </c>
      <c r="M17" s="104">
        <v>15000</v>
      </c>
      <c r="N17" s="104">
        <v>15000</v>
      </c>
      <c r="O17" s="104">
        <v>15000</v>
      </c>
      <c r="P17" s="104">
        <v>15000</v>
      </c>
      <c r="Q17" s="104">
        <v>15000</v>
      </c>
      <c r="R17" s="104">
        <v>15000</v>
      </c>
      <c r="S17" s="104">
        <v>15000</v>
      </c>
      <c r="T17" s="104">
        <v>15000</v>
      </c>
      <c r="U17" s="104">
        <v>15000</v>
      </c>
    </row>
    <row r="18" spans="1:21">
      <c r="A18" s="106">
        <v>10</v>
      </c>
      <c r="B18" s="113">
        <v>42887</v>
      </c>
      <c r="C18" s="114" t="s">
        <v>360</v>
      </c>
      <c r="D18" s="115" t="s">
        <v>367</v>
      </c>
      <c r="E18" s="105" t="s">
        <v>313</v>
      </c>
      <c r="F18" s="116" t="s">
        <v>121</v>
      </c>
      <c r="G18" s="116" t="s">
        <v>361</v>
      </c>
      <c r="H18" s="116" t="s">
        <v>362</v>
      </c>
      <c r="I18" s="104">
        <v>150</v>
      </c>
      <c r="J18" s="104">
        <v>0</v>
      </c>
      <c r="K18" s="104">
        <v>7500</v>
      </c>
      <c r="L18" s="104">
        <v>7500</v>
      </c>
      <c r="M18" s="104">
        <v>7500</v>
      </c>
      <c r="N18" s="104">
        <v>7500</v>
      </c>
      <c r="O18" s="104">
        <v>7500</v>
      </c>
      <c r="P18" s="104">
        <v>7500</v>
      </c>
      <c r="Q18" s="104">
        <v>7500</v>
      </c>
      <c r="R18" s="104">
        <v>7500</v>
      </c>
      <c r="S18" s="104">
        <v>7500</v>
      </c>
      <c r="T18" s="104">
        <v>7500</v>
      </c>
      <c r="U18" s="104">
        <v>7500</v>
      </c>
    </row>
    <row r="19" spans="1:21">
      <c r="A19" s="106">
        <v>11</v>
      </c>
      <c r="B19" s="113">
        <v>42887</v>
      </c>
      <c r="C19" s="114" t="s">
        <v>360</v>
      </c>
      <c r="D19" s="115" t="s">
        <v>368</v>
      </c>
      <c r="E19" s="105" t="s">
        <v>312</v>
      </c>
      <c r="F19" s="116" t="s">
        <v>121</v>
      </c>
      <c r="G19" s="116" t="s">
        <v>361</v>
      </c>
      <c r="H19" s="116" t="s">
        <v>362</v>
      </c>
      <c r="I19" s="104">
        <v>150</v>
      </c>
      <c r="J19" s="104">
        <v>7500</v>
      </c>
      <c r="K19" s="104">
        <v>7500</v>
      </c>
      <c r="L19" s="104">
        <v>7500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4">
        <v>0</v>
      </c>
      <c r="S19" s="104">
        <v>0</v>
      </c>
      <c r="T19" s="104">
        <v>0</v>
      </c>
      <c r="U19" s="104">
        <v>0</v>
      </c>
    </row>
  </sheetData>
  <mergeCells count="24">
    <mergeCell ref="Q7:Q9"/>
    <mergeCell ref="R7:R9"/>
    <mergeCell ref="S7:S9"/>
    <mergeCell ref="T7:T9"/>
    <mergeCell ref="U7:U9"/>
    <mergeCell ref="P7:P9"/>
    <mergeCell ref="E7:E9"/>
    <mergeCell ref="F7:F9"/>
    <mergeCell ref="G7:G9"/>
    <mergeCell ref="H7:H9"/>
    <mergeCell ref="I7:I9"/>
    <mergeCell ref="J7:J9"/>
    <mergeCell ref="K7:K9"/>
    <mergeCell ref="L7:L9"/>
    <mergeCell ref="M7:M9"/>
    <mergeCell ref="N7:N9"/>
    <mergeCell ref="O7:O9"/>
    <mergeCell ref="A2:D2"/>
    <mergeCell ref="A3:D3"/>
    <mergeCell ref="A4:D4"/>
    <mergeCell ref="A7:A9"/>
    <mergeCell ref="B7:B9"/>
    <mergeCell ref="C7:C9"/>
    <mergeCell ref="D7:D9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AM75"/>
  <sheetViews>
    <sheetView topLeftCell="A73" workbookViewId="0">
      <selection activeCell="A2" sqref="A2"/>
    </sheetView>
  </sheetViews>
  <sheetFormatPr defaultRowHeight="12.75"/>
  <cols>
    <col min="1" max="1" width="13.85546875" style="55" customWidth="1"/>
    <col min="2" max="2" width="14.42578125" style="55" customWidth="1"/>
    <col min="3" max="3" width="10.28515625" style="55" customWidth="1"/>
    <col min="4" max="4" width="14.5703125" style="55" customWidth="1"/>
    <col min="5" max="5" width="27.140625" style="55" customWidth="1"/>
    <col min="6" max="8" width="10" style="55" customWidth="1"/>
    <col min="9" max="256" width="9.140625" style="55"/>
    <col min="257" max="257" width="13.85546875" style="55" customWidth="1"/>
    <col min="258" max="258" width="14.42578125" style="55" customWidth="1"/>
    <col min="259" max="259" width="10.28515625" style="55" customWidth="1"/>
    <col min="260" max="260" width="14.5703125" style="55" customWidth="1"/>
    <col min="261" max="261" width="27.140625" style="55" customWidth="1"/>
    <col min="262" max="264" width="10" style="55" customWidth="1"/>
    <col min="265" max="512" width="9.140625" style="55"/>
    <col min="513" max="513" width="13.85546875" style="55" customWidth="1"/>
    <col min="514" max="514" width="14.42578125" style="55" customWidth="1"/>
    <col min="515" max="515" width="10.28515625" style="55" customWidth="1"/>
    <col min="516" max="516" width="14.5703125" style="55" customWidth="1"/>
    <col min="517" max="517" width="27.140625" style="55" customWidth="1"/>
    <col min="518" max="520" width="10" style="55" customWidth="1"/>
    <col min="521" max="768" width="9.140625" style="55"/>
    <col min="769" max="769" width="13.85546875" style="55" customWidth="1"/>
    <col min="770" max="770" width="14.42578125" style="55" customWidth="1"/>
    <col min="771" max="771" width="10.28515625" style="55" customWidth="1"/>
    <col min="772" max="772" width="14.5703125" style="55" customWidth="1"/>
    <col min="773" max="773" width="27.140625" style="55" customWidth="1"/>
    <col min="774" max="776" width="10" style="55" customWidth="1"/>
    <col min="777" max="1024" width="9.140625" style="55"/>
    <col min="1025" max="1025" width="13.85546875" style="55" customWidth="1"/>
    <col min="1026" max="1026" width="14.42578125" style="55" customWidth="1"/>
    <col min="1027" max="1027" width="10.28515625" style="55" customWidth="1"/>
    <col min="1028" max="1028" width="14.5703125" style="55" customWidth="1"/>
    <col min="1029" max="1029" width="27.140625" style="55" customWidth="1"/>
    <col min="1030" max="1032" width="10" style="55" customWidth="1"/>
    <col min="1033" max="1280" width="9.140625" style="55"/>
    <col min="1281" max="1281" width="13.85546875" style="55" customWidth="1"/>
    <col min="1282" max="1282" width="14.42578125" style="55" customWidth="1"/>
    <col min="1283" max="1283" width="10.28515625" style="55" customWidth="1"/>
    <col min="1284" max="1284" width="14.5703125" style="55" customWidth="1"/>
    <col min="1285" max="1285" width="27.140625" style="55" customWidth="1"/>
    <col min="1286" max="1288" width="10" style="55" customWidth="1"/>
    <col min="1289" max="1536" width="9.140625" style="55"/>
    <col min="1537" max="1537" width="13.85546875" style="55" customWidth="1"/>
    <col min="1538" max="1538" width="14.42578125" style="55" customWidth="1"/>
    <col min="1539" max="1539" width="10.28515625" style="55" customWidth="1"/>
    <col min="1540" max="1540" width="14.5703125" style="55" customWidth="1"/>
    <col min="1541" max="1541" width="27.140625" style="55" customWidth="1"/>
    <col min="1542" max="1544" width="10" style="55" customWidth="1"/>
    <col min="1545" max="1792" width="9.140625" style="55"/>
    <col min="1793" max="1793" width="13.85546875" style="55" customWidth="1"/>
    <col min="1794" max="1794" width="14.42578125" style="55" customWidth="1"/>
    <col min="1795" max="1795" width="10.28515625" style="55" customWidth="1"/>
    <col min="1796" max="1796" width="14.5703125" style="55" customWidth="1"/>
    <col min="1797" max="1797" width="27.140625" style="55" customWidth="1"/>
    <col min="1798" max="1800" width="10" style="55" customWidth="1"/>
    <col min="1801" max="2048" width="9.140625" style="55"/>
    <col min="2049" max="2049" width="13.85546875" style="55" customWidth="1"/>
    <col min="2050" max="2050" width="14.42578125" style="55" customWidth="1"/>
    <col min="2051" max="2051" width="10.28515625" style="55" customWidth="1"/>
    <col min="2052" max="2052" width="14.5703125" style="55" customWidth="1"/>
    <col min="2053" max="2053" width="27.140625" style="55" customWidth="1"/>
    <col min="2054" max="2056" width="10" style="55" customWidth="1"/>
    <col min="2057" max="2304" width="9.140625" style="55"/>
    <col min="2305" max="2305" width="13.85546875" style="55" customWidth="1"/>
    <col min="2306" max="2306" width="14.42578125" style="55" customWidth="1"/>
    <col min="2307" max="2307" width="10.28515625" style="55" customWidth="1"/>
    <col min="2308" max="2308" width="14.5703125" style="55" customWidth="1"/>
    <col min="2309" max="2309" width="27.140625" style="55" customWidth="1"/>
    <col min="2310" max="2312" width="10" style="55" customWidth="1"/>
    <col min="2313" max="2560" width="9.140625" style="55"/>
    <col min="2561" max="2561" width="13.85546875" style="55" customWidth="1"/>
    <col min="2562" max="2562" width="14.42578125" style="55" customWidth="1"/>
    <col min="2563" max="2563" width="10.28515625" style="55" customWidth="1"/>
    <col min="2564" max="2564" width="14.5703125" style="55" customWidth="1"/>
    <col min="2565" max="2565" width="27.140625" style="55" customWidth="1"/>
    <col min="2566" max="2568" width="10" style="55" customWidth="1"/>
    <col min="2569" max="2816" width="9.140625" style="55"/>
    <col min="2817" max="2817" width="13.85546875" style="55" customWidth="1"/>
    <col min="2818" max="2818" width="14.42578125" style="55" customWidth="1"/>
    <col min="2819" max="2819" width="10.28515625" style="55" customWidth="1"/>
    <col min="2820" max="2820" width="14.5703125" style="55" customWidth="1"/>
    <col min="2821" max="2821" width="27.140625" style="55" customWidth="1"/>
    <col min="2822" max="2824" width="10" style="55" customWidth="1"/>
    <col min="2825" max="3072" width="9.140625" style="55"/>
    <col min="3073" max="3073" width="13.85546875" style="55" customWidth="1"/>
    <col min="3074" max="3074" width="14.42578125" style="55" customWidth="1"/>
    <col min="3075" max="3075" width="10.28515625" style="55" customWidth="1"/>
    <col min="3076" max="3076" width="14.5703125" style="55" customWidth="1"/>
    <col min="3077" max="3077" width="27.140625" style="55" customWidth="1"/>
    <col min="3078" max="3080" width="10" style="55" customWidth="1"/>
    <col min="3081" max="3328" width="9.140625" style="55"/>
    <col min="3329" max="3329" width="13.85546875" style="55" customWidth="1"/>
    <col min="3330" max="3330" width="14.42578125" style="55" customWidth="1"/>
    <col min="3331" max="3331" width="10.28515625" style="55" customWidth="1"/>
    <col min="3332" max="3332" width="14.5703125" style="55" customWidth="1"/>
    <col min="3333" max="3333" width="27.140625" style="55" customWidth="1"/>
    <col min="3334" max="3336" width="10" style="55" customWidth="1"/>
    <col min="3337" max="3584" width="9.140625" style="55"/>
    <col min="3585" max="3585" width="13.85546875" style="55" customWidth="1"/>
    <col min="3586" max="3586" width="14.42578125" style="55" customWidth="1"/>
    <col min="3587" max="3587" width="10.28515625" style="55" customWidth="1"/>
    <col min="3588" max="3588" width="14.5703125" style="55" customWidth="1"/>
    <col min="3589" max="3589" width="27.140625" style="55" customWidth="1"/>
    <col min="3590" max="3592" width="10" style="55" customWidth="1"/>
    <col min="3593" max="3840" width="9.140625" style="55"/>
    <col min="3841" max="3841" width="13.85546875" style="55" customWidth="1"/>
    <col min="3842" max="3842" width="14.42578125" style="55" customWidth="1"/>
    <col min="3843" max="3843" width="10.28515625" style="55" customWidth="1"/>
    <col min="3844" max="3844" width="14.5703125" style="55" customWidth="1"/>
    <col min="3845" max="3845" width="27.140625" style="55" customWidth="1"/>
    <col min="3846" max="3848" width="10" style="55" customWidth="1"/>
    <col min="3849" max="4096" width="9.140625" style="55"/>
    <col min="4097" max="4097" width="13.85546875" style="55" customWidth="1"/>
    <col min="4098" max="4098" width="14.42578125" style="55" customWidth="1"/>
    <col min="4099" max="4099" width="10.28515625" style="55" customWidth="1"/>
    <col min="4100" max="4100" width="14.5703125" style="55" customWidth="1"/>
    <col min="4101" max="4101" width="27.140625" style="55" customWidth="1"/>
    <col min="4102" max="4104" width="10" style="55" customWidth="1"/>
    <col min="4105" max="4352" width="9.140625" style="55"/>
    <col min="4353" max="4353" width="13.85546875" style="55" customWidth="1"/>
    <col min="4354" max="4354" width="14.42578125" style="55" customWidth="1"/>
    <col min="4355" max="4355" width="10.28515625" style="55" customWidth="1"/>
    <col min="4356" max="4356" width="14.5703125" style="55" customWidth="1"/>
    <col min="4357" max="4357" width="27.140625" style="55" customWidth="1"/>
    <col min="4358" max="4360" width="10" style="55" customWidth="1"/>
    <col min="4361" max="4608" width="9.140625" style="55"/>
    <col min="4609" max="4609" width="13.85546875" style="55" customWidth="1"/>
    <col min="4610" max="4610" width="14.42578125" style="55" customWidth="1"/>
    <col min="4611" max="4611" width="10.28515625" style="55" customWidth="1"/>
    <col min="4612" max="4612" width="14.5703125" style="55" customWidth="1"/>
    <col min="4613" max="4613" width="27.140625" style="55" customWidth="1"/>
    <col min="4614" max="4616" width="10" style="55" customWidth="1"/>
    <col min="4617" max="4864" width="9.140625" style="55"/>
    <col min="4865" max="4865" width="13.85546875" style="55" customWidth="1"/>
    <col min="4866" max="4866" width="14.42578125" style="55" customWidth="1"/>
    <col min="4867" max="4867" width="10.28515625" style="55" customWidth="1"/>
    <col min="4868" max="4868" width="14.5703125" style="55" customWidth="1"/>
    <col min="4869" max="4869" width="27.140625" style="55" customWidth="1"/>
    <col min="4870" max="4872" width="10" style="55" customWidth="1"/>
    <col min="4873" max="5120" width="9.140625" style="55"/>
    <col min="5121" max="5121" width="13.85546875" style="55" customWidth="1"/>
    <col min="5122" max="5122" width="14.42578125" style="55" customWidth="1"/>
    <col min="5123" max="5123" width="10.28515625" style="55" customWidth="1"/>
    <col min="5124" max="5124" width="14.5703125" style="55" customWidth="1"/>
    <col min="5125" max="5125" width="27.140625" style="55" customWidth="1"/>
    <col min="5126" max="5128" width="10" style="55" customWidth="1"/>
    <col min="5129" max="5376" width="9.140625" style="55"/>
    <col min="5377" max="5377" width="13.85546875" style="55" customWidth="1"/>
    <col min="5378" max="5378" width="14.42578125" style="55" customWidth="1"/>
    <col min="5379" max="5379" width="10.28515625" style="55" customWidth="1"/>
    <col min="5380" max="5380" width="14.5703125" style="55" customWidth="1"/>
    <col min="5381" max="5381" width="27.140625" style="55" customWidth="1"/>
    <col min="5382" max="5384" width="10" style="55" customWidth="1"/>
    <col min="5385" max="5632" width="9.140625" style="55"/>
    <col min="5633" max="5633" width="13.85546875" style="55" customWidth="1"/>
    <col min="5634" max="5634" width="14.42578125" style="55" customWidth="1"/>
    <col min="5635" max="5635" width="10.28515625" style="55" customWidth="1"/>
    <col min="5636" max="5636" width="14.5703125" style="55" customWidth="1"/>
    <col min="5637" max="5637" width="27.140625" style="55" customWidth="1"/>
    <col min="5638" max="5640" width="10" style="55" customWidth="1"/>
    <col min="5641" max="5888" width="9.140625" style="55"/>
    <col min="5889" max="5889" width="13.85546875" style="55" customWidth="1"/>
    <col min="5890" max="5890" width="14.42578125" style="55" customWidth="1"/>
    <col min="5891" max="5891" width="10.28515625" style="55" customWidth="1"/>
    <col min="5892" max="5892" width="14.5703125" style="55" customWidth="1"/>
    <col min="5893" max="5893" width="27.140625" style="55" customWidth="1"/>
    <col min="5894" max="5896" width="10" style="55" customWidth="1"/>
    <col min="5897" max="6144" width="9.140625" style="55"/>
    <col min="6145" max="6145" width="13.85546875" style="55" customWidth="1"/>
    <col min="6146" max="6146" width="14.42578125" style="55" customWidth="1"/>
    <col min="6147" max="6147" width="10.28515625" style="55" customWidth="1"/>
    <col min="6148" max="6148" width="14.5703125" style="55" customWidth="1"/>
    <col min="6149" max="6149" width="27.140625" style="55" customWidth="1"/>
    <col min="6150" max="6152" width="10" style="55" customWidth="1"/>
    <col min="6153" max="6400" width="9.140625" style="55"/>
    <col min="6401" max="6401" width="13.85546875" style="55" customWidth="1"/>
    <col min="6402" max="6402" width="14.42578125" style="55" customWidth="1"/>
    <col min="6403" max="6403" width="10.28515625" style="55" customWidth="1"/>
    <col min="6404" max="6404" width="14.5703125" style="55" customWidth="1"/>
    <col min="6405" max="6405" width="27.140625" style="55" customWidth="1"/>
    <col min="6406" max="6408" width="10" style="55" customWidth="1"/>
    <col min="6409" max="6656" width="9.140625" style="55"/>
    <col min="6657" max="6657" width="13.85546875" style="55" customWidth="1"/>
    <col min="6658" max="6658" width="14.42578125" style="55" customWidth="1"/>
    <col min="6659" max="6659" width="10.28515625" style="55" customWidth="1"/>
    <col min="6660" max="6660" width="14.5703125" style="55" customWidth="1"/>
    <col min="6661" max="6661" width="27.140625" style="55" customWidth="1"/>
    <col min="6662" max="6664" width="10" style="55" customWidth="1"/>
    <col min="6665" max="6912" width="9.140625" style="55"/>
    <col min="6913" max="6913" width="13.85546875" style="55" customWidth="1"/>
    <col min="6914" max="6914" width="14.42578125" style="55" customWidth="1"/>
    <col min="6915" max="6915" width="10.28515625" style="55" customWidth="1"/>
    <col min="6916" max="6916" width="14.5703125" style="55" customWidth="1"/>
    <col min="6917" max="6917" width="27.140625" style="55" customWidth="1"/>
    <col min="6918" max="6920" width="10" style="55" customWidth="1"/>
    <col min="6921" max="7168" width="9.140625" style="55"/>
    <col min="7169" max="7169" width="13.85546875" style="55" customWidth="1"/>
    <col min="7170" max="7170" width="14.42578125" style="55" customWidth="1"/>
    <col min="7171" max="7171" width="10.28515625" style="55" customWidth="1"/>
    <col min="7172" max="7172" width="14.5703125" style="55" customWidth="1"/>
    <col min="7173" max="7173" width="27.140625" style="55" customWidth="1"/>
    <col min="7174" max="7176" width="10" style="55" customWidth="1"/>
    <col min="7177" max="7424" width="9.140625" style="55"/>
    <col min="7425" max="7425" width="13.85546875" style="55" customWidth="1"/>
    <col min="7426" max="7426" width="14.42578125" style="55" customWidth="1"/>
    <col min="7427" max="7427" width="10.28515625" style="55" customWidth="1"/>
    <col min="7428" max="7428" width="14.5703125" style="55" customWidth="1"/>
    <col min="7429" max="7429" width="27.140625" style="55" customWidth="1"/>
    <col min="7430" max="7432" width="10" style="55" customWidth="1"/>
    <col min="7433" max="7680" width="9.140625" style="55"/>
    <col min="7681" max="7681" width="13.85546875" style="55" customWidth="1"/>
    <col min="7682" max="7682" width="14.42578125" style="55" customWidth="1"/>
    <col min="7683" max="7683" width="10.28515625" style="55" customWidth="1"/>
    <col min="7684" max="7684" width="14.5703125" style="55" customWidth="1"/>
    <col min="7685" max="7685" width="27.140625" style="55" customWidth="1"/>
    <col min="7686" max="7688" width="10" style="55" customWidth="1"/>
    <col min="7689" max="7936" width="9.140625" style="55"/>
    <col min="7937" max="7937" width="13.85546875" style="55" customWidth="1"/>
    <col min="7938" max="7938" width="14.42578125" style="55" customWidth="1"/>
    <col min="7939" max="7939" width="10.28515625" style="55" customWidth="1"/>
    <col min="7940" max="7940" width="14.5703125" style="55" customWidth="1"/>
    <col min="7941" max="7941" width="27.140625" style="55" customWidth="1"/>
    <col min="7942" max="7944" width="10" style="55" customWidth="1"/>
    <col min="7945" max="8192" width="9.140625" style="55"/>
    <col min="8193" max="8193" width="13.85546875" style="55" customWidth="1"/>
    <col min="8194" max="8194" width="14.42578125" style="55" customWidth="1"/>
    <col min="8195" max="8195" width="10.28515625" style="55" customWidth="1"/>
    <col min="8196" max="8196" width="14.5703125" style="55" customWidth="1"/>
    <col min="8197" max="8197" width="27.140625" style="55" customWidth="1"/>
    <col min="8198" max="8200" width="10" style="55" customWidth="1"/>
    <col min="8201" max="8448" width="9.140625" style="55"/>
    <col min="8449" max="8449" width="13.85546875" style="55" customWidth="1"/>
    <col min="8450" max="8450" width="14.42578125" style="55" customWidth="1"/>
    <col min="8451" max="8451" width="10.28515625" style="55" customWidth="1"/>
    <col min="8452" max="8452" width="14.5703125" style="55" customWidth="1"/>
    <col min="8453" max="8453" width="27.140625" style="55" customWidth="1"/>
    <col min="8454" max="8456" width="10" style="55" customWidth="1"/>
    <col min="8457" max="8704" width="9.140625" style="55"/>
    <col min="8705" max="8705" width="13.85546875" style="55" customWidth="1"/>
    <col min="8706" max="8706" width="14.42578125" style="55" customWidth="1"/>
    <col min="8707" max="8707" width="10.28515625" style="55" customWidth="1"/>
    <col min="8708" max="8708" width="14.5703125" style="55" customWidth="1"/>
    <col min="8709" max="8709" width="27.140625" style="55" customWidth="1"/>
    <col min="8710" max="8712" width="10" style="55" customWidth="1"/>
    <col min="8713" max="8960" width="9.140625" style="55"/>
    <col min="8961" max="8961" width="13.85546875" style="55" customWidth="1"/>
    <col min="8962" max="8962" width="14.42578125" style="55" customWidth="1"/>
    <col min="8963" max="8963" width="10.28515625" style="55" customWidth="1"/>
    <col min="8964" max="8964" width="14.5703125" style="55" customWidth="1"/>
    <col min="8965" max="8965" width="27.140625" style="55" customWidth="1"/>
    <col min="8966" max="8968" width="10" style="55" customWidth="1"/>
    <col min="8969" max="9216" width="9.140625" style="55"/>
    <col min="9217" max="9217" width="13.85546875" style="55" customWidth="1"/>
    <col min="9218" max="9218" width="14.42578125" style="55" customWidth="1"/>
    <col min="9219" max="9219" width="10.28515625" style="55" customWidth="1"/>
    <col min="9220" max="9220" width="14.5703125" style="55" customWidth="1"/>
    <col min="9221" max="9221" width="27.140625" style="55" customWidth="1"/>
    <col min="9222" max="9224" width="10" style="55" customWidth="1"/>
    <col min="9225" max="9472" width="9.140625" style="55"/>
    <col min="9473" max="9473" width="13.85546875" style="55" customWidth="1"/>
    <col min="9474" max="9474" width="14.42578125" style="55" customWidth="1"/>
    <col min="9475" max="9475" width="10.28515625" style="55" customWidth="1"/>
    <col min="9476" max="9476" width="14.5703125" style="55" customWidth="1"/>
    <col min="9477" max="9477" width="27.140625" style="55" customWidth="1"/>
    <col min="9478" max="9480" width="10" style="55" customWidth="1"/>
    <col min="9481" max="9728" width="9.140625" style="55"/>
    <col min="9729" max="9729" width="13.85546875" style="55" customWidth="1"/>
    <col min="9730" max="9730" width="14.42578125" style="55" customWidth="1"/>
    <col min="9731" max="9731" width="10.28515625" style="55" customWidth="1"/>
    <col min="9732" max="9732" width="14.5703125" style="55" customWidth="1"/>
    <col min="9733" max="9733" width="27.140625" style="55" customWidth="1"/>
    <col min="9734" max="9736" width="10" style="55" customWidth="1"/>
    <col min="9737" max="9984" width="9.140625" style="55"/>
    <col min="9985" max="9985" width="13.85546875" style="55" customWidth="1"/>
    <col min="9986" max="9986" width="14.42578125" style="55" customWidth="1"/>
    <col min="9987" max="9987" width="10.28515625" style="55" customWidth="1"/>
    <col min="9988" max="9988" width="14.5703125" style="55" customWidth="1"/>
    <col min="9989" max="9989" width="27.140625" style="55" customWidth="1"/>
    <col min="9990" max="9992" width="10" style="55" customWidth="1"/>
    <col min="9993" max="10240" width="9.140625" style="55"/>
    <col min="10241" max="10241" width="13.85546875" style="55" customWidth="1"/>
    <col min="10242" max="10242" width="14.42578125" style="55" customWidth="1"/>
    <col min="10243" max="10243" width="10.28515625" style="55" customWidth="1"/>
    <col min="10244" max="10244" width="14.5703125" style="55" customWidth="1"/>
    <col min="10245" max="10245" width="27.140625" style="55" customWidth="1"/>
    <col min="10246" max="10248" width="10" style="55" customWidth="1"/>
    <col min="10249" max="10496" width="9.140625" style="55"/>
    <col min="10497" max="10497" width="13.85546875" style="55" customWidth="1"/>
    <col min="10498" max="10498" width="14.42578125" style="55" customWidth="1"/>
    <col min="10499" max="10499" width="10.28515625" style="55" customWidth="1"/>
    <col min="10500" max="10500" width="14.5703125" style="55" customWidth="1"/>
    <col min="10501" max="10501" width="27.140625" style="55" customWidth="1"/>
    <col min="10502" max="10504" width="10" style="55" customWidth="1"/>
    <col min="10505" max="10752" width="9.140625" style="55"/>
    <col min="10753" max="10753" width="13.85546875" style="55" customWidth="1"/>
    <col min="10754" max="10754" width="14.42578125" style="55" customWidth="1"/>
    <col min="10755" max="10755" width="10.28515625" style="55" customWidth="1"/>
    <col min="10756" max="10756" width="14.5703125" style="55" customWidth="1"/>
    <col min="10757" max="10757" width="27.140625" style="55" customWidth="1"/>
    <col min="10758" max="10760" width="10" style="55" customWidth="1"/>
    <col min="10761" max="11008" width="9.140625" style="55"/>
    <col min="11009" max="11009" width="13.85546875" style="55" customWidth="1"/>
    <col min="11010" max="11010" width="14.42578125" style="55" customWidth="1"/>
    <col min="11011" max="11011" width="10.28515625" style="55" customWidth="1"/>
    <col min="11012" max="11012" width="14.5703125" style="55" customWidth="1"/>
    <col min="11013" max="11013" width="27.140625" style="55" customWidth="1"/>
    <col min="11014" max="11016" width="10" style="55" customWidth="1"/>
    <col min="11017" max="11264" width="9.140625" style="55"/>
    <col min="11265" max="11265" width="13.85546875" style="55" customWidth="1"/>
    <col min="11266" max="11266" width="14.42578125" style="55" customWidth="1"/>
    <col min="11267" max="11267" width="10.28515625" style="55" customWidth="1"/>
    <col min="11268" max="11268" width="14.5703125" style="55" customWidth="1"/>
    <col min="11269" max="11269" width="27.140625" style="55" customWidth="1"/>
    <col min="11270" max="11272" width="10" style="55" customWidth="1"/>
    <col min="11273" max="11520" width="9.140625" style="55"/>
    <col min="11521" max="11521" width="13.85546875" style="55" customWidth="1"/>
    <col min="11522" max="11522" width="14.42578125" style="55" customWidth="1"/>
    <col min="11523" max="11523" width="10.28515625" style="55" customWidth="1"/>
    <col min="11524" max="11524" width="14.5703125" style="55" customWidth="1"/>
    <col min="11525" max="11525" width="27.140625" style="55" customWidth="1"/>
    <col min="11526" max="11528" width="10" style="55" customWidth="1"/>
    <col min="11529" max="11776" width="9.140625" style="55"/>
    <col min="11777" max="11777" width="13.85546875" style="55" customWidth="1"/>
    <col min="11778" max="11778" width="14.42578125" style="55" customWidth="1"/>
    <col min="11779" max="11779" width="10.28515625" style="55" customWidth="1"/>
    <col min="11780" max="11780" width="14.5703125" style="55" customWidth="1"/>
    <col min="11781" max="11781" width="27.140625" style="55" customWidth="1"/>
    <col min="11782" max="11784" width="10" style="55" customWidth="1"/>
    <col min="11785" max="12032" width="9.140625" style="55"/>
    <col min="12033" max="12033" width="13.85546875" style="55" customWidth="1"/>
    <col min="12034" max="12034" width="14.42578125" style="55" customWidth="1"/>
    <col min="12035" max="12035" width="10.28515625" style="55" customWidth="1"/>
    <col min="12036" max="12036" width="14.5703125" style="55" customWidth="1"/>
    <col min="12037" max="12037" width="27.140625" style="55" customWidth="1"/>
    <col min="12038" max="12040" width="10" style="55" customWidth="1"/>
    <col min="12041" max="12288" width="9.140625" style="55"/>
    <col min="12289" max="12289" width="13.85546875" style="55" customWidth="1"/>
    <col min="12290" max="12290" width="14.42578125" style="55" customWidth="1"/>
    <col min="12291" max="12291" width="10.28515625" style="55" customWidth="1"/>
    <col min="12292" max="12292" width="14.5703125" style="55" customWidth="1"/>
    <col min="12293" max="12293" width="27.140625" style="55" customWidth="1"/>
    <col min="12294" max="12296" width="10" style="55" customWidth="1"/>
    <col min="12297" max="12544" width="9.140625" style="55"/>
    <col min="12545" max="12545" width="13.85546875" style="55" customWidth="1"/>
    <col min="12546" max="12546" width="14.42578125" style="55" customWidth="1"/>
    <col min="12547" max="12547" width="10.28515625" style="55" customWidth="1"/>
    <col min="12548" max="12548" width="14.5703125" style="55" customWidth="1"/>
    <col min="12549" max="12549" width="27.140625" style="55" customWidth="1"/>
    <col min="12550" max="12552" width="10" style="55" customWidth="1"/>
    <col min="12553" max="12800" width="9.140625" style="55"/>
    <col min="12801" max="12801" width="13.85546875" style="55" customWidth="1"/>
    <col min="12802" max="12802" width="14.42578125" style="55" customWidth="1"/>
    <col min="12803" max="12803" width="10.28515625" style="55" customWidth="1"/>
    <col min="12804" max="12804" width="14.5703125" style="55" customWidth="1"/>
    <col min="12805" max="12805" width="27.140625" style="55" customWidth="1"/>
    <col min="12806" max="12808" width="10" style="55" customWidth="1"/>
    <col min="12809" max="13056" width="9.140625" style="55"/>
    <col min="13057" max="13057" width="13.85546875" style="55" customWidth="1"/>
    <col min="13058" max="13058" width="14.42578125" style="55" customWidth="1"/>
    <col min="13059" max="13059" width="10.28515625" style="55" customWidth="1"/>
    <col min="13060" max="13060" width="14.5703125" style="55" customWidth="1"/>
    <col min="13061" max="13061" width="27.140625" style="55" customWidth="1"/>
    <col min="13062" max="13064" width="10" style="55" customWidth="1"/>
    <col min="13065" max="13312" width="9.140625" style="55"/>
    <col min="13313" max="13313" width="13.85546875" style="55" customWidth="1"/>
    <col min="13314" max="13314" width="14.42578125" style="55" customWidth="1"/>
    <col min="13315" max="13315" width="10.28515625" style="55" customWidth="1"/>
    <col min="13316" max="13316" width="14.5703125" style="55" customWidth="1"/>
    <col min="13317" max="13317" width="27.140625" style="55" customWidth="1"/>
    <col min="13318" max="13320" width="10" style="55" customWidth="1"/>
    <col min="13321" max="13568" width="9.140625" style="55"/>
    <col min="13569" max="13569" width="13.85546875" style="55" customWidth="1"/>
    <col min="13570" max="13570" width="14.42578125" style="55" customWidth="1"/>
    <col min="13571" max="13571" width="10.28515625" style="55" customWidth="1"/>
    <col min="13572" max="13572" width="14.5703125" style="55" customWidth="1"/>
    <col min="13573" max="13573" width="27.140625" style="55" customWidth="1"/>
    <col min="13574" max="13576" width="10" style="55" customWidth="1"/>
    <col min="13577" max="13824" width="9.140625" style="55"/>
    <col min="13825" max="13825" width="13.85546875" style="55" customWidth="1"/>
    <col min="13826" max="13826" width="14.42578125" style="55" customWidth="1"/>
    <col min="13827" max="13827" width="10.28515625" style="55" customWidth="1"/>
    <col min="13828" max="13828" width="14.5703125" style="55" customWidth="1"/>
    <col min="13829" max="13829" width="27.140625" style="55" customWidth="1"/>
    <col min="13830" max="13832" width="10" style="55" customWidth="1"/>
    <col min="13833" max="14080" width="9.140625" style="55"/>
    <col min="14081" max="14081" width="13.85546875" style="55" customWidth="1"/>
    <col min="14082" max="14082" width="14.42578125" style="55" customWidth="1"/>
    <col min="14083" max="14083" width="10.28515625" style="55" customWidth="1"/>
    <col min="14084" max="14084" width="14.5703125" style="55" customWidth="1"/>
    <col min="14085" max="14085" width="27.140625" style="55" customWidth="1"/>
    <col min="14086" max="14088" width="10" style="55" customWidth="1"/>
    <col min="14089" max="14336" width="9.140625" style="55"/>
    <col min="14337" max="14337" width="13.85546875" style="55" customWidth="1"/>
    <col min="14338" max="14338" width="14.42578125" style="55" customWidth="1"/>
    <col min="14339" max="14339" width="10.28515625" style="55" customWidth="1"/>
    <col min="14340" max="14340" width="14.5703125" style="55" customWidth="1"/>
    <col min="14341" max="14341" width="27.140625" style="55" customWidth="1"/>
    <col min="14342" max="14344" width="10" style="55" customWidth="1"/>
    <col min="14345" max="14592" width="9.140625" style="55"/>
    <col min="14593" max="14593" width="13.85546875" style="55" customWidth="1"/>
    <col min="14594" max="14594" width="14.42578125" style="55" customWidth="1"/>
    <col min="14595" max="14595" width="10.28515625" style="55" customWidth="1"/>
    <col min="14596" max="14596" width="14.5703125" style="55" customWidth="1"/>
    <col min="14597" max="14597" width="27.140625" style="55" customWidth="1"/>
    <col min="14598" max="14600" width="10" style="55" customWidth="1"/>
    <col min="14601" max="14848" width="9.140625" style="55"/>
    <col min="14849" max="14849" width="13.85546875" style="55" customWidth="1"/>
    <col min="14850" max="14850" width="14.42578125" style="55" customWidth="1"/>
    <col min="14851" max="14851" width="10.28515625" style="55" customWidth="1"/>
    <col min="14852" max="14852" width="14.5703125" style="55" customWidth="1"/>
    <col min="14853" max="14853" width="27.140625" style="55" customWidth="1"/>
    <col min="14854" max="14856" width="10" style="55" customWidth="1"/>
    <col min="14857" max="15104" width="9.140625" style="55"/>
    <col min="15105" max="15105" width="13.85546875" style="55" customWidth="1"/>
    <col min="15106" max="15106" width="14.42578125" style="55" customWidth="1"/>
    <col min="15107" max="15107" width="10.28515625" style="55" customWidth="1"/>
    <col min="15108" max="15108" width="14.5703125" style="55" customWidth="1"/>
    <col min="15109" max="15109" width="27.140625" style="55" customWidth="1"/>
    <col min="15110" max="15112" width="10" style="55" customWidth="1"/>
    <col min="15113" max="15360" width="9.140625" style="55"/>
    <col min="15361" max="15361" width="13.85546875" style="55" customWidth="1"/>
    <col min="15362" max="15362" width="14.42578125" style="55" customWidth="1"/>
    <col min="15363" max="15363" width="10.28515625" style="55" customWidth="1"/>
    <col min="15364" max="15364" width="14.5703125" style="55" customWidth="1"/>
    <col min="15365" max="15365" width="27.140625" style="55" customWidth="1"/>
    <col min="15366" max="15368" width="10" style="55" customWidth="1"/>
    <col min="15369" max="15616" width="9.140625" style="55"/>
    <col min="15617" max="15617" width="13.85546875" style="55" customWidth="1"/>
    <col min="15618" max="15618" width="14.42578125" style="55" customWidth="1"/>
    <col min="15619" max="15619" width="10.28515625" style="55" customWidth="1"/>
    <col min="15620" max="15620" width="14.5703125" style="55" customWidth="1"/>
    <col min="15621" max="15621" width="27.140625" style="55" customWidth="1"/>
    <col min="15622" max="15624" width="10" style="55" customWidth="1"/>
    <col min="15625" max="15872" width="9.140625" style="55"/>
    <col min="15873" max="15873" width="13.85546875" style="55" customWidth="1"/>
    <col min="15874" max="15874" width="14.42578125" style="55" customWidth="1"/>
    <col min="15875" max="15875" width="10.28515625" style="55" customWidth="1"/>
    <col min="15876" max="15876" width="14.5703125" style="55" customWidth="1"/>
    <col min="15877" max="15877" width="27.140625" style="55" customWidth="1"/>
    <col min="15878" max="15880" width="10" style="55" customWidth="1"/>
    <col min="15881" max="16128" width="9.140625" style="55"/>
    <col min="16129" max="16129" width="13.85546875" style="55" customWidth="1"/>
    <col min="16130" max="16130" width="14.42578125" style="55" customWidth="1"/>
    <col min="16131" max="16131" width="10.28515625" style="55" customWidth="1"/>
    <col min="16132" max="16132" width="14.5703125" style="55" customWidth="1"/>
    <col min="16133" max="16133" width="27.140625" style="55" customWidth="1"/>
    <col min="16134" max="16136" width="10" style="55" customWidth="1"/>
    <col min="16137" max="16384" width="9.140625" style="55"/>
  </cols>
  <sheetData>
    <row r="2" spans="1:38">
      <c r="A2" s="55" t="s">
        <v>350</v>
      </c>
      <c r="B2" s="54" t="s">
        <v>370</v>
      </c>
    </row>
    <row r="3" spans="1:38">
      <c r="A3" s="124" t="s">
        <v>352</v>
      </c>
      <c r="B3" s="54" t="s">
        <v>371</v>
      </c>
    </row>
    <row r="4" spans="1:38">
      <c r="A4" s="124" t="s">
        <v>372</v>
      </c>
      <c r="B4" s="125">
        <v>42917</v>
      </c>
    </row>
    <row r="5" spans="1:38">
      <c r="A5" s="124"/>
      <c r="B5" s="125"/>
    </row>
    <row r="6" spans="1:38">
      <c r="A6" s="54" t="s">
        <v>373</v>
      </c>
      <c r="E6" s="54"/>
      <c r="F6" s="54"/>
      <c r="G6" s="54"/>
      <c r="H6" s="54"/>
    </row>
    <row r="7" spans="1:38">
      <c r="A7" s="54"/>
      <c r="E7" s="54"/>
      <c r="F7" s="54"/>
      <c r="G7" s="54"/>
      <c r="H7" s="54"/>
    </row>
    <row r="8" spans="1:38">
      <c r="A8" s="54" t="s">
        <v>374</v>
      </c>
      <c r="E8" s="54"/>
      <c r="F8" s="54"/>
      <c r="G8" s="54"/>
      <c r="H8" s="54"/>
    </row>
    <row r="9" spans="1:38">
      <c r="A9" s="279" t="s">
        <v>352</v>
      </c>
      <c r="B9" s="279" t="s">
        <v>375</v>
      </c>
      <c r="C9" s="279" t="s">
        <v>376</v>
      </c>
      <c r="D9" s="279" t="s">
        <v>236</v>
      </c>
      <c r="E9" s="279" t="s">
        <v>377</v>
      </c>
      <c r="F9" s="277" t="s">
        <v>330</v>
      </c>
      <c r="G9" s="277" t="s">
        <v>31</v>
      </c>
      <c r="H9" s="280">
        <v>42917</v>
      </c>
      <c r="I9" s="280">
        <f>+H9+1</f>
        <v>42918</v>
      </c>
      <c r="J9" s="280">
        <f t="shared" ref="J9:AL9" si="0">+I9+1</f>
        <v>42919</v>
      </c>
      <c r="K9" s="280">
        <f t="shared" si="0"/>
        <v>42920</v>
      </c>
      <c r="L9" s="280">
        <f t="shared" si="0"/>
        <v>42921</v>
      </c>
      <c r="M9" s="280">
        <f t="shared" si="0"/>
        <v>42922</v>
      </c>
      <c r="N9" s="280">
        <f t="shared" si="0"/>
        <v>42923</v>
      </c>
      <c r="O9" s="280">
        <f t="shared" si="0"/>
        <v>42924</v>
      </c>
      <c r="P9" s="280">
        <f t="shared" si="0"/>
        <v>42925</v>
      </c>
      <c r="Q9" s="280">
        <f t="shared" si="0"/>
        <v>42926</v>
      </c>
      <c r="R9" s="280">
        <f t="shared" si="0"/>
        <v>42927</v>
      </c>
      <c r="S9" s="280">
        <f t="shared" si="0"/>
        <v>42928</v>
      </c>
      <c r="T9" s="280">
        <f t="shared" si="0"/>
        <v>42929</v>
      </c>
      <c r="U9" s="280">
        <f t="shared" si="0"/>
        <v>42930</v>
      </c>
      <c r="V9" s="280">
        <f t="shared" si="0"/>
        <v>42931</v>
      </c>
      <c r="W9" s="280">
        <f t="shared" si="0"/>
        <v>42932</v>
      </c>
      <c r="X9" s="280">
        <f t="shared" si="0"/>
        <v>42933</v>
      </c>
      <c r="Y9" s="280">
        <f t="shared" si="0"/>
        <v>42934</v>
      </c>
      <c r="Z9" s="280">
        <f t="shared" si="0"/>
        <v>42935</v>
      </c>
      <c r="AA9" s="280">
        <f t="shared" si="0"/>
        <v>42936</v>
      </c>
      <c r="AB9" s="280">
        <f t="shared" si="0"/>
        <v>42937</v>
      </c>
      <c r="AC9" s="280">
        <f t="shared" si="0"/>
        <v>42938</v>
      </c>
      <c r="AD9" s="280">
        <f t="shared" si="0"/>
        <v>42939</v>
      </c>
      <c r="AE9" s="280">
        <f t="shared" si="0"/>
        <v>42940</v>
      </c>
      <c r="AF9" s="280">
        <f t="shared" si="0"/>
        <v>42941</v>
      </c>
      <c r="AG9" s="280">
        <f t="shared" si="0"/>
        <v>42942</v>
      </c>
      <c r="AH9" s="280">
        <f t="shared" si="0"/>
        <v>42943</v>
      </c>
      <c r="AI9" s="280">
        <f t="shared" si="0"/>
        <v>42944</v>
      </c>
      <c r="AJ9" s="280">
        <f t="shared" si="0"/>
        <v>42945</v>
      </c>
      <c r="AK9" s="280">
        <f t="shared" si="0"/>
        <v>42946</v>
      </c>
      <c r="AL9" s="280">
        <f t="shared" si="0"/>
        <v>42947</v>
      </c>
    </row>
    <row r="10" spans="1:38">
      <c r="A10" s="279"/>
      <c r="B10" s="279"/>
      <c r="C10" s="279"/>
      <c r="D10" s="279"/>
      <c r="E10" s="279"/>
      <c r="F10" s="278"/>
      <c r="G10" s="278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</row>
    <row r="11" spans="1:38">
      <c r="A11" s="281" t="s">
        <v>371</v>
      </c>
      <c r="B11" s="281" t="s">
        <v>121</v>
      </c>
      <c r="C11" s="281" t="s">
        <v>365</v>
      </c>
      <c r="D11" s="281">
        <v>36</v>
      </c>
      <c r="E11" s="116" t="s">
        <v>378</v>
      </c>
      <c r="F11" s="126">
        <v>42897</v>
      </c>
      <c r="G11" s="116">
        <f t="shared" ref="G11:G16" si="1">SUM(H11:AL11)</f>
        <v>6200</v>
      </c>
      <c r="H11" s="104">
        <f>+I11</f>
        <v>200</v>
      </c>
      <c r="I11" s="104">
        <v>200</v>
      </c>
      <c r="J11" s="104">
        <v>200</v>
      </c>
      <c r="K11" s="104">
        <v>200</v>
      </c>
      <c r="L11" s="104">
        <v>200</v>
      </c>
      <c r="M11" s="104">
        <v>200</v>
      </c>
      <c r="N11" s="104">
        <v>200</v>
      </c>
      <c r="O11" s="104">
        <v>200</v>
      </c>
      <c r="P11" s="104">
        <v>200</v>
      </c>
      <c r="Q11" s="104">
        <v>200</v>
      </c>
      <c r="R11" s="104">
        <v>200</v>
      </c>
      <c r="S11" s="104">
        <v>200</v>
      </c>
      <c r="T11" s="104">
        <v>200</v>
      </c>
      <c r="U11" s="104">
        <v>200</v>
      </c>
      <c r="V11" s="104">
        <v>200</v>
      </c>
      <c r="W11" s="104">
        <v>200</v>
      </c>
      <c r="X11" s="104">
        <v>200</v>
      </c>
      <c r="Y11" s="104">
        <v>200</v>
      </c>
      <c r="Z11" s="104">
        <v>200</v>
      </c>
      <c r="AA11" s="104">
        <v>200</v>
      </c>
      <c r="AB11" s="104">
        <v>200</v>
      </c>
      <c r="AC11" s="104">
        <v>200</v>
      </c>
      <c r="AD11" s="104">
        <v>200</v>
      </c>
      <c r="AE11" s="104">
        <v>200</v>
      </c>
      <c r="AF11" s="104">
        <v>200</v>
      </c>
      <c r="AG11" s="104">
        <v>200</v>
      </c>
      <c r="AH11" s="104">
        <v>200</v>
      </c>
      <c r="AI11" s="104">
        <v>200</v>
      </c>
      <c r="AJ11" s="104">
        <v>200</v>
      </c>
      <c r="AK11" s="104">
        <v>200</v>
      </c>
      <c r="AL11" s="104">
        <v>200</v>
      </c>
    </row>
    <row r="12" spans="1:38">
      <c r="A12" s="281"/>
      <c r="B12" s="281"/>
      <c r="C12" s="281"/>
      <c r="D12" s="281"/>
      <c r="E12" s="116" t="s">
        <v>379</v>
      </c>
      <c r="F12" s="126">
        <v>42904</v>
      </c>
      <c r="G12" s="116">
        <f t="shared" si="1"/>
        <v>3800</v>
      </c>
      <c r="H12" s="104">
        <f>+I12</f>
        <v>200</v>
      </c>
      <c r="I12" s="104">
        <v>200</v>
      </c>
      <c r="J12" s="104">
        <v>200</v>
      </c>
      <c r="K12" s="104">
        <v>200</v>
      </c>
      <c r="L12" s="104">
        <v>200</v>
      </c>
      <c r="M12" s="104">
        <v>200</v>
      </c>
      <c r="N12" s="104">
        <v>200</v>
      </c>
      <c r="O12" s="120">
        <v>100</v>
      </c>
      <c r="P12" s="120">
        <v>100</v>
      </c>
      <c r="Q12" s="120">
        <v>100</v>
      </c>
      <c r="R12" s="120">
        <v>100</v>
      </c>
      <c r="S12" s="120">
        <v>100</v>
      </c>
      <c r="T12" s="120">
        <v>100</v>
      </c>
      <c r="U12" s="120">
        <v>100</v>
      </c>
      <c r="V12" s="120">
        <v>100</v>
      </c>
      <c r="W12" s="120">
        <v>100</v>
      </c>
      <c r="X12" s="120">
        <v>100</v>
      </c>
      <c r="Y12" s="120">
        <v>100</v>
      </c>
      <c r="Z12" s="120">
        <v>100</v>
      </c>
      <c r="AA12" s="120">
        <v>100</v>
      </c>
      <c r="AB12" s="120">
        <v>100</v>
      </c>
      <c r="AC12" s="120">
        <v>100</v>
      </c>
      <c r="AD12" s="120">
        <v>100</v>
      </c>
      <c r="AE12" s="120">
        <v>100</v>
      </c>
      <c r="AF12" s="120">
        <v>100</v>
      </c>
      <c r="AG12" s="120">
        <v>100</v>
      </c>
      <c r="AH12" s="120">
        <v>100</v>
      </c>
      <c r="AI12" s="120">
        <v>100</v>
      </c>
      <c r="AJ12" s="120">
        <v>100</v>
      </c>
      <c r="AK12" s="120">
        <v>100</v>
      </c>
      <c r="AL12" s="120">
        <v>100</v>
      </c>
    </row>
    <row r="13" spans="1:38">
      <c r="A13" s="281"/>
      <c r="B13" s="281"/>
      <c r="C13" s="281"/>
      <c r="D13" s="281"/>
      <c r="E13" s="116" t="s">
        <v>380</v>
      </c>
      <c r="F13" s="126">
        <v>42911</v>
      </c>
      <c r="G13" s="116">
        <f t="shared" si="1"/>
        <v>7200</v>
      </c>
      <c r="H13" s="104">
        <v>200</v>
      </c>
      <c r="I13" s="104">
        <v>200</v>
      </c>
      <c r="J13" s="104">
        <v>200</v>
      </c>
      <c r="K13" s="104">
        <v>200</v>
      </c>
      <c r="L13" s="104">
        <v>200</v>
      </c>
      <c r="M13" s="104">
        <v>200</v>
      </c>
      <c r="N13" s="104">
        <v>200</v>
      </c>
      <c r="O13" s="104">
        <v>100</v>
      </c>
      <c r="P13" s="104">
        <v>100</v>
      </c>
      <c r="Q13" s="104">
        <v>100</v>
      </c>
      <c r="R13" s="104">
        <v>100</v>
      </c>
      <c r="S13" s="104">
        <v>100</v>
      </c>
      <c r="T13" s="104">
        <v>100</v>
      </c>
      <c r="U13" s="104">
        <v>100</v>
      </c>
      <c r="V13" s="127">
        <v>300</v>
      </c>
      <c r="W13" s="127">
        <v>300</v>
      </c>
      <c r="X13" s="127">
        <v>300</v>
      </c>
      <c r="Y13" s="127">
        <v>300</v>
      </c>
      <c r="Z13" s="127">
        <v>300</v>
      </c>
      <c r="AA13" s="127">
        <v>300</v>
      </c>
      <c r="AB13" s="127">
        <v>300</v>
      </c>
      <c r="AC13" s="127">
        <v>300</v>
      </c>
      <c r="AD13" s="127">
        <v>300</v>
      </c>
      <c r="AE13" s="127">
        <v>300</v>
      </c>
      <c r="AF13" s="127">
        <v>300</v>
      </c>
      <c r="AG13" s="127">
        <v>300</v>
      </c>
      <c r="AH13" s="127">
        <v>300</v>
      </c>
      <c r="AI13" s="127">
        <v>300</v>
      </c>
      <c r="AJ13" s="127">
        <v>300</v>
      </c>
      <c r="AK13" s="127">
        <v>300</v>
      </c>
      <c r="AL13" s="127">
        <v>300</v>
      </c>
    </row>
    <row r="14" spans="1:38">
      <c r="A14" s="281"/>
      <c r="B14" s="281"/>
      <c r="C14" s="281"/>
      <c r="D14" s="281"/>
      <c r="E14" s="116" t="s">
        <v>381</v>
      </c>
      <c r="F14" s="126">
        <v>42918</v>
      </c>
      <c r="G14" s="116">
        <f t="shared" si="1"/>
        <v>8200</v>
      </c>
      <c r="H14" s="105">
        <v>200</v>
      </c>
      <c r="I14" s="104">
        <v>200</v>
      </c>
      <c r="J14" s="104">
        <v>200</v>
      </c>
      <c r="K14" s="104">
        <v>200</v>
      </c>
      <c r="L14" s="104">
        <v>200</v>
      </c>
      <c r="M14" s="104">
        <v>200</v>
      </c>
      <c r="N14" s="104">
        <v>200</v>
      </c>
      <c r="O14" s="104">
        <v>100</v>
      </c>
      <c r="P14" s="104">
        <v>100</v>
      </c>
      <c r="Q14" s="104">
        <v>100</v>
      </c>
      <c r="R14" s="104">
        <v>100</v>
      </c>
      <c r="S14" s="104">
        <v>100</v>
      </c>
      <c r="T14" s="104">
        <v>100</v>
      </c>
      <c r="U14" s="104">
        <v>100</v>
      </c>
      <c r="V14" s="105">
        <v>300</v>
      </c>
      <c r="W14" s="105">
        <v>300</v>
      </c>
      <c r="X14" s="105">
        <v>300</v>
      </c>
      <c r="Y14" s="105">
        <v>300</v>
      </c>
      <c r="Z14" s="105">
        <v>300</v>
      </c>
      <c r="AA14" s="105">
        <v>300</v>
      </c>
      <c r="AB14" s="105">
        <v>300</v>
      </c>
      <c r="AC14" s="128">
        <v>400</v>
      </c>
      <c r="AD14" s="128">
        <v>400</v>
      </c>
      <c r="AE14" s="128">
        <v>400</v>
      </c>
      <c r="AF14" s="128">
        <v>400</v>
      </c>
      <c r="AG14" s="128">
        <v>400</v>
      </c>
      <c r="AH14" s="128">
        <v>400</v>
      </c>
      <c r="AI14" s="128">
        <v>400</v>
      </c>
      <c r="AJ14" s="128">
        <v>400</v>
      </c>
      <c r="AK14" s="128">
        <v>400</v>
      </c>
      <c r="AL14" s="128">
        <v>400</v>
      </c>
    </row>
    <row r="15" spans="1:38">
      <c r="A15" s="281"/>
      <c r="B15" s="281"/>
      <c r="C15" s="281"/>
      <c r="D15" s="281"/>
      <c r="E15" s="129" t="s">
        <v>382</v>
      </c>
      <c r="F15" s="116"/>
      <c r="G15" s="116">
        <f t="shared" si="1"/>
        <v>12192</v>
      </c>
      <c r="H15" s="105">
        <f>36*3</f>
        <v>108</v>
      </c>
      <c r="I15" s="104">
        <f>H15+H15</f>
        <v>216</v>
      </c>
      <c r="J15" s="104">
        <f t="shared" ref="J15:S15" si="2">I15+I15</f>
        <v>432</v>
      </c>
      <c r="K15" s="104">
        <v>36</v>
      </c>
      <c r="L15" s="104">
        <v>200</v>
      </c>
      <c r="M15" s="104">
        <f t="shared" si="2"/>
        <v>400</v>
      </c>
      <c r="N15" s="104">
        <f t="shared" si="2"/>
        <v>800</v>
      </c>
      <c r="O15" s="104">
        <f t="shared" si="2"/>
        <v>1600</v>
      </c>
      <c r="P15" s="104">
        <f t="shared" si="2"/>
        <v>3200</v>
      </c>
      <c r="Q15" s="104">
        <v>200</v>
      </c>
      <c r="R15" s="104">
        <f t="shared" si="2"/>
        <v>400</v>
      </c>
      <c r="S15" s="104">
        <f t="shared" si="2"/>
        <v>800</v>
      </c>
      <c r="T15" s="104">
        <v>200</v>
      </c>
      <c r="U15" s="104">
        <v>200</v>
      </c>
      <c r="V15" s="104">
        <v>200</v>
      </c>
      <c r="W15" s="104">
        <v>200</v>
      </c>
      <c r="X15" s="104">
        <v>200</v>
      </c>
      <c r="Y15" s="104">
        <v>200</v>
      </c>
      <c r="Z15" s="104">
        <v>200</v>
      </c>
      <c r="AA15" s="104">
        <v>200</v>
      </c>
      <c r="AB15" s="104">
        <v>200</v>
      </c>
      <c r="AC15" s="104">
        <v>200</v>
      </c>
      <c r="AD15" s="104">
        <v>200</v>
      </c>
      <c r="AE15" s="104">
        <v>200</v>
      </c>
      <c r="AF15" s="104">
        <v>200</v>
      </c>
      <c r="AG15" s="104">
        <v>200</v>
      </c>
      <c r="AH15" s="104">
        <v>200</v>
      </c>
      <c r="AI15" s="104">
        <v>200</v>
      </c>
      <c r="AJ15" s="104">
        <v>200</v>
      </c>
      <c r="AK15" s="104">
        <v>200</v>
      </c>
      <c r="AL15" s="104">
        <v>200</v>
      </c>
    </row>
    <row r="16" spans="1:38">
      <c r="A16" s="281"/>
      <c r="B16" s="281"/>
      <c r="C16" s="281"/>
      <c r="D16" s="281"/>
      <c r="E16" s="129" t="s">
        <v>383</v>
      </c>
      <c r="F16" s="116"/>
      <c r="G16" s="116">
        <f t="shared" si="1"/>
        <v>12192</v>
      </c>
      <c r="H16" s="104">
        <f>H15</f>
        <v>108</v>
      </c>
      <c r="I16" s="104">
        <f t="shared" ref="I16:AL16" si="3">I15</f>
        <v>216</v>
      </c>
      <c r="J16" s="104">
        <f t="shared" si="3"/>
        <v>432</v>
      </c>
      <c r="K16" s="104">
        <f t="shared" si="3"/>
        <v>36</v>
      </c>
      <c r="L16" s="104">
        <f t="shared" si="3"/>
        <v>200</v>
      </c>
      <c r="M16" s="104">
        <f t="shared" si="3"/>
        <v>400</v>
      </c>
      <c r="N16" s="104">
        <f t="shared" si="3"/>
        <v>800</v>
      </c>
      <c r="O16" s="104">
        <f t="shared" si="3"/>
        <v>1600</v>
      </c>
      <c r="P16" s="104">
        <f t="shared" si="3"/>
        <v>3200</v>
      </c>
      <c r="Q16" s="104">
        <f t="shared" si="3"/>
        <v>200</v>
      </c>
      <c r="R16" s="104">
        <f t="shared" si="3"/>
        <v>400</v>
      </c>
      <c r="S16" s="104">
        <f t="shared" si="3"/>
        <v>800</v>
      </c>
      <c r="T16" s="104">
        <f t="shared" si="3"/>
        <v>200</v>
      </c>
      <c r="U16" s="104">
        <f t="shared" si="3"/>
        <v>200</v>
      </c>
      <c r="V16" s="104">
        <f t="shared" si="3"/>
        <v>200</v>
      </c>
      <c r="W16" s="104">
        <f t="shared" si="3"/>
        <v>200</v>
      </c>
      <c r="X16" s="104">
        <f t="shared" si="3"/>
        <v>200</v>
      </c>
      <c r="Y16" s="104">
        <f t="shared" si="3"/>
        <v>200</v>
      </c>
      <c r="Z16" s="104">
        <f t="shared" si="3"/>
        <v>200</v>
      </c>
      <c r="AA16" s="104">
        <f t="shared" si="3"/>
        <v>200</v>
      </c>
      <c r="AB16" s="104">
        <f t="shared" si="3"/>
        <v>200</v>
      </c>
      <c r="AC16" s="104">
        <f t="shared" si="3"/>
        <v>200</v>
      </c>
      <c r="AD16" s="104">
        <f t="shared" si="3"/>
        <v>200</v>
      </c>
      <c r="AE16" s="104">
        <f t="shared" si="3"/>
        <v>200</v>
      </c>
      <c r="AF16" s="104">
        <f t="shared" si="3"/>
        <v>200</v>
      </c>
      <c r="AG16" s="104">
        <f t="shared" si="3"/>
        <v>200</v>
      </c>
      <c r="AH16" s="104">
        <f t="shared" si="3"/>
        <v>200</v>
      </c>
      <c r="AI16" s="104">
        <f t="shared" si="3"/>
        <v>200</v>
      </c>
      <c r="AJ16" s="104">
        <f t="shared" si="3"/>
        <v>200</v>
      </c>
      <c r="AK16" s="104">
        <f t="shared" si="3"/>
        <v>200</v>
      </c>
      <c r="AL16" s="104">
        <f t="shared" si="3"/>
        <v>200</v>
      </c>
    </row>
    <row r="17" spans="1:39" ht="15">
      <c r="A17" s="281"/>
      <c r="B17" s="281"/>
      <c r="C17" s="281"/>
      <c r="D17" s="281"/>
      <c r="E17" s="116" t="s">
        <v>384</v>
      </c>
      <c r="F17" s="116"/>
      <c r="G17" s="116"/>
      <c r="H17" s="130">
        <f>+(H15-H14)/H14</f>
        <v>-0.46</v>
      </c>
      <c r="I17" s="130">
        <f t="shared" ref="I17:AL17" si="4">+(I15-I14)/I14</f>
        <v>0.08</v>
      </c>
      <c r="J17" s="130">
        <f t="shared" si="4"/>
        <v>1.1599999999999999</v>
      </c>
      <c r="K17" s="130">
        <f t="shared" si="4"/>
        <v>-0.82</v>
      </c>
      <c r="L17" s="130">
        <f t="shared" si="4"/>
        <v>0</v>
      </c>
      <c r="M17" s="130">
        <f t="shared" si="4"/>
        <v>1</v>
      </c>
      <c r="N17" s="130">
        <f t="shared" si="4"/>
        <v>3</v>
      </c>
      <c r="O17" s="130">
        <f t="shared" si="4"/>
        <v>15</v>
      </c>
      <c r="P17" s="130">
        <f t="shared" si="4"/>
        <v>31</v>
      </c>
      <c r="Q17" s="130">
        <f t="shared" si="4"/>
        <v>1</v>
      </c>
      <c r="R17" s="130">
        <f t="shared" si="4"/>
        <v>3</v>
      </c>
      <c r="S17" s="130">
        <f t="shared" si="4"/>
        <v>7</v>
      </c>
      <c r="T17" s="130">
        <f t="shared" si="4"/>
        <v>1</v>
      </c>
      <c r="U17" s="130">
        <f t="shared" si="4"/>
        <v>1</v>
      </c>
      <c r="V17" s="130">
        <f t="shared" si="4"/>
        <v>-0.33333333333333331</v>
      </c>
      <c r="W17" s="130">
        <f t="shared" si="4"/>
        <v>-0.33333333333333331</v>
      </c>
      <c r="X17" s="130">
        <f t="shared" si="4"/>
        <v>-0.33333333333333331</v>
      </c>
      <c r="Y17" s="130">
        <f t="shared" si="4"/>
        <v>-0.33333333333333331</v>
      </c>
      <c r="Z17" s="130">
        <f t="shared" si="4"/>
        <v>-0.33333333333333331</v>
      </c>
      <c r="AA17" s="130">
        <f t="shared" si="4"/>
        <v>-0.33333333333333331</v>
      </c>
      <c r="AB17" s="130">
        <f t="shared" si="4"/>
        <v>-0.33333333333333331</v>
      </c>
      <c r="AC17" s="130">
        <f t="shared" si="4"/>
        <v>-0.5</v>
      </c>
      <c r="AD17" s="130">
        <f t="shared" si="4"/>
        <v>-0.5</v>
      </c>
      <c r="AE17" s="130">
        <f t="shared" si="4"/>
        <v>-0.5</v>
      </c>
      <c r="AF17" s="130">
        <f t="shared" si="4"/>
        <v>-0.5</v>
      </c>
      <c r="AG17" s="130">
        <f t="shared" si="4"/>
        <v>-0.5</v>
      </c>
      <c r="AH17" s="130">
        <f t="shared" si="4"/>
        <v>-0.5</v>
      </c>
      <c r="AI17" s="130">
        <f t="shared" si="4"/>
        <v>-0.5</v>
      </c>
      <c r="AJ17" s="130">
        <f t="shared" si="4"/>
        <v>-0.5</v>
      </c>
      <c r="AK17" s="130">
        <f t="shared" si="4"/>
        <v>-0.5</v>
      </c>
      <c r="AL17" s="130">
        <f t="shared" si="4"/>
        <v>-0.5</v>
      </c>
    </row>
    <row r="18" spans="1:39" ht="15">
      <c r="A18" s="281"/>
      <c r="B18" s="281"/>
      <c r="C18" s="281"/>
      <c r="D18" s="281"/>
      <c r="E18" s="116" t="s">
        <v>385</v>
      </c>
      <c r="F18" s="116"/>
      <c r="G18" s="116"/>
      <c r="H18" s="130">
        <f>(H16-H14)/H14</f>
        <v>-0.46</v>
      </c>
      <c r="I18" s="130">
        <f t="shared" ref="I18:AL18" si="5">(I16-I14)/I14</f>
        <v>0.08</v>
      </c>
      <c r="J18" s="130">
        <f t="shared" si="5"/>
        <v>1.1599999999999999</v>
      </c>
      <c r="K18" s="130">
        <f t="shared" si="5"/>
        <v>-0.82</v>
      </c>
      <c r="L18" s="130">
        <f t="shared" si="5"/>
        <v>0</v>
      </c>
      <c r="M18" s="130">
        <f t="shared" si="5"/>
        <v>1</v>
      </c>
      <c r="N18" s="130">
        <f t="shared" si="5"/>
        <v>3</v>
      </c>
      <c r="O18" s="130">
        <f t="shared" si="5"/>
        <v>15</v>
      </c>
      <c r="P18" s="130">
        <f t="shared" si="5"/>
        <v>31</v>
      </c>
      <c r="Q18" s="130">
        <f t="shared" si="5"/>
        <v>1</v>
      </c>
      <c r="R18" s="130">
        <f t="shared" si="5"/>
        <v>3</v>
      </c>
      <c r="S18" s="130">
        <f t="shared" si="5"/>
        <v>7</v>
      </c>
      <c r="T18" s="130">
        <f t="shared" si="5"/>
        <v>1</v>
      </c>
      <c r="U18" s="130">
        <f t="shared" si="5"/>
        <v>1</v>
      </c>
      <c r="V18" s="130">
        <f t="shared" si="5"/>
        <v>-0.33333333333333331</v>
      </c>
      <c r="W18" s="130">
        <f t="shared" si="5"/>
        <v>-0.33333333333333331</v>
      </c>
      <c r="X18" s="130">
        <f t="shared" si="5"/>
        <v>-0.33333333333333331</v>
      </c>
      <c r="Y18" s="130">
        <f t="shared" si="5"/>
        <v>-0.33333333333333331</v>
      </c>
      <c r="Z18" s="130">
        <f t="shared" si="5"/>
        <v>-0.33333333333333331</v>
      </c>
      <c r="AA18" s="130">
        <f t="shared" si="5"/>
        <v>-0.33333333333333331</v>
      </c>
      <c r="AB18" s="130">
        <f t="shared" si="5"/>
        <v>-0.33333333333333331</v>
      </c>
      <c r="AC18" s="130">
        <f t="shared" si="5"/>
        <v>-0.5</v>
      </c>
      <c r="AD18" s="130">
        <f t="shared" si="5"/>
        <v>-0.5</v>
      </c>
      <c r="AE18" s="130">
        <f t="shared" si="5"/>
        <v>-0.5</v>
      </c>
      <c r="AF18" s="130">
        <f t="shared" si="5"/>
        <v>-0.5</v>
      </c>
      <c r="AG18" s="130">
        <f t="shared" si="5"/>
        <v>-0.5</v>
      </c>
      <c r="AH18" s="130">
        <f t="shared" si="5"/>
        <v>-0.5</v>
      </c>
      <c r="AI18" s="130">
        <f t="shared" si="5"/>
        <v>-0.5</v>
      </c>
      <c r="AJ18" s="130">
        <f t="shared" si="5"/>
        <v>-0.5</v>
      </c>
      <c r="AK18" s="130">
        <f t="shared" si="5"/>
        <v>-0.5</v>
      </c>
      <c r="AL18" s="130">
        <f t="shared" si="5"/>
        <v>-0.5</v>
      </c>
    </row>
    <row r="19" spans="1:39" ht="15">
      <c r="A19" s="281"/>
      <c r="B19" s="281"/>
      <c r="C19" s="281"/>
      <c r="D19" s="281"/>
      <c r="E19" s="116" t="s">
        <v>386</v>
      </c>
      <c r="F19" s="104"/>
      <c r="G19" s="130">
        <f>(G15-G14)/G14</f>
        <v>0.48682926829268292</v>
      </c>
      <c r="H19" s="130">
        <f>(H15-H14)/H14</f>
        <v>-0.46</v>
      </c>
      <c r="I19" s="130">
        <f>SUM($H15:I15)/SUM($H14:I14)-1</f>
        <v>-0.18999999999999995</v>
      </c>
      <c r="J19" s="130">
        <f>SUM($H15:J15)/SUM($H14:J14)-1</f>
        <v>0.26</v>
      </c>
      <c r="K19" s="130">
        <f>SUM($H15:K15)/SUM($H14:K14)-1</f>
        <v>-1.0000000000000009E-2</v>
      </c>
      <c r="L19" s="130">
        <f>SUM($H15:L15)/SUM($H14:L14)-1</f>
        <v>-8.0000000000000071E-3</v>
      </c>
      <c r="M19" s="130">
        <f>SUM($H15:M15)/SUM($H14:M14)-1</f>
        <v>0.15999999999999992</v>
      </c>
      <c r="N19" s="130">
        <f>SUM($H15:N15)/SUM($H14:N14)-1</f>
        <v>0.56571428571428561</v>
      </c>
      <c r="O19" s="130">
        <f>SUM($H15:O15)/SUM($H14:O14)-1</f>
        <v>1.528</v>
      </c>
      <c r="P19" s="130">
        <f>SUM($H15:P15)/SUM($H14:P14)-1</f>
        <v>3.37</v>
      </c>
      <c r="Q19" s="130">
        <f>SUM($H15:Q15)/SUM($H14:Q14)-1</f>
        <v>3.2305882352941175</v>
      </c>
      <c r="R19" s="130">
        <f>SUM($H15:R15)/SUM($H14:R14)-1</f>
        <v>3.2177777777777781</v>
      </c>
      <c r="S19" s="130">
        <f>SUM($H15:S15)/SUM($H14:S14)-1</f>
        <v>3.4168421052631581</v>
      </c>
      <c r="T19" s="130">
        <f>SUM($H15:T15)/SUM($H14:T14)-1</f>
        <v>3.2960000000000003</v>
      </c>
      <c r="U19" s="130">
        <f>SUM($H15:U15)/SUM($H14:U14)-1</f>
        <v>3.1866666666666665</v>
      </c>
      <c r="V19" s="130">
        <f>SUM($H15:V15)/SUM($H14:V14)-1</f>
        <v>2.7466666666666666</v>
      </c>
      <c r="W19" s="130">
        <f>SUM($H15:W15)/SUM($H14:W14)-1</f>
        <v>2.4044444444444446</v>
      </c>
      <c r="X19" s="130">
        <f>SUM($H15:X15)/SUM($H14:X14)-1</f>
        <v>2.1306666666666665</v>
      </c>
      <c r="Y19" s="130">
        <f>SUM($H15:Y15)/SUM($H14:Y14)-1</f>
        <v>1.9066666666666667</v>
      </c>
      <c r="Z19" s="130">
        <f>SUM($H15:Z15)/SUM($H14:Z14)-1</f>
        <v>1.7200000000000002</v>
      </c>
      <c r="AA19" s="130">
        <f>SUM($H15:AA15)/SUM($H14:AA14)-1</f>
        <v>1.5620512820512822</v>
      </c>
      <c r="AB19" s="130">
        <f>SUM($H15:AB15)/SUM($H14:AB14)-1</f>
        <v>1.4266666666666667</v>
      </c>
      <c r="AC19" s="130">
        <f>SUM($H15:AC15)/SUM($H14:AC14)-1</f>
        <v>1.2591304347826089</v>
      </c>
      <c r="AD19" s="130">
        <f>SUM($H15:AD15)/SUM($H14:AD14)-1</f>
        <v>1.1183999999999998</v>
      </c>
      <c r="AE19" s="130">
        <f>SUM($H15:AE15)/SUM($H14:AE14)-1</f>
        <v>0.99851851851851858</v>
      </c>
      <c r="AF19" s="130">
        <f>SUM($H15:AF15)/SUM($H14:AF14)-1</f>
        <v>0.89517241379310342</v>
      </c>
      <c r="AG19" s="130">
        <f>SUM($H15:AG15)/SUM($H14:AG14)-1</f>
        <v>0.80516129032258066</v>
      </c>
      <c r="AH19" s="130">
        <f>SUM($H15:AH15)/SUM($H14:AH14)-1</f>
        <v>0.72606060606060607</v>
      </c>
      <c r="AI19" s="130">
        <f>SUM($H15:AI15)/SUM($H14:AI14)-1</f>
        <v>0.65599999999999992</v>
      </c>
      <c r="AJ19" s="130">
        <f>SUM($H15:AJ15)/SUM($H14:AJ14)-1</f>
        <v>0.59351351351351345</v>
      </c>
      <c r="AK19" s="130">
        <f>SUM($H15:AK15)/SUM($H14:AK14)-1</f>
        <v>0.53743589743589748</v>
      </c>
      <c r="AL19" s="130">
        <f>SUM($H15:AL15)/SUM($H14:AL14)-1</f>
        <v>0.48682926829268292</v>
      </c>
    </row>
    <row r="20" spans="1:39" ht="15">
      <c r="A20" s="281"/>
      <c r="B20" s="281"/>
      <c r="C20" s="281"/>
      <c r="D20" s="281"/>
      <c r="E20" s="116" t="s">
        <v>387</v>
      </c>
      <c r="F20" s="104"/>
      <c r="G20" s="130">
        <f>(G16-G14)/G14</f>
        <v>0.48682926829268292</v>
      </c>
      <c r="H20" s="131">
        <f>(H16-H11)/H11</f>
        <v>-0.46</v>
      </c>
      <c r="I20" s="130">
        <f>SUM($H16:I16)/SUM($H14:I14)-1</f>
        <v>-0.18999999999999995</v>
      </c>
      <c r="J20" s="130">
        <f>SUM($H16:J16)/SUM($H14:J14)-1</f>
        <v>0.26</v>
      </c>
      <c r="K20" s="130">
        <f>SUM($H16:K16)/SUM($H14:K14)-1</f>
        <v>-1.0000000000000009E-2</v>
      </c>
      <c r="L20" s="130">
        <f>SUM($H16:L16)/SUM($H14:L14)-1</f>
        <v>-8.0000000000000071E-3</v>
      </c>
      <c r="M20" s="130">
        <f>SUM($H16:M16)/SUM($H14:M14)-1</f>
        <v>0.15999999999999992</v>
      </c>
      <c r="N20" s="130">
        <f>SUM($H16:N16)/SUM($H14:N14)-1</f>
        <v>0.56571428571428561</v>
      </c>
      <c r="O20" s="130">
        <f>SUM($H16:O16)/SUM($H14:O14)-1</f>
        <v>1.528</v>
      </c>
      <c r="P20" s="130">
        <f>SUM($H16:P16)/SUM($H14:P14)-1</f>
        <v>3.37</v>
      </c>
      <c r="Q20" s="130">
        <f>SUM($H16:Q16)/SUM($H14:Q14)-1</f>
        <v>3.2305882352941175</v>
      </c>
      <c r="R20" s="130">
        <f>SUM($H16:R16)/SUM($H14:R14)-1</f>
        <v>3.2177777777777781</v>
      </c>
      <c r="S20" s="130">
        <f>SUM($H16:S16)/SUM($H14:S14)-1</f>
        <v>3.4168421052631581</v>
      </c>
      <c r="T20" s="130">
        <f>SUM($H16:T16)/SUM($H14:T14)-1</f>
        <v>3.2960000000000003</v>
      </c>
      <c r="U20" s="130">
        <f>SUM($H16:U16)/SUM($H14:U14)-1</f>
        <v>3.1866666666666665</v>
      </c>
      <c r="V20" s="130">
        <f>SUM($H16:V16)/SUM($H14:V14)-1</f>
        <v>2.7466666666666666</v>
      </c>
      <c r="W20" s="130">
        <f>SUM($H16:W16)/SUM($H14:W14)-1</f>
        <v>2.4044444444444446</v>
      </c>
      <c r="X20" s="130">
        <f>SUM($H16:X16)/SUM($H14:X14)-1</f>
        <v>2.1306666666666665</v>
      </c>
      <c r="Y20" s="130">
        <f>SUM($H16:Y16)/SUM($H14:Y14)-1</f>
        <v>1.9066666666666667</v>
      </c>
      <c r="Z20" s="130">
        <f>SUM($H16:Z16)/SUM($H14:Z14)-1</f>
        <v>1.7200000000000002</v>
      </c>
      <c r="AA20" s="130">
        <f>SUM($H16:AA16)/SUM($H14:AA14)-1</f>
        <v>1.5620512820512822</v>
      </c>
      <c r="AB20" s="130">
        <f>SUM($H16:AB16)/SUM($H14:AB14)-1</f>
        <v>1.4266666666666667</v>
      </c>
      <c r="AC20" s="130">
        <f>SUM($H16:AC16)/SUM($H14:AC14)-1</f>
        <v>1.2591304347826089</v>
      </c>
      <c r="AD20" s="130">
        <f>SUM($H16:AD16)/SUM($H14:AD14)-1</f>
        <v>1.1183999999999998</v>
      </c>
      <c r="AE20" s="130">
        <f>SUM($H16:AE16)/SUM($H14:AE14)-1</f>
        <v>0.99851851851851858</v>
      </c>
      <c r="AF20" s="130">
        <f>SUM($H16:AF16)/SUM($H14:AF14)-1</f>
        <v>0.89517241379310342</v>
      </c>
      <c r="AG20" s="130">
        <f>SUM($H16:AG16)/SUM($H14:AG14)-1</f>
        <v>0.80516129032258066</v>
      </c>
      <c r="AH20" s="130">
        <f>SUM($H16:AH16)/SUM($H14:AH14)-1</f>
        <v>0.72606060606060607</v>
      </c>
      <c r="AI20" s="130">
        <f>SUM($H16:AI16)/SUM($H14:AI14)-1</f>
        <v>0.65599999999999992</v>
      </c>
      <c r="AJ20" s="130">
        <f>SUM($H16:AJ16)/SUM($H14:AJ14)-1</f>
        <v>0.59351351351351345</v>
      </c>
      <c r="AK20" s="130">
        <f>SUM($H16:AK16)/SUM($H14:AK14)-1</f>
        <v>0.53743589743589748</v>
      </c>
      <c r="AL20" s="130">
        <f>SUM($H16:AL16)/SUM($H14:AL14)-1</f>
        <v>0.48682926829268292</v>
      </c>
      <c r="AM20" s="130"/>
    </row>
    <row r="21" spans="1:39">
      <c r="A21" s="282" t="s">
        <v>371</v>
      </c>
      <c r="B21" s="281" t="s">
        <v>121</v>
      </c>
      <c r="C21" s="281" t="s">
        <v>130</v>
      </c>
      <c r="D21" s="281">
        <v>36</v>
      </c>
      <c r="E21" s="116" t="s">
        <v>378</v>
      </c>
      <c r="F21" s="126">
        <v>42897</v>
      </c>
      <c r="G21" s="116">
        <f t="shared" ref="G21:G26" si="6">SUM(H21:AL21)</f>
        <v>6200</v>
      </c>
      <c r="H21" s="104">
        <f>+I21</f>
        <v>200</v>
      </c>
      <c r="I21" s="104">
        <v>200</v>
      </c>
      <c r="J21" s="104">
        <v>200</v>
      </c>
      <c r="K21" s="104">
        <v>200</v>
      </c>
      <c r="L21" s="104">
        <v>200</v>
      </c>
      <c r="M21" s="104">
        <v>200</v>
      </c>
      <c r="N21" s="104">
        <v>200</v>
      </c>
      <c r="O21" s="104">
        <v>200</v>
      </c>
      <c r="P21" s="104">
        <v>200</v>
      </c>
      <c r="Q21" s="104">
        <v>200</v>
      </c>
      <c r="R21" s="104">
        <v>200</v>
      </c>
      <c r="S21" s="104">
        <v>200</v>
      </c>
      <c r="T21" s="104">
        <v>200</v>
      </c>
      <c r="U21" s="104">
        <v>200</v>
      </c>
      <c r="V21" s="104">
        <v>200</v>
      </c>
      <c r="W21" s="104">
        <v>200</v>
      </c>
      <c r="X21" s="104">
        <v>200</v>
      </c>
      <c r="Y21" s="104">
        <v>200</v>
      </c>
      <c r="Z21" s="104">
        <v>200</v>
      </c>
      <c r="AA21" s="104">
        <v>200</v>
      </c>
      <c r="AB21" s="104">
        <v>200</v>
      </c>
      <c r="AC21" s="104">
        <v>200</v>
      </c>
      <c r="AD21" s="104">
        <v>200</v>
      </c>
      <c r="AE21" s="104">
        <v>200</v>
      </c>
      <c r="AF21" s="104">
        <v>200</v>
      </c>
      <c r="AG21" s="104">
        <v>200</v>
      </c>
      <c r="AH21" s="104">
        <v>200</v>
      </c>
      <c r="AI21" s="104">
        <v>200</v>
      </c>
      <c r="AJ21" s="104">
        <v>200</v>
      </c>
      <c r="AK21" s="104">
        <v>200</v>
      </c>
      <c r="AL21" s="104">
        <v>200</v>
      </c>
    </row>
    <row r="22" spans="1:39">
      <c r="A22" s="283"/>
      <c r="B22" s="281"/>
      <c r="C22" s="281"/>
      <c r="D22" s="281"/>
      <c r="E22" s="116" t="s">
        <v>379</v>
      </c>
      <c r="F22" s="126">
        <v>42904</v>
      </c>
      <c r="G22" s="116">
        <f t="shared" si="6"/>
        <v>3800</v>
      </c>
      <c r="H22" s="104">
        <f>+I22</f>
        <v>200</v>
      </c>
      <c r="I22" s="104">
        <v>200</v>
      </c>
      <c r="J22" s="104">
        <v>200</v>
      </c>
      <c r="K22" s="104">
        <v>200</v>
      </c>
      <c r="L22" s="104">
        <v>200</v>
      </c>
      <c r="M22" s="104">
        <v>200</v>
      </c>
      <c r="N22" s="104">
        <v>200</v>
      </c>
      <c r="O22" s="120">
        <v>100</v>
      </c>
      <c r="P22" s="120">
        <v>100</v>
      </c>
      <c r="Q22" s="120">
        <v>100</v>
      </c>
      <c r="R22" s="120">
        <v>100</v>
      </c>
      <c r="S22" s="120">
        <v>100</v>
      </c>
      <c r="T22" s="120">
        <v>100</v>
      </c>
      <c r="U22" s="120">
        <v>100</v>
      </c>
      <c r="V22" s="120">
        <v>100</v>
      </c>
      <c r="W22" s="120">
        <v>100</v>
      </c>
      <c r="X22" s="120">
        <v>100</v>
      </c>
      <c r="Y22" s="120">
        <v>100</v>
      </c>
      <c r="Z22" s="120">
        <v>100</v>
      </c>
      <c r="AA22" s="120">
        <v>100</v>
      </c>
      <c r="AB22" s="120">
        <v>100</v>
      </c>
      <c r="AC22" s="120">
        <v>100</v>
      </c>
      <c r="AD22" s="120">
        <v>100</v>
      </c>
      <c r="AE22" s="120">
        <v>100</v>
      </c>
      <c r="AF22" s="120">
        <v>100</v>
      </c>
      <c r="AG22" s="120">
        <v>100</v>
      </c>
      <c r="AH22" s="120">
        <v>100</v>
      </c>
      <c r="AI22" s="120">
        <v>100</v>
      </c>
      <c r="AJ22" s="120">
        <v>100</v>
      </c>
      <c r="AK22" s="120">
        <v>100</v>
      </c>
      <c r="AL22" s="120">
        <v>100</v>
      </c>
    </row>
    <row r="23" spans="1:39">
      <c r="A23" s="283"/>
      <c r="B23" s="281"/>
      <c r="C23" s="281"/>
      <c r="D23" s="281"/>
      <c r="E23" s="116" t="s">
        <v>380</v>
      </c>
      <c r="F23" s="126">
        <v>42911</v>
      </c>
      <c r="G23" s="116">
        <f t="shared" si="6"/>
        <v>7200</v>
      </c>
      <c r="H23" s="104">
        <v>200</v>
      </c>
      <c r="I23" s="104">
        <v>200</v>
      </c>
      <c r="J23" s="104">
        <v>200</v>
      </c>
      <c r="K23" s="104">
        <v>200</v>
      </c>
      <c r="L23" s="104">
        <v>200</v>
      </c>
      <c r="M23" s="104">
        <v>200</v>
      </c>
      <c r="N23" s="104">
        <v>200</v>
      </c>
      <c r="O23" s="104">
        <v>100</v>
      </c>
      <c r="P23" s="104">
        <v>100</v>
      </c>
      <c r="Q23" s="104">
        <v>100</v>
      </c>
      <c r="R23" s="104">
        <v>100</v>
      </c>
      <c r="S23" s="104">
        <v>100</v>
      </c>
      <c r="T23" s="104">
        <v>100</v>
      </c>
      <c r="U23" s="104">
        <v>100</v>
      </c>
      <c r="V23" s="127">
        <v>300</v>
      </c>
      <c r="W23" s="127">
        <v>300</v>
      </c>
      <c r="X23" s="127">
        <v>300</v>
      </c>
      <c r="Y23" s="127">
        <v>300</v>
      </c>
      <c r="Z23" s="127">
        <v>300</v>
      </c>
      <c r="AA23" s="127">
        <v>300</v>
      </c>
      <c r="AB23" s="127">
        <v>300</v>
      </c>
      <c r="AC23" s="127">
        <v>300</v>
      </c>
      <c r="AD23" s="127">
        <v>300</v>
      </c>
      <c r="AE23" s="127">
        <v>300</v>
      </c>
      <c r="AF23" s="127">
        <v>300</v>
      </c>
      <c r="AG23" s="127">
        <v>300</v>
      </c>
      <c r="AH23" s="127">
        <v>300</v>
      </c>
      <c r="AI23" s="127">
        <v>300</v>
      </c>
      <c r="AJ23" s="127">
        <v>300</v>
      </c>
      <c r="AK23" s="127">
        <v>300</v>
      </c>
      <c r="AL23" s="127">
        <v>300</v>
      </c>
    </row>
    <row r="24" spans="1:39">
      <c r="A24" s="283"/>
      <c r="B24" s="281"/>
      <c r="C24" s="281"/>
      <c r="D24" s="281"/>
      <c r="E24" s="116" t="s">
        <v>381</v>
      </c>
      <c r="F24" s="126">
        <v>42918</v>
      </c>
      <c r="G24" s="116">
        <f t="shared" si="6"/>
        <v>8200</v>
      </c>
      <c r="H24" s="104">
        <v>200</v>
      </c>
      <c r="I24" s="104">
        <v>200</v>
      </c>
      <c r="J24" s="104">
        <v>200</v>
      </c>
      <c r="K24" s="104">
        <v>200</v>
      </c>
      <c r="L24" s="104">
        <v>200</v>
      </c>
      <c r="M24" s="104">
        <v>200</v>
      </c>
      <c r="N24" s="104">
        <v>200</v>
      </c>
      <c r="O24" s="104">
        <v>100</v>
      </c>
      <c r="P24" s="104">
        <v>100</v>
      </c>
      <c r="Q24" s="104">
        <v>100</v>
      </c>
      <c r="R24" s="104">
        <v>100</v>
      </c>
      <c r="S24" s="104">
        <v>100</v>
      </c>
      <c r="T24" s="104">
        <v>100</v>
      </c>
      <c r="U24" s="104">
        <v>100</v>
      </c>
      <c r="V24" s="105">
        <v>300</v>
      </c>
      <c r="W24" s="105">
        <v>300</v>
      </c>
      <c r="X24" s="105">
        <v>300</v>
      </c>
      <c r="Y24" s="105">
        <v>300</v>
      </c>
      <c r="Z24" s="105">
        <v>300</v>
      </c>
      <c r="AA24" s="105">
        <v>300</v>
      </c>
      <c r="AB24" s="105">
        <v>300</v>
      </c>
      <c r="AC24" s="128">
        <v>400</v>
      </c>
      <c r="AD24" s="128">
        <v>400</v>
      </c>
      <c r="AE24" s="128">
        <v>400</v>
      </c>
      <c r="AF24" s="128">
        <v>400</v>
      </c>
      <c r="AG24" s="128">
        <v>400</v>
      </c>
      <c r="AH24" s="128">
        <v>400</v>
      </c>
      <c r="AI24" s="128">
        <v>400</v>
      </c>
      <c r="AJ24" s="128">
        <v>400</v>
      </c>
      <c r="AK24" s="128">
        <v>400</v>
      </c>
      <c r="AL24" s="128">
        <v>400</v>
      </c>
    </row>
    <row r="25" spans="1:39">
      <c r="A25" s="283"/>
      <c r="B25" s="281"/>
      <c r="C25" s="281"/>
      <c r="D25" s="281"/>
      <c r="E25" s="129" t="s">
        <v>388</v>
      </c>
      <c r="F25" s="116"/>
      <c r="G25" s="116">
        <f t="shared" si="6"/>
        <v>12192</v>
      </c>
      <c r="H25" s="104">
        <f>36*3</f>
        <v>108</v>
      </c>
      <c r="I25" s="104">
        <f>H25+H25</f>
        <v>216</v>
      </c>
      <c r="J25" s="104">
        <f>I25+I25</f>
        <v>432</v>
      </c>
      <c r="K25" s="104">
        <v>36</v>
      </c>
      <c r="L25" s="104">
        <v>200</v>
      </c>
      <c r="M25" s="104">
        <f>L25+L25</f>
        <v>400</v>
      </c>
      <c r="N25" s="104">
        <f>M25+M25</f>
        <v>800</v>
      </c>
      <c r="O25" s="104">
        <f>N25+N25</f>
        <v>1600</v>
      </c>
      <c r="P25" s="104">
        <f>O25+O25</f>
        <v>3200</v>
      </c>
      <c r="Q25" s="104">
        <v>200</v>
      </c>
      <c r="R25" s="104">
        <f>Q25+Q25</f>
        <v>400</v>
      </c>
      <c r="S25" s="104">
        <f>R25+R25</f>
        <v>800</v>
      </c>
      <c r="T25" s="104">
        <v>200</v>
      </c>
      <c r="U25" s="104">
        <v>200</v>
      </c>
      <c r="V25" s="104">
        <v>200</v>
      </c>
      <c r="W25" s="104">
        <v>200</v>
      </c>
      <c r="X25" s="104">
        <v>200</v>
      </c>
      <c r="Y25" s="104">
        <v>200</v>
      </c>
      <c r="Z25" s="104">
        <v>200</v>
      </c>
      <c r="AA25" s="104">
        <v>200</v>
      </c>
      <c r="AB25" s="104">
        <v>200</v>
      </c>
      <c r="AC25" s="104">
        <v>200</v>
      </c>
      <c r="AD25" s="104">
        <v>200</v>
      </c>
      <c r="AE25" s="104">
        <v>200</v>
      </c>
      <c r="AF25" s="104">
        <v>200</v>
      </c>
      <c r="AG25" s="104">
        <v>200</v>
      </c>
      <c r="AH25" s="104">
        <v>200</v>
      </c>
      <c r="AI25" s="104">
        <v>200</v>
      </c>
      <c r="AJ25" s="104">
        <v>200</v>
      </c>
      <c r="AK25" s="104">
        <v>200</v>
      </c>
      <c r="AL25" s="104">
        <v>200</v>
      </c>
    </row>
    <row r="26" spans="1:39">
      <c r="A26" s="283"/>
      <c r="B26" s="281"/>
      <c r="C26" s="281"/>
      <c r="D26" s="281"/>
      <c r="E26" s="129" t="s">
        <v>389</v>
      </c>
      <c r="F26" s="116"/>
      <c r="G26" s="116">
        <f t="shared" si="6"/>
        <v>12192</v>
      </c>
      <c r="H26" s="104">
        <f t="shared" ref="H26:AL26" si="7">H25</f>
        <v>108</v>
      </c>
      <c r="I26" s="104">
        <f t="shared" si="7"/>
        <v>216</v>
      </c>
      <c r="J26" s="104">
        <f t="shared" si="7"/>
        <v>432</v>
      </c>
      <c r="K26" s="104">
        <f t="shared" si="7"/>
        <v>36</v>
      </c>
      <c r="L26" s="104">
        <f t="shared" si="7"/>
        <v>200</v>
      </c>
      <c r="M26" s="104">
        <f t="shared" si="7"/>
        <v>400</v>
      </c>
      <c r="N26" s="104">
        <f t="shared" si="7"/>
        <v>800</v>
      </c>
      <c r="O26" s="104">
        <f t="shared" si="7"/>
        <v>1600</v>
      </c>
      <c r="P26" s="104">
        <f t="shared" si="7"/>
        <v>3200</v>
      </c>
      <c r="Q26" s="104">
        <f t="shared" si="7"/>
        <v>200</v>
      </c>
      <c r="R26" s="104">
        <f t="shared" si="7"/>
        <v>400</v>
      </c>
      <c r="S26" s="104">
        <f t="shared" si="7"/>
        <v>800</v>
      </c>
      <c r="T26" s="104">
        <f t="shared" si="7"/>
        <v>200</v>
      </c>
      <c r="U26" s="104">
        <f t="shared" si="7"/>
        <v>200</v>
      </c>
      <c r="V26" s="104">
        <f t="shared" si="7"/>
        <v>200</v>
      </c>
      <c r="W26" s="104">
        <f t="shared" si="7"/>
        <v>200</v>
      </c>
      <c r="X26" s="104">
        <f t="shared" si="7"/>
        <v>200</v>
      </c>
      <c r="Y26" s="104">
        <f t="shared" si="7"/>
        <v>200</v>
      </c>
      <c r="Z26" s="104">
        <f t="shared" si="7"/>
        <v>200</v>
      </c>
      <c r="AA26" s="104">
        <f t="shared" si="7"/>
        <v>200</v>
      </c>
      <c r="AB26" s="104">
        <f t="shared" si="7"/>
        <v>200</v>
      </c>
      <c r="AC26" s="104">
        <f t="shared" si="7"/>
        <v>200</v>
      </c>
      <c r="AD26" s="104">
        <f t="shared" si="7"/>
        <v>200</v>
      </c>
      <c r="AE26" s="104">
        <f t="shared" si="7"/>
        <v>200</v>
      </c>
      <c r="AF26" s="104">
        <f t="shared" si="7"/>
        <v>200</v>
      </c>
      <c r="AG26" s="104">
        <f t="shared" si="7"/>
        <v>200</v>
      </c>
      <c r="AH26" s="104">
        <f t="shared" si="7"/>
        <v>200</v>
      </c>
      <c r="AI26" s="104">
        <f t="shared" si="7"/>
        <v>200</v>
      </c>
      <c r="AJ26" s="104">
        <f t="shared" si="7"/>
        <v>200</v>
      </c>
      <c r="AK26" s="104">
        <f t="shared" si="7"/>
        <v>200</v>
      </c>
      <c r="AL26" s="104">
        <f t="shared" si="7"/>
        <v>200</v>
      </c>
    </row>
    <row r="27" spans="1:39" ht="15">
      <c r="A27" s="283"/>
      <c r="B27" s="281"/>
      <c r="C27" s="281"/>
      <c r="D27" s="281"/>
      <c r="E27" s="116" t="s">
        <v>390</v>
      </c>
      <c r="F27" s="116"/>
      <c r="G27" s="116"/>
      <c r="H27" s="130">
        <f>+(H25-H24)/H24</f>
        <v>-0.46</v>
      </c>
      <c r="I27" s="130">
        <f t="shared" ref="I27:AL27" si="8">+(I25-I24)/I24</f>
        <v>0.08</v>
      </c>
      <c r="J27" s="130">
        <f t="shared" si="8"/>
        <v>1.1599999999999999</v>
      </c>
      <c r="K27" s="130">
        <f t="shared" si="8"/>
        <v>-0.82</v>
      </c>
      <c r="L27" s="130">
        <f t="shared" si="8"/>
        <v>0</v>
      </c>
      <c r="M27" s="130">
        <f t="shared" si="8"/>
        <v>1</v>
      </c>
      <c r="N27" s="130">
        <f t="shared" si="8"/>
        <v>3</v>
      </c>
      <c r="O27" s="130">
        <f t="shared" si="8"/>
        <v>15</v>
      </c>
      <c r="P27" s="130">
        <f t="shared" si="8"/>
        <v>31</v>
      </c>
      <c r="Q27" s="130">
        <f t="shared" si="8"/>
        <v>1</v>
      </c>
      <c r="R27" s="130">
        <f t="shared" si="8"/>
        <v>3</v>
      </c>
      <c r="S27" s="130">
        <f t="shared" si="8"/>
        <v>7</v>
      </c>
      <c r="T27" s="130">
        <f t="shared" si="8"/>
        <v>1</v>
      </c>
      <c r="U27" s="130">
        <f t="shared" si="8"/>
        <v>1</v>
      </c>
      <c r="V27" s="130">
        <f t="shared" si="8"/>
        <v>-0.33333333333333331</v>
      </c>
      <c r="W27" s="130">
        <f t="shared" si="8"/>
        <v>-0.33333333333333331</v>
      </c>
      <c r="X27" s="130">
        <f t="shared" si="8"/>
        <v>-0.33333333333333331</v>
      </c>
      <c r="Y27" s="130">
        <f t="shared" si="8"/>
        <v>-0.33333333333333331</v>
      </c>
      <c r="Z27" s="130">
        <f t="shared" si="8"/>
        <v>-0.33333333333333331</v>
      </c>
      <c r="AA27" s="130">
        <f t="shared" si="8"/>
        <v>-0.33333333333333331</v>
      </c>
      <c r="AB27" s="130">
        <f t="shared" si="8"/>
        <v>-0.33333333333333331</v>
      </c>
      <c r="AC27" s="130">
        <f t="shared" si="8"/>
        <v>-0.5</v>
      </c>
      <c r="AD27" s="130">
        <f t="shared" si="8"/>
        <v>-0.5</v>
      </c>
      <c r="AE27" s="130">
        <f t="shared" si="8"/>
        <v>-0.5</v>
      </c>
      <c r="AF27" s="130">
        <f t="shared" si="8"/>
        <v>-0.5</v>
      </c>
      <c r="AG27" s="130">
        <f t="shared" si="8"/>
        <v>-0.5</v>
      </c>
      <c r="AH27" s="130">
        <f t="shared" si="8"/>
        <v>-0.5</v>
      </c>
      <c r="AI27" s="130">
        <f t="shared" si="8"/>
        <v>-0.5</v>
      </c>
      <c r="AJ27" s="130">
        <f t="shared" si="8"/>
        <v>-0.5</v>
      </c>
      <c r="AK27" s="130">
        <f t="shared" si="8"/>
        <v>-0.5</v>
      </c>
      <c r="AL27" s="130">
        <f t="shared" si="8"/>
        <v>-0.5</v>
      </c>
    </row>
    <row r="28" spans="1:39" ht="15">
      <c r="A28" s="283"/>
      <c r="B28" s="281"/>
      <c r="C28" s="281"/>
      <c r="D28" s="281"/>
      <c r="E28" s="116" t="s">
        <v>391</v>
      </c>
      <c r="F28" s="116"/>
      <c r="G28" s="116"/>
      <c r="H28" s="130">
        <f>(H26-H24)/H24</f>
        <v>-0.46</v>
      </c>
      <c r="I28" s="130">
        <f t="shared" ref="I28:AL28" si="9">(I26-I24)/I24</f>
        <v>0.08</v>
      </c>
      <c r="J28" s="130">
        <f t="shared" si="9"/>
        <v>1.1599999999999999</v>
      </c>
      <c r="K28" s="130">
        <f t="shared" si="9"/>
        <v>-0.82</v>
      </c>
      <c r="L28" s="130">
        <f t="shared" si="9"/>
        <v>0</v>
      </c>
      <c r="M28" s="130">
        <f t="shared" si="9"/>
        <v>1</v>
      </c>
      <c r="N28" s="130">
        <f t="shared" si="9"/>
        <v>3</v>
      </c>
      <c r="O28" s="130">
        <f t="shared" si="9"/>
        <v>15</v>
      </c>
      <c r="P28" s="130">
        <f t="shared" si="9"/>
        <v>31</v>
      </c>
      <c r="Q28" s="130">
        <f t="shared" si="9"/>
        <v>1</v>
      </c>
      <c r="R28" s="130">
        <f t="shared" si="9"/>
        <v>3</v>
      </c>
      <c r="S28" s="130">
        <f t="shared" si="9"/>
        <v>7</v>
      </c>
      <c r="T28" s="130">
        <f t="shared" si="9"/>
        <v>1</v>
      </c>
      <c r="U28" s="130">
        <f t="shared" si="9"/>
        <v>1</v>
      </c>
      <c r="V28" s="130">
        <f t="shared" si="9"/>
        <v>-0.33333333333333331</v>
      </c>
      <c r="W28" s="130">
        <f t="shared" si="9"/>
        <v>-0.33333333333333331</v>
      </c>
      <c r="X28" s="130">
        <f t="shared" si="9"/>
        <v>-0.33333333333333331</v>
      </c>
      <c r="Y28" s="130">
        <f t="shared" si="9"/>
        <v>-0.33333333333333331</v>
      </c>
      <c r="Z28" s="130">
        <f t="shared" si="9"/>
        <v>-0.33333333333333331</v>
      </c>
      <c r="AA28" s="130">
        <f t="shared" si="9"/>
        <v>-0.33333333333333331</v>
      </c>
      <c r="AB28" s="130">
        <f t="shared" si="9"/>
        <v>-0.33333333333333331</v>
      </c>
      <c r="AC28" s="130">
        <f t="shared" si="9"/>
        <v>-0.5</v>
      </c>
      <c r="AD28" s="130">
        <f t="shared" si="9"/>
        <v>-0.5</v>
      </c>
      <c r="AE28" s="130">
        <f t="shared" si="9"/>
        <v>-0.5</v>
      </c>
      <c r="AF28" s="130">
        <f t="shared" si="9"/>
        <v>-0.5</v>
      </c>
      <c r="AG28" s="130">
        <f t="shared" si="9"/>
        <v>-0.5</v>
      </c>
      <c r="AH28" s="130">
        <f t="shared" si="9"/>
        <v>-0.5</v>
      </c>
      <c r="AI28" s="130">
        <f t="shared" si="9"/>
        <v>-0.5</v>
      </c>
      <c r="AJ28" s="130">
        <f t="shared" si="9"/>
        <v>-0.5</v>
      </c>
      <c r="AK28" s="130">
        <f t="shared" si="9"/>
        <v>-0.5</v>
      </c>
      <c r="AL28" s="130">
        <f t="shared" si="9"/>
        <v>-0.5</v>
      </c>
    </row>
    <row r="29" spans="1:39" ht="15">
      <c r="A29" s="283"/>
      <c r="B29" s="281"/>
      <c r="C29" s="281"/>
      <c r="D29" s="281"/>
      <c r="E29" s="116" t="s">
        <v>392</v>
      </c>
      <c r="F29" s="104"/>
      <c r="G29" s="130">
        <f>(G25-G24)/G24</f>
        <v>0.48682926829268292</v>
      </c>
      <c r="H29" s="130">
        <f>(H25-H21)/H21</f>
        <v>-0.46</v>
      </c>
      <c r="I29" s="130">
        <f>SUM($H25:I25)/SUM($H24:I24)-1</f>
        <v>-0.18999999999999995</v>
      </c>
      <c r="J29" s="130">
        <f>SUM($H25:J25)/SUM($H24:J24)-1</f>
        <v>0.26</v>
      </c>
      <c r="K29" s="130">
        <f>SUM($H25:K25)/SUM($H24:K24)-1</f>
        <v>-1.0000000000000009E-2</v>
      </c>
      <c r="L29" s="130">
        <f>SUM($H25:L25)/SUM($H24:L24)-1</f>
        <v>-8.0000000000000071E-3</v>
      </c>
      <c r="M29" s="130">
        <f>SUM($H25:M25)/SUM($H24:M24)-1</f>
        <v>0.15999999999999992</v>
      </c>
      <c r="N29" s="130">
        <f>SUM($H25:N25)/SUM($H24:N24)-1</f>
        <v>0.56571428571428561</v>
      </c>
      <c r="O29" s="130">
        <f>SUM($H25:O25)/SUM($H24:O24)-1</f>
        <v>1.528</v>
      </c>
      <c r="P29" s="130">
        <f>SUM($H25:P25)/SUM($H24:P24)-1</f>
        <v>3.37</v>
      </c>
      <c r="Q29" s="130">
        <f>SUM($H25:Q25)/SUM($H24:Q24)-1</f>
        <v>3.2305882352941175</v>
      </c>
      <c r="R29" s="130">
        <f>SUM($H25:R25)/SUM($H24:R24)-1</f>
        <v>3.2177777777777781</v>
      </c>
      <c r="S29" s="130">
        <f>SUM($H25:S25)/SUM($H24:S24)-1</f>
        <v>3.4168421052631581</v>
      </c>
      <c r="T29" s="130">
        <f>SUM($H25:T25)/SUM($H24:T24)-1</f>
        <v>3.2960000000000003</v>
      </c>
      <c r="U29" s="130">
        <f>SUM($H25:U25)/SUM($H24:U24)-1</f>
        <v>3.1866666666666665</v>
      </c>
      <c r="V29" s="130">
        <f>SUM($H25:V25)/SUM($H24:V24)-1</f>
        <v>2.7466666666666666</v>
      </c>
      <c r="W29" s="130">
        <f>SUM($H25:W25)/SUM($H24:W24)-1</f>
        <v>2.4044444444444446</v>
      </c>
      <c r="X29" s="130">
        <f>SUM($H25:X25)/SUM($H24:X24)-1</f>
        <v>2.1306666666666665</v>
      </c>
      <c r="Y29" s="130">
        <f>SUM($H25:Y25)/SUM($H24:Y24)-1</f>
        <v>1.9066666666666667</v>
      </c>
      <c r="Z29" s="130">
        <f>SUM($H25:Z25)/SUM($H24:Z24)-1</f>
        <v>1.7200000000000002</v>
      </c>
      <c r="AA29" s="130">
        <f>SUM($H25:AA25)/SUM($H24:AA24)-1</f>
        <v>1.5620512820512822</v>
      </c>
      <c r="AB29" s="130">
        <f>SUM($H25:AB25)/SUM($H24:AB24)-1</f>
        <v>1.4266666666666667</v>
      </c>
      <c r="AC29" s="130">
        <f>SUM($H25:AC25)/SUM($H24:AC24)-1</f>
        <v>1.2591304347826089</v>
      </c>
      <c r="AD29" s="130">
        <f>SUM($H25:AD25)/SUM($H24:AD24)-1</f>
        <v>1.1183999999999998</v>
      </c>
      <c r="AE29" s="130">
        <f>SUM($H25:AE25)/SUM($H24:AE24)-1</f>
        <v>0.99851851851851858</v>
      </c>
      <c r="AF29" s="130">
        <f>SUM($H25:AF25)/SUM($H24:AF24)-1</f>
        <v>0.89517241379310342</v>
      </c>
      <c r="AG29" s="130">
        <f>SUM($H25:AG25)/SUM($H24:AG24)-1</f>
        <v>0.80516129032258066</v>
      </c>
      <c r="AH29" s="130">
        <f>SUM($H25:AH25)/SUM($H24:AH24)-1</f>
        <v>0.72606060606060607</v>
      </c>
      <c r="AI29" s="130">
        <f>SUM($H25:AI25)/SUM($H24:AI24)-1</f>
        <v>0.65599999999999992</v>
      </c>
      <c r="AJ29" s="130">
        <f>SUM($H25:AJ25)/SUM($H24:AJ24)-1</f>
        <v>0.59351351351351345</v>
      </c>
      <c r="AK29" s="130">
        <f>SUM($H25:AK25)/SUM($H24:AK24)-1</f>
        <v>0.53743589743589748</v>
      </c>
      <c r="AL29" s="130">
        <f>SUM($H25:AL25)/SUM($H24:AL24)-1</f>
        <v>0.48682926829268292</v>
      </c>
    </row>
    <row r="30" spans="1:39" ht="15">
      <c r="A30" s="284"/>
      <c r="B30" s="281"/>
      <c r="C30" s="281"/>
      <c r="D30" s="281"/>
      <c r="E30" s="132" t="s">
        <v>393</v>
      </c>
      <c r="F30" s="133"/>
      <c r="G30" s="134">
        <f>(G26-G24)/G24</f>
        <v>0.48682926829268292</v>
      </c>
      <c r="H30" s="135">
        <f>(H26-H21)/H21</f>
        <v>-0.46</v>
      </c>
      <c r="I30" s="134">
        <f>SUM($H26:I26)/SUM($H24:I24)-1</f>
        <v>-0.18999999999999995</v>
      </c>
      <c r="J30" s="134">
        <f>SUM($H26:J26)/SUM($H24:J24)-1</f>
        <v>0.26</v>
      </c>
      <c r="K30" s="134">
        <f>SUM($H26:K26)/SUM($H24:K24)-1</f>
        <v>-1.0000000000000009E-2</v>
      </c>
      <c r="L30" s="134">
        <f>SUM($H26:L26)/SUM($H24:L24)-1</f>
        <v>-8.0000000000000071E-3</v>
      </c>
      <c r="M30" s="134">
        <f>SUM($H26:M26)/SUM($H24:M24)-1</f>
        <v>0.15999999999999992</v>
      </c>
      <c r="N30" s="134">
        <f>SUM($H26:N26)/SUM($H24:N24)-1</f>
        <v>0.56571428571428561</v>
      </c>
      <c r="O30" s="134">
        <f>SUM($H26:O26)/SUM($H24:O24)-1</f>
        <v>1.528</v>
      </c>
      <c r="P30" s="134">
        <f>SUM($H26:P26)/SUM($H24:P24)-1</f>
        <v>3.37</v>
      </c>
      <c r="Q30" s="134">
        <f>SUM($H26:Q26)/SUM($H24:Q24)-1</f>
        <v>3.2305882352941175</v>
      </c>
      <c r="R30" s="134">
        <f>SUM($H26:R26)/SUM($H24:R24)-1</f>
        <v>3.2177777777777781</v>
      </c>
      <c r="S30" s="134">
        <f>SUM($H26:S26)/SUM($H24:S24)-1</f>
        <v>3.4168421052631581</v>
      </c>
      <c r="T30" s="134">
        <f>SUM($H26:T26)/SUM($H24:T24)-1</f>
        <v>3.2960000000000003</v>
      </c>
      <c r="U30" s="134">
        <f>SUM($H26:U26)/SUM($H24:U24)-1</f>
        <v>3.1866666666666665</v>
      </c>
      <c r="V30" s="134">
        <f>SUM($H26:V26)/SUM($H24:V24)-1</f>
        <v>2.7466666666666666</v>
      </c>
      <c r="W30" s="134">
        <f>SUM($H26:W26)/SUM($H24:W24)-1</f>
        <v>2.4044444444444446</v>
      </c>
      <c r="X30" s="134">
        <f>SUM($H26:X26)/SUM($H24:X24)-1</f>
        <v>2.1306666666666665</v>
      </c>
      <c r="Y30" s="134">
        <f>SUM($H26:Y26)/SUM($H24:Y24)-1</f>
        <v>1.9066666666666667</v>
      </c>
      <c r="Z30" s="134">
        <f>SUM($H26:Z26)/SUM($H24:Z24)-1</f>
        <v>1.7200000000000002</v>
      </c>
      <c r="AA30" s="134">
        <f>SUM($H26:AA26)/SUM($H24:AA24)-1</f>
        <v>1.5620512820512822</v>
      </c>
      <c r="AB30" s="134">
        <f>SUM($H26:AB26)/SUM($H24:AB24)-1</f>
        <v>1.4266666666666667</v>
      </c>
      <c r="AC30" s="134">
        <f>SUM($H26:AC26)/SUM($H24:AC24)-1</f>
        <v>1.2591304347826089</v>
      </c>
      <c r="AD30" s="134">
        <f>SUM($H26:AD26)/SUM($H24:AD24)-1</f>
        <v>1.1183999999999998</v>
      </c>
      <c r="AE30" s="134">
        <f>SUM($H26:AE26)/SUM($H24:AE24)-1</f>
        <v>0.99851851851851858</v>
      </c>
      <c r="AF30" s="134">
        <f>SUM($H26:AF26)/SUM($H24:AF24)-1</f>
        <v>0.89517241379310342</v>
      </c>
      <c r="AG30" s="134">
        <f>SUM($H26:AG26)/SUM($H24:AG24)-1</f>
        <v>0.80516129032258066</v>
      </c>
      <c r="AH30" s="134">
        <f>SUM($H26:AH26)/SUM($H24:AH24)-1</f>
        <v>0.72606060606060607</v>
      </c>
      <c r="AI30" s="134">
        <f>SUM($H26:AI26)/SUM($H24:AI24)-1</f>
        <v>0.65599999999999992</v>
      </c>
      <c r="AJ30" s="134">
        <f>SUM($H26:AJ26)/SUM($H24:AJ24)-1</f>
        <v>0.59351351351351345</v>
      </c>
      <c r="AK30" s="134">
        <f>SUM($H26:AK26)/SUM($H24:AK24)-1</f>
        <v>0.53743589743589748</v>
      </c>
      <c r="AL30" s="134">
        <f>SUM($H26:AL26)/SUM($H24:AL24)-1</f>
        <v>0.48682926829268292</v>
      </c>
    </row>
    <row r="31" spans="1:39">
      <c r="A31" s="285" t="s">
        <v>371</v>
      </c>
      <c r="B31" s="285" t="s">
        <v>121</v>
      </c>
      <c r="C31" s="285" t="s">
        <v>370</v>
      </c>
      <c r="D31" s="285">
        <v>36</v>
      </c>
      <c r="E31" s="129" t="s">
        <v>394</v>
      </c>
      <c r="F31" s="104"/>
      <c r="G31" s="104">
        <f>G14+G24</f>
        <v>16400</v>
      </c>
      <c r="H31" s="104">
        <f t="shared" ref="H31:AL31" si="10">H14+H24</f>
        <v>400</v>
      </c>
      <c r="I31" s="104">
        <f t="shared" si="10"/>
        <v>400</v>
      </c>
      <c r="J31" s="104">
        <f t="shared" si="10"/>
        <v>400</v>
      </c>
      <c r="K31" s="104">
        <f t="shared" si="10"/>
        <v>400</v>
      </c>
      <c r="L31" s="104">
        <f t="shared" si="10"/>
        <v>400</v>
      </c>
      <c r="M31" s="104">
        <f t="shared" si="10"/>
        <v>400</v>
      </c>
      <c r="N31" s="104">
        <f t="shared" si="10"/>
        <v>400</v>
      </c>
      <c r="O31" s="104">
        <f t="shared" si="10"/>
        <v>200</v>
      </c>
      <c r="P31" s="104">
        <f t="shared" si="10"/>
        <v>200</v>
      </c>
      <c r="Q31" s="104">
        <f t="shared" si="10"/>
        <v>200</v>
      </c>
      <c r="R31" s="104">
        <f t="shared" si="10"/>
        <v>200</v>
      </c>
      <c r="S31" s="104">
        <f t="shared" si="10"/>
        <v>200</v>
      </c>
      <c r="T31" s="104">
        <f t="shared" si="10"/>
        <v>200</v>
      </c>
      <c r="U31" s="104">
        <f t="shared" si="10"/>
        <v>200</v>
      </c>
      <c r="V31" s="104">
        <f t="shared" si="10"/>
        <v>600</v>
      </c>
      <c r="W31" s="104">
        <f t="shared" si="10"/>
        <v>600</v>
      </c>
      <c r="X31" s="104">
        <f t="shared" si="10"/>
        <v>600</v>
      </c>
      <c r="Y31" s="104">
        <f t="shared" si="10"/>
        <v>600</v>
      </c>
      <c r="Z31" s="104">
        <f t="shared" si="10"/>
        <v>600</v>
      </c>
      <c r="AA31" s="104">
        <f t="shared" si="10"/>
        <v>600</v>
      </c>
      <c r="AB31" s="104">
        <f t="shared" si="10"/>
        <v>600</v>
      </c>
      <c r="AC31" s="104">
        <f t="shared" si="10"/>
        <v>800</v>
      </c>
      <c r="AD31" s="104">
        <f t="shared" si="10"/>
        <v>800</v>
      </c>
      <c r="AE31" s="104">
        <f t="shared" si="10"/>
        <v>800</v>
      </c>
      <c r="AF31" s="104">
        <f t="shared" si="10"/>
        <v>800</v>
      </c>
      <c r="AG31" s="104">
        <f t="shared" si="10"/>
        <v>800</v>
      </c>
      <c r="AH31" s="104">
        <f t="shared" si="10"/>
        <v>800</v>
      </c>
      <c r="AI31" s="104">
        <f t="shared" si="10"/>
        <v>800</v>
      </c>
      <c r="AJ31" s="104">
        <f t="shared" si="10"/>
        <v>800</v>
      </c>
      <c r="AK31" s="104">
        <f t="shared" si="10"/>
        <v>800</v>
      </c>
      <c r="AL31" s="104">
        <f t="shared" si="10"/>
        <v>800</v>
      </c>
    </row>
    <row r="32" spans="1:39">
      <c r="A32" s="286"/>
      <c r="B32" s="286"/>
      <c r="C32" s="286"/>
      <c r="D32" s="286"/>
      <c r="E32" s="129" t="s">
        <v>395</v>
      </c>
      <c r="F32" s="104"/>
      <c r="G32" s="104">
        <f>SUM(H32:AL32)</f>
        <v>24168</v>
      </c>
      <c r="H32" s="104">
        <f t="shared" ref="H32:AL32" si="11">I15+I25</f>
        <v>432</v>
      </c>
      <c r="I32" s="104">
        <f t="shared" si="11"/>
        <v>864</v>
      </c>
      <c r="J32" s="104">
        <f t="shared" si="11"/>
        <v>72</v>
      </c>
      <c r="K32" s="104">
        <f t="shared" si="11"/>
        <v>400</v>
      </c>
      <c r="L32" s="104">
        <f t="shared" si="11"/>
        <v>800</v>
      </c>
      <c r="M32" s="104">
        <f t="shared" si="11"/>
        <v>1600</v>
      </c>
      <c r="N32" s="104">
        <f t="shared" si="11"/>
        <v>3200</v>
      </c>
      <c r="O32" s="104">
        <f t="shared" si="11"/>
        <v>6400</v>
      </c>
      <c r="P32" s="104">
        <f t="shared" si="11"/>
        <v>400</v>
      </c>
      <c r="Q32" s="104">
        <f t="shared" si="11"/>
        <v>800</v>
      </c>
      <c r="R32" s="104">
        <f t="shared" si="11"/>
        <v>1600</v>
      </c>
      <c r="S32" s="104">
        <f t="shared" si="11"/>
        <v>400</v>
      </c>
      <c r="T32" s="104">
        <f t="shared" si="11"/>
        <v>400</v>
      </c>
      <c r="U32" s="104">
        <f t="shared" si="11"/>
        <v>400</v>
      </c>
      <c r="V32" s="104">
        <f t="shared" si="11"/>
        <v>400</v>
      </c>
      <c r="W32" s="104">
        <f t="shared" si="11"/>
        <v>400</v>
      </c>
      <c r="X32" s="104">
        <f t="shared" si="11"/>
        <v>400</v>
      </c>
      <c r="Y32" s="104">
        <f t="shared" si="11"/>
        <v>400</v>
      </c>
      <c r="Z32" s="104">
        <f t="shared" si="11"/>
        <v>400</v>
      </c>
      <c r="AA32" s="104">
        <f t="shared" si="11"/>
        <v>400</v>
      </c>
      <c r="AB32" s="104">
        <f t="shared" si="11"/>
        <v>400</v>
      </c>
      <c r="AC32" s="104">
        <f t="shared" si="11"/>
        <v>400</v>
      </c>
      <c r="AD32" s="104">
        <f t="shared" si="11"/>
        <v>400</v>
      </c>
      <c r="AE32" s="104">
        <f t="shared" si="11"/>
        <v>400</v>
      </c>
      <c r="AF32" s="104">
        <f t="shared" si="11"/>
        <v>400</v>
      </c>
      <c r="AG32" s="104">
        <f t="shared" si="11"/>
        <v>400</v>
      </c>
      <c r="AH32" s="104">
        <f t="shared" si="11"/>
        <v>400</v>
      </c>
      <c r="AI32" s="104">
        <f t="shared" si="11"/>
        <v>400</v>
      </c>
      <c r="AJ32" s="104">
        <f t="shared" si="11"/>
        <v>400</v>
      </c>
      <c r="AK32" s="104">
        <f t="shared" si="11"/>
        <v>400</v>
      </c>
      <c r="AL32" s="104">
        <f t="shared" si="11"/>
        <v>0</v>
      </c>
    </row>
    <row r="33" spans="1:38">
      <c r="A33" s="286"/>
      <c r="B33" s="286"/>
      <c r="C33" s="286"/>
      <c r="D33" s="286"/>
      <c r="E33" s="129" t="s">
        <v>396</v>
      </c>
      <c r="F33" s="104"/>
      <c r="G33" s="104">
        <f>SUM(H33:AL33)</f>
        <v>24168</v>
      </c>
      <c r="H33" s="104">
        <f t="shared" ref="H33:AL33" si="12">I26+I16</f>
        <v>432</v>
      </c>
      <c r="I33" s="104">
        <f t="shared" si="12"/>
        <v>864</v>
      </c>
      <c r="J33" s="104">
        <f t="shared" si="12"/>
        <v>72</v>
      </c>
      <c r="K33" s="104">
        <f t="shared" si="12"/>
        <v>400</v>
      </c>
      <c r="L33" s="104">
        <f t="shared" si="12"/>
        <v>800</v>
      </c>
      <c r="M33" s="104">
        <f t="shared" si="12"/>
        <v>1600</v>
      </c>
      <c r="N33" s="104">
        <f t="shared" si="12"/>
        <v>3200</v>
      </c>
      <c r="O33" s="104">
        <f t="shared" si="12"/>
        <v>6400</v>
      </c>
      <c r="P33" s="104">
        <f t="shared" si="12"/>
        <v>400</v>
      </c>
      <c r="Q33" s="104">
        <f t="shared" si="12"/>
        <v>800</v>
      </c>
      <c r="R33" s="104">
        <f t="shared" si="12"/>
        <v>1600</v>
      </c>
      <c r="S33" s="104">
        <f t="shared" si="12"/>
        <v>400</v>
      </c>
      <c r="T33" s="104">
        <f t="shared" si="12"/>
        <v>400</v>
      </c>
      <c r="U33" s="104">
        <f t="shared" si="12"/>
        <v>400</v>
      </c>
      <c r="V33" s="104">
        <f t="shared" si="12"/>
        <v>400</v>
      </c>
      <c r="W33" s="104">
        <f t="shared" si="12"/>
        <v>400</v>
      </c>
      <c r="X33" s="104">
        <f t="shared" si="12"/>
        <v>400</v>
      </c>
      <c r="Y33" s="104">
        <f t="shared" si="12"/>
        <v>400</v>
      </c>
      <c r="Z33" s="104">
        <f t="shared" si="12"/>
        <v>400</v>
      </c>
      <c r="AA33" s="104">
        <f t="shared" si="12"/>
        <v>400</v>
      </c>
      <c r="AB33" s="104">
        <f t="shared" si="12"/>
        <v>400</v>
      </c>
      <c r="AC33" s="104">
        <f t="shared" si="12"/>
        <v>400</v>
      </c>
      <c r="AD33" s="104">
        <f t="shared" si="12"/>
        <v>400</v>
      </c>
      <c r="AE33" s="104">
        <f t="shared" si="12"/>
        <v>400</v>
      </c>
      <c r="AF33" s="104">
        <f t="shared" si="12"/>
        <v>400</v>
      </c>
      <c r="AG33" s="104">
        <f t="shared" si="12"/>
        <v>400</v>
      </c>
      <c r="AH33" s="104">
        <f t="shared" si="12"/>
        <v>400</v>
      </c>
      <c r="AI33" s="104">
        <f t="shared" si="12"/>
        <v>400</v>
      </c>
      <c r="AJ33" s="104">
        <f t="shared" si="12"/>
        <v>400</v>
      </c>
      <c r="AK33" s="104">
        <f t="shared" si="12"/>
        <v>400</v>
      </c>
      <c r="AL33" s="104">
        <f t="shared" si="12"/>
        <v>0</v>
      </c>
    </row>
    <row r="34" spans="1:38" ht="15">
      <c r="A34" s="286"/>
      <c r="B34" s="286"/>
      <c r="C34" s="286"/>
      <c r="D34" s="286"/>
      <c r="E34" s="116" t="s">
        <v>397</v>
      </c>
      <c r="F34" s="104"/>
      <c r="G34" s="130">
        <f>(G32-G31)/G31</f>
        <v>0.47365853658536583</v>
      </c>
      <c r="H34" s="130">
        <f t="shared" ref="H34:AL34" si="13">(H32-H31)/H31</f>
        <v>0.08</v>
      </c>
      <c r="I34" s="130">
        <f t="shared" si="13"/>
        <v>1.1599999999999999</v>
      </c>
      <c r="J34" s="130">
        <f t="shared" si="13"/>
        <v>-0.82</v>
      </c>
      <c r="K34" s="130">
        <f t="shared" si="13"/>
        <v>0</v>
      </c>
      <c r="L34" s="130">
        <f t="shared" si="13"/>
        <v>1</v>
      </c>
      <c r="M34" s="130">
        <f t="shared" si="13"/>
        <v>3</v>
      </c>
      <c r="N34" s="130">
        <f t="shared" si="13"/>
        <v>7</v>
      </c>
      <c r="O34" s="130">
        <f t="shared" si="13"/>
        <v>31</v>
      </c>
      <c r="P34" s="130">
        <f t="shared" si="13"/>
        <v>1</v>
      </c>
      <c r="Q34" s="130">
        <f t="shared" si="13"/>
        <v>3</v>
      </c>
      <c r="R34" s="130">
        <f t="shared" si="13"/>
        <v>7</v>
      </c>
      <c r="S34" s="130">
        <f t="shared" si="13"/>
        <v>1</v>
      </c>
      <c r="T34" s="130">
        <f t="shared" si="13"/>
        <v>1</v>
      </c>
      <c r="U34" s="130">
        <f t="shared" si="13"/>
        <v>1</v>
      </c>
      <c r="V34" s="130">
        <f t="shared" si="13"/>
        <v>-0.33333333333333331</v>
      </c>
      <c r="W34" s="130">
        <f t="shared" si="13"/>
        <v>-0.33333333333333331</v>
      </c>
      <c r="X34" s="130">
        <f t="shared" si="13"/>
        <v>-0.33333333333333331</v>
      </c>
      <c r="Y34" s="130">
        <f t="shared" si="13"/>
        <v>-0.33333333333333331</v>
      </c>
      <c r="Z34" s="130">
        <f t="shared" si="13"/>
        <v>-0.33333333333333331</v>
      </c>
      <c r="AA34" s="130">
        <f t="shared" si="13"/>
        <v>-0.33333333333333331</v>
      </c>
      <c r="AB34" s="130">
        <f t="shared" si="13"/>
        <v>-0.33333333333333331</v>
      </c>
      <c r="AC34" s="130">
        <f t="shared" si="13"/>
        <v>-0.5</v>
      </c>
      <c r="AD34" s="130">
        <f t="shared" si="13"/>
        <v>-0.5</v>
      </c>
      <c r="AE34" s="130">
        <f t="shared" si="13"/>
        <v>-0.5</v>
      </c>
      <c r="AF34" s="130">
        <f t="shared" si="13"/>
        <v>-0.5</v>
      </c>
      <c r="AG34" s="130">
        <f t="shared" si="13"/>
        <v>-0.5</v>
      </c>
      <c r="AH34" s="130">
        <f t="shared" si="13"/>
        <v>-0.5</v>
      </c>
      <c r="AI34" s="130">
        <f t="shared" si="13"/>
        <v>-0.5</v>
      </c>
      <c r="AJ34" s="130">
        <f t="shared" si="13"/>
        <v>-0.5</v>
      </c>
      <c r="AK34" s="130">
        <f t="shared" si="13"/>
        <v>-0.5</v>
      </c>
      <c r="AL34" s="130">
        <f t="shared" si="13"/>
        <v>-1</v>
      </c>
    </row>
    <row r="35" spans="1:38" ht="15">
      <c r="A35" s="286"/>
      <c r="B35" s="286"/>
      <c r="C35" s="286"/>
      <c r="D35" s="286"/>
      <c r="E35" s="116" t="s">
        <v>398</v>
      </c>
      <c r="F35" s="104"/>
      <c r="G35" s="130">
        <f>(G33-G31)/G31</f>
        <v>0.47365853658536583</v>
      </c>
      <c r="H35" s="130">
        <f t="shared" ref="H35:AL35" si="14">(H33-H31)/H31</f>
        <v>0.08</v>
      </c>
      <c r="I35" s="130">
        <f t="shared" si="14"/>
        <v>1.1599999999999999</v>
      </c>
      <c r="J35" s="130">
        <f t="shared" si="14"/>
        <v>-0.82</v>
      </c>
      <c r="K35" s="130">
        <f t="shared" si="14"/>
        <v>0</v>
      </c>
      <c r="L35" s="130">
        <f t="shared" si="14"/>
        <v>1</v>
      </c>
      <c r="M35" s="130">
        <f t="shared" si="14"/>
        <v>3</v>
      </c>
      <c r="N35" s="130">
        <f t="shared" si="14"/>
        <v>7</v>
      </c>
      <c r="O35" s="130">
        <f t="shared" si="14"/>
        <v>31</v>
      </c>
      <c r="P35" s="130">
        <f t="shared" si="14"/>
        <v>1</v>
      </c>
      <c r="Q35" s="130">
        <f t="shared" si="14"/>
        <v>3</v>
      </c>
      <c r="R35" s="130">
        <f t="shared" si="14"/>
        <v>7</v>
      </c>
      <c r="S35" s="130">
        <f t="shared" si="14"/>
        <v>1</v>
      </c>
      <c r="T35" s="130">
        <f t="shared" si="14"/>
        <v>1</v>
      </c>
      <c r="U35" s="130">
        <f t="shared" si="14"/>
        <v>1</v>
      </c>
      <c r="V35" s="130">
        <f t="shared" si="14"/>
        <v>-0.33333333333333331</v>
      </c>
      <c r="W35" s="130">
        <f t="shared" si="14"/>
        <v>-0.33333333333333331</v>
      </c>
      <c r="X35" s="130">
        <f t="shared" si="14"/>
        <v>-0.33333333333333331</v>
      </c>
      <c r="Y35" s="130">
        <f t="shared" si="14"/>
        <v>-0.33333333333333331</v>
      </c>
      <c r="Z35" s="130">
        <f t="shared" si="14"/>
        <v>-0.33333333333333331</v>
      </c>
      <c r="AA35" s="130">
        <f t="shared" si="14"/>
        <v>-0.33333333333333331</v>
      </c>
      <c r="AB35" s="130">
        <f t="shared" si="14"/>
        <v>-0.33333333333333331</v>
      </c>
      <c r="AC35" s="130">
        <f t="shared" si="14"/>
        <v>-0.5</v>
      </c>
      <c r="AD35" s="130">
        <f t="shared" si="14"/>
        <v>-0.5</v>
      </c>
      <c r="AE35" s="130">
        <f t="shared" si="14"/>
        <v>-0.5</v>
      </c>
      <c r="AF35" s="130">
        <f t="shared" si="14"/>
        <v>-0.5</v>
      </c>
      <c r="AG35" s="130">
        <f t="shared" si="14"/>
        <v>-0.5</v>
      </c>
      <c r="AH35" s="130">
        <f t="shared" si="14"/>
        <v>-0.5</v>
      </c>
      <c r="AI35" s="130">
        <f t="shared" si="14"/>
        <v>-0.5</v>
      </c>
      <c r="AJ35" s="130">
        <f t="shared" si="14"/>
        <v>-0.5</v>
      </c>
      <c r="AK35" s="130">
        <f t="shared" si="14"/>
        <v>-0.5</v>
      </c>
      <c r="AL35" s="130">
        <f t="shared" si="14"/>
        <v>-1</v>
      </c>
    </row>
    <row r="36" spans="1:38" ht="15">
      <c r="A36" s="286"/>
      <c r="B36" s="286"/>
      <c r="C36" s="286"/>
      <c r="D36" s="286"/>
      <c r="E36" s="116" t="s">
        <v>399</v>
      </c>
      <c r="F36" s="104"/>
      <c r="G36" s="130">
        <f>(G32-G31)/G31</f>
        <v>0.47365853658536583</v>
      </c>
      <c r="H36" s="130">
        <f>(H32-H31)/H31</f>
        <v>0.08</v>
      </c>
      <c r="I36" s="130">
        <f>SUM($H32:I32)/SUM($H31:I31)-1</f>
        <v>0.62000000000000011</v>
      </c>
      <c r="J36" s="130">
        <f>SUM($H32:J32)/SUM($H31:J31)-1</f>
        <v>0.1399999999999999</v>
      </c>
      <c r="K36" s="130">
        <f>SUM($H32:K32)/SUM($H31:K31)-1</f>
        <v>0.10499999999999998</v>
      </c>
      <c r="L36" s="130">
        <f>SUM($H32:L32)/SUM($H31:L31)-1</f>
        <v>0.28400000000000003</v>
      </c>
      <c r="M36" s="130">
        <f>SUM($H32:M32)/SUM($H31:M31)-1</f>
        <v>0.73666666666666658</v>
      </c>
      <c r="N36" s="130">
        <f>SUM($H32:N32)/SUM($H31:N31)-1</f>
        <v>1.6314285714285712</v>
      </c>
      <c r="O36" s="130">
        <f>SUM($H32:O32)/SUM($H31:O31)-1</f>
        <v>3.5893333333333333</v>
      </c>
      <c r="P36" s="130">
        <f>SUM($H32:P32)/SUM($H31:P31)-1</f>
        <v>3.4275000000000002</v>
      </c>
      <c r="Q36" s="130">
        <f>SUM($H32:Q32)/SUM($H31:Q31)-1</f>
        <v>3.4023529411764706</v>
      </c>
      <c r="R36" s="130">
        <f>SUM($H32:R32)/SUM($H31:R31)-1</f>
        <v>3.6022222222222222</v>
      </c>
      <c r="S36" s="130">
        <f>SUM($H32:S32)/SUM($H31:S31)-1</f>
        <v>3.4652631578947366</v>
      </c>
      <c r="T36" s="130">
        <f>SUM($H32:T32)/SUM($H31:T31)-1</f>
        <v>3.3419999999999996</v>
      </c>
      <c r="U36" s="130">
        <f>SUM($H32:U32)/SUM($H31:U31)-1</f>
        <v>3.2304761904761907</v>
      </c>
      <c r="V36" s="130">
        <f>SUM($H32:V32)/SUM($H31:V31)-1</f>
        <v>2.7850000000000001</v>
      </c>
      <c r="W36" s="130">
        <f>SUM($H32:W32)/SUM($H31:W31)-1</f>
        <v>2.4385185185185185</v>
      </c>
      <c r="X36" s="130">
        <f>SUM($H32:X32)/SUM($H31:X31)-1</f>
        <v>2.1613333333333333</v>
      </c>
      <c r="Y36" s="130">
        <f>SUM($H32:Y32)/SUM($H31:Y31)-1</f>
        <v>1.9345454545454546</v>
      </c>
      <c r="Z36" s="130">
        <f>SUM($H32:Z32)/SUM($H31:Z31)-1</f>
        <v>1.7455555555555557</v>
      </c>
      <c r="AA36" s="130">
        <f>SUM($H32:AA32)/SUM($H31:AA31)-1</f>
        <v>1.5856410256410256</v>
      </c>
      <c r="AB36" s="130">
        <f>SUM($H32:AB32)/SUM($H31:AB31)-1</f>
        <v>1.4485714285714284</v>
      </c>
      <c r="AC36" s="130">
        <f>SUM($H32:AC32)/SUM($H31:AC31)-1</f>
        <v>1.2791304347826089</v>
      </c>
      <c r="AD36" s="130">
        <f>SUM($H32:AD32)/SUM($H31:AD31)-1</f>
        <v>1.1368</v>
      </c>
      <c r="AE36" s="130">
        <f>SUM($H32:AE32)/SUM($H31:AE31)-1</f>
        <v>1.0155555555555558</v>
      </c>
      <c r="AF36" s="130">
        <f>SUM($H32:AF32)/SUM($H31:AF31)-1</f>
        <v>0.91103448275862076</v>
      </c>
      <c r="AG36" s="130">
        <f>SUM($H32:AG32)/SUM($H31:AG31)-1</f>
        <v>0.82000000000000006</v>
      </c>
      <c r="AH36" s="130">
        <f>SUM($H32:AH32)/SUM($H31:AH31)-1</f>
        <v>0.74</v>
      </c>
      <c r="AI36" s="130">
        <f>SUM($H32:AI32)/SUM($H31:AI31)-1</f>
        <v>0.66914285714285704</v>
      </c>
      <c r="AJ36" s="130">
        <f>SUM($H32:AJ32)/SUM($H31:AJ31)-1</f>
        <v>0.60594594594594597</v>
      </c>
      <c r="AK36" s="130">
        <f>SUM($H32:AK32)/SUM($H31:AK31)-1</f>
        <v>0.54923076923076919</v>
      </c>
      <c r="AL36" s="130">
        <f>SUM($H32:AL32)/SUM($H31:AL31)-1</f>
        <v>0.47365853658536583</v>
      </c>
    </row>
    <row r="37" spans="1:38" ht="15">
      <c r="A37" s="287"/>
      <c r="B37" s="287"/>
      <c r="C37" s="287"/>
      <c r="D37" s="287"/>
      <c r="E37" s="116" t="s">
        <v>400</v>
      </c>
      <c r="F37" s="104"/>
      <c r="G37" s="130">
        <f>(G33-G31)/G31</f>
        <v>0.47365853658536583</v>
      </c>
      <c r="H37" s="130">
        <f>(H33-H31)/H31</f>
        <v>0.08</v>
      </c>
      <c r="I37" s="130">
        <f>SUM($H33:I33)/SUM($H31:I31)-1</f>
        <v>0.62000000000000011</v>
      </c>
      <c r="J37" s="130">
        <f>SUM($H33:J33)/SUM($H31:J31)-1</f>
        <v>0.1399999999999999</v>
      </c>
      <c r="K37" s="130">
        <f>SUM($H33:K33)/SUM($H31:K31)-1</f>
        <v>0.10499999999999998</v>
      </c>
      <c r="L37" s="130">
        <f>SUM($H33:L33)/SUM($H31:L31)-1</f>
        <v>0.28400000000000003</v>
      </c>
      <c r="M37" s="130">
        <f>SUM($H33:M33)/SUM($H31:M31)-1</f>
        <v>0.73666666666666658</v>
      </c>
      <c r="N37" s="130">
        <f>SUM($H33:N33)/SUM($H31:N31)-1</f>
        <v>1.6314285714285712</v>
      </c>
      <c r="O37" s="130">
        <f>SUM($H33:O33)/SUM($H31:O31)-1</f>
        <v>3.5893333333333333</v>
      </c>
      <c r="P37" s="130">
        <f>SUM($H33:P33)/SUM($H31:P31)-1</f>
        <v>3.4275000000000002</v>
      </c>
      <c r="Q37" s="130">
        <f>SUM($H33:Q33)/SUM($H31:Q31)-1</f>
        <v>3.4023529411764706</v>
      </c>
      <c r="R37" s="130">
        <f>SUM($H33:R33)/SUM($H31:R31)-1</f>
        <v>3.6022222222222222</v>
      </c>
      <c r="S37" s="130">
        <f>SUM($H33:S33)/SUM($H31:S31)-1</f>
        <v>3.4652631578947366</v>
      </c>
      <c r="T37" s="130">
        <f>SUM($H33:T33)/SUM($H31:T31)-1</f>
        <v>3.3419999999999996</v>
      </c>
      <c r="U37" s="130">
        <f>SUM($H33:U33)/SUM($H31:U31)-1</f>
        <v>3.2304761904761907</v>
      </c>
      <c r="V37" s="130">
        <f>SUM($H33:V33)/SUM($H31:V31)-1</f>
        <v>2.7850000000000001</v>
      </c>
      <c r="W37" s="130">
        <f>SUM($H33:W33)/SUM($H31:W31)-1</f>
        <v>2.4385185185185185</v>
      </c>
      <c r="X37" s="130">
        <f>SUM($H33:X33)/SUM($H31:X31)-1</f>
        <v>2.1613333333333333</v>
      </c>
      <c r="Y37" s="130">
        <f>SUM($H33:Y33)/SUM($H31:Y31)-1</f>
        <v>1.9345454545454546</v>
      </c>
      <c r="Z37" s="130">
        <f>SUM($H33:Z33)/SUM($H31:Z31)-1</f>
        <v>1.7455555555555557</v>
      </c>
      <c r="AA37" s="130">
        <f>SUM($H33:AA33)/SUM($H31:AA31)-1</f>
        <v>1.5856410256410256</v>
      </c>
      <c r="AB37" s="130">
        <f>SUM($H33:AB33)/SUM($H31:AB31)-1</f>
        <v>1.4485714285714284</v>
      </c>
      <c r="AC37" s="130">
        <f>SUM($H33:AC33)/SUM($H31:AC31)-1</f>
        <v>1.2791304347826089</v>
      </c>
      <c r="AD37" s="130">
        <f>SUM($H33:AD33)/SUM($H31:AD31)-1</f>
        <v>1.1368</v>
      </c>
      <c r="AE37" s="130">
        <f>SUM($H33:AE33)/SUM($H31:AE31)-1</f>
        <v>1.0155555555555558</v>
      </c>
      <c r="AF37" s="130">
        <f>SUM($H33:AF33)/SUM($H31:AF31)-1</f>
        <v>0.91103448275862076</v>
      </c>
      <c r="AG37" s="130">
        <f>SUM($H33:AG33)/SUM($H31:AG31)-1</f>
        <v>0.82000000000000006</v>
      </c>
      <c r="AH37" s="130">
        <f>SUM($H33:AH33)/SUM($H31:AH31)-1</f>
        <v>0.74</v>
      </c>
      <c r="AI37" s="130">
        <f>SUM($H33:AI33)/SUM($H31:AI31)-1</f>
        <v>0.66914285714285704</v>
      </c>
      <c r="AJ37" s="130">
        <f>SUM($H33:AJ33)/SUM($H31:AJ31)-1</f>
        <v>0.60594594594594597</v>
      </c>
      <c r="AK37" s="130">
        <f>SUM($H33:AK33)/SUM($H31:AK31)-1</f>
        <v>0.54923076923076919</v>
      </c>
      <c r="AL37" s="130">
        <f>SUM($H33:AL33)/SUM($H31:AL31)-1</f>
        <v>0.47365853658536583</v>
      </c>
    </row>
    <row r="38" spans="1:38">
      <c r="E38" s="136"/>
    </row>
    <row r="39" spans="1:38">
      <c r="E39" s="136"/>
    </row>
    <row r="41" spans="1:38">
      <c r="A41" s="55" t="s">
        <v>401</v>
      </c>
    </row>
    <row r="42" spans="1:38">
      <c r="A42" s="279" t="s">
        <v>352</v>
      </c>
      <c r="B42" s="279" t="s">
        <v>375</v>
      </c>
      <c r="C42" s="279" t="s">
        <v>376</v>
      </c>
      <c r="D42" s="279" t="s">
        <v>236</v>
      </c>
      <c r="E42" s="279" t="s">
        <v>377</v>
      </c>
      <c r="F42" s="137" t="s">
        <v>330</v>
      </c>
      <c r="G42" s="137" t="s">
        <v>31</v>
      </c>
      <c r="H42" s="280">
        <v>42917</v>
      </c>
      <c r="I42" s="280">
        <f t="shared" ref="I42:AL42" si="15">+H42+1</f>
        <v>42918</v>
      </c>
      <c r="J42" s="280">
        <f t="shared" si="15"/>
        <v>42919</v>
      </c>
      <c r="K42" s="280">
        <f t="shared" si="15"/>
        <v>42920</v>
      </c>
      <c r="L42" s="280">
        <f t="shared" si="15"/>
        <v>42921</v>
      </c>
      <c r="M42" s="280">
        <f t="shared" si="15"/>
        <v>42922</v>
      </c>
      <c r="N42" s="280">
        <f t="shared" si="15"/>
        <v>42923</v>
      </c>
      <c r="O42" s="280">
        <f t="shared" si="15"/>
        <v>42924</v>
      </c>
      <c r="P42" s="280">
        <f t="shared" si="15"/>
        <v>42925</v>
      </c>
      <c r="Q42" s="280">
        <f t="shared" si="15"/>
        <v>42926</v>
      </c>
      <c r="R42" s="280">
        <f t="shared" si="15"/>
        <v>42927</v>
      </c>
      <c r="S42" s="280">
        <f t="shared" si="15"/>
        <v>42928</v>
      </c>
      <c r="T42" s="280">
        <f t="shared" si="15"/>
        <v>42929</v>
      </c>
      <c r="U42" s="280">
        <f t="shared" si="15"/>
        <v>42930</v>
      </c>
      <c r="V42" s="280">
        <f t="shared" si="15"/>
        <v>42931</v>
      </c>
      <c r="W42" s="280">
        <f t="shared" si="15"/>
        <v>42932</v>
      </c>
      <c r="X42" s="280">
        <f t="shared" si="15"/>
        <v>42933</v>
      </c>
      <c r="Y42" s="280">
        <f t="shared" si="15"/>
        <v>42934</v>
      </c>
      <c r="Z42" s="280">
        <f t="shared" si="15"/>
        <v>42935</v>
      </c>
      <c r="AA42" s="280">
        <f t="shared" si="15"/>
        <v>42936</v>
      </c>
      <c r="AB42" s="280">
        <f t="shared" si="15"/>
        <v>42937</v>
      </c>
      <c r="AC42" s="280">
        <f t="shared" si="15"/>
        <v>42938</v>
      </c>
      <c r="AD42" s="280">
        <f t="shared" si="15"/>
        <v>42939</v>
      </c>
      <c r="AE42" s="280">
        <f t="shared" si="15"/>
        <v>42940</v>
      </c>
      <c r="AF42" s="280">
        <f t="shared" si="15"/>
        <v>42941</v>
      </c>
      <c r="AG42" s="280">
        <f t="shared" si="15"/>
        <v>42942</v>
      </c>
      <c r="AH42" s="280">
        <f t="shared" si="15"/>
        <v>42943</v>
      </c>
      <c r="AI42" s="280">
        <f t="shared" si="15"/>
        <v>42944</v>
      </c>
      <c r="AJ42" s="280">
        <f t="shared" si="15"/>
        <v>42945</v>
      </c>
      <c r="AK42" s="280">
        <f t="shared" si="15"/>
        <v>42946</v>
      </c>
      <c r="AL42" s="280">
        <f t="shared" si="15"/>
        <v>42947</v>
      </c>
    </row>
    <row r="43" spans="1:38">
      <c r="A43" s="279"/>
      <c r="B43" s="279"/>
      <c r="C43" s="279"/>
      <c r="D43" s="279"/>
      <c r="E43" s="279"/>
      <c r="F43" s="138"/>
      <c r="G43" s="138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</row>
    <row r="44" spans="1:38">
      <c r="A44" s="281" t="s">
        <v>371</v>
      </c>
      <c r="B44" s="281" t="s">
        <v>402</v>
      </c>
      <c r="C44" s="281" t="s">
        <v>365</v>
      </c>
      <c r="D44" s="281">
        <v>36</v>
      </c>
      <c r="E44" s="116" t="s">
        <v>378</v>
      </c>
      <c r="F44" s="126">
        <v>42897</v>
      </c>
      <c r="G44" s="116">
        <f t="shared" ref="G44:G49" si="16">SUM(H44:AL44)</f>
        <v>6200</v>
      </c>
      <c r="H44" s="104">
        <f>+I44</f>
        <v>200</v>
      </c>
      <c r="I44" s="104">
        <v>200</v>
      </c>
      <c r="J44" s="104">
        <v>200</v>
      </c>
      <c r="K44" s="104">
        <v>200</v>
      </c>
      <c r="L44" s="104">
        <v>200</v>
      </c>
      <c r="M44" s="104">
        <v>200</v>
      </c>
      <c r="N44" s="104">
        <v>200</v>
      </c>
      <c r="O44" s="104">
        <v>200</v>
      </c>
      <c r="P44" s="104">
        <v>200</v>
      </c>
      <c r="Q44" s="104">
        <v>200</v>
      </c>
      <c r="R44" s="104">
        <v>200</v>
      </c>
      <c r="S44" s="104">
        <v>200</v>
      </c>
      <c r="T44" s="104">
        <v>200</v>
      </c>
      <c r="U44" s="104">
        <v>200</v>
      </c>
      <c r="V44" s="104">
        <v>200</v>
      </c>
      <c r="W44" s="104">
        <v>200</v>
      </c>
      <c r="X44" s="104">
        <v>200</v>
      </c>
      <c r="Y44" s="104">
        <v>200</v>
      </c>
      <c r="Z44" s="104">
        <v>200</v>
      </c>
      <c r="AA44" s="104">
        <v>200</v>
      </c>
      <c r="AB44" s="104">
        <v>200</v>
      </c>
      <c r="AC44" s="104">
        <v>200</v>
      </c>
      <c r="AD44" s="104">
        <v>200</v>
      </c>
      <c r="AE44" s="104">
        <v>200</v>
      </c>
      <c r="AF44" s="104">
        <v>200</v>
      </c>
      <c r="AG44" s="104">
        <v>200</v>
      </c>
      <c r="AH44" s="104">
        <v>200</v>
      </c>
      <c r="AI44" s="104">
        <v>200</v>
      </c>
      <c r="AJ44" s="104">
        <v>200</v>
      </c>
      <c r="AK44" s="104">
        <v>200</v>
      </c>
      <c r="AL44" s="104">
        <v>200</v>
      </c>
    </row>
    <row r="45" spans="1:38">
      <c r="A45" s="281"/>
      <c r="B45" s="281"/>
      <c r="C45" s="281"/>
      <c r="D45" s="281"/>
      <c r="E45" s="116" t="s">
        <v>379</v>
      </c>
      <c r="F45" s="126">
        <v>42904</v>
      </c>
      <c r="G45" s="116">
        <f t="shared" si="16"/>
        <v>0</v>
      </c>
      <c r="H45" s="55">
        <v>0</v>
      </c>
      <c r="I45" s="55">
        <v>0</v>
      </c>
      <c r="J45" s="55">
        <v>0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</row>
    <row r="46" spans="1:38">
      <c r="A46" s="281"/>
      <c r="B46" s="281"/>
      <c r="C46" s="281"/>
      <c r="D46" s="281"/>
      <c r="E46" s="116" t="s">
        <v>380</v>
      </c>
      <c r="F46" s="126">
        <v>42911</v>
      </c>
      <c r="G46" s="116">
        <f t="shared" si="16"/>
        <v>0</v>
      </c>
      <c r="H46" s="104">
        <v>0</v>
      </c>
      <c r="I46" s="104">
        <v>0</v>
      </c>
      <c r="J46" s="104">
        <v>0</v>
      </c>
      <c r="K46" s="104">
        <v>0</v>
      </c>
      <c r="L46" s="104">
        <v>0</v>
      </c>
      <c r="M46" s="104">
        <v>0</v>
      </c>
      <c r="N46" s="104">
        <v>0</v>
      </c>
      <c r="O46" s="104">
        <v>0</v>
      </c>
      <c r="P46" s="104">
        <v>0</v>
      </c>
      <c r="Q46" s="104">
        <v>0</v>
      </c>
      <c r="R46" s="104">
        <v>0</v>
      </c>
      <c r="S46" s="104">
        <v>0</v>
      </c>
      <c r="T46" s="104">
        <v>0</v>
      </c>
      <c r="U46" s="104">
        <v>0</v>
      </c>
      <c r="V46" s="104">
        <v>0</v>
      </c>
      <c r="W46" s="104">
        <v>0</v>
      </c>
      <c r="X46" s="104">
        <v>0</v>
      </c>
      <c r="Y46" s="104">
        <v>0</v>
      </c>
      <c r="Z46" s="104">
        <v>0</v>
      </c>
      <c r="AA46" s="104">
        <v>0</v>
      </c>
      <c r="AB46" s="104">
        <v>0</v>
      </c>
      <c r="AC46" s="104">
        <v>0</v>
      </c>
      <c r="AD46" s="104">
        <v>0</v>
      </c>
      <c r="AE46" s="104">
        <v>0</v>
      </c>
      <c r="AF46" s="104">
        <v>0</v>
      </c>
      <c r="AG46" s="104">
        <v>0</v>
      </c>
      <c r="AH46" s="104">
        <v>0</v>
      </c>
      <c r="AI46" s="104">
        <v>0</v>
      </c>
      <c r="AJ46" s="104">
        <v>0</v>
      </c>
      <c r="AK46" s="104">
        <v>0</v>
      </c>
      <c r="AL46" s="104">
        <v>0</v>
      </c>
    </row>
    <row r="47" spans="1:38">
      <c r="A47" s="281"/>
      <c r="B47" s="281"/>
      <c r="C47" s="281"/>
      <c r="D47" s="281"/>
      <c r="E47" s="116" t="s">
        <v>381</v>
      </c>
      <c r="F47" s="126">
        <v>42918</v>
      </c>
      <c r="G47" s="116">
        <f t="shared" si="16"/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v>0</v>
      </c>
      <c r="Y47" s="104">
        <v>0</v>
      </c>
      <c r="Z47" s="104">
        <v>0</v>
      </c>
      <c r="AA47" s="104">
        <v>0</v>
      </c>
      <c r="AB47" s="104">
        <v>0</v>
      </c>
      <c r="AC47" s="104">
        <v>0</v>
      </c>
      <c r="AD47" s="104">
        <v>0</v>
      </c>
      <c r="AE47" s="104">
        <v>0</v>
      </c>
      <c r="AF47" s="104">
        <v>0</v>
      </c>
      <c r="AG47" s="104">
        <v>0</v>
      </c>
      <c r="AH47" s="104">
        <v>0</v>
      </c>
      <c r="AI47" s="104">
        <v>0</v>
      </c>
      <c r="AJ47" s="104">
        <v>0</v>
      </c>
      <c r="AK47" s="104">
        <v>0</v>
      </c>
      <c r="AL47" s="104">
        <v>0</v>
      </c>
    </row>
    <row r="48" spans="1:38">
      <c r="A48" s="281"/>
      <c r="B48" s="281"/>
      <c r="C48" s="281"/>
      <c r="D48" s="281"/>
      <c r="E48" s="129" t="s">
        <v>388</v>
      </c>
      <c r="F48" s="116"/>
      <c r="G48" s="116">
        <f t="shared" si="16"/>
        <v>12192</v>
      </c>
      <c r="H48" s="104">
        <f>36*3</f>
        <v>108</v>
      </c>
      <c r="I48" s="104">
        <f>H48+H48</f>
        <v>216</v>
      </c>
      <c r="J48" s="104">
        <f>I48+I48</f>
        <v>432</v>
      </c>
      <c r="K48" s="104">
        <v>36</v>
      </c>
      <c r="L48" s="104">
        <v>200</v>
      </c>
      <c r="M48" s="104">
        <f>L48+L48</f>
        <v>400</v>
      </c>
      <c r="N48" s="104">
        <f>M48+M48</f>
        <v>800</v>
      </c>
      <c r="O48" s="104">
        <f>N48+N48</f>
        <v>1600</v>
      </c>
      <c r="P48" s="104">
        <f>O48+O48</f>
        <v>3200</v>
      </c>
      <c r="Q48" s="104">
        <v>200</v>
      </c>
      <c r="R48" s="104">
        <f>Q48+Q48</f>
        <v>400</v>
      </c>
      <c r="S48" s="104">
        <f>R48+R48</f>
        <v>800</v>
      </c>
      <c r="T48" s="104">
        <v>200</v>
      </c>
      <c r="U48" s="104">
        <v>200</v>
      </c>
      <c r="V48" s="104">
        <v>200</v>
      </c>
      <c r="W48" s="104">
        <v>200</v>
      </c>
      <c r="X48" s="104">
        <v>200</v>
      </c>
      <c r="Y48" s="104">
        <v>200</v>
      </c>
      <c r="Z48" s="104">
        <v>200</v>
      </c>
      <c r="AA48" s="104">
        <v>200</v>
      </c>
      <c r="AB48" s="104">
        <v>200</v>
      </c>
      <c r="AC48" s="104">
        <v>200</v>
      </c>
      <c r="AD48" s="104">
        <v>200</v>
      </c>
      <c r="AE48" s="104">
        <v>200</v>
      </c>
      <c r="AF48" s="104">
        <v>200</v>
      </c>
      <c r="AG48" s="104">
        <v>200</v>
      </c>
      <c r="AH48" s="104">
        <v>200</v>
      </c>
      <c r="AI48" s="104">
        <v>200</v>
      </c>
      <c r="AJ48" s="104">
        <v>200</v>
      </c>
      <c r="AK48" s="104">
        <v>200</v>
      </c>
      <c r="AL48" s="104">
        <v>200</v>
      </c>
    </row>
    <row r="49" spans="1:38">
      <c r="A49" s="281"/>
      <c r="B49" s="281"/>
      <c r="C49" s="281"/>
      <c r="D49" s="281"/>
      <c r="E49" s="129" t="s">
        <v>389</v>
      </c>
      <c r="F49" s="116"/>
      <c r="G49" s="116">
        <f t="shared" si="16"/>
        <v>12192</v>
      </c>
      <c r="H49" s="104">
        <f t="shared" ref="H49:AL49" si="17">H48</f>
        <v>108</v>
      </c>
      <c r="I49" s="104">
        <f t="shared" si="17"/>
        <v>216</v>
      </c>
      <c r="J49" s="104">
        <f t="shared" si="17"/>
        <v>432</v>
      </c>
      <c r="K49" s="104">
        <f t="shared" si="17"/>
        <v>36</v>
      </c>
      <c r="L49" s="104">
        <f t="shared" si="17"/>
        <v>200</v>
      </c>
      <c r="M49" s="104">
        <f t="shared" si="17"/>
        <v>400</v>
      </c>
      <c r="N49" s="104">
        <f t="shared" si="17"/>
        <v>800</v>
      </c>
      <c r="O49" s="104">
        <f t="shared" si="17"/>
        <v>1600</v>
      </c>
      <c r="P49" s="104">
        <f t="shared" si="17"/>
        <v>3200</v>
      </c>
      <c r="Q49" s="104">
        <f t="shared" si="17"/>
        <v>200</v>
      </c>
      <c r="R49" s="104">
        <f t="shared" si="17"/>
        <v>400</v>
      </c>
      <c r="S49" s="104">
        <f t="shared" si="17"/>
        <v>800</v>
      </c>
      <c r="T49" s="104">
        <f t="shared" si="17"/>
        <v>200</v>
      </c>
      <c r="U49" s="104">
        <f t="shared" si="17"/>
        <v>200</v>
      </c>
      <c r="V49" s="104">
        <f t="shared" si="17"/>
        <v>200</v>
      </c>
      <c r="W49" s="104">
        <f t="shared" si="17"/>
        <v>200</v>
      </c>
      <c r="X49" s="104">
        <f t="shared" si="17"/>
        <v>200</v>
      </c>
      <c r="Y49" s="104">
        <f t="shared" si="17"/>
        <v>200</v>
      </c>
      <c r="Z49" s="104">
        <f t="shared" si="17"/>
        <v>200</v>
      </c>
      <c r="AA49" s="104">
        <f t="shared" si="17"/>
        <v>200</v>
      </c>
      <c r="AB49" s="104">
        <f t="shared" si="17"/>
        <v>200</v>
      </c>
      <c r="AC49" s="104">
        <f t="shared" si="17"/>
        <v>200</v>
      </c>
      <c r="AD49" s="104">
        <f t="shared" si="17"/>
        <v>200</v>
      </c>
      <c r="AE49" s="104">
        <f t="shared" si="17"/>
        <v>200</v>
      </c>
      <c r="AF49" s="104">
        <f t="shared" si="17"/>
        <v>200</v>
      </c>
      <c r="AG49" s="104">
        <f t="shared" si="17"/>
        <v>200</v>
      </c>
      <c r="AH49" s="104">
        <f t="shared" si="17"/>
        <v>200</v>
      </c>
      <c r="AI49" s="104">
        <f t="shared" si="17"/>
        <v>200</v>
      </c>
      <c r="AJ49" s="104">
        <f t="shared" si="17"/>
        <v>200</v>
      </c>
      <c r="AK49" s="104">
        <f t="shared" si="17"/>
        <v>200</v>
      </c>
      <c r="AL49" s="104">
        <f t="shared" si="17"/>
        <v>200</v>
      </c>
    </row>
    <row r="50" spans="1:38" ht="15">
      <c r="A50" s="281"/>
      <c r="B50" s="281"/>
      <c r="C50" s="281"/>
      <c r="D50" s="281"/>
      <c r="E50" s="116" t="s">
        <v>390</v>
      </c>
      <c r="F50" s="116"/>
      <c r="G50" s="116"/>
      <c r="H50" s="130">
        <f>+(H48-H44)/H44</f>
        <v>-0.46</v>
      </c>
      <c r="I50" s="130">
        <f t="shared" ref="I50:AL50" si="18">+(I48-I44)/I44</f>
        <v>0.08</v>
      </c>
      <c r="J50" s="130">
        <f t="shared" si="18"/>
        <v>1.1599999999999999</v>
      </c>
      <c r="K50" s="130">
        <f t="shared" si="18"/>
        <v>-0.82</v>
      </c>
      <c r="L50" s="130">
        <f t="shared" si="18"/>
        <v>0</v>
      </c>
      <c r="M50" s="130">
        <f t="shared" si="18"/>
        <v>1</v>
      </c>
      <c r="N50" s="130">
        <f t="shared" si="18"/>
        <v>3</v>
      </c>
      <c r="O50" s="130">
        <f t="shared" si="18"/>
        <v>7</v>
      </c>
      <c r="P50" s="130">
        <f t="shared" si="18"/>
        <v>15</v>
      </c>
      <c r="Q50" s="130">
        <f t="shared" si="18"/>
        <v>0</v>
      </c>
      <c r="R50" s="130">
        <f t="shared" si="18"/>
        <v>1</v>
      </c>
      <c r="S50" s="130">
        <f t="shared" si="18"/>
        <v>3</v>
      </c>
      <c r="T50" s="130">
        <f t="shared" si="18"/>
        <v>0</v>
      </c>
      <c r="U50" s="130">
        <f t="shared" si="18"/>
        <v>0</v>
      </c>
      <c r="V50" s="130">
        <f t="shared" si="18"/>
        <v>0</v>
      </c>
      <c r="W50" s="130">
        <f t="shared" si="18"/>
        <v>0</v>
      </c>
      <c r="X50" s="130">
        <f t="shared" si="18"/>
        <v>0</v>
      </c>
      <c r="Y50" s="130">
        <f t="shared" si="18"/>
        <v>0</v>
      </c>
      <c r="Z50" s="130">
        <f t="shared" si="18"/>
        <v>0</v>
      </c>
      <c r="AA50" s="130">
        <f t="shared" si="18"/>
        <v>0</v>
      </c>
      <c r="AB50" s="130">
        <f t="shared" si="18"/>
        <v>0</v>
      </c>
      <c r="AC50" s="130">
        <f t="shared" si="18"/>
        <v>0</v>
      </c>
      <c r="AD50" s="130">
        <f t="shared" si="18"/>
        <v>0</v>
      </c>
      <c r="AE50" s="130">
        <f t="shared" si="18"/>
        <v>0</v>
      </c>
      <c r="AF50" s="130">
        <f t="shared" si="18"/>
        <v>0</v>
      </c>
      <c r="AG50" s="130">
        <f t="shared" si="18"/>
        <v>0</v>
      </c>
      <c r="AH50" s="130">
        <f t="shared" si="18"/>
        <v>0</v>
      </c>
      <c r="AI50" s="130">
        <f t="shared" si="18"/>
        <v>0</v>
      </c>
      <c r="AJ50" s="130">
        <f t="shared" si="18"/>
        <v>0</v>
      </c>
      <c r="AK50" s="130">
        <f t="shared" si="18"/>
        <v>0</v>
      </c>
      <c r="AL50" s="130">
        <f t="shared" si="18"/>
        <v>0</v>
      </c>
    </row>
    <row r="51" spans="1:38" ht="15">
      <c r="A51" s="281"/>
      <c r="B51" s="281"/>
      <c r="C51" s="281"/>
      <c r="D51" s="281"/>
      <c r="E51" s="116" t="s">
        <v>391</v>
      </c>
      <c r="F51" s="116"/>
      <c r="G51" s="116"/>
      <c r="H51" s="130">
        <f>(H49-H44)/H44</f>
        <v>-0.46</v>
      </c>
      <c r="I51" s="130">
        <f t="shared" ref="I51:AL51" si="19">(I49-I44)/I44</f>
        <v>0.08</v>
      </c>
      <c r="J51" s="130">
        <f t="shared" si="19"/>
        <v>1.1599999999999999</v>
      </c>
      <c r="K51" s="130">
        <f t="shared" si="19"/>
        <v>-0.82</v>
      </c>
      <c r="L51" s="130">
        <f t="shared" si="19"/>
        <v>0</v>
      </c>
      <c r="M51" s="130">
        <f t="shared" si="19"/>
        <v>1</v>
      </c>
      <c r="N51" s="130">
        <f t="shared" si="19"/>
        <v>3</v>
      </c>
      <c r="O51" s="130">
        <f t="shared" si="19"/>
        <v>7</v>
      </c>
      <c r="P51" s="130">
        <f t="shared" si="19"/>
        <v>15</v>
      </c>
      <c r="Q51" s="130">
        <f t="shared" si="19"/>
        <v>0</v>
      </c>
      <c r="R51" s="130">
        <f t="shared" si="19"/>
        <v>1</v>
      </c>
      <c r="S51" s="130">
        <f t="shared" si="19"/>
        <v>3</v>
      </c>
      <c r="T51" s="130">
        <f t="shared" si="19"/>
        <v>0</v>
      </c>
      <c r="U51" s="130">
        <f t="shared" si="19"/>
        <v>0</v>
      </c>
      <c r="V51" s="130">
        <f t="shared" si="19"/>
        <v>0</v>
      </c>
      <c r="W51" s="130">
        <f t="shared" si="19"/>
        <v>0</v>
      </c>
      <c r="X51" s="130">
        <f t="shared" si="19"/>
        <v>0</v>
      </c>
      <c r="Y51" s="130">
        <f t="shared" si="19"/>
        <v>0</v>
      </c>
      <c r="Z51" s="130">
        <f t="shared" si="19"/>
        <v>0</v>
      </c>
      <c r="AA51" s="130">
        <f t="shared" si="19"/>
        <v>0</v>
      </c>
      <c r="AB51" s="130">
        <f t="shared" si="19"/>
        <v>0</v>
      </c>
      <c r="AC51" s="130">
        <f t="shared" si="19"/>
        <v>0</v>
      </c>
      <c r="AD51" s="130">
        <f t="shared" si="19"/>
        <v>0</v>
      </c>
      <c r="AE51" s="130">
        <f t="shared" si="19"/>
        <v>0</v>
      </c>
      <c r="AF51" s="130">
        <f t="shared" si="19"/>
        <v>0</v>
      </c>
      <c r="AG51" s="130">
        <f t="shared" si="19"/>
        <v>0</v>
      </c>
      <c r="AH51" s="130">
        <f t="shared" si="19"/>
        <v>0</v>
      </c>
      <c r="AI51" s="130">
        <f t="shared" si="19"/>
        <v>0</v>
      </c>
      <c r="AJ51" s="130">
        <f t="shared" si="19"/>
        <v>0</v>
      </c>
      <c r="AK51" s="130">
        <f t="shared" si="19"/>
        <v>0</v>
      </c>
      <c r="AL51" s="130">
        <f t="shared" si="19"/>
        <v>0</v>
      </c>
    </row>
    <row r="52" spans="1:38" ht="15">
      <c r="A52" s="281"/>
      <c r="B52" s="281"/>
      <c r="C52" s="281"/>
      <c r="D52" s="281"/>
      <c r="E52" s="116" t="s">
        <v>392</v>
      </c>
      <c r="F52" s="104"/>
      <c r="G52" s="130" t="e">
        <f>(G48-G47)/G47</f>
        <v>#DIV/0!</v>
      </c>
      <c r="H52" s="130">
        <f>(H48-H44)/H44</f>
        <v>-0.46</v>
      </c>
      <c r="I52" s="130">
        <f>SUM($H48:I48)/SUM($H44:I44)-1</f>
        <v>-0.18999999999999995</v>
      </c>
      <c r="J52" s="130">
        <f>SUM($H48:J48)/SUM($H44:J44)-1</f>
        <v>0.26</v>
      </c>
      <c r="K52" s="130">
        <f>SUM($H48:K48)/SUM($H44:K44)-1</f>
        <v>-1.0000000000000009E-2</v>
      </c>
      <c r="L52" s="130">
        <f>SUM($H48:L48)/SUM($H44:L44)-1</f>
        <v>-8.0000000000000071E-3</v>
      </c>
      <c r="M52" s="130">
        <f>SUM($H48:M48)/SUM($H44:M44)-1</f>
        <v>0.15999999999999992</v>
      </c>
      <c r="N52" s="130">
        <f>SUM($H48:N48)/SUM($H44:N44)-1</f>
        <v>0.56571428571428561</v>
      </c>
      <c r="O52" s="130">
        <f>SUM($H48:O48)/SUM($H44:O44)-1</f>
        <v>1.37</v>
      </c>
      <c r="P52" s="130">
        <f>SUM($H48:P48)/SUM($H44:P44)-1</f>
        <v>2.8844444444444446</v>
      </c>
      <c r="Q52" s="130">
        <f>SUM($H48:Q48)/SUM($H44:Q44)-1</f>
        <v>2.5960000000000001</v>
      </c>
      <c r="R52" s="130">
        <f>SUM($H48:R48)/SUM($H44:R44)-1</f>
        <v>2.4509090909090907</v>
      </c>
      <c r="S52" s="130">
        <f>SUM($H48:S48)/SUM($H44:S44)-1</f>
        <v>2.4966666666666666</v>
      </c>
      <c r="T52" s="130">
        <f>SUM($H48:T48)/SUM($H44:T44)-1</f>
        <v>2.3046153846153845</v>
      </c>
      <c r="U52" s="130">
        <f>SUM($H48:U48)/SUM($H44:U44)-1</f>
        <v>2.14</v>
      </c>
      <c r="V52" s="130">
        <f>SUM($H48:V48)/SUM($H44:V44)-1</f>
        <v>1.9973333333333332</v>
      </c>
      <c r="W52" s="130">
        <f>SUM($H48:W48)/SUM($H44:W44)-1</f>
        <v>1.8725000000000001</v>
      </c>
      <c r="X52" s="130">
        <f>SUM($H48:X48)/SUM($H44:X44)-1</f>
        <v>1.7623529411764705</v>
      </c>
      <c r="Y52" s="130">
        <f>SUM($H48:Y48)/SUM($H44:Y44)-1</f>
        <v>1.6644444444444444</v>
      </c>
      <c r="Z52" s="130">
        <f>SUM($H48:Z48)/SUM($H44:Z44)-1</f>
        <v>1.5768421052631578</v>
      </c>
      <c r="AA52" s="130">
        <f>SUM($H48:AA48)/SUM($H44:AA44)-1</f>
        <v>1.4980000000000002</v>
      </c>
      <c r="AB52" s="130">
        <f>SUM($H48:AB48)/SUM($H44:AB44)-1</f>
        <v>1.4266666666666667</v>
      </c>
      <c r="AC52" s="130">
        <f>SUM($H48:AC48)/SUM($H44:AC44)-1</f>
        <v>1.3618181818181818</v>
      </c>
      <c r="AD52" s="130">
        <f>SUM($H48:AD48)/SUM($H44:AD44)-1</f>
        <v>1.3026086956521739</v>
      </c>
      <c r="AE52" s="130">
        <f>SUM($H48:AE48)/SUM($H44:AE44)-1</f>
        <v>1.2483333333333335</v>
      </c>
      <c r="AF52" s="130">
        <f>SUM($H48:AF48)/SUM($H44:AF44)-1</f>
        <v>1.1983999999999999</v>
      </c>
      <c r="AG52" s="130">
        <f>SUM($H48:AG48)/SUM($H44:AG44)-1</f>
        <v>1.1523076923076925</v>
      </c>
      <c r="AH52" s="130">
        <f>SUM($H48:AH48)/SUM($H44:AH44)-1</f>
        <v>1.1096296296296297</v>
      </c>
      <c r="AI52" s="130">
        <f>SUM($H48:AI48)/SUM($H44:AI44)-1</f>
        <v>1.0699999999999998</v>
      </c>
      <c r="AJ52" s="130">
        <f>SUM($H48:AJ48)/SUM($H44:AJ44)-1</f>
        <v>1.0331034482758619</v>
      </c>
      <c r="AK52" s="130">
        <f>SUM($H48:AK48)/SUM($H44:AK44)-1</f>
        <v>0.99866666666666659</v>
      </c>
      <c r="AL52" s="130">
        <f>SUM($H48:AL48)/SUM($H44:AL44)-1</f>
        <v>0.9664516129032259</v>
      </c>
    </row>
    <row r="53" spans="1:38" ht="15">
      <c r="A53" s="281"/>
      <c r="B53" s="281"/>
      <c r="C53" s="281"/>
      <c r="D53" s="281"/>
      <c r="E53" s="116" t="s">
        <v>393</v>
      </c>
      <c r="F53" s="104"/>
      <c r="G53" s="130" t="e">
        <f>(G49-G47)/G47</f>
        <v>#DIV/0!</v>
      </c>
      <c r="H53" s="131">
        <f>(H49-H44)/H44</f>
        <v>-0.46</v>
      </c>
      <c r="I53" s="130">
        <f>SUM($H49:I49)/SUM($H44:I44)-1</f>
        <v>-0.18999999999999995</v>
      </c>
      <c r="J53" s="130">
        <f>SUM($H49:J49)/SUM($H44:J44)-1</f>
        <v>0.26</v>
      </c>
      <c r="K53" s="130">
        <f>SUM($H49:K49)/SUM($H44:K44)-1</f>
        <v>-1.0000000000000009E-2</v>
      </c>
      <c r="L53" s="130">
        <f>SUM($H49:L49)/SUM($H44:L44)-1</f>
        <v>-8.0000000000000071E-3</v>
      </c>
      <c r="M53" s="130">
        <f>SUM($H49:M49)/SUM($H44:M44)-1</f>
        <v>0.15999999999999992</v>
      </c>
      <c r="N53" s="130">
        <f>SUM($H49:N49)/SUM($H44:N44)-1</f>
        <v>0.56571428571428561</v>
      </c>
      <c r="O53" s="130">
        <f>SUM($H49:O49)/SUM($H44:O44)-1</f>
        <v>1.37</v>
      </c>
      <c r="P53" s="130">
        <f>SUM($H49:P49)/SUM($H44:P44)-1</f>
        <v>2.8844444444444446</v>
      </c>
      <c r="Q53" s="130">
        <f>SUM($H49:Q49)/SUM($H44:Q44)-1</f>
        <v>2.5960000000000001</v>
      </c>
      <c r="R53" s="130">
        <f>SUM($H49:R49)/SUM($H44:R44)-1</f>
        <v>2.4509090909090907</v>
      </c>
      <c r="S53" s="130">
        <f>SUM($H49:S49)/SUM($H44:S44)-1</f>
        <v>2.4966666666666666</v>
      </c>
      <c r="T53" s="130">
        <f>SUM($H49:T49)/SUM($H44:T44)-1</f>
        <v>2.3046153846153845</v>
      </c>
      <c r="U53" s="130">
        <f>SUM($H49:U49)/SUM($H44:U44)-1</f>
        <v>2.14</v>
      </c>
      <c r="V53" s="130">
        <f>SUM($H49:V49)/SUM($H44:V44)-1</f>
        <v>1.9973333333333332</v>
      </c>
      <c r="W53" s="130">
        <f>SUM($H49:W49)/SUM($H44:W44)-1</f>
        <v>1.8725000000000001</v>
      </c>
      <c r="X53" s="130">
        <f>SUM($H49:X49)/SUM($H44:X44)-1</f>
        <v>1.7623529411764705</v>
      </c>
      <c r="Y53" s="130">
        <f>SUM($H49:Y49)/SUM($H44:Y44)-1</f>
        <v>1.6644444444444444</v>
      </c>
      <c r="Z53" s="130">
        <f>SUM($H49:Z49)/SUM($H44:Z44)-1</f>
        <v>1.5768421052631578</v>
      </c>
      <c r="AA53" s="130">
        <f>SUM($H49:AA49)/SUM($H44:AA44)-1</f>
        <v>1.4980000000000002</v>
      </c>
      <c r="AB53" s="130">
        <f>SUM($H49:AB49)/SUM($H44:AB44)-1</f>
        <v>1.4266666666666667</v>
      </c>
      <c r="AC53" s="130">
        <f>SUM($H49:AC49)/SUM($H44:AC44)-1</f>
        <v>1.3618181818181818</v>
      </c>
      <c r="AD53" s="130">
        <f>SUM($H49:AD49)/SUM($H44:AD44)-1</f>
        <v>1.3026086956521739</v>
      </c>
      <c r="AE53" s="130">
        <f>SUM($H49:AE49)/SUM($H44:AE44)-1</f>
        <v>1.2483333333333335</v>
      </c>
      <c r="AF53" s="130">
        <f>SUM($H49:AF49)/SUM($H44:AF44)-1</f>
        <v>1.1983999999999999</v>
      </c>
      <c r="AG53" s="130">
        <f>SUM($H49:AG49)/SUM($H44:AG44)-1</f>
        <v>1.1523076923076925</v>
      </c>
      <c r="AH53" s="130">
        <f>SUM($H49:AH49)/SUM($H44:AH44)-1</f>
        <v>1.1096296296296297</v>
      </c>
      <c r="AI53" s="130">
        <f>SUM($H49:AI49)/SUM($H44:AI44)-1</f>
        <v>1.0699999999999998</v>
      </c>
      <c r="AJ53" s="130">
        <f>SUM($H49:AJ49)/SUM($H44:AJ44)-1</f>
        <v>1.0331034482758619</v>
      </c>
      <c r="AK53" s="130">
        <f>SUM($H49:AK49)/SUM($H44:AK44)-1</f>
        <v>0.99866666666666659</v>
      </c>
      <c r="AL53" s="130">
        <f>SUM($H49:AL49)/SUM($H44:AL44)-1</f>
        <v>0.9664516129032259</v>
      </c>
    </row>
    <row r="54" spans="1:38" ht="15">
      <c r="A54" s="139"/>
      <c r="B54" s="139"/>
      <c r="C54" s="139"/>
      <c r="D54" s="139"/>
      <c r="E54" s="140"/>
      <c r="F54" s="141"/>
      <c r="G54" s="142"/>
      <c r="H54" s="14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</row>
    <row r="55" spans="1:38" ht="15">
      <c r="A55" s="55">
        <v>2</v>
      </c>
      <c r="B55" s="55" t="s">
        <v>403</v>
      </c>
      <c r="E55" s="55" t="s">
        <v>404</v>
      </c>
      <c r="I55" s="144"/>
      <c r="J55" s="144"/>
    </row>
    <row r="56" spans="1:38" ht="15">
      <c r="A56" s="55">
        <v>3</v>
      </c>
      <c r="B56" s="55" t="s">
        <v>405</v>
      </c>
      <c r="E56" s="55" t="s">
        <v>406</v>
      </c>
      <c r="I56" s="144"/>
      <c r="J56" s="144"/>
    </row>
    <row r="58" spans="1:38">
      <c r="A58" s="145" t="s">
        <v>407</v>
      </c>
    </row>
    <row r="60" spans="1:38">
      <c r="A60" s="119" t="s">
        <v>17</v>
      </c>
      <c r="B60" s="146" t="s">
        <v>352</v>
      </c>
      <c r="C60" s="146" t="s">
        <v>375</v>
      </c>
      <c r="D60" s="146" t="s">
        <v>376</v>
      </c>
      <c r="E60" s="119" t="s">
        <v>408</v>
      </c>
    </row>
    <row r="61" spans="1:38">
      <c r="A61" s="106">
        <v>1</v>
      </c>
      <c r="B61" s="104" t="s">
        <v>409</v>
      </c>
      <c r="C61" s="116" t="s">
        <v>410</v>
      </c>
      <c r="D61" s="116" t="s">
        <v>411</v>
      </c>
      <c r="E61" s="147">
        <v>0.3</v>
      </c>
    </row>
    <row r="62" spans="1:38">
      <c r="A62" s="106">
        <f>+A61+1</f>
        <v>2</v>
      </c>
      <c r="B62" s="104" t="s">
        <v>412</v>
      </c>
      <c r="C62" s="116" t="s">
        <v>410</v>
      </c>
      <c r="D62" s="116" t="s">
        <v>411</v>
      </c>
      <c r="E62" s="148">
        <v>0.4</v>
      </c>
    </row>
    <row r="63" spans="1:38">
      <c r="A63" s="106">
        <f t="shared" ref="A63:A75" si="20">+A62+1</f>
        <v>3</v>
      </c>
      <c r="B63" s="104" t="s">
        <v>413</v>
      </c>
      <c r="C63" s="116" t="s">
        <v>410</v>
      </c>
      <c r="D63" s="116" t="s">
        <v>411</v>
      </c>
      <c r="E63" s="147">
        <v>0.5</v>
      </c>
    </row>
    <row r="64" spans="1:38">
      <c r="A64" s="106">
        <f t="shared" si="20"/>
        <v>4</v>
      </c>
      <c r="B64" s="104" t="s">
        <v>414</v>
      </c>
      <c r="C64" s="116" t="s">
        <v>410</v>
      </c>
      <c r="D64" s="116" t="s">
        <v>411</v>
      </c>
      <c r="E64" s="147">
        <v>0.6</v>
      </c>
    </row>
    <row r="65" spans="1:5">
      <c r="A65" s="106">
        <f t="shared" si="20"/>
        <v>5</v>
      </c>
      <c r="B65" s="104" t="s">
        <v>415</v>
      </c>
      <c r="C65" s="116" t="s">
        <v>410</v>
      </c>
      <c r="D65" s="116" t="s">
        <v>411</v>
      </c>
      <c r="E65" s="147">
        <v>0.41</v>
      </c>
    </row>
    <row r="66" spans="1:5">
      <c r="A66" s="106">
        <f t="shared" si="20"/>
        <v>6</v>
      </c>
      <c r="B66" s="104" t="s">
        <v>416</v>
      </c>
      <c r="C66" s="116" t="s">
        <v>410</v>
      </c>
      <c r="D66" s="116" t="s">
        <v>411</v>
      </c>
      <c r="E66" s="147">
        <v>0.5</v>
      </c>
    </row>
    <row r="67" spans="1:5">
      <c r="A67" s="106">
        <f t="shared" si="20"/>
        <v>7</v>
      </c>
      <c r="B67" s="104" t="s">
        <v>417</v>
      </c>
      <c r="C67" s="116" t="s">
        <v>410</v>
      </c>
      <c r="D67" s="116" t="s">
        <v>411</v>
      </c>
      <c r="E67" s="147">
        <v>0.6</v>
      </c>
    </row>
    <row r="68" spans="1:5">
      <c r="A68" s="106">
        <f t="shared" si="20"/>
        <v>8</v>
      </c>
      <c r="B68" s="104" t="s">
        <v>418</v>
      </c>
      <c r="C68" s="149" t="s">
        <v>139</v>
      </c>
      <c r="D68" s="149" t="s">
        <v>419</v>
      </c>
      <c r="E68" s="147">
        <v>0.41</v>
      </c>
    </row>
    <row r="69" spans="1:5">
      <c r="A69" s="106">
        <f t="shared" si="20"/>
        <v>9</v>
      </c>
      <c r="B69" s="104" t="s">
        <v>420</v>
      </c>
      <c r="C69" s="149" t="s">
        <v>139</v>
      </c>
      <c r="D69" s="149" t="s">
        <v>419</v>
      </c>
      <c r="E69" s="147">
        <v>0.5</v>
      </c>
    </row>
    <row r="70" spans="1:5">
      <c r="A70" s="106">
        <f t="shared" si="20"/>
        <v>10</v>
      </c>
      <c r="B70" s="104" t="s">
        <v>421</v>
      </c>
      <c r="C70" s="149" t="s">
        <v>121</v>
      </c>
      <c r="D70" s="149" t="s">
        <v>419</v>
      </c>
      <c r="E70" s="147">
        <v>0.6</v>
      </c>
    </row>
    <row r="71" spans="1:5">
      <c r="A71" s="106">
        <f t="shared" si="20"/>
        <v>11</v>
      </c>
      <c r="B71" s="104" t="s">
        <v>422</v>
      </c>
      <c r="C71" s="149" t="s">
        <v>121</v>
      </c>
      <c r="D71" s="149" t="s">
        <v>419</v>
      </c>
      <c r="E71" s="147">
        <v>0.41</v>
      </c>
    </row>
    <row r="72" spans="1:5">
      <c r="A72" s="106">
        <f t="shared" si="20"/>
        <v>12</v>
      </c>
      <c r="B72" s="104" t="s">
        <v>423</v>
      </c>
      <c r="C72" s="149" t="s">
        <v>121</v>
      </c>
      <c r="D72" s="149" t="s">
        <v>419</v>
      </c>
      <c r="E72" s="147">
        <v>0.5</v>
      </c>
    </row>
    <row r="73" spans="1:5">
      <c r="A73" s="106">
        <f t="shared" si="20"/>
        <v>13</v>
      </c>
      <c r="B73" s="104" t="s">
        <v>424</v>
      </c>
      <c r="C73" s="149" t="s">
        <v>121</v>
      </c>
      <c r="D73" s="149" t="s">
        <v>419</v>
      </c>
      <c r="E73" s="147">
        <v>0.6</v>
      </c>
    </row>
    <row r="74" spans="1:5">
      <c r="A74" s="106">
        <f t="shared" si="20"/>
        <v>14</v>
      </c>
      <c r="B74" s="104" t="s">
        <v>425</v>
      </c>
      <c r="C74" s="149" t="s">
        <v>121</v>
      </c>
      <c r="D74" s="149" t="s">
        <v>419</v>
      </c>
      <c r="E74" s="147">
        <v>0.41</v>
      </c>
    </row>
    <row r="75" spans="1:5">
      <c r="A75" s="106">
        <f t="shared" si="20"/>
        <v>15</v>
      </c>
      <c r="B75" s="104" t="s">
        <v>426</v>
      </c>
      <c r="C75" s="149" t="s">
        <v>121</v>
      </c>
      <c r="D75" s="149" t="s">
        <v>419</v>
      </c>
      <c r="E75" s="147">
        <v>0.6</v>
      </c>
    </row>
  </sheetData>
  <mergeCells count="90">
    <mergeCell ref="A44:A53"/>
    <mergeCell ref="B44:B53"/>
    <mergeCell ref="C44:C53"/>
    <mergeCell ref="D44:D53"/>
    <mergeCell ref="AG42:AG43"/>
    <mergeCell ref="AA42:AA43"/>
    <mergeCell ref="AB42:AB43"/>
    <mergeCell ref="AC42:AC43"/>
    <mergeCell ref="AD42:AD43"/>
    <mergeCell ref="AE42:AE43"/>
    <mergeCell ref="AF42:AF43"/>
    <mergeCell ref="U42:U43"/>
    <mergeCell ref="V42:V43"/>
    <mergeCell ref="W42:W43"/>
    <mergeCell ref="X42:X43"/>
    <mergeCell ref="Y42:Y43"/>
    <mergeCell ref="AH42:AH43"/>
    <mergeCell ref="AI42:AI43"/>
    <mergeCell ref="AJ42:AJ43"/>
    <mergeCell ref="AK42:AK43"/>
    <mergeCell ref="AL42:AL43"/>
    <mergeCell ref="Z42:Z43"/>
    <mergeCell ref="O42:O43"/>
    <mergeCell ref="P42:P43"/>
    <mergeCell ref="Q42:Q43"/>
    <mergeCell ref="R42:R43"/>
    <mergeCell ref="S42:S43"/>
    <mergeCell ref="T42:T43"/>
    <mergeCell ref="N42:N43"/>
    <mergeCell ref="A42:A43"/>
    <mergeCell ref="B42:B43"/>
    <mergeCell ref="C42:C43"/>
    <mergeCell ref="D42:D43"/>
    <mergeCell ref="E42:E43"/>
    <mergeCell ref="H42:H43"/>
    <mergeCell ref="I42:I43"/>
    <mergeCell ref="J42:J43"/>
    <mergeCell ref="K42:K43"/>
    <mergeCell ref="L42:L43"/>
    <mergeCell ref="M42:M43"/>
    <mergeCell ref="A21:A30"/>
    <mergeCell ref="B21:B30"/>
    <mergeCell ref="C21:C30"/>
    <mergeCell ref="D21:D30"/>
    <mergeCell ref="A31:A37"/>
    <mergeCell ref="B31:B37"/>
    <mergeCell ref="C31:C37"/>
    <mergeCell ref="D31:D37"/>
    <mergeCell ref="AK9:AK10"/>
    <mergeCell ref="AL9:AL10"/>
    <mergeCell ref="A11:A20"/>
    <mergeCell ref="B11:B20"/>
    <mergeCell ref="C11:C20"/>
    <mergeCell ref="D11:D20"/>
    <mergeCell ref="AE9:AE10"/>
    <mergeCell ref="AF9:AF10"/>
    <mergeCell ref="AG9:AG10"/>
    <mergeCell ref="AH9:AH10"/>
    <mergeCell ref="AI9:AI10"/>
    <mergeCell ref="AJ9:AJ10"/>
    <mergeCell ref="Y9:Y10"/>
    <mergeCell ref="Z9:Z10"/>
    <mergeCell ref="AA9:AA10"/>
    <mergeCell ref="AB9:AB10"/>
    <mergeCell ref="AC9:AC10"/>
    <mergeCell ref="AD9:AD10"/>
    <mergeCell ref="S9:S10"/>
    <mergeCell ref="T9:T10"/>
    <mergeCell ref="U9:U10"/>
    <mergeCell ref="V9:V10"/>
    <mergeCell ref="W9:W10"/>
    <mergeCell ref="X9:X10"/>
    <mergeCell ref="R9:R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F9:F10"/>
    <mergeCell ref="A9:A10"/>
    <mergeCell ref="B9:B10"/>
    <mergeCell ref="C9:C10"/>
    <mergeCell ref="D9:D10"/>
    <mergeCell ref="E9:E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AC84"/>
  <sheetViews>
    <sheetView workbookViewId="0">
      <selection activeCell="Q33" sqref="Q33"/>
    </sheetView>
  </sheetViews>
  <sheetFormatPr defaultRowHeight="12.75"/>
  <cols>
    <col min="1" max="1" width="10.140625" style="55" customWidth="1"/>
    <col min="2" max="2" width="18.28515625" style="55" customWidth="1"/>
    <col min="3" max="3" width="9.140625" style="55"/>
    <col min="4" max="4" width="9.7109375" style="55" bestFit="1" customWidth="1"/>
    <col min="5" max="5" width="9.5703125" style="55" bestFit="1" customWidth="1"/>
    <col min="6" max="6" width="9.140625" style="55"/>
    <col min="7" max="8" width="9.5703125" style="55" bestFit="1" customWidth="1"/>
    <col min="9" max="11" width="9.140625" style="55"/>
    <col min="12" max="12" width="10.28515625" style="55" bestFit="1" customWidth="1"/>
    <col min="13" max="13" width="9.140625" style="55"/>
    <col min="14" max="14" width="10.5703125" style="55" customWidth="1"/>
    <col min="15" max="15" width="16.85546875" style="55" customWidth="1"/>
    <col min="16" max="256" width="9.140625" style="55"/>
    <col min="257" max="257" width="10.140625" style="55" customWidth="1"/>
    <col min="258" max="258" width="18.28515625" style="55" customWidth="1"/>
    <col min="259" max="259" width="9.140625" style="55"/>
    <col min="260" max="260" width="9.7109375" style="55" bestFit="1" customWidth="1"/>
    <col min="261" max="261" width="9.5703125" style="55" bestFit="1" customWidth="1"/>
    <col min="262" max="262" width="9.140625" style="55"/>
    <col min="263" max="264" width="9.5703125" style="55" bestFit="1" customWidth="1"/>
    <col min="265" max="267" width="9.140625" style="55"/>
    <col min="268" max="268" width="10.28515625" style="55" bestFit="1" customWidth="1"/>
    <col min="269" max="269" width="9.140625" style="55"/>
    <col min="270" max="270" width="10.5703125" style="55" customWidth="1"/>
    <col min="271" max="271" width="16.85546875" style="55" customWidth="1"/>
    <col min="272" max="512" width="9.140625" style="55"/>
    <col min="513" max="513" width="10.140625" style="55" customWidth="1"/>
    <col min="514" max="514" width="18.28515625" style="55" customWidth="1"/>
    <col min="515" max="515" width="9.140625" style="55"/>
    <col min="516" max="516" width="9.7109375" style="55" bestFit="1" customWidth="1"/>
    <col min="517" max="517" width="9.5703125" style="55" bestFit="1" customWidth="1"/>
    <col min="518" max="518" width="9.140625" style="55"/>
    <col min="519" max="520" width="9.5703125" style="55" bestFit="1" customWidth="1"/>
    <col min="521" max="523" width="9.140625" style="55"/>
    <col min="524" max="524" width="10.28515625" style="55" bestFit="1" customWidth="1"/>
    <col min="525" max="525" width="9.140625" style="55"/>
    <col min="526" max="526" width="10.5703125" style="55" customWidth="1"/>
    <col min="527" max="527" width="16.85546875" style="55" customWidth="1"/>
    <col min="528" max="768" width="9.140625" style="55"/>
    <col min="769" max="769" width="10.140625" style="55" customWidth="1"/>
    <col min="770" max="770" width="18.28515625" style="55" customWidth="1"/>
    <col min="771" max="771" width="9.140625" style="55"/>
    <col min="772" max="772" width="9.7109375" style="55" bestFit="1" customWidth="1"/>
    <col min="773" max="773" width="9.5703125" style="55" bestFit="1" customWidth="1"/>
    <col min="774" max="774" width="9.140625" style="55"/>
    <col min="775" max="776" width="9.5703125" style="55" bestFit="1" customWidth="1"/>
    <col min="777" max="779" width="9.140625" style="55"/>
    <col min="780" max="780" width="10.28515625" style="55" bestFit="1" customWidth="1"/>
    <col min="781" max="781" width="9.140625" style="55"/>
    <col min="782" max="782" width="10.5703125" style="55" customWidth="1"/>
    <col min="783" max="783" width="16.85546875" style="55" customWidth="1"/>
    <col min="784" max="1024" width="9.140625" style="55"/>
    <col min="1025" max="1025" width="10.140625" style="55" customWidth="1"/>
    <col min="1026" max="1026" width="18.28515625" style="55" customWidth="1"/>
    <col min="1027" max="1027" width="9.140625" style="55"/>
    <col min="1028" max="1028" width="9.7109375" style="55" bestFit="1" customWidth="1"/>
    <col min="1029" max="1029" width="9.5703125" style="55" bestFit="1" customWidth="1"/>
    <col min="1030" max="1030" width="9.140625" style="55"/>
    <col min="1031" max="1032" width="9.5703125" style="55" bestFit="1" customWidth="1"/>
    <col min="1033" max="1035" width="9.140625" style="55"/>
    <col min="1036" max="1036" width="10.28515625" style="55" bestFit="1" customWidth="1"/>
    <col min="1037" max="1037" width="9.140625" style="55"/>
    <col min="1038" max="1038" width="10.5703125" style="55" customWidth="1"/>
    <col min="1039" max="1039" width="16.85546875" style="55" customWidth="1"/>
    <col min="1040" max="1280" width="9.140625" style="55"/>
    <col min="1281" max="1281" width="10.140625" style="55" customWidth="1"/>
    <col min="1282" max="1282" width="18.28515625" style="55" customWidth="1"/>
    <col min="1283" max="1283" width="9.140625" style="55"/>
    <col min="1284" max="1284" width="9.7109375" style="55" bestFit="1" customWidth="1"/>
    <col min="1285" max="1285" width="9.5703125" style="55" bestFit="1" customWidth="1"/>
    <col min="1286" max="1286" width="9.140625" style="55"/>
    <col min="1287" max="1288" width="9.5703125" style="55" bestFit="1" customWidth="1"/>
    <col min="1289" max="1291" width="9.140625" style="55"/>
    <col min="1292" max="1292" width="10.28515625" style="55" bestFit="1" customWidth="1"/>
    <col min="1293" max="1293" width="9.140625" style="55"/>
    <col min="1294" max="1294" width="10.5703125" style="55" customWidth="1"/>
    <col min="1295" max="1295" width="16.85546875" style="55" customWidth="1"/>
    <col min="1296" max="1536" width="9.140625" style="55"/>
    <col min="1537" max="1537" width="10.140625" style="55" customWidth="1"/>
    <col min="1538" max="1538" width="18.28515625" style="55" customWidth="1"/>
    <col min="1539" max="1539" width="9.140625" style="55"/>
    <col min="1540" max="1540" width="9.7109375" style="55" bestFit="1" customWidth="1"/>
    <col min="1541" max="1541" width="9.5703125" style="55" bestFit="1" customWidth="1"/>
    <col min="1542" max="1542" width="9.140625" style="55"/>
    <col min="1543" max="1544" width="9.5703125" style="55" bestFit="1" customWidth="1"/>
    <col min="1545" max="1547" width="9.140625" style="55"/>
    <col min="1548" max="1548" width="10.28515625" style="55" bestFit="1" customWidth="1"/>
    <col min="1549" max="1549" width="9.140625" style="55"/>
    <col min="1550" max="1550" width="10.5703125" style="55" customWidth="1"/>
    <col min="1551" max="1551" width="16.85546875" style="55" customWidth="1"/>
    <col min="1552" max="1792" width="9.140625" style="55"/>
    <col min="1793" max="1793" width="10.140625" style="55" customWidth="1"/>
    <col min="1794" max="1794" width="18.28515625" style="55" customWidth="1"/>
    <col min="1795" max="1795" width="9.140625" style="55"/>
    <col min="1796" max="1796" width="9.7109375" style="55" bestFit="1" customWidth="1"/>
    <col min="1797" max="1797" width="9.5703125" style="55" bestFit="1" customWidth="1"/>
    <col min="1798" max="1798" width="9.140625" style="55"/>
    <col min="1799" max="1800" width="9.5703125" style="55" bestFit="1" customWidth="1"/>
    <col min="1801" max="1803" width="9.140625" style="55"/>
    <col min="1804" max="1804" width="10.28515625" style="55" bestFit="1" customWidth="1"/>
    <col min="1805" max="1805" width="9.140625" style="55"/>
    <col min="1806" max="1806" width="10.5703125" style="55" customWidth="1"/>
    <col min="1807" max="1807" width="16.85546875" style="55" customWidth="1"/>
    <col min="1808" max="2048" width="9.140625" style="55"/>
    <col min="2049" max="2049" width="10.140625" style="55" customWidth="1"/>
    <col min="2050" max="2050" width="18.28515625" style="55" customWidth="1"/>
    <col min="2051" max="2051" width="9.140625" style="55"/>
    <col min="2052" max="2052" width="9.7109375" style="55" bestFit="1" customWidth="1"/>
    <col min="2053" max="2053" width="9.5703125" style="55" bestFit="1" customWidth="1"/>
    <col min="2054" max="2054" width="9.140625" style="55"/>
    <col min="2055" max="2056" width="9.5703125" style="55" bestFit="1" customWidth="1"/>
    <col min="2057" max="2059" width="9.140625" style="55"/>
    <col min="2060" max="2060" width="10.28515625" style="55" bestFit="1" customWidth="1"/>
    <col min="2061" max="2061" width="9.140625" style="55"/>
    <col min="2062" max="2062" width="10.5703125" style="55" customWidth="1"/>
    <col min="2063" max="2063" width="16.85546875" style="55" customWidth="1"/>
    <col min="2064" max="2304" width="9.140625" style="55"/>
    <col min="2305" max="2305" width="10.140625" style="55" customWidth="1"/>
    <col min="2306" max="2306" width="18.28515625" style="55" customWidth="1"/>
    <col min="2307" max="2307" width="9.140625" style="55"/>
    <col min="2308" max="2308" width="9.7109375" style="55" bestFit="1" customWidth="1"/>
    <col min="2309" max="2309" width="9.5703125" style="55" bestFit="1" customWidth="1"/>
    <col min="2310" max="2310" width="9.140625" style="55"/>
    <col min="2311" max="2312" width="9.5703125" style="55" bestFit="1" customWidth="1"/>
    <col min="2313" max="2315" width="9.140625" style="55"/>
    <col min="2316" max="2316" width="10.28515625" style="55" bestFit="1" customWidth="1"/>
    <col min="2317" max="2317" width="9.140625" style="55"/>
    <col min="2318" max="2318" width="10.5703125" style="55" customWidth="1"/>
    <col min="2319" max="2319" width="16.85546875" style="55" customWidth="1"/>
    <col min="2320" max="2560" width="9.140625" style="55"/>
    <col min="2561" max="2561" width="10.140625" style="55" customWidth="1"/>
    <col min="2562" max="2562" width="18.28515625" style="55" customWidth="1"/>
    <col min="2563" max="2563" width="9.140625" style="55"/>
    <col min="2564" max="2564" width="9.7109375" style="55" bestFit="1" customWidth="1"/>
    <col min="2565" max="2565" width="9.5703125" style="55" bestFit="1" customWidth="1"/>
    <col min="2566" max="2566" width="9.140625" style="55"/>
    <col min="2567" max="2568" width="9.5703125" style="55" bestFit="1" customWidth="1"/>
    <col min="2569" max="2571" width="9.140625" style="55"/>
    <col min="2572" max="2572" width="10.28515625" style="55" bestFit="1" customWidth="1"/>
    <col min="2573" max="2573" width="9.140625" style="55"/>
    <col min="2574" max="2574" width="10.5703125" style="55" customWidth="1"/>
    <col min="2575" max="2575" width="16.85546875" style="55" customWidth="1"/>
    <col min="2576" max="2816" width="9.140625" style="55"/>
    <col min="2817" max="2817" width="10.140625" style="55" customWidth="1"/>
    <col min="2818" max="2818" width="18.28515625" style="55" customWidth="1"/>
    <col min="2819" max="2819" width="9.140625" style="55"/>
    <col min="2820" max="2820" width="9.7109375" style="55" bestFit="1" customWidth="1"/>
    <col min="2821" max="2821" width="9.5703125" style="55" bestFit="1" customWidth="1"/>
    <col min="2822" max="2822" width="9.140625" style="55"/>
    <col min="2823" max="2824" width="9.5703125" style="55" bestFit="1" customWidth="1"/>
    <col min="2825" max="2827" width="9.140625" style="55"/>
    <col min="2828" max="2828" width="10.28515625" style="55" bestFit="1" customWidth="1"/>
    <col min="2829" max="2829" width="9.140625" style="55"/>
    <col min="2830" max="2830" width="10.5703125" style="55" customWidth="1"/>
    <col min="2831" max="2831" width="16.85546875" style="55" customWidth="1"/>
    <col min="2832" max="3072" width="9.140625" style="55"/>
    <col min="3073" max="3073" width="10.140625" style="55" customWidth="1"/>
    <col min="3074" max="3074" width="18.28515625" style="55" customWidth="1"/>
    <col min="3075" max="3075" width="9.140625" style="55"/>
    <col min="3076" max="3076" width="9.7109375" style="55" bestFit="1" customWidth="1"/>
    <col min="3077" max="3077" width="9.5703125" style="55" bestFit="1" customWidth="1"/>
    <col min="3078" max="3078" width="9.140625" style="55"/>
    <col min="3079" max="3080" width="9.5703125" style="55" bestFit="1" customWidth="1"/>
    <col min="3081" max="3083" width="9.140625" style="55"/>
    <col min="3084" max="3084" width="10.28515625" style="55" bestFit="1" customWidth="1"/>
    <col min="3085" max="3085" width="9.140625" style="55"/>
    <col min="3086" max="3086" width="10.5703125" style="55" customWidth="1"/>
    <col min="3087" max="3087" width="16.85546875" style="55" customWidth="1"/>
    <col min="3088" max="3328" width="9.140625" style="55"/>
    <col min="3329" max="3329" width="10.140625" style="55" customWidth="1"/>
    <col min="3330" max="3330" width="18.28515625" style="55" customWidth="1"/>
    <col min="3331" max="3331" width="9.140625" style="55"/>
    <col min="3332" max="3332" width="9.7109375" style="55" bestFit="1" customWidth="1"/>
    <col min="3333" max="3333" width="9.5703125" style="55" bestFit="1" customWidth="1"/>
    <col min="3334" max="3334" width="9.140625" style="55"/>
    <col min="3335" max="3336" width="9.5703125" style="55" bestFit="1" customWidth="1"/>
    <col min="3337" max="3339" width="9.140625" style="55"/>
    <col min="3340" max="3340" width="10.28515625" style="55" bestFit="1" customWidth="1"/>
    <col min="3341" max="3341" width="9.140625" style="55"/>
    <col min="3342" max="3342" width="10.5703125" style="55" customWidth="1"/>
    <col min="3343" max="3343" width="16.85546875" style="55" customWidth="1"/>
    <col min="3344" max="3584" width="9.140625" style="55"/>
    <col min="3585" max="3585" width="10.140625" style="55" customWidth="1"/>
    <col min="3586" max="3586" width="18.28515625" style="55" customWidth="1"/>
    <col min="3587" max="3587" width="9.140625" style="55"/>
    <col min="3588" max="3588" width="9.7109375" style="55" bestFit="1" customWidth="1"/>
    <col min="3589" max="3589" width="9.5703125" style="55" bestFit="1" customWidth="1"/>
    <col min="3590" max="3590" width="9.140625" style="55"/>
    <col min="3591" max="3592" width="9.5703125" style="55" bestFit="1" customWidth="1"/>
    <col min="3593" max="3595" width="9.140625" style="55"/>
    <col min="3596" max="3596" width="10.28515625" style="55" bestFit="1" customWidth="1"/>
    <col min="3597" max="3597" width="9.140625" style="55"/>
    <col min="3598" max="3598" width="10.5703125" style="55" customWidth="1"/>
    <col min="3599" max="3599" width="16.85546875" style="55" customWidth="1"/>
    <col min="3600" max="3840" width="9.140625" style="55"/>
    <col min="3841" max="3841" width="10.140625" style="55" customWidth="1"/>
    <col min="3842" max="3842" width="18.28515625" style="55" customWidth="1"/>
    <col min="3843" max="3843" width="9.140625" style="55"/>
    <col min="3844" max="3844" width="9.7109375" style="55" bestFit="1" customWidth="1"/>
    <col min="3845" max="3845" width="9.5703125" style="55" bestFit="1" customWidth="1"/>
    <col min="3846" max="3846" width="9.140625" style="55"/>
    <col min="3847" max="3848" width="9.5703125" style="55" bestFit="1" customWidth="1"/>
    <col min="3849" max="3851" width="9.140625" style="55"/>
    <col min="3852" max="3852" width="10.28515625" style="55" bestFit="1" customWidth="1"/>
    <col min="3853" max="3853" width="9.140625" style="55"/>
    <col min="3854" max="3854" width="10.5703125" style="55" customWidth="1"/>
    <col min="3855" max="3855" width="16.85546875" style="55" customWidth="1"/>
    <col min="3856" max="4096" width="9.140625" style="55"/>
    <col min="4097" max="4097" width="10.140625" style="55" customWidth="1"/>
    <col min="4098" max="4098" width="18.28515625" style="55" customWidth="1"/>
    <col min="4099" max="4099" width="9.140625" style="55"/>
    <col min="4100" max="4100" width="9.7109375" style="55" bestFit="1" customWidth="1"/>
    <col min="4101" max="4101" width="9.5703125" style="55" bestFit="1" customWidth="1"/>
    <col min="4102" max="4102" width="9.140625" style="55"/>
    <col min="4103" max="4104" width="9.5703125" style="55" bestFit="1" customWidth="1"/>
    <col min="4105" max="4107" width="9.140625" style="55"/>
    <col min="4108" max="4108" width="10.28515625" style="55" bestFit="1" customWidth="1"/>
    <col min="4109" max="4109" width="9.140625" style="55"/>
    <col min="4110" max="4110" width="10.5703125" style="55" customWidth="1"/>
    <col min="4111" max="4111" width="16.85546875" style="55" customWidth="1"/>
    <col min="4112" max="4352" width="9.140625" style="55"/>
    <col min="4353" max="4353" width="10.140625" style="55" customWidth="1"/>
    <col min="4354" max="4354" width="18.28515625" style="55" customWidth="1"/>
    <col min="4355" max="4355" width="9.140625" style="55"/>
    <col min="4356" max="4356" width="9.7109375" style="55" bestFit="1" customWidth="1"/>
    <col min="4357" max="4357" width="9.5703125" style="55" bestFit="1" customWidth="1"/>
    <col min="4358" max="4358" width="9.140625" style="55"/>
    <col min="4359" max="4360" width="9.5703125" style="55" bestFit="1" customWidth="1"/>
    <col min="4361" max="4363" width="9.140625" style="55"/>
    <col min="4364" max="4364" width="10.28515625" style="55" bestFit="1" customWidth="1"/>
    <col min="4365" max="4365" width="9.140625" style="55"/>
    <col min="4366" max="4366" width="10.5703125" style="55" customWidth="1"/>
    <col min="4367" max="4367" width="16.85546875" style="55" customWidth="1"/>
    <col min="4368" max="4608" width="9.140625" style="55"/>
    <col min="4609" max="4609" width="10.140625" style="55" customWidth="1"/>
    <col min="4610" max="4610" width="18.28515625" style="55" customWidth="1"/>
    <col min="4611" max="4611" width="9.140625" style="55"/>
    <col min="4612" max="4612" width="9.7109375" style="55" bestFit="1" customWidth="1"/>
    <col min="4613" max="4613" width="9.5703125" style="55" bestFit="1" customWidth="1"/>
    <col min="4614" max="4614" width="9.140625" style="55"/>
    <col min="4615" max="4616" width="9.5703125" style="55" bestFit="1" customWidth="1"/>
    <col min="4617" max="4619" width="9.140625" style="55"/>
    <col min="4620" max="4620" width="10.28515625" style="55" bestFit="1" customWidth="1"/>
    <col min="4621" max="4621" width="9.140625" style="55"/>
    <col min="4622" max="4622" width="10.5703125" style="55" customWidth="1"/>
    <col min="4623" max="4623" width="16.85546875" style="55" customWidth="1"/>
    <col min="4624" max="4864" width="9.140625" style="55"/>
    <col min="4865" max="4865" width="10.140625" style="55" customWidth="1"/>
    <col min="4866" max="4866" width="18.28515625" style="55" customWidth="1"/>
    <col min="4867" max="4867" width="9.140625" style="55"/>
    <col min="4868" max="4868" width="9.7109375" style="55" bestFit="1" customWidth="1"/>
    <col min="4869" max="4869" width="9.5703125" style="55" bestFit="1" customWidth="1"/>
    <col min="4870" max="4870" width="9.140625" style="55"/>
    <col min="4871" max="4872" width="9.5703125" style="55" bestFit="1" customWidth="1"/>
    <col min="4873" max="4875" width="9.140625" style="55"/>
    <col min="4876" max="4876" width="10.28515625" style="55" bestFit="1" customWidth="1"/>
    <col min="4877" max="4877" width="9.140625" style="55"/>
    <col min="4878" max="4878" width="10.5703125" style="55" customWidth="1"/>
    <col min="4879" max="4879" width="16.85546875" style="55" customWidth="1"/>
    <col min="4880" max="5120" width="9.140625" style="55"/>
    <col min="5121" max="5121" width="10.140625" style="55" customWidth="1"/>
    <col min="5122" max="5122" width="18.28515625" style="55" customWidth="1"/>
    <col min="5123" max="5123" width="9.140625" style="55"/>
    <col min="5124" max="5124" width="9.7109375" style="55" bestFit="1" customWidth="1"/>
    <col min="5125" max="5125" width="9.5703125" style="55" bestFit="1" customWidth="1"/>
    <col min="5126" max="5126" width="9.140625" style="55"/>
    <col min="5127" max="5128" width="9.5703125" style="55" bestFit="1" customWidth="1"/>
    <col min="5129" max="5131" width="9.140625" style="55"/>
    <col min="5132" max="5132" width="10.28515625" style="55" bestFit="1" customWidth="1"/>
    <col min="5133" max="5133" width="9.140625" style="55"/>
    <col min="5134" max="5134" width="10.5703125" style="55" customWidth="1"/>
    <col min="5135" max="5135" width="16.85546875" style="55" customWidth="1"/>
    <col min="5136" max="5376" width="9.140625" style="55"/>
    <col min="5377" max="5377" width="10.140625" style="55" customWidth="1"/>
    <col min="5378" max="5378" width="18.28515625" style="55" customWidth="1"/>
    <col min="5379" max="5379" width="9.140625" style="55"/>
    <col min="5380" max="5380" width="9.7109375" style="55" bestFit="1" customWidth="1"/>
    <col min="5381" max="5381" width="9.5703125" style="55" bestFit="1" customWidth="1"/>
    <col min="5382" max="5382" width="9.140625" style="55"/>
    <col min="5383" max="5384" width="9.5703125" style="55" bestFit="1" customWidth="1"/>
    <col min="5385" max="5387" width="9.140625" style="55"/>
    <col min="5388" max="5388" width="10.28515625" style="55" bestFit="1" customWidth="1"/>
    <col min="5389" max="5389" width="9.140625" style="55"/>
    <col min="5390" max="5390" width="10.5703125" style="55" customWidth="1"/>
    <col min="5391" max="5391" width="16.85546875" style="55" customWidth="1"/>
    <col min="5392" max="5632" width="9.140625" style="55"/>
    <col min="5633" max="5633" width="10.140625" style="55" customWidth="1"/>
    <col min="5634" max="5634" width="18.28515625" style="55" customWidth="1"/>
    <col min="5635" max="5635" width="9.140625" style="55"/>
    <col min="5636" max="5636" width="9.7109375" style="55" bestFit="1" customWidth="1"/>
    <col min="5637" max="5637" width="9.5703125" style="55" bestFit="1" customWidth="1"/>
    <col min="5638" max="5638" width="9.140625" style="55"/>
    <col min="5639" max="5640" width="9.5703125" style="55" bestFit="1" customWidth="1"/>
    <col min="5641" max="5643" width="9.140625" style="55"/>
    <col min="5644" max="5644" width="10.28515625" style="55" bestFit="1" customWidth="1"/>
    <col min="5645" max="5645" width="9.140625" style="55"/>
    <col min="5646" max="5646" width="10.5703125" style="55" customWidth="1"/>
    <col min="5647" max="5647" width="16.85546875" style="55" customWidth="1"/>
    <col min="5648" max="5888" width="9.140625" style="55"/>
    <col min="5889" max="5889" width="10.140625" style="55" customWidth="1"/>
    <col min="5890" max="5890" width="18.28515625" style="55" customWidth="1"/>
    <col min="5891" max="5891" width="9.140625" style="55"/>
    <col min="5892" max="5892" width="9.7109375" style="55" bestFit="1" customWidth="1"/>
    <col min="5893" max="5893" width="9.5703125" style="55" bestFit="1" customWidth="1"/>
    <col min="5894" max="5894" width="9.140625" style="55"/>
    <col min="5895" max="5896" width="9.5703125" style="55" bestFit="1" customWidth="1"/>
    <col min="5897" max="5899" width="9.140625" style="55"/>
    <col min="5900" max="5900" width="10.28515625" style="55" bestFit="1" customWidth="1"/>
    <col min="5901" max="5901" width="9.140625" style="55"/>
    <col min="5902" max="5902" width="10.5703125" style="55" customWidth="1"/>
    <col min="5903" max="5903" width="16.85546875" style="55" customWidth="1"/>
    <col min="5904" max="6144" width="9.140625" style="55"/>
    <col min="6145" max="6145" width="10.140625" style="55" customWidth="1"/>
    <col min="6146" max="6146" width="18.28515625" style="55" customWidth="1"/>
    <col min="6147" max="6147" width="9.140625" style="55"/>
    <col min="6148" max="6148" width="9.7109375" style="55" bestFit="1" customWidth="1"/>
    <col min="6149" max="6149" width="9.5703125" style="55" bestFit="1" customWidth="1"/>
    <col min="6150" max="6150" width="9.140625" style="55"/>
    <col min="6151" max="6152" width="9.5703125" style="55" bestFit="1" customWidth="1"/>
    <col min="6153" max="6155" width="9.140625" style="55"/>
    <col min="6156" max="6156" width="10.28515625" style="55" bestFit="1" customWidth="1"/>
    <col min="6157" max="6157" width="9.140625" style="55"/>
    <col min="6158" max="6158" width="10.5703125" style="55" customWidth="1"/>
    <col min="6159" max="6159" width="16.85546875" style="55" customWidth="1"/>
    <col min="6160" max="6400" width="9.140625" style="55"/>
    <col min="6401" max="6401" width="10.140625" style="55" customWidth="1"/>
    <col min="6402" max="6402" width="18.28515625" style="55" customWidth="1"/>
    <col min="6403" max="6403" width="9.140625" style="55"/>
    <col min="6404" max="6404" width="9.7109375" style="55" bestFit="1" customWidth="1"/>
    <col min="6405" max="6405" width="9.5703125" style="55" bestFit="1" customWidth="1"/>
    <col min="6406" max="6406" width="9.140625" style="55"/>
    <col min="6407" max="6408" width="9.5703125" style="55" bestFit="1" customWidth="1"/>
    <col min="6409" max="6411" width="9.140625" style="55"/>
    <col min="6412" max="6412" width="10.28515625" style="55" bestFit="1" customWidth="1"/>
    <col min="6413" max="6413" width="9.140625" style="55"/>
    <col min="6414" max="6414" width="10.5703125" style="55" customWidth="1"/>
    <col min="6415" max="6415" width="16.85546875" style="55" customWidth="1"/>
    <col min="6416" max="6656" width="9.140625" style="55"/>
    <col min="6657" max="6657" width="10.140625" style="55" customWidth="1"/>
    <col min="6658" max="6658" width="18.28515625" style="55" customWidth="1"/>
    <col min="6659" max="6659" width="9.140625" style="55"/>
    <col min="6660" max="6660" width="9.7109375" style="55" bestFit="1" customWidth="1"/>
    <col min="6661" max="6661" width="9.5703125" style="55" bestFit="1" customWidth="1"/>
    <col min="6662" max="6662" width="9.140625" style="55"/>
    <col min="6663" max="6664" width="9.5703125" style="55" bestFit="1" customWidth="1"/>
    <col min="6665" max="6667" width="9.140625" style="55"/>
    <col min="6668" max="6668" width="10.28515625" style="55" bestFit="1" customWidth="1"/>
    <col min="6669" max="6669" width="9.140625" style="55"/>
    <col min="6670" max="6670" width="10.5703125" style="55" customWidth="1"/>
    <col min="6671" max="6671" width="16.85546875" style="55" customWidth="1"/>
    <col min="6672" max="6912" width="9.140625" style="55"/>
    <col min="6913" max="6913" width="10.140625" style="55" customWidth="1"/>
    <col min="6914" max="6914" width="18.28515625" style="55" customWidth="1"/>
    <col min="6915" max="6915" width="9.140625" style="55"/>
    <col min="6916" max="6916" width="9.7109375" style="55" bestFit="1" customWidth="1"/>
    <col min="6917" max="6917" width="9.5703125" style="55" bestFit="1" customWidth="1"/>
    <col min="6918" max="6918" width="9.140625" style="55"/>
    <col min="6919" max="6920" width="9.5703125" style="55" bestFit="1" customWidth="1"/>
    <col min="6921" max="6923" width="9.140625" style="55"/>
    <col min="6924" max="6924" width="10.28515625" style="55" bestFit="1" customWidth="1"/>
    <col min="6925" max="6925" width="9.140625" style="55"/>
    <col min="6926" max="6926" width="10.5703125" style="55" customWidth="1"/>
    <col min="6927" max="6927" width="16.85546875" style="55" customWidth="1"/>
    <col min="6928" max="7168" width="9.140625" style="55"/>
    <col min="7169" max="7169" width="10.140625" style="55" customWidth="1"/>
    <col min="7170" max="7170" width="18.28515625" style="55" customWidth="1"/>
    <col min="7171" max="7171" width="9.140625" style="55"/>
    <col min="7172" max="7172" width="9.7109375" style="55" bestFit="1" customWidth="1"/>
    <col min="7173" max="7173" width="9.5703125" style="55" bestFit="1" customWidth="1"/>
    <col min="7174" max="7174" width="9.140625" style="55"/>
    <col min="7175" max="7176" width="9.5703125" style="55" bestFit="1" customWidth="1"/>
    <col min="7177" max="7179" width="9.140625" style="55"/>
    <col min="7180" max="7180" width="10.28515625" style="55" bestFit="1" customWidth="1"/>
    <col min="7181" max="7181" width="9.140625" style="55"/>
    <col min="7182" max="7182" width="10.5703125" style="55" customWidth="1"/>
    <col min="7183" max="7183" width="16.85546875" style="55" customWidth="1"/>
    <col min="7184" max="7424" width="9.140625" style="55"/>
    <col min="7425" max="7425" width="10.140625" style="55" customWidth="1"/>
    <col min="7426" max="7426" width="18.28515625" style="55" customWidth="1"/>
    <col min="7427" max="7427" width="9.140625" style="55"/>
    <col min="7428" max="7428" width="9.7109375" style="55" bestFit="1" customWidth="1"/>
    <col min="7429" max="7429" width="9.5703125" style="55" bestFit="1" customWidth="1"/>
    <col min="7430" max="7430" width="9.140625" style="55"/>
    <col min="7431" max="7432" width="9.5703125" style="55" bestFit="1" customWidth="1"/>
    <col min="7433" max="7435" width="9.140625" style="55"/>
    <col min="7436" max="7436" width="10.28515625" style="55" bestFit="1" customWidth="1"/>
    <col min="7437" max="7437" width="9.140625" style="55"/>
    <col min="7438" max="7438" width="10.5703125" style="55" customWidth="1"/>
    <col min="7439" max="7439" width="16.85546875" style="55" customWidth="1"/>
    <col min="7440" max="7680" width="9.140625" style="55"/>
    <col min="7681" max="7681" width="10.140625" style="55" customWidth="1"/>
    <col min="7682" max="7682" width="18.28515625" style="55" customWidth="1"/>
    <col min="7683" max="7683" width="9.140625" style="55"/>
    <col min="7684" max="7684" width="9.7109375" style="55" bestFit="1" customWidth="1"/>
    <col min="7685" max="7685" width="9.5703125" style="55" bestFit="1" customWidth="1"/>
    <col min="7686" max="7686" width="9.140625" style="55"/>
    <col min="7687" max="7688" width="9.5703125" style="55" bestFit="1" customWidth="1"/>
    <col min="7689" max="7691" width="9.140625" style="55"/>
    <col min="7692" max="7692" width="10.28515625" style="55" bestFit="1" customWidth="1"/>
    <col min="7693" max="7693" width="9.140625" style="55"/>
    <col min="7694" max="7694" width="10.5703125" style="55" customWidth="1"/>
    <col min="7695" max="7695" width="16.85546875" style="55" customWidth="1"/>
    <col min="7696" max="7936" width="9.140625" style="55"/>
    <col min="7937" max="7937" width="10.140625" style="55" customWidth="1"/>
    <col min="7938" max="7938" width="18.28515625" style="55" customWidth="1"/>
    <col min="7939" max="7939" width="9.140625" style="55"/>
    <col min="7940" max="7940" width="9.7109375" style="55" bestFit="1" customWidth="1"/>
    <col min="7941" max="7941" width="9.5703125" style="55" bestFit="1" customWidth="1"/>
    <col min="7942" max="7942" width="9.140625" style="55"/>
    <col min="7943" max="7944" width="9.5703125" style="55" bestFit="1" customWidth="1"/>
    <col min="7945" max="7947" width="9.140625" style="55"/>
    <col min="7948" max="7948" width="10.28515625" style="55" bestFit="1" customWidth="1"/>
    <col min="7949" max="7949" width="9.140625" style="55"/>
    <col min="7950" max="7950" width="10.5703125" style="55" customWidth="1"/>
    <col min="7951" max="7951" width="16.85546875" style="55" customWidth="1"/>
    <col min="7952" max="8192" width="9.140625" style="55"/>
    <col min="8193" max="8193" width="10.140625" style="55" customWidth="1"/>
    <col min="8194" max="8194" width="18.28515625" style="55" customWidth="1"/>
    <col min="8195" max="8195" width="9.140625" style="55"/>
    <col min="8196" max="8196" width="9.7109375" style="55" bestFit="1" customWidth="1"/>
    <col min="8197" max="8197" width="9.5703125" style="55" bestFit="1" customWidth="1"/>
    <col min="8198" max="8198" width="9.140625" style="55"/>
    <col min="8199" max="8200" width="9.5703125" style="55" bestFit="1" customWidth="1"/>
    <col min="8201" max="8203" width="9.140625" style="55"/>
    <col min="8204" max="8204" width="10.28515625" style="55" bestFit="1" customWidth="1"/>
    <col min="8205" max="8205" width="9.140625" style="55"/>
    <col min="8206" max="8206" width="10.5703125" style="55" customWidth="1"/>
    <col min="8207" max="8207" width="16.85546875" style="55" customWidth="1"/>
    <col min="8208" max="8448" width="9.140625" style="55"/>
    <col min="8449" max="8449" width="10.140625" style="55" customWidth="1"/>
    <col min="8450" max="8450" width="18.28515625" style="55" customWidth="1"/>
    <col min="8451" max="8451" width="9.140625" style="55"/>
    <col min="8452" max="8452" width="9.7109375" style="55" bestFit="1" customWidth="1"/>
    <col min="8453" max="8453" width="9.5703125" style="55" bestFit="1" customWidth="1"/>
    <col min="8454" max="8454" width="9.140625" style="55"/>
    <col min="8455" max="8456" width="9.5703125" style="55" bestFit="1" customWidth="1"/>
    <col min="8457" max="8459" width="9.140625" style="55"/>
    <col min="8460" max="8460" width="10.28515625" style="55" bestFit="1" customWidth="1"/>
    <col min="8461" max="8461" width="9.140625" style="55"/>
    <col min="8462" max="8462" width="10.5703125" style="55" customWidth="1"/>
    <col min="8463" max="8463" width="16.85546875" style="55" customWidth="1"/>
    <col min="8464" max="8704" width="9.140625" style="55"/>
    <col min="8705" max="8705" width="10.140625" style="55" customWidth="1"/>
    <col min="8706" max="8706" width="18.28515625" style="55" customWidth="1"/>
    <col min="8707" max="8707" width="9.140625" style="55"/>
    <col min="8708" max="8708" width="9.7109375" style="55" bestFit="1" customWidth="1"/>
    <col min="8709" max="8709" width="9.5703125" style="55" bestFit="1" customWidth="1"/>
    <col min="8710" max="8710" width="9.140625" style="55"/>
    <col min="8711" max="8712" width="9.5703125" style="55" bestFit="1" customWidth="1"/>
    <col min="8713" max="8715" width="9.140625" style="55"/>
    <col min="8716" max="8716" width="10.28515625" style="55" bestFit="1" customWidth="1"/>
    <col min="8717" max="8717" width="9.140625" style="55"/>
    <col min="8718" max="8718" width="10.5703125" style="55" customWidth="1"/>
    <col min="8719" max="8719" width="16.85546875" style="55" customWidth="1"/>
    <col min="8720" max="8960" width="9.140625" style="55"/>
    <col min="8961" max="8961" width="10.140625" style="55" customWidth="1"/>
    <col min="8962" max="8962" width="18.28515625" style="55" customWidth="1"/>
    <col min="8963" max="8963" width="9.140625" style="55"/>
    <col min="8964" max="8964" width="9.7109375" style="55" bestFit="1" customWidth="1"/>
    <col min="8965" max="8965" width="9.5703125" style="55" bestFit="1" customWidth="1"/>
    <col min="8966" max="8966" width="9.140625" style="55"/>
    <col min="8967" max="8968" width="9.5703125" style="55" bestFit="1" customWidth="1"/>
    <col min="8969" max="8971" width="9.140625" style="55"/>
    <col min="8972" max="8972" width="10.28515625" style="55" bestFit="1" customWidth="1"/>
    <col min="8973" max="8973" width="9.140625" style="55"/>
    <col min="8974" max="8974" width="10.5703125" style="55" customWidth="1"/>
    <col min="8975" max="8975" width="16.85546875" style="55" customWidth="1"/>
    <col min="8976" max="9216" width="9.140625" style="55"/>
    <col min="9217" max="9217" width="10.140625" style="55" customWidth="1"/>
    <col min="9218" max="9218" width="18.28515625" style="55" customWidth="1"/>
    <col min="9219" max="9219" width="9.140625" style="55"/>
    <col min="9220" max="9220" width="9.7109375" style="55" bestFit="1" customWidth="1"/>
    <col min="9221" max="9221" width="9.5703125" style="55" bestFit="1" customWidth="1"/>
    <col min="9222" max="9222" width="9.140625" style="55"/>
    <col min="9223" max="9224" width="9.5703125" style="55" bestFit="1" customWidth="1"/>
    <col min="9225" max="9227" width="9.140625" style="55"/>
    <col min="9228" max="9228" width="10.28515625" style="55" bestFit="1" customWidth="1"/>
    <col min="9229" max="9229" width="9.140625" style="55"/>
    <col min="9230" max="9230" width="10.5703125" style="55" customWidth="1"/>
    <col min="9231" max="9231" width="16.85546875" style="55" customWidth="1"/>
    <col min="9232" max="9472" width="9.140625" style="55"/>
    <col min="9473" max="9473" width="10.140625" style="55" customWidth="1"/>
    <col min="9474" max="9474" width="18.28515625" style="55" customWidth="1"/>
    <col min="9475" max="9475" width="9.140625" style="55"/>
    <col min="9476" max="9476" width="9.7109375" style="55" bestFit="1" customWidth="1"/>
    <col min="9477" max="9477" width="9.5703125" style="55" bestFit="1" customWidth="1"/>
    <col min="9478" max="9478" width="9.140625" style="55"/>
    <col min="9479" max="9480" width="9.5703125" style="55" bestFit="1" customWidth="1"/>
    <col min="9481" max="9483" width="9.140625" style="55"/>
    <col min="9484" max="9484" width="10.28515625" style="55" bestFit="1" customWidth="1"/>
    <col min="9485" max="9485" width="9.140625" style="55"/>
    <col min="9486" max="9486" width="10.5703125" style="55" customWidth="1"/>
    <col min="9487" max="9487" width="16.85546875" style="55" customWidth="1"/>
    <col min="9488" max="9728" width="9.140625" style="55"/>
    <col min="9729" max="9729" width="10.140625" style="55" customWidth="1"/>
    <col min="9730" max="9730" width="18.28515625" style="55" customWidth="1"/>
    <col min="9731" max="9731" width="9.140625" style="55"/>
    <col min="9732" max="9732" width="9.7109375" style="55" bestFit="1" customWidth="1"/>
    <col min="9733" max="9733" width="9.5703125" style="55" bestFit="1" customWidth="1"/>
    <col min="9734" max="9734" width="9.140625" style="55"/>
    <col min="9735" max="9736" width="9.5703125" style="55" bestFit="1" customWidth="1"/>
    <col min="9737" max="9739" width="9.140625" style="55"/>
    <col min="9740" max="9740" width="10.28515625" style="55" bestFit="1" customWidth="1"/>
    <col min="9741" max="9741" width="9.140625" style="55"/>
    <col min="9742" max="9742" width="10.5703125" style="55" customWidth="1"/>
    <col min="9743" max="9743" width="16.85546875" style="55" customWidth="1"/>
    <col min="9744" max="9984" width="9.140625" style="55"/>
    <col min="9985" max="9985" width="10.140625" style="55" customWidth="1"/>
    <col min="9986" max="9986" width="18.28515625" style="55" customWidth="1"/>
    <col min="9987" max="9987" width="9.140625" style="55"/>
    <col min="9988" max="9988" width="9.7109375" style="55" bestFit="1" customWidth="1"/>
    <col min="9989" max="9989" width="9.5703125" style="55" bestFit="1" customWidth="1"/>
    <col min="9990" max="9990" width="9.140625" style="55"/>
    <col min="9991" max="9992" width="9.5703125" style="55" bestFit="1" customWidth="1"/>
    <col min="9993" max="9995" width="9.140625" style="55"/>
    <col min="9996" max="9996" width="10.28515625" style="55" bestFit="1" customWidth="1"/>
    <col min="9997" max="9997" width="9.140625" style="55"/>
    <col min="9998" max="9998" width="10.5703125" style="55" customWidth="1"/>
    <col min="9999" max="9999" width="16.85546875" style="55" customWidth="1"/>
    <col min="10000" max="10240" width="9.140625" style="55"/>
    <col min="10241" max="10241" width="10.140625" style="55" customWidth="1"/>
    <col min="10242" max="10242" width="18.28515625" style="55" customWidth="1"/>
    <col min="10243" max="10243" width="9.140625" style="55"/>
    <col min="10244" max="10244" width="9.7109375" style="55" bestFit="1" customWidth="1"/>
    <col min="10245" max="10245" width="9.5703125" style="55" bestFit="1" customWidth="1"/>
    <col min="10246" max="10246" width="9.140625" style="55"/>
    <col min="10247" max="10248" width="9.5703125" style="55" bestFit="1" customWidth="1"/>
    <col min="10249" max="10251" width="9.140625" style="55"/>
    <col min="10252" max="10252" width="10.28515625" style="55" bestFit="1" customWidth="1"/>
    <col min="10253" max="10253" width="9.140625" style="55"/>
    <col min="10254" max="10254" width="10.5703125" style="55" customWidth="1"/>
    <col min="10255" max="10255" width="16.85546875" style="55" customWidth="1"/>
    <col min="10256" max="10496" width="9.140625" style="55"/>
    <col min="10497" max="10497" width="10.140625" style="55" customWidth="1"/>
    <col min="10498" max="10498" width="18.28515625" style="55" customWidth="1"/>
    <col min="10499" max="10499" width="9.140625" style="55"/>
    <col min="10500" max="10500" width="9.7109375" style="55" bestFit="1" customWidth="1"/>
    <col min="10501" max="10501" width="9.5703125" style="55" bestFit="1" customWidth="1"/>
    <col min="10502" max="10502" width="9.140625" style="55"/>
    <col min="10503" max="10504" width="9.5703125" style="55" bestFit="1" customWidth="1"/>
    <col min="10505" max="10507" width="9.140625" style="55"/>
    <col min="10508" max="10508" width="10.28515625" style="55" bestFit="1" customWidth="1"/>
    <col min="10509" max="10509" width="9.140625" style="55"/>
    <col min="10510" max="10510" width="10.5703125" style="55" customWidth="1"/>
    <col min="10511" max="10511" width="16.85546875" style="55" customWidth="1"/>
    <col min="10512" max="10752" width="9.140625" style="55"/>
    <col min="10753" max="10753" width="10.140625" style="55" customWidth="1"/>
    <col min="10754" max="10754" width="18.28515625" style="55" customWidth="1"/>
    <col min="10755" max="10755" width="9.140625" style="55"/>
    <col min="10756" max="10756" width="9.7109375" style="55" bestFit="1" customWidth="1"/>
    <col min="10757" max="10757" width="9.5703125" style="55" bestFit="1" customWidth="1"/>
    <col min="10758" max="10758" width="9.140625" style="55"/>
    <col min="10759" max="10760" width="9.5703125" style="55" bestFit="1" customWidth="1"/>
    <col min="10761" max="10763" width="9.140625" style="55"/>
    <col min="10764" max="10764" width="10.28515625" style="55" bestFit="1" customWidth="1"/>
    <col min="10765" max="10765" width="9.140625" style="55"/>
    <col min="10766" max="10766" width="10.5703125" style="55" customWidth="1"/>
    <col min="10767" max="10767" width="16.85546875" style="55" customWidth="1"/>
    <col min="10768" max="11008" width="9.140625" style="55"/>
    <col min="11009" max="11009" width="10.140625" style="55" customWidth="1"/>
    <col min="11010" max="11010" width="18.28515625" style="55" customWidth="1"/>
    <col min="11011" max="11011" width="9.140625" style="55"/>
    <col min="11012" max="11012" width="9.7109375" style="55" bestFit="1" customWidth="1"/>
    <col min="11013" max="11013" width="9.5703125" style="55" bestFit="1" customWidth="1"/>
    <col min="11014" max="11014" width="9.140625" style="55"/>
    <col min="11015" max="11016" width="9.5703125" style="55" bestFit="1" customWidth="1"/>
    <col min="11017" max="11019" width="9.140625" style="55"/>
    <col min="11020" max="11020" width="10.28515625" style="55" bestFit="1" customWidth="1"/>
    <col min="11021" max="11021" width="9.140625" style="55"/>
    <col min="11022" max="11022" width="10.5703125" style="55" customWidth="1"/>
    <col min="11023" max="11023" width="16.85546875" style="55" customWidth="1"/>
    <col min="11024" max="11264" width="9.140625" style="55"/>
    <col min="11265" max="11265" width="10.140625" style="55" customWidth="1"/>
    <col min="11266" max="11266" width="18.28515625" style="55" customWidth="1"/>
    <col min="11267" max="11267" width="9.140625" style="55"/>
    <col min="11268" max="11268" width="9.7109375" style="55" bestFit="1" customWidth="1"/>
    <col min="11269" max="11269" width="9.5703125" style="55" bestFit="1" customWidth="1"/>
    <col min="11270" max="11270" width="9.140625" style="55"/>
    <col min="11271" max="11272" width="9.5703125" style="55" bestFit="1" customWidth="1"/>
    <col min="11273" max="11275" width="9.140625" style="55"/>
    <col min="11276" max="11276" width="10.28515625" style="55" bestFit="1" customWidth="1"/>
    <col min="11277" max="11277" width="9.140625" style="55"/>
    <col min="11278" max="11278" width="10.5703125" style="55" customWidth="1"/>
    <col min="11279" max="11279" width="16.85546875" style="55" customWidth="1"/>
    <col min="11280" max="11520" width="9.140625" style="55"/>
    <col min="11521" max="11521" width="10.140625" style="55" customWidth="1"/>
    <col min="11522" max="11522" width="18.28515625" style="55" customWidth="1"/>
    <col min="11523" max="11523" width="9.140625" style="55"/>
    <col min="11524" max="11524" width="9.7109375" style="55" bestFit="1" customWidth="1"/>
    <col min="11525" max="11525" width="9.5703125" style="55" bestFit="1" customWidth="1"/>
    <col min="11526" max="11526" width="9.140625" style="55"/>
    <col min="11527" max="11528" width="9.5703125" style="55" bestFit="1" customWidth="1"/>
    <col min="11529" max="11531" width="9.140625" style="55"/>
    <col min="11532" max="11532" width="10.28515625" style="55" bestFit="1" customWidth="1"/>
    <col min="11533" max="11533" width="9.140625" style="55"/>
    <col min="11534" max="11534" width="10.5703125" style="55" customWidth="1"/>
    <col min="11535" max="11535" width="16.85546875" style="55" customWidth="1"/>
    <col min="11536" max="11776" width="9.140625" style="55"/>
    <col min="11777" max="11777" width="10.140625" style="55" customWidth="1"/>
    <col min="11778" max="11778" width="18.28515625" style="55" customWidth="1"/>
    <col min="11779" max="11779" width="9.140625" style="55"/>
    <col min="11780" max="11780" width="9.7109375" style="55" bestFit="1" customWidth="1"/>
    <col min="11781" max="11781" width="9.5703125" style="55" bestFit="1" customWidth="1"/>
    <col min="11782" max="11782" width="9.140625" style="55"/>
    <col min="11783" max="11784" width="9.5703125" style="55" bestFit="1" customWidth="1"/>
    <col min="11785" max="11787" width="9.140625" style="55"/>
    <col min="11788" max="11788" width="10.28515625" style="55" bestFit="1" customWidth="1"/>
    <col min="11789" max="11789" width="9.140625" style="55"/>
    <col min="11790" max="11790" width="10.5703125" style="55" customWidth="1"/>
    <col min="11791" max="11791" width="16.85546875" style="55" customWidth="1"/>
    <col min="11792" max="12032" width="9.140625" style="55"/>
    <col min="12033" max="12033" width="10.140625" style="55" customWidth="1"/>
    <col min="12034" max="12034" width="18.28515625" style="55" customWidth="1"/>
    <col min="12035" max="12035" width="9.140625" style="55"/>
    <col min="12036" max="12036" width="9.7109375" style="55" bestFit="1" customWidth="1"/>
    <col min="12037" max="12037" width="9.5703125" style="55" bestFit="1" customWidth="1"/>
    <col min="12038" max="12038" width="9.140625" style="55"/>
    <col min="12039" max="12040" width="9.5703125" style="55" bestFit="1" customWidth="1"/>
    <col min="12041" max="12043" width="9.140625" style="55"/>
    <col min="12044" max="12044" width="10.28515625" style="55" bestFit="1" customWidth="1"/>
    <col min="12045" max="12045" width="9.140625" style="55"/>
    <col min="12046" max="12046" width="10.5703125" style="55" customWidth="1"/>
    <col min="12047" max="12047" width="16.85546875" style="55" customWidth="1"/>
    <col min="12048" max="12288" width="9.140625" style="55"/>
    <col min="12289" max="12289" width="10.140625" style="55" customWidth="1"/>
    <col min="12290" max="12290" width="18.28515625" style="55" customWidth="1"/>
    <col min="12291" max="12291" width="9.140625" style="55"/>
    <col min="12292" max="12292" width="9.7109375" style="55" bestFit="1" customWidth="1"/>
    <col min="12293" max="12293" width="9.5703125" style="55" bestFit="1" customWidth="1"/>
    <col min="12294" max="12294" width="9.140625" style="55"/>
    <col min="12295" max="12296" width="9.5703125" style="55" bestFit="1" customWidth="1"/>
    <col min="12297" max="12299" width="9.140625" style="55"/>
    <col min="12300" max="12300" width="10.28515625" style="55" bestFit="1" customWidth="1"/>
    <col min="12301" max="12301" width="9.140625" style="55"/>
    <col min="12302" max="12302" width="10.5703125" style="55" customWidth="1"/>
    <col min="12303" max="12303" width="16.85546875" style="55" customWidth="1"/>
    <col min="12304" max="12544" width="9.140625" style="55"/>
    <col min="12545" max="12545" width="10.140625" style="55" customWidth="1"/>
    <col min="12546" max="12546" width="18.28515625" style="55" customWidth="1"/>
    <col min="12547" max="12547" width="9.140625" style="55"/>
    <col min="12548" max="12548" width="9.7109375" style="55" bestFit="1" customWidth="1"/>
    <col min="12549" max="12549" width="9.5703125" style="55" bestFit="1" customWidth="1"/>
    <col min="12550" max="12550" width="9.140625" style="55"/>
    <col min="12551" max="12552" width="9.5703125" style="55" bestFit="1" customWidth="1"/>
    <col min="12553" max="12555" width="9.140625" style="55"/>
    <col min="12556" max="12556" width="10.28515625" style="55" bestFit="1" customWidth="1"/>
    <col min="12557" max="12557" width="9.140625" style="55"/>
    <col min="12558" max="12558" width="10.5703125" style="55" customWidth="1"/>
    <col min="12559" max="12559" width="16.85546875" style="55" customWidth="1"/>
    <col min="12560" max="12800" width="9.140625" style="55"/>
    <col min="12801" max="12801" width="10.140625" style="55" customWidth="1"/>
    <col min="12802" max="12802" width="18.28515625" style="55" customWidth="1"/>
    <col min="12803" max="12803" width="9.140625" style="55"/>
    <col min="12804" max="12804" width="9.7109375" style="55" bestFit="1" customWidth="1"/>
    <col min="12805" max="12805" width="9.5703125" style="55" bestFit="1" customWidth="1"/>
    <col min="12806" max="12806" width="9.140625" style="55"/>
    <col min="12807" max="12808" width="9.5703125" style="55" bestFit="1" customWidth="1"/>
    <col min="12809" max="12811" width="9.140625" style="55"/>
    <col min="12812" max="12812" width="10.28515625" style="55" bestFit="1" customWidth="1"/>
    <col min="12813" max="12813" width="9.140625" style="55"/>
    <col min="12814" max="12814" width="10.5703125" style="55" customWidth="1"/>
    <col min="12815" max="12815" width="16.85546875" style="55" customWidth="1"/>
    <col min="12816" max="13056" width="9.140625" style="55"/>
    <col min="13057" max="13057" width="10.140625" style="55" customWidth="1"/>
    <col min="13058" max="13058" width="18.28515625" style="55" customWidth="1"/>
    <col min="13059" max="13059" width="9.140625" style="55"/>
    <col min="13060" max="13060" width="9.7109375" style="55" bestFit="1" customWidth="1"/>
    <col min="13061" max="13061" width="9.5703125" style="55" bestFit="1" customWidth="1"/>
    <col min="13062" max="13062" width="9.140625" style="55"/>
    <col min="13063" max="13064" width="9.5703125" style="55" bestFit="1" customWidth="1"/>
    <col min="13065" max="13067" width="9.140625" style="55"/>
    <col min="13068" max="13068" width="10.28515625" style="55" bestFit="1" customWidth="1"/>
    <col min="13069" max="13069" width="9.140625" style="55"/>
    <col min="13070" max="13070" width="10.5703125" style="55" customWidth="1"/>
    <col min="13071" max="13071" width="16.85546875" style="55" customWidth="1"/>
    <col min="13072" max="13312" width="9.140625" style="55"/>
    <col min="13313" max="13313" width="10.140625" style="55" customWidth="1"/>
    <col min="13314" max="13314" width="18.28515625" style="55" customWidth="1"/>
    <col min="13315" max="13315" width="9.140625" style="55"/>
    <col min="13316" max="13316" width="9.7109375" style="55" bestFit="1" customWidth="1"/>
    <col min="13317" max="13317" width="9.5703125" style="55" bestFit="1" customWidth="1"/>
    <col min="13318" max="13318" width="9.140625" style="55"/>
    <col min="13319" max="13320" width="9.5703125" style="55" bestFit="1" customWidth="1"/>
    <col min="13321" max="13323" width="9.140625" style="55"/>
    <col min="13324" max="13324" width="10.28515625" style="55" bestFit="1" customWidth="1"/>
    <col min="13325" max="13325" width="9.140625" style="55"/>
    <col min="13326" max="13326" width="10.5703125" style="55" customWidth="1"/>
    <col min="13327" max="13327" width="16.85546875" style="55" customWidth="1"/>
    <col min="13328" max="13568" width="9.140625" style="55"/>
    <col min="13569" max="13569" width="10.140625" style="55" customWidth="1"/>
    <col min="13570" max="13570" width="18.28515625" style="55" customWidth="1"/>
    <col min="13571" max="13571" width="9.140625" style="55"/>
    <col min="13572" max="13572" width="9.7109375" style="55" bestFit="1" customWidth="1"/>
    <col min="13573" max="13573" width="9.5703125" style="55" bestFit="1" customWidth="1"/>
    <col min="13574" max="13574" width="9.140625" style="55"/>
    <col min="13575" max="13576" width="9.5703125" style="55" bestFit="1" customWidth="1"/>
    <col min="13577" max="13579" width="9.140625" style="55"/>
    <col min="13580" max="13580" width="10.28515625" style="55" bestFit="1" customWidth="1"/>
    <col min="13581" max="13581" width="9.140625" style="55"/>
    <col min="13582" max="13582" width="10.5703125" style="55" customWidth="1"/>
    <col min="13583" max="13583" width="16.85546875" style="55" customWidth="1"/>
    <col min="13584" max="13824" width="9.140625" style="55"/>
    <col min="13825" max="13825" width="10.140625" style="55" customWidth="1"/>
    <col min="13826" max="13826" width="18.28515625" style="55" customWidth="1"/>
    <col min="13827" max="13827" width="9.140625" style="55"/>
    <col min="13828" max="13828" width="9.7109375" style="55" bestFit="1" customWidth="1"/>
    <col min="13829" max="13829" width="9.5703125" style="55" bestFit="1" customWidth="1"/>
    <col min="13830" max="13830" width="9.140625" style="55"/>
    <col min="13831" max="13832" width="9.5703125" style="55" bestFit="1" customWidth="1"/>
    <col min="13833" max="13835" width="9.140625" style="55"/>
    <col min="13836" max="13836" width="10.28515625" style="55" bestFit="1" customWidth="1"/>
    <col min="13837" max="13837" width="9.140625" style="55"/>
    <col min="13838" max="13838" width="10.5703125" style="55" customWidth="1"/>
    <col min="13839" max="13839" width="16.85546875" style="55" customWidth="1"/>
    <col min="13840" max="14080" width="9.140625" style="55"/>
    <col min="14081" max="14081" width="10.140625" style="55" customWidth="1"/>
    <col min="14082" max="14082" width="18.28515625" style="55" customWidth="1"/>
    <col min="14083" max="14083" width="9.140625" style="55"/>
    <col min="14084" max="14084" width="9.7109375" style="55" bestFit="1" customWidth="1"/>
    <col min="14085" max="14085" width="9.5703125" style="55" bestFit="1" customWidth="1"/>
    <col min="14086" max="14086" width="9.140625" style="55"/>
    <col min="14087" max="14088" width="9.5703125" style="55" bestFit="1" customWidth="1"/>
    <col min="14089" max="14091" width="9.140625" style="55"/>
    <col min="14092" max="14092" width="10.28515625" style="55" bestFit="1" customWidth="1"/>
    <col min="14093" max="14093" width="9.140625" style="55"/>
    <col min="14094" max="14094" width="10.5703125" style="55" customWidth="1"/>
    <col min="14095" max="14095" width="16.85546875" style="55" customWidth="1"/>
    <col min="14096" max="14336" width="9.140625" style="55"/>
    <col min="14337" max="14337" width="10.140625" style="55" customWidth="1"/>
    <col min="14338" max="14338" width="18.28515625" style="55" customWidth="1"/>
    <col min="14339" max="14339" width="9.140625" style="55"/>
    <col min="14340" max="14340" width="9.7109375" style="55" bestFit="1" customWidth="1"/>
    <col min="14341" max="14341" width="9.5703125" style="55" bestFit="1" customWidth="1"/>
    <col min="14342" max="14342" width="9.140625" style="55"/>
    <col min="14343" max="14344" width="9.5703125" style="55" bestFit="1" customWidth="1"/>
    <col min="14345" max="14347" width="9.140625" style="55"/>
    <col min="14348" max="14348" width="10.28515625" style="55" bestFit="1" customWidth="1"/>
    <col min="14349" max="14349" width="9.140625" style="55"/>
    <col min="14350" max="14350" width="10.5703125" style="55" customWidth="1"/>
    <col min="14351" max="14351" width="16.85546875" style="55" customWidth="1"/>
    <col min="14352" max="14592" width="9.140625" style="55"/>
    <col min="14593" max="14593" width="10.140625" style="55" customWidth="1"/>
    <col min="14594" max="14594" width="18.28515625" style="55" customWidth="1"/>
    <col min="14595" max="14595" width="9.140625" style="55"/>
    <col min="14596" max="14596" width="9.7109375" style="55" bestFit="1" customWidth="1"/>
    <col min="14597" max="14597" width="9.5703125" style="55" bestFit="1" customWidth="1"/>
    <col min="14598" max="14598" width="9.140625" style="55"/>
    <col min="14599" max="14600" width="9.5703125" style="55" bestFit="1" customWidth="1"/>
    <col min="14601" max="14603" width="9.140625" style="55"/>
    <col min="14604" max="14604" width="10.28515625" style="55" bestFit="1" customWidth="1"/>
    <col min="14605" max="14605" width="9.140625" style="55"/>
    <col min="14606" max="14606" width="10.5703125" style="55" customWidth="1"/>
    <col min="14607" max="14607" width="16.85546875" style="55" customWidth="1"/>
    <col min="14608" max="14848" width="9.140625" style="55"/>
    <col min="14849" max="14849" width="10.140625" style="55" customWidth="1"/>
    <col min="14850" max="14850" width="18.28515625" style="55" customWidth="1"/>
    <col min="14851" max="14851" width="9.140625" style="55"/>
    <col min="14852" max="14852" width="9.7109375" style="55" bestFit="1" customWidth="1"/>
    <col min="14853" max="14853" width="9.5703125" style="55" bestFit="1" customWidth="1"/>
    <col min="14854" max="14854" width="9.140625" style="55"/>
    <col min="14855" max="14856" width="9.5703125" style="55" bestFit="1" customWidth="1"/>
    <col min="14857" max="14859" width="9.140625" style="55"/>
    <col min="14860" max="14860" width="10.28515625" style="55" bestFit="1" customWidth="1"/>
    <col min="14861" max="14861" width="9.140625" style="55"/>
    <col min="14862" max="14862" width="10.5703125" style="55" customWidth="1"/>
    <col min="14863" max="14863" width="16.85546875" style="55" customWidth="1"/>
    <col min="14864" max="15104" width="9.140625" style="55"/>
    <col min="15105" max="15105" width="10.140625" style="55" customWidth="1"/>
    <col min="15106" max="15106" width="18.28515625" style="55" customWidth="1"/>
    <col min="15107" max="15107" width="9.140625" style="55"/>
    <col min="15108" max="15108" width="9.7109375" style="55" bestFit="1" customWidth="1"/>
    <col min="15109" max="15109" width="9.5703125" style="55" bestFit="1" customWidth="1"/>
    <col min="15110" max="15110" width="9.140625" style="55"/>
    <col min="15111" max="15112" width="9.5703125" style="55" bestFit="1" customWidth="1"/>
    <col min="15113" max="15115" width="9.140625" style="55"/>
    <col min="15116" max="15116" width="10.28515625" style="55" bestFit="1" customWidth="1"/>
    <col min="15117" max="15117" width="9.140625" style="55"/>
    <col min="15118" max="15118" width="10.5703125" style="55" customWidth="1"/>
    <col min="15119" max="15119" width="16.85546875" style="55" customWidth="1"/>
    <col min="15120" max="15360" width="9.140625" style="55"/>
    <col min="15361" max="15361" width="10.140625" style="55" customWidth="1"/>
    <col min="15362" max="15362" width="18.28515625" style="55" customWidth="1"/>
    <col min="15363" max="15363" width="9.140625" style="55"/>
    <col min="15364" max="15364" width="9.7109375" style="55" bestFit="1" customWidth="1"/>
    <col min="15365" max="15365" width="9.5703125" style="55" bestFit="1" customWidth="1"/>
    <col min="15366" max="15366" width="9.140625" style="55"/>
    <col min="15367" max="15368" width="9.5703125" style="55" bestFit="1" customWidth="1"/>
    <col min="15369" max="15371" width="9.140625" style="55"/>
    <col min="15372" max="15372" width="10.28515625" style="55" bestFit="1" customWidth="1"/>
    <col min="15373" max="15373" width="9.140625" style="55"/>
    <col min="15374" max="15374" width="10.5703125" style="55" customWidth="1"/>
    <col min="15375" max="15375" width="16.85546875" style="55" customWidth="1"/>
    <col min="15376" max="15616" width="9.140625" style="55"/>
    <col min="15617" max="15617" width="10.140625" style="55" customWidth="1"/>
    <col min="15618" max="15618" width="18.28515625" style="55" customWidth="1"/>
    <col min="15619" max="15619" width="9.140625" style="55"/>
    <col min="15620" max="15620" width="9.7109375" style="55" bestFit="1" customWidth="1"/>
    <col min="15621" max="15621" width="9.5703125" style="55" bestFit="1" customWidth="1"/>
    <col min="15622" max="15622" width="9.140625" style="55"/>
    <col min="15623" max="15624" width="9.5703125" style="55" bestFit="1" customWidth="1"/>
    <col min="15625" max="15627" width="9.140625" style="55"/>
    <col min="15628" max="15628" width="10.28515625" style="55" bestFit="1" customWidth="1"/>
    <col min="15629" max="15629" width="9.140625" style="55"/>
    <col min="15630" max="15630" width="10.5703125" style="55" customWidth="1"/>
    <col min="15631" max="15631" width="16.85546875" style="55" customWidth="1"/>
    <col min="15632" max="15872" width="9.140625" style="55"/>
    <col min="15873" max="15873" width="10.140625" style="55" customWidth="1"/>
    <col min="15874" max="15874" width="18.28515625" style="55" customWidth="1"/>
    <col min="15875" max="15875" width="9.140625" style="55"/>
    <col min="15876" max="15876" width="9.7109375" style="55" bestFit="1" customWidth="1"/>
    <col min="15877" max="15877" width="9.5703125" style="55" bestFit="1" customWidth="1"/>
    <col min="15878" max="15878" width="9.140625" style="55"/>
    <col min="15879" max="15880" width="9.5703125" style="55" bestFit="1" customWidth="1"/>
    <col min="15881" max="15883" width="9.140625" style="55"/>
    <col min="15884" max="15884" width="10.28515625" style="55" bestFit="1" customWidth="1"/>
    <col min="15885" max="15885" width="9.140625" style="55"/>
    <col min="15886" max="15886" width="10.5703125" style="55" customWidth="1"/>
    <col min="15887" max="15887" width="16.85546875" style="55" customWidth="1"/>
    <col min="15888" max="16128" width="9.140625" style="55"/>
    <col min="16129" max="16129" width="10.140625" style="55" customWidth="1"/>
    <col min="16130" max="16130" width="18.28515625" style="55" customWidth="1"/>
    <col min="16131" max="16131" width="9.140625" style="55"/>
    <col min="16132" max="16132" width="9.7109375" style="55" bestFit="1" customWidth="1"/>
    <col min="16133" max="16133" width="9.5703125" style="55" bestFit="1" customWidth="1"/>
    <col min="16134" max="16134" width="9.140625" style="55"/>
    <col min="16135" max="16136" width="9.5703125" style="55" bestFit="1" customWidth="1"/>
    <col min="16137" max="16139" width="9.140625" style="55"/>
    <col min="16140" max="16140" width="10.28515625" style="55" bestFit="1" customWidth="1"/>
    <col min="16141" max="16141" width="9.140625" style="55"/>
    <col min="16142" max="16142" width="10.5703125" style="55" customWidth="1"/>
    <col min="16143" max="16143" width="16.85546875" style="55" customWidth="1"/>
    <col min="16144" max="16384" width="9.140625" style="55"/>
  </cols>
  <sheetData>
    <row r="3" spans="1:29">
      <c r="A3" s="54" t="s">
        <v>427</v>
      </c>
    </row>
    <row r="4" spans="1:29">
      <c r="A4" s="145" t="s">
        <v>428</v>
      </c>
      <c r="B4" s="54"/>
      <c r="N4" s="145" t="s">
        <v>429</v>
      </c>
      <c r="O4" s="54"/>
    </row>
    <row r="5" spans="1:29" ht="12.75" customHeight="1">
      <c r="A5" s="288" t="s">
        <v>356</v>
      </c>
      <c r="B5" s="150" t="s">
        <v>402</v>
      </c>
      <c r="C5" s="151">
        <v>20</v>
      </c>
      <c r="D5" s="151">
        <v>21</v>
      </c>
      <c r="E5" s="151">
        <v>19</v>
      </c>
      <c r="F5" s="151">
        <v>21</v>
      </c>
      <c r="G5" s="151">
        <v>16</v>
      </c>
      <c r="H5" s="151">
        <v>21</v>
      </c>
      <c r="I5" s="151">
        <v>22</v>
      </c>
      <c r="J5" s="151">
        <v>19</v>
      </c>
      <c r="K5" s="151">
        <v>22</v>
      </c>
      <c r="L5" s="105"/>
      <c r="N5" s="270" t="s">
        <v>356</v>
      </c>
      <c r="O5" s="152" t="s">
        <v>402</v>
      </c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</row>
    <row r="6" spans="1:29" ht="15" customHeight="1">
      <c r="A6" s="289"/>
      <c r="B6" s="150" t="s">
        <v>371</v>
      </c>
      <c r="C6" s="153" t="s">
        <v>430</v>
      </c>
      <c r="D6" s="153" t="s">
        <v>431</v>
      </c>
      <c r="E6" s="153" t="s">
        <v>432</v>
      </c>
      <c r="F6" s="153" t="s">
        <v>433</v>
      </c>
      <c r="G6" s="153" t="s">
        <v>434</v>
      </c>
      <c r="H6" s="153" t="s">
        <v>435</v>
      </c>
      <c r="I6" s="153" t="s">
        <v>436</v>
      </c>
      <c r="J6" s="153" t="s">
        <v>437</v>
      </c>
      <c r="K6" s="153" t="s">
        <v>438</v>
      </c>
      <c r="L6" s="153" t="s">
        <v>439</v>
      </c>
      <c r="N6" s="269"/>
      <c r="O6" s="152" t="s">
        <v>371</v>
      </c>
      <c r="P6" s="154">
        <v>42933</v>
      </c>
      <c r="Q6" s="154">
        <v>42964</v>
      </c>
      <c r="R6" s="154">
        <v>42995</v>
      </c>
      <c r="S6" s="154">
        <v>43025</v>
      </c>
      <c r="T6" s="154">
        <v>43056</v>
      </c>
      <c r="U6" s="154">
        <v>43086</v>
      </c>
      <c r="V6" s="154" t="s">
        <v>436</v>
      </c>
      <c r="W6" s="154">
        <v>42752</v>
      </c>
      <c r="X6" s="154">
        <v>42783</v>
      </c>
      <c r="Y6" s="154">
        <v>42811</v>
      </c>
      <c r="Z6" s="154">
        <v>42842</v>
      </c>
      <c r="AA6" s="154">
        <v>42872</v>
      </c>
      <c r="AB6" s="154">
        <v>42903</v>
      </c>
      <c r="AC6" s="154" t="s">
        <v>439</v>
      </c>
    </row>
    <row r="7" spans="1:29" ht="15">
      <c r="A7" s="129" t="s">
        <v>365</v>
      </c>
      <c r="B7" s="155">
        <v>42745</v>
      </c>
      <c r="C7" s="156">
        <v>44784</v>
      </c>
      <c r="D7" s="156">
        <v>26604</v>
      </c>
      <c r="E7" s="157">
        <v>27576</v>
      </c>
      <c r="F7" s="157">
        <v>24480</v>
      </c>
      <c r="G7" s="157"/>
      <c r="H7" s="157"/>
      <c r="I7" s="157"/>
      <c r="J7" s="157"/>
      <c r="K7" s="158"/>
      <c r="L7" s="159">
        <f>AVERAGE(C7:K7)</f>
        <v>30861</v>
      </c>
      <c r="N7" s="116" t="s">
        <v>365</v>
      </c>
      <c r="O7" s="126" t="s">
        <v>440</v>
      </c>
      <c r="P7" s="160">
        <v>44784</v>
      </c>
      <c r="Q7" s="160">
        <v>26604</v>
      </c>
      <c r="R7" s="161">
        <v>27576</v>
      </c>
      <c r="S7" s="161">
        <v>24480</v>
      </c>
      <c r="T7" s="161">
        <v>24480</v>
      </c>
      <c r="U7" s="161">
        <v>24480</v>
      </c>
      <c r="V7" s="161">
        <v>24480</v>
      </c>
      <c r="W7" s="161">
        <v>24480</v>
      </c>
      <c r="X7" s="161">
        <v>24480</v>
      </c>
      <c r="Y7" s="161">
        <v>24480</v>
      </c>
      <c r="Z7" s="161">
        <v>24480</v>
      </c>
      <c r="AA7" s="161">
        <v>24480</v>
      </c>
      <c r="AB7" s="161">
        <v>24480</v>
      </c>
      <c r="AC7" s="162">
        <f>AVERAGE(P7:X7)</f>
        <v>27316</v>
      </c>
    </row>
    <row r="8" spans="1:29" ht="15">
      <c r="A8" s="129" t="s">
        <v>365</v>
      </c>
      <c r="B8" s="155">
        <v>42758</v>
      </c>
      <c r="C8" s="163">
        <v>50000</v>
      </c>
      <c r="D8" s="164">
        <v>26604</v>
      </c>
      <c r="E8" s="157">
        <v>27576</v>
      </c>
      <c r="F8" s="157">
        <v>24480</v>
      </c>
      <c r="G8" s="157"/>
      <c r="H8" s="157"/>
      <c r="I8" s="157"/>
      <c r="J8" s="157"/>
      <c r="K8" s="158"/>
      <c r="L8" s="159">
        <f>AVERAGE(C8:K8)</f>
        <v>32165</v>
      </c>
      <c r="N8" s="116" t="s">
        <v>365</v>
      </c>
      <c r="O8" s="126" t="s">
        <v>441</v>
      </c>
      <c r="P8" s="165">
        <v>29412</v>
      </c>
      <c r="Q8" s="166">
        <v>29772</v>
      </c>
      <c r="R8" s="167">
        <v>29772</v>
      </c>
      <c r="S8" s="168">
        <v>29988</v>
      </c>
      <c r="T8" s="168"/>
      <c r="U8" s="168"/>
      <c r="V8" s="168"/>
      <c r="W8" s="168"/>
      <c r="X8" s="168"/>
      <c r="Y8" s="168"/>
      <c r="Z8" s="168"/>
      <c r="AA8" s="168"/>
      <c r="AB8" s="168"/>
      <c r="AC8" s="104">
        <f t="shared" ref="AC8:AC15" si="0">AVERAGE(P8:X8)</f>
        <v>29736</v>
      </c>
    </row>
    <row r="9" spans="1:29" ht="15">
      <c r="A9" s="129" t="s">
        <v>365</v>
      </c>
      <c r="B9" s="155">
        <v>42776</v>
      </c>
      <c r="C9" s="158"/>
      <c r="D9" s="169">
        <v>29412</v>
      </c>
      <c r="E9" s="170">
        <v>29772</v>
      </c>
      <c r="F9" s="158">
        <v>29988</v>
      </c>
      <c r="G9" s="158">
        <v>14508</v>
      </c>
      <c r="H9" s="158"/>
      <c r="I9" s="158"/>
      <c r="J9" s="158"/>
      <c r="K9" s="158"/>
      <c r="L9" s="158">
        <f t="shared" ref="L9:L15" si="1">AVERAGE(C9:K9)</f>
        <v>25920</v>
      </c>
      <c r="N9" s="116" t="s">
        <v>365</v>
      </c>
      <c r="O9" s="126" t="s">
        <v>442</v>
      </c>
      <c r="P9" s="168"/>
      <c r="Q9" s="165">
        <v>32832</v>
      </c>
      <c r="R9" s="166">
        <v>31968</v>
      </c>
      <c r="S9" s="168">
        <v>19368</v>
      </c>
      <c r="T9" s="168">
        <v>23148</v>
      </c>
      <c r="U9" s="168"/>
      <c r="V9" s="168"/>
      <c r="W9" s="168"/>
      <c r="X9" s="168"/>
      <c r="Y9" s="168"/>
      <c r="Z9" s="168"/>
      <c r="AA9" s="168"/>
      <c r="AB9" s="168"/>
      <c r="AC9" s="104">
        <f t="shared" si="0"/>
        <v>26829</v>
      </c>
    </row>
    <row r="10" spans="1:29" ht="15">
      <c r="A10" s="129" t="s">
        <v>365</v>
      </c>
      <c r="B10" s="155">
        <v>42804</v>
      </c>
      <c r="C10" s="158"/>
      <c r="D10" s="158"/>
      <c r="E10" s="169">
        <v>32832</v>
      </c>
      <c r="F10" s="170">
        <v>31968</v>
      </c>
      <c r="G10" s="158">
        <v>19368</v>
      </c>
      <c r="H10" s="158">
        <v>23148</v>
      </c>
      <c r="I10" s="158"/>
      <c r="J10" s="158"/>
      <c r="K10" s="158"/>
      <c r="L10" s="158">
        <f t="shared" si="1"/>
        <v>26829</v>
      </c>
      <c r="N10" s="116" t="s">
        <v>365</v>
      </c>
      <c r="O10" s="126" t="s">
        <v>443</v>
      </c>
      <c r="P10" s="168"/>
      <c r="Q10" s="168"/>
      <c r="R10" s="165">
        <v>32580</v>
      </c>
      <c r="S10" s="166">
        <v>24336</v>
      </c>
      <c r="T10" s="168">
        <v>29628</v>
      </c>
      <c r="U10" s="168">
        <v>34524</v>
      </c>
      <c r="V10" s="168"/>
      <c r="W10" s="168"/>
      <c r="X10" s="168"/>
      <c r="Y10" s="168"/>
      <c r="Z10" s="168"/>
      <c r="AA10" s="168"/>
      <c r="AB10" s="168"/>
      <c r="AC10" s="104">
        <f t="shared" si="0"/>
        <v>30267</v>
      </c>
    </row>
    <row r="11" spans="1:29" ht="15">
      <c r="A11" s="129" t="s">
        <v>365</v>
      </c>
      <c r="B11" s="155">
        <v>42835</v>
      </c>
      <c r="C11" s="158"/>
      <c r="D11" s="158"/>
      <c r="E11" s="158"/>
      <c r="F11" s="169">
        <v>32580</v>
      </c>
      <c r="G11" s="170">
        <v>24336</v>
      </c>
      <c r="H11" s="158">
        <v>29628</v>
      </c>
      <c r="I11" s="158">
        <v>34524</v>
      </c>
      <c r="J11" s="158"/>
      <c r="K11" s="158"/>
      <c r="L11" s="158">
        <f t="shared" si="1"/>
        <v>30267</v>
      </c>
      <c r="N11" s="116" t="s">
        <v>365</v>
      </c>
      <c r="O11" s="126" t="s">
        <v>444</v>
      </c>
      <c r="P11" s="168"/>
      <c r="Q11" s="168"/>
      <c r="R11" s="168"/>
      <c r="S11" s="165">
        <v>27072</v>
      </c>
      <c r="T11" s="166">
        <v>26136</v>
      </c>
      <c r="U11" s="168">
        <v>36756</v>
      </c>
      <c r="V11" s="168">
        <v>20592</v>
      </c>
      <c r="W11" s="168"/>
      <c r="X11" s="168"/>
      <c r="Y11" s="168"/>
      <c r="Z11" s="168"/>
      <c r="AA11" s="168"/>
      <c r="AB11" s="168"/>
      <c r="AC11" s="104">
        <f t="shared" si="0"/>
        <v>27639</v>
      </c>
    </row>
    <row r="12" spans="1:29" ht="15">
      <c r="A12" s="129" t="s">
        <v>365</v>
      </c>
      <c r="B12" s="155">
        <v>42865</v>
      </c>
      <c r="C12" s="158"/>
      <c r="D12" s="158"/>
      <c r="E12" s="158"/>
      <c r="F12" s="158"/>
      <c r="G12" s="171">
        <v>27072</v>
      </c>
      <c r="H12" s="170">
        <v>26136</v>
      </c>
      <c r="I12" s="158">
        <v>36756</v>
      </c>
      <c r="J12" s="158">
        <v>20592</v>
      </c>
      <c r="K12" s="158"/>
      <c r="L12" s="158">
        <f t="shared" si="1"/>
        <v>27639</v>
      </c>
      <c r="N12" s="116" t="s">
        <v>365</v>
      </c>
      <c r="O12" s="126" t="s">
        <v>445</v>
      </c>
      <c r="P12" s="168"/>
      <c r="Q12" s="168"/>
      <c r="R12" s="168"/>
      <c r="S12" s="168"/>
      <c r="T12" s="165">
        <v>27828</v>
      </c>
      <c r="U12" s="166">
        <v>34920</v>
      </c>
      <c r="V12" s="168">
        <v>26316</v>
      </c>
      <c r="W12" s="168">
        <v>28116</v>
      </c>
      <c r="X12" s="168"/>
      <c r="Y12" s="168"/>
      <c r="Z12" s="168"/>
      <c r="AA12" s="168"/>
      <c r="AB12" s="168"/>
      <c r="AC12" s="104">
        <f t="shared" si="0"/>
        <v>29295</v>
      </c>
    </row>
    <row r="13" spans="1:29" ht="15">
      <c r="A13" s="129" t="s">
        <v>365</v>
      </c>
      <c r="B13" s="155">
        <v>42878</v>
      </c>
      <c r="C13" s="158"/>
      <c r="D13" s="158"/>
      <c r="E13" s="158"/>
      <c r="F13" s="158"/>
      <c r="G13" s="169">
        <v>50000</v>
      </c>
      <c r="H13" s="171">
        <v>26136</v>
      </c>
      <c r="I13" s="158">
        <v>36756</v>
      </c>
      <c r="J13" s="158">
        <v>20592</v>
      </c>
      <c r="K13" s="158"/>
      <c r="L13" s="158">
        <f t="shared" si="1"/>
        <v>33371</v>
      </c>
      <c r="N13" s="116" t="s">
        <v>365</v>
      </c>
      <c r="O13" s="172" t="s">
        <v>446</v>
      </c>
      <c r="P13" s="173">
        <v>30996</v>
      </c>
      <c r="Q13" s="173">
        <v>31536</v>
      </c>
      <c r="R13" s="173">
        <v>33732</v>
      </c>
      <c r="S13" s="173">
        <v>36648</v>
      </c>
      <c r="T13" s="173">
        <v>26388</v>
      </c>
      <c r="U13" s="173"/>
      <c r="V13" s="173"/>
      <c r="W13" s="173"/>
      <c r="X13" s="173"/>
      <c r="Y13" s="173"/>
      <c r="Z13" s="173"/>
      <c r="AA13" s="173"/>
      <c r="AB13" s="173"/>
      <c r="AC13" s="172">
        <f t="shared" si="0"/>
        <v>31860</v>
      </c>
    </row>
    <row r="14" spans="1:29" ht="15">
      <c r="A14" s="129" t="s">
        <v>365</v>
      </c>
      <c r="B14" s="155">
        <v>42896</v>
      </c>
      <c r="C14" s="158"/>
      <c r="D14" s="158"/>
      <c r="E14" s="158"/>
      <c r="F14" s="158"/>
      <c r="G14" s="158"/>
      <c r="H14" s="169">
        <v>27828</v>
      </c>
      <c r="I14" s="171">
        <v>34920</v>
      </c>
      <c r="J14" s="158">
        <v>26316</v>
      </c>
      <c r="K14" s="158">
        <v>28116</v>
      </c>
      <c r="L14" s="158">
        <f t="shared" si="1"/>
        <v>29295</v>
      </c>
      <c r="N14" s="116" t="s">
        <v>365</v>
      </c>
      <c r="O14" s="174" t="s">
        <v>447</v>
      </c>
      <c r="P14" s="175">
        <f>+(P13-P7)/P7</f>
        <v>-0.30787781350482313</v>
      </c>
      <c r="Q14" s="175">
        <f>+(Q13-Q7)/Q7</f>
        <v>0.18538565629228687</v>
      </c>
      <c r="R14" s="175">
        <f>+(R13-R7)/R7</f>
        <v>0.22323759791122716</v>
      </c>
      <c r="S14" s="175">
        <f>+(S13-S7)/S7</f>
        <v>0.49705882352941178</v>
      </c>
      <c r="T14" s="175">
        <f>+(T13-T7)/T7</f>
        <v>7.7941176470588236E-2</v>
      </c>
      <c r="U14" s="175"/>
      <c r="V14" s="176"/>
      <c r="W14" s="176"/>
      <c r="X14" s="176"/>
      <c r="Y14" s="176"/>
      <c r="Z14" s="176"/>
      <c r="AA14" s="176"/>
      <c r="AB14" s="176"/>
      <c r="AC14" s="177">
        <f t="shared" si="0"/>
        <v>0.13514908813973819</v>
      </c>
    </row>
    <row r="15" spans="1:29" ht="15">
      <c r="A15" s="129" t="s">
        <v>365</v>
      </c>
      <c r="B15" s="178" t="s">
        <v>448</v>
      </c>
      <c r="C15" s="179">
        <v>30996</v>
      </c>
      <c r="D15" s="179">
        <v>31536</v>
      </c>
      <c r="E15" s="179">
        <v>33732</v>
      </c>
      <c r="F15" s="179">
        <v>36648</v>
      </c>
      <c r="G15" s="179">
        <v>26388</v>
      </c>
      <c r="H15" s="180"/>
      <c r="I15" s="180"/>
      <c r="J15" s="180"/>
      <c r="K15" s="180"/>
      <c r="L15" s="181">
        <f t="shared" si="1"/>
        <v>31860</v>
      </c>
      <c r="N15" s="116" t="s">
        <v>365</v>
      </c>
      <c r="O15" s="182" t="s">
        <v>449</v>
      </c>
      <c r="P15" s="183">
        <f>(P8-P7)/P7</f>
        <v>-0.34324758842443731</v>
      </c>
      <c r="Q15" s="183">
        <f>(Q9-Q7)/Q7</f>
        <v>0.23410013531799728</v>
      </c>
      <c r="R15" s="183">
        <f>+(R10-R7)/R7</f>
        <v>0.18146214099216709</v>
      </c>
      <c r="S15" s="183">
        <f>(S11-S7)/S7</f>
        <v>0.10588235294117647</v>
      </c>
      <c r="T15" s="183">
        <f>+(T12-T7)/T7</f>
        <v>0.13676470588235295</v>
      </c>
      <c r="U15" s="183"/>
      <c r="V15" s="176"/>
      <c r="W15" s="176"/>
      <c r="X15" s="176"/>
      <c r="Y15" s="176"/>
      <c r="Z15" s="176"/>
      <c r="AA15" s="176"/>
      <c r="AB15" s="176"/>
      <c r="AC15" s="177">
        <f t="shared" si="0"/>
        <v>6.29923493418513E-2</v>
      </c>
    </row>
    <row r="16" spans="1:29" ht="15">
      <c r="A16" s="129" t="s">
        <v>365</v>
      </c>
      <c r="B16" s="184" t="s">
        <v>450</v>
      </c>
      <c r="C16" s="185">
        <f>+(C15-C8)/C8</f>
        <v>-0.38007999999999997</v>
      </c>
      <c r="D16" s="185">
        <f>+(D15-D9)/D9</f>
        <v>7.2215422276621782E-2</v>
      </c>
      <c r="E16" s="185">
        <f>+(E15-E10)/E10</f>
        <v>2.7412280701754384E-2</v>
      </c>
      <c r="F16" s="185">
        <f>+(F15-F11)/F11</f>
        <v>0.12486187845303867</v>
      </c>
      <c r="G16" s="185">
        <f>+(G15-G13)/G13</f>
        <v>-0.47223999999999999</v>
      </c>
      <c r="H16" s="185">
        <f>+(H15-H14)/H14</f>
        <v>-1</v>
      </c>
      <c r="I16" s="186"/>
      <c r="J16" s="186"/>
      <c r="K16" s="186"/>
      <c r="L16" s="187"/>
      <c r="N16" s="116"/>
      <c r="O16" s="188"/>
      <c r="P16" s="189"/>
      <c r="Q16" s="189"/>
      <c r="R16" s="189"/>
      <c r="S16" s="189"/>
      <c r="T16" s="189"/>
      <c r="U16" s="190"/>
      <c r="V16" s="188"/>
      <c r="W16" s="188"/>
      <c r="X16" s="188"/>
      <c r="Y16" s="188"/>
      <c r="Z16" s="188"/>
      <c r="AA16" s="188"/>
      <c r="AB16" s="188"/>
      <c r="AC16" s="188"/>
    </row>
    <row r="17" spans="1:29">
      <c r="A17" s="129" t="s">
        <v>365</v>
      </c>
      <c r="B17" s="178" t="s">
        <v>451</v>
      </c>
      <c r="C17" s="191">
        <f>(C8-C7)/C7</f>
        <v>0.11647016791711326</v>
      </c>
      <c r="D17" s="192">
        <f>(D9-D8)/D8</f>
        <v>0.10554803788903924</v>
      </c>
      <c r="E17" s="192">
        <f>+(E10-E9)/E9</f>
        <v>0.10278113663845223</v>
      </c>
      <c r="F17" s="192">
        <f>(F11-F10)/F10</f>
        <v>1.9144144144144143E-2</v>
      </c>
      <c r="G17" s="192">
        <f>+(G13-G11)/G11</f>
        <v>1.0545693622616699</v>
      </c>
      <c r="H17" s="192">
        <f>(H14-H12)/H12</f>
        <v>6.4738292011019286E-2</v>
      </c>
      <c r="I17" s="186"/>
      <c r="J17" s="186"/>
      <c r="K17" s="186"/>
      <c r="L17" s="187"/>
    </row>
    <row r="18" spans="1:29">
      <c r="A18" s="57"/>
      <c r="B18" s="187" t="s">
        <v>404</v>
      </c>
      <c r="C18" s="193">
        <f>C8/C5</f>
        <v>2500</v>
      </c>
      <c r="D18" s="193">
        <f>D9/D5</f>
        <v>1400.5714285714287</v>
      </c>
      <c r="E18" s="193">
        <f>E10/E5</f>
        <v>1728</v>
      </c>
      <c r="F18" s="193">
        <f>F11/F5</f>
        <v>1551.4285714285713</v>
      </c>
      <c r="G18" s="193">
        <f>G13/G5</f>
        <v>3125</v>
      </c>
      <c r="H18" s="194">
        <f>H14/H5</f>
        <v>1325.1428571428571</v>
      </c>
      <c r="I18" s="187"/>
      <c r="J18" s="187"/>
      <c r="K18" s="187"/>
      <c r="L18" s="187"/>
    </row>
    <row r="19" spans="1:2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</row>
    <row r="20" spans="1:29"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</row>
    <row r="21" spans="1:29">
      <c r="A21" s="54" t="s">
        <v>452</v>
      </c>
      <c r="N21" s="195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</row>
    <row r="22" spans="1:29" ht="16.5">
      <c r="A22" s="145" t="s">
        <v>453</v>
      </c>
      <c r="N22" s="290"/>
      <c r="O22" s="197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6"/>
    </row>
    <row r="23" spans="1:29" ht="16.5">
      <c r="A23" s="199"/>
      <c r="N23" s="291"/>
      <c r="O23" s="200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</row>
    <row r="24" spans="1:29" ht="16.5">
      <c r="A24" s="272" t="s">
        <v>356</v>
      </c>
      <c r="B24" s="202" t="s">
        <v>402</v>
      </c>
      <c r="C24" s="106"/>
      <c r="D24" s="106"/>
      <c r="E24" s="106"/>
      <c r="F24" s="106"/>
      <c r="G24" s="106"/>
      <c r="H24" s="106"/>
      <c r="I24" s="106"/>
      <c r="J24" s="106"/>
      <c r="K24" s="106"/>
      <c r="N24" s="203" t="s">
        <v>454</v>
      </c>
      <c r="AC24" s="204"/>
    </row>
    <row r="25" spans="1:29" ht="16.5">
      <c r="A25" s="276"/>
      <c r="B25" s="205" t="s">
        <v>371</v>
      </c>
      <c r="C25" s="206" t="s">
        <v>430</v>
      </c>
      <c r="D25" s="206" t="s">
        <v>431</v>
      </c>
      <c r="E25" s="206" t="s">
        <v>432</v>
      </c>
      <c r="F25" s="206" t="s">
        <v>433</v>
      </c>
      <c r="G25" s="206" t="s">
        <v>434</v>
      </c>
      <c r="H25" s="206" t="s">
        <v>435</v>
      </c>
      <c r="I25" s="206" t="s">
        <v>436</v>
      </c>
      <c r="J25" s="206" t="s">
        <v>437</v>
      </c>
      <c r="K25" s="206" t="s">
        <v>438</v>
      </c>
      <c r="L25" s="206" t="s">
        <v>439</v>
      </c>
      <c r="N25" s="270" t="s">
        <v>356</v>
      </c>
      <c r="O25" s="202" t="s">
        <v>402</v>
      </c>
      <c r="P25" s="106"/>
      <c r="Q25" s="106"/>
      <c r="R25" s="106"/>
      <c r="S25" s="106"/>
      <c r="T25" s="106"/>
      <c r="U25" s="106"/>
      <c r="V25" s="106"/>
      <c r="W25" s="106"/>
      <c r="X25" s="207"/>
      <c r="Y25" s="207"/>
      <c r="Z25" s="207"/>
      <c r="AA25" s="207"/>
      <c r="AC25" s="204"/>
    </row>
    <row r="26" spans="1:29" ht="16.5">
      <c r="A26" s="116" t="s">
        <v>130</v>
      </c>
      <c r="B26" s="208">
        <v>42745</v>
      </c>
      <c r="C26" s="209">
        <v>44784</v>
      </c>
      <c r="D26" s="210">
        <v>26604</v>
      </c>
      <c r="E26" s="161">
        <v>27576</v>
      </c>
      <c r="F26" s="161">
        <v>24480</v>
      </c>
      <c r="G26" s="161"/>
      <c r="H26" s="161"/>
      <c r="I26" s="161"/>
      <c r="J26" s="161"/>
      <c r="K26" s="168"/>
      <c r="L26" s="162">
        <f>AVERAGE(C26:K26)</f>
        <v>30861</v>
      </c>
      <c r="N26" s="269"/>
      <c r="O26" s="205" t="s">
        <v>371</v>
      </c>
      <c r="P26" s="154">
        <v>42933</v>
      </c>
      <c r="Q26" s="154">
        <v>42964</v>
      </c>
      <c r="R26" s="154">
        <v>42995</v>
      </c>
      <c r="S26" s="154">
        <v>43025</v>
      </c>
      <c r="T26" s="154">
        <v>43056</v>
      </c>
      <c r="U26" s="154">
        <v>43086</v>
      </c>
      <c r="V26" s="154" t="s">
        <v>436</v>
      </c>
      <c r="W26" s="154">
        <v>42752</v>
      </c>
      <c r="X26" s="154">
        <v>42783</v>
      </c>
      <c r="Y26" s="154">
        <v>42811</v>
      </c>
      <c r="Z26" s="154">
        <v>42842</v>
      </c>
      <c r="AA26" s="154">
        <v>42872</v>
      </c>
      <c r="AB26" s="206" t="s">
        <v>439</v>
      </c>
      <c r="AC26" s="204"/>
    </row>
    <row r="27" spans="1:29" ht="15">
      <c r="A27" s="116" t="s">
        <v>365</v>
      </c>
      <c r="B27" s="208">
        <v>42897</v>
      </c>
      <c r="C27" s="209">
        <v>2000</v>
      </c>
      <c r="D27" s="210">
        <v>2000</v>
      </c>
      <c r="E27" s="161">
        <v>2000</v>
      </c>
      <c r="F27" s="161">
        <v>2000</v>
      </c>
      <c r="G27" s="161"/>
      <c r="H27" s="161"/>
      <c r="I27" s="161"/>
      <c r="J27" s="161"/>
      <c r="K27" s="168"/>
      <c r="L27" s="162">
        <f t="shared" ref="L27:L62" si="2">AVERAGE(C27:K27)</f>
        <v>2000</v>
      </c>
      <c r="N27" s="116" t="s">
        <v>365</v>
      </c>
      <c r="O27" s="211" t="s">
        <v>440</v>
      </c>
      <c r="P27" s="160">
        <v>26604</v>
      </c>
      <c r="Q27" s="161">
        <v>27576</v>
      </c>
      <c r="R27" s="161">
        <v>24480</v>
      </c>
      <c r="S27" s="161">
        <v>24480</v>
      </c>
      <c r="T27" s="161">
        <v>24480</v>
      </c>
      <c r="U27" s="161">
        <v>24480</v>
      </c>
      <c r="V27" s="161">
        <v>24480</v>
      </c>
      <c r="W27" s="161">
        <v>24480</v>
      </c>
      <c r="X27" s="161">
        <v>24480</v>
      </c>
      <c r="Y27" s="161">
        <v>24480</v>
      </c>
      <c r="Z27" s="161">
        <v>24480</v>
      </c>
      <c r="AA27" s="161">
        <v>24480</v>
      </c>
      <c r="AB27" s="162">
        <f t="shared" ref="AB27:AB39" si="3">AVERAGE(P27:W27)</f>
        <v>25132.5</v>
      </c>
      <c r="AC27" s="204"/>
    </row>
    <row r="28" spans="1:29" ht="15">
      <c r="A28" s="116" t="s">
        <v>455</v>
      </c>
      <c r="B28" s="208">
        <v>42747</v>
      </c>
      <c r="C28" s="209">
        <v>5000</v>
      </c>
      <c r="D28" s="210">
        <v>10000</v>
      </c>
      <c r="E28" s="161">
        <v>10000</v>
      </c>
      <c r="F28" s="161">
        <v>10000</v>
      </c>
      <c r="G28" s="161"/>
      <c r="H28" s="161"/>
      <c r="I28" s="161"/>
      <c r="J28" s="161"/>
      <c r="K28" s="168"/>
      <c r="L28" s="162">
        <f t="shared" si="2"/>
        <v>8750</v>
      </c>
      <c r="N28" s="116" t="s">
        <v>456</v>
      </c>
      <c r="O28" s="211" t="s">
        <v>440</v>
      </c>
      <c r="P28" s="160">
        <v>5000</v>
      </c>
      <c r="Q28" s="160">
        <v>5000</v>
      </c>
      <c r="R28" s="160">
        <v>5000</v>
      </c>
      <c r="S28" s="160">
        <v>5000</v>
      </c>
      <c r="T28" s="160">
        <v>5000</v>
      </c>
      <c r="U28" s="160">
        <v>5000</v>
      </c>
      <c r="V28" s="160">
        <v>5000</v>
      </c>
      <c r="W28" s="160">
        <v>5000</v>
      </c>
      <c r="X28" s="160">
        <v>5000</v>
      </c>
      <c r="Y28" s="160">
        <v>5000</v>
      </c>
      <c r="Z28" s="160">
        <v>5000</v>
      </c>
      <c r="AA28" s="160">
        <v>5000</v>
      </c>
      <c r="AB28" s="162">
        <f t="shared" si="3"/>
        <v>5000</v>
      </c>
      <c r="AC28" s="204"/>
    </row>
    <row r="29" spans="1:29" ht="15">
      <c r="A29" s="116" t="s">
        <v>455</v>
      </c>
      <c r="B29" s="208">
        <v>42748</v>
      </c>
      <c r="C29" s="209">
        <v>5000</v>
      </c>
      <c r="D29" s="210">
        <v>10000</v>
      </c>
      <c r="E29" s="161">
        <v>10000</v>
      </c>
      <c r="F29" s="161">
        <v>10000</v>
      </c>
      <c r="G29" s="161"/>
      <c r="H29" s="161"/>
      <c r="I29" s="161"/>
      <c r="J29" s="161"/>
      <c r="K29" s="168"/>
      <c r="L29" s="162">
        <f t="shared" si="2"/>
        <v>8750</v>
      </c>
      <c r="N29" s="116" t="s">
        <v>365</v>
      </c>
      <c r="O29" s="211" t="s">
        <v>457</v>
      </c>
      <c r="P29" s="165">
        <v>29412</v>
      </c>
      <c r="Q29" s="166">
        <v>29772</v>
      </c>
      <c r="R29" s="168">
        <v>29988</v>
      </c>
      <c r="S29" s="168">
        <v>14508</v>
      </c>
      <c r="T29" s="168"/>
      <c r="U29" s="168"/>
      <c r="V29" s="168"/>
      <c r="W29" s="168"/>
      <c r="X29" s="168"/>
      <c r="Y29" s="168"/>
      <c r="Z29" s="168"/>
      <c r="AA29" s="168"/>
      <c r="AB29" s="162">
        <f t="shared" si="3"/>
        <v>25920</v>
      </c>
      <c r="AC29" s="204"/>
    </row>
    <row r="30" spans="1:29" ht="15">
      <c r="A30" s="129" t="s">
        <v>130</v>
      </c>
      <c r="B30" s="208">
        <v>42776</v>
      </c>
      <c r="C30" s="168"/>
      <c r="D30" s="165">
        <v>29412</v>
      </c>
      <c r="E30" s="166">
        <v>29772</v>
      </c>
      <c r="F30" s="168">
        <v>29988</v>
      </c>
      <c r="G30" s="168">
        <v>14508</v>
      </c>
      <c r="H30" s="168"/>
      <c r="I30" s="168"/>
      <c r="J30" s="168"/>
      <c r="K30" s="168"/>
      <c r="L30" s="162">
        <f t="shared" si="2"/>
        <v>25920</v>
      </c>
      <c r="N30" s="129" t="s">
        <v>456</v>
      </c>
      <c r="O30" s="211" t="s">
        <v>457</v>
      </c>
      <c r="P30" s="165">
        <v>2000</v>
      </c>
      <c r="Q30" s="166">
        <v>2000</v>
      </c>
      <c r="R30" s="168">
        <v>2000</v>
      </c>
      <c r="S30" s="168">
        <v>2000</v>
      </c>
      <c r="T30" s="168"/>
      <c r="U30" s="168"/>
      <c r="V30" s="168"/>
      <c r="W30" s="168"/>
      <c r="X30" s="168"/>
      <c r="Y30" s="168"/>
      <c r="Z30" s="168"/>
      <c r="AA30" s="168"/>
      <c r="AB30" s="162">
        <f t="shared" si="3"/>
        <v>2000</v>
      </c>
      <c r="AC30" s="204"/>
    </row>
    <row r="31" spans="1:29" ht="15">
      <c r="A31" s="129" t="s">
        <v>130</v>
      </c>
      <c r="B31" s="211">
        <v>42794</v>
      </c>
      <c r="C31" s="168"/>
      <c r="D31" s="170">
        <v>30000</v>
      </c>
      <c r="E31" s="166">
        <v>29772</v>
      </c>
      <c r="F31" s="168">
        <v>29988</v>
      </c>
      <c r="G31" s="168">
        <v>14508</v>
      </c>
      <c r="H31" s="168"/>
      <c r="I31" s="168"/>
      <c r="J31" s="168"/>
      <c r="K31" s="168"/>
      <c r="L31" s="162">
        <f t="shared" si="2"/>
        <v>26067</v>
      </c>
      <c r="N31" s="116" t="s">
        <v>365</v>
      </c>
      <c r="O31" s="211" t="s">
        <v>442</v>
      </c>
      <c r="P31" s="168"/>
      <c r="Q31" s="165">
        <v>32832</v>
      </c>
      <c r="R31" s="166">
        <v>31968</v>
      </c>
      <c r="S31" s="168">
        <v>19368</v>
      </c>
      <c r="T31" s="168">
        <v>23148</v>
      </c>
      <c r="U31" s="168"/>
      <c r="V31" s="168"/>
      <c r="W31" s="168"/>
      <c r="X31" s="168"/>
      <c r="Y31" s="168"/>
      <c r="Z31" s="168"/>
      <c r="AA31" s="168"/>
      <c r="AB31" s="162">
        <f t="shared" si="3"/>
        <v>26829</v>
      </c>
      <c r="AC31" s="204"/>
    </row>
    <row r="32" spans="1:29" ht="15">
      <c r="A32" s="116" t="s">
        <v>365</v>
      </c>
      <c r="B32" s="208">
        <v>42777</v>
      </c>
      <c r="C32" s="168"/>
      <c r="D32" s="165">
        <v>2000</v>
      </c>
      <c r="E32" s="166">
        <v>2000</v>
      </c>
      <c r="F32" s="168">
        <v>2000</v>
      </c>
      <c r="G32" s="168">
        <v>2000</v>
      </c>
      <c r="H32" s="168"/>
      <c r="I32" s="168"/>
      <c r="J32" s="168"/>
      <c r="K32" s="168"/>
      <c r="L32" s="162">
        <f t="shared" si="2"/>
        <v>2000</v>
      </c>
      <c r="N32" s="116" t="s">
        <v>456</v>
      </c>
      <c r="O32" s="211" t="s">
        <v>442</v>
      </c>
      <c r="P32" s="168"/>
      <c r="Q32" s="165">
        <v>2000</v>
      </c>
      <c r="R32" s="166">
        <v>2000</v>
      </c>
      <c r="S32" s="168">
        <v>2000</v>
      </c>
      <c r="T32" s="168">
        <v>2000</v>
      </c>
      <c r="U32" s="168"/>
      <c r="V32" s="168"/>
      <c r="W32" s="168"/>
      <c r="X32" s="168"/>
      <c r="Y32" s="168"/>
      <c r="Z32" s="168"/>
      <c r="AA32" s="168"/>
      <c r="AB32" s="162">
        <f t="shared" si="3"/>
        <v>2000</v>
      </c>
      <c r="AC32" s="204"/>
    </row>
    <row r="33" spans="1:29" ht="15">
      <c r="A33" s="116" t="s">
        <v>455</v>
      </c>
      <c r="B33" s="208">
        <v>42778</v>
      </c>
      <c r="C33" s="168"/>
      <c r="D33" s="165">
        <v>4000</v>
      </c>
      <c r="E33" s="166">
        <v>2000</v>
      </c>
      <c r="F33" s="168">
        <v>2000</v>
      </c>
      <c r="G33" s="168">
        <v>2000</v>
      </c>
      <c r="H33" s="168"/>
      <c r="I33" s="168"/>
      <c r="J33" s="168"/>
      <c r="K33" s="168"/>
      <c r="L33" s="162">
        <f t="shared" si="2"/>
        <v>2500</v>
      </c>
      <c r="N33" s="116" t="s">
        <v>365</v>
      </c>
      <c r="O33" s="211" t="s">
        <v>443</v>
      </c>
      <c r="P33" s="168"/>
      <c r="Q33" s="168"/>
      <c r="R33" s="165">
        <v>32580</v>
      </c>
      <c r="S33" s="166">
        <v>24336</v>
      </c>
      <c r="T33" s="168">
        <v>29628</v>
      </c>
      <c r="U33" s="168">
        <v>34524</v>
      </c>
      <c r="V33" s="168"/>
      <c r="W33" s="168"/>
      <c r="X33" s="168"/>
      <c r="Y33" s="168"/>
      <c r="Z33" s="168"/>
      <c r="AA33" s="168"/>
      <c r="AB33" s="162">
        <f t="shared" si="3"/>
        <v>30267</v>
      </c>
      <c r="AC33" s="204"/>
    </row>
    <row r="34" spans="1:29" ht="15">
      <c r="A34" s="116" t="s">
        <v>455</v>
      </c>
      <c r="B34" s="208">
        <v>42779</v>
      </c>
      <c r="C34" s="168"/>
      <c r="D34" s="165">
        <v>2000</v>
      </c>
      <c r="E34" s="166">
        <v>2000</v>
      </c>
      <c r="F34" s="168">
        <v>2000</v>
      </c>
      <c r="G34" s="168">
        <v>2000</v>
      </c>
      <c r="H34" s="168"/>
      <c r="I34" s="168"/>
      <c r="J34" s="168"/>
      <c r="K34" s="168"/>
      <c r="L34" s="162">
        <f t="shared" si="2"/>
        <v>2000</v>
      </c>
      <c r="N34" s="116" t="s">
        <v>456</v>
      </c>
      <c r="O34" s="211" t="s">
        <v>443</v>
      </c>
      <c r="P34" s="168"/>
      <c r="Q34" s="168"/>
      <c r="R34" s="165">
        <v>2000</v>
      </c>
      <c r="S34" s="166">
        <v>2000</v>
      </c>
      <c r="T34" s="168">
        <v>2000</v>
      </c>
      <c r="U34" s="168">
        <v>2000</v>
      </c>
      <c r="V34" s="168"/>
      <c r="W34" s="168"/>
      <c r="X34" s="168"/>
      <c r="Y34" s="168"/>
      <c r="Z34" s="168"/>
      <c r="AA34" s="168"/>
      <c r="AB34" s="162">
        <f t="shared" si="3"/>
        <v>2000</v>
      </c>
      <c r="AC34" s="204"/>
    </row>
    <row r="35" spans="1:29" ht="15">
      <c r="A35" s="116" t="s">
        <v>130</v>
      </c>
      <c r="B35" s="208">
        <v>42804</v>
      </c>
      <c r="C35" s="168"/>
      <c r="D35" s="168"/>
      <c r="E35" s="165">
        <v>32832</v>
      </c>
      <c r="F35" s="166">
        <v>31968</v>
      </c>
      <c r="G35" s="168">
        <v>19368</v>
      </c>
      <c r="H35" s="168">
        <v>23148</v>
      </c>
      <c r="I35" s="168"/>
      <c r="J35" s="168"/>
      <c r="K35" s="168"/>
      <c r="L35" s="162">
        <f t="shared" si="2"/>
        <v>26829</v>
      </c>
      <c r="N35" s="116" t="s">
        <v>365</v>
      </c>
      <c r="O35" s="211" t="s">
        <v>444</v>
      </c>
      <c r="P35" s="168"/>
      <c r="Q35" s="168"/>
      <c r="R35" s="168"/>
      <c r="S35" s="165">
        <v>27072</v>
      </c>
      <c r="T35" s="166">
        <v>26136</v>
      </c>
      <c r="U35" s="168">
        <v>36756</v>
      </c>
      <c r="V35" s="168">
        <v>20592</v>
      </c>
      <c r="W35" s="168"/>
      <c r="X35" s="168"/>
      <c r="Y35" s="168"/>
      <c r="Z35" s="168"/>
      <c r="AA35" s="168"/>
      <c r="AB35" s="162">
        <f t="shared" si="3"/>
        <v>27639</v>
      </c>
      <c r="AC35" s="204"/>
    </row>
    <row r="36" spans="1:29" ht="15">
      <c r="A36" s="116" t="s">
        <v>365</v>
      </c>
      <c r="B36" s="208">
        <v>42805</v>
      </c>
      <c r="C36" s="168"/>
      <c r="D36" s="168"/>
      <c r="E36" s="165">
        <v>2000</v>
      </c>
      <c r="F36" s="166">
        <v>2000</v>
      </c>
      <c r="G36" s="168">
        <v>2000</v>
      </c>
      <c r="H36" s="168">
        <v>2000</v>
      </c>
      <c r="I36" s="168"/>
      <c r="J36" s="168"/>
      <c r="K36" s="168"/>
      <c r="L36" s="162">
        <f t="shared" si="2"/>
        <v>2000</v>
      </c>
      <c r="N36" s="116" t="s">
        <v>456</v>
      </c>
      <c r="O36" s="211" t="s">
        <v>444</v>
      </c>
      <c r="P36" s="168"/>
      <c r="Q36" s="168"/>
      <c r="R36" s="104"/>
      <c r="S36" s="165">
        <v>2000</v>
      </c>
      <c r="T36" s="166">
        <v>2000</v>
      </c>
      <c r="U36" s="168">
        <v>2000</v>
      </c>
      <c r="V36" s="168">
        <v>2000</v>
      </c>
      <c r="W36" s="168"/>
      <c r="X36" s="168"/>
      <c r="Y36" s="168"/>
      <c r="Z36" s="168"/>
      <c r="AA36" s="168"/>
      <c r="AB36" s="162">
        <f t="shared" si="3"/>
        <v>2000</v>
      </c>
      <c r="AC36" s="204"/>
    </row>
    <row r="37" spans="1:29" ht="15">
      <c r="A37" s="116" t="s">
        <v>455</v>
      </c>
      <c r="B37" s="208">
        <v>42806</v>
      </c>
      <c r="C37" s="168"/>
      <c r="D37" s="168"/>
      <c r="E37" s="165">
        <v>4000</v>
      </c>
      <c r="F37" s="166">
        <v>3000</v>
      </c>
      <c r="G37" s="168">
        <v>2000</v>
      </c>
      <c r="H37" s="168">
        <v>2000</v>
      </c>
      <c r="I37" s="168"/>
      <c r="J37" s="168"/>
      <c r="K37" s="168"/>
      <c r="L37" s="162">
        <f t="shared" si="2"/>
        <v>2750</v>
      </c>
      <c r="N37" s="116" t="s">
        <v>365</v>
      </c>
      <c r="O37" s="211" t="s">
        <v>445</v>
      </c>
      <c r="P37" s="168"/>
      <c r="Q37" s="168"/>
      <c r="R37" s="168"/>
      <c r="S37" s="168"/>
      <c r="T37" s="165">
        <v>27828</v>
      </c>
      <c r="U37" s="166">
        <v>34920</v>
      </c>
      <c r="V37" s="168">
        <v>26316</v>
      </c>
      <c r="W37" s="168">
        <v>28116</v>
      </c>
      <c r="X37" s="168"/>
      <c r="Y37" s="168"/>
      <c r="Z37" s="168"/>
      <c r="AA37" s="168"/>
      <c r="AB37" s="162">
        <f t="shared" si="3"/>
        <v>29295</v>
      </c>
      <c r="AC37" s="204"/>
    </row>
    <row r="38" spans="1:29" ht="15">
      <c r="A38" s="116" t="s">
        <v>455</v>
      </c>
      <c r="B38" s="208">
        <v>42808</v>
      </c>
      <c r="C38" s="168"/>
      <c r="D38" s="168"/>
      <c r="E38" s="165">
        <v>6000</v>
      </c>
      <c r="F38" s="166">
        <v>4000</v>
      </c>
      <c r="G38" s="168">
        <v>4000</v>
      </c>
      <c r="H38" s="168">
        <v>4000</v>
      </c>
      <c r="I38" s="168"/>
      <c r="J38" s="168"/>
      <c r="K38" s="168"/>
      <c r="L38" s="162">
        <f t="shared" si="2"/>
        <v>4500</v>
      </c>
      <c r="N38" s="116" t="s">
        <v>456</v>
      </c>
      <c r="O38" s="211" t="s">
        <v>445</v>
      </c>
      <c r="P38" s="168"/>
      <c r="Q38" s="168"/>
      <c r="R38" s="168"/>
      <c r="S38" s="168"/>
      <c r="T38" s="165">
        <v>2000</v>
      </c>
      <c r="U38" s="166">
        <v>2000</v>
      </c>
      <c r="V38" s="168">
        <v>2000</v>
      </c>
      <c r="W38" s="168">
        <v>2000</v>
      </c>
      <c r="X38" s="168"/>
      <c r="Y38" s="168"/>
      <c r="Z38" s="168"/>
      <c r="AA38" s="168"/>
      <c r="AB38" s="162">
        <f t="shared" si="3"/>
        <v>2000</v>
      </c>
      <c r="AC38" s="204"/>
    </row>
    <row r="39" spans="1:29" ht="15">
      <c r="A39" s="116" t="s">
        <v>130</v>
      </c>
      <c r="B39" s="208">
        <v>42835</v>
      </c>
      <c r="C39" s="168"/>
      <c r="D39" s="168"/>
      <c r="E39" s="168"/>
      <c r="F39" s="165">
        <v>32580</v>
      </c>
      <c r="G39" s="166">
        <v>24336</v>
      </c>
      <c r="H39" s="168">
        <v>29628</v>
      </c>
      <c r="I39" s="168">
        <v>34524</v>
      </c>
      <c r="J39" s="168"/>
      <c r="K39" s="168"/>
      <c r="L39" s="162">
        <f t="shared" si="2"/>
        <v>30267</v>
      </c>
      <c r="N39" s="116" t="s">
        <v>365</v>
      </c>
      <c r="O39" s="212" t="s">
        <v>446</v>
      </c>
      <c r="P39" s="173">
        <v>31536</v>
      </c>
      <c r="Q39" s="173">
        <v>33732</v>
      </c>
      <c r="R39" s="173">
        <v>36648</v>
      </c>
      <c r="S39" s="173">
        <v>26388</v>
      </c>
      <c r="T39" s="173"/>
      <c r="U39" s="173"/>
      <c r="V39" s="173"/>
      <c r="W39" s="173"/>
      <c r="X39" s="173"/>
      <c r="Y39" s="173"/>
      <c r="Z39" s="173"/>
      <c r="AA39" s="173"/>
      <c r="AB39" s="172">
        <f t="shared" si="3"/>
        <v>32076</v>
      </c>
      <c r="AC39" s="204"/>
    </row>
    <row r="40" spans="1:29" ht="15">
      <c r="A40" s="116" t="s">
        <v>365</v>
      </c>
      <c r="B40" s="208">
        <v>42836</v>
      </c>
      <c r="C40" s="168"/>
      <c r="D40" s="168"/>
      <c r="E40" s="168"/>
      <c r="F40" s="165">
        <v>2000</v>
      </c>
      <c r="G40" s="166">
        <v>2000</v>
      </c>
      <c r="H40" s="168">
        <v>2000</v>
      </c>
      <c r="I40" s="168">
        <v>2000</v>
      </c>
      <c r="J40" s="168"/>
      <c r="K40" s="168"/>
      <c r="L40" s="162">
        <f t="shared" si="2"/>
        <v>2000</v>
      </c>
      <c r="N40" s="116" t="s">
        <v>365</v>
      </c>
      <c r="O40" s="213" t="s">
        <v>450</v>
      </c>
      <c r="P40" s="175">
        <f>(P39-P29)/P29</f>
        <v>7.2215422276621782E-2</v>
      </c>
      <c r="Q40" s="175">
        <f>(Q39-Q31)/Q31</f>
        <v>2.7412280701754384E-2</v>
      </c>
      <c r="R40" s="175">
        <f>(R39-R33)/R33</f>
        <v>0.12486187845303867</v>
      </c>
      <c r="S40" s="175">
        <f>(S39-S35)/S35</f>
        <v>-2.5265957446808509E-2</v>
      </c>
      <c r="T40" s="175">
        <f>+(T39-T37)/T37</f>
        <v>-1</v>
      </c>
      <c r="U40" s="176"/>
      <c r="V40" s="176"/>
      <c r="W40" s="176"/>
      <c r="X40" s="176"/>
      <c r="Y40" s="176"/>
      <c r="Z40" s="176"/>
      <c r="AA40" s="176"/>
      <c r="AB40" s="188"/>
      <c r="AC40" s="204"/>
    </row>
    <row r="41" spans="1:29" ht="15">
      <c r="A41" s="116" t="s">
        <v>455</v>
      </c>
      <c r="B41" s="208">
        <v>42837</v>
      </c>
      <c r="C41" s="168"/>
      <c r="D41" s="168"/>
      <c r="E41" s="168"/>
      <c r="F41" s="165">
        <v>3000</v>
      </c>
      <c r="G41" s="166">
        <v>2000</v>
      </c>
      <c r="H41" s="168">
        <v>2000</v>
      </c>
      <c r="I41" s="168">
        <v>2000</v>
      </c>
      <c r="J41" s="168"/>
      <c r="K41" s="168"/>
      <c r="L41" s="162">
        <f t="shared" si="2"/>
        <v>2250</v>
      </c>
      <c r="N41" s="116" t="s">
        <v>365</v>
      </c>
      <c r="O41" s="214" t="s">
        <v>458</v>
      </c>
      <c r="P41" s="183">
        <f>(P29-P27)/P27</f>
        <v>0.10554803788903924</v>
      </c>
      <c r="Q41" s="183">
        <f>(Q31-Q29)/Q29</f>
        <v>0.10278113663845223</v>
      </c>
      <c r="R41" s="183">
        <f>(R33-R31)/R31</f>
        <v>1.9144144144144143E-2</v>
      </c>
      <c r="S41" s="183">
        <f>(S35-S33)/S33</f>
        <v>0.11242603550295859</v>
      </c>
      <c r="T41" s="183">
        <f>(T37-T35)/T35</f>
        <v>6.4738292011019286E-2</v>
      </c>
      <c r="U41" s="176"/>
      <c r="V41" s="176"/>
      <c r="W41" s="176"/>
      <c r="X41" s="176"/>
      <c r="Y41" s="176"/>
      <c r="Z41" s="176"/>
      <c r="AA41" s="176"/>
      <c r="AB41" s="188"/>
      <c r="AC41" s="204"/>
    </row>
    <row r="42" spans="1:29" ht="15">
      <c r="A42" s="116" t="s">
        <v>455</v>
      </c>
      <c r="B42" s="208">
        <v>42839</v>
      </c>
      <c r="C42" s="168"/>
      <c r="D42" s="168"/>
      <c r="E42" s="168"/>
      <c r="F42" s="165">
        <v>4000</v>
      </c>
      <c r="G42" s="166">
        <v>2000</v>
      </c>
      <c r="H42" s="168">
        <v>2000</v>
      </c>
      <c r="I42" s="168">
        <v>2000</v>
      </c>
      <c r="J42" s="168"/>
      <c r="K42" s="168"/>
      <c r="L42" s="162">
        <f t="shared" si="2"/>
        <v>2500</v>
      </c>
      <c r="N42" s="116" t="s">
        <v>365</v>
      </c>
      <c r="O42" s="215" t="s">
        <v>404</v>
      </c>
      <c r="P42" s="190" t="e">
        <f>P29/P25</f>
        <v>#DIV/0!</v>
      </c>
      <c r="Q42" s="189" t="e">
        <f>Q31/Q25</f>
        <v>#DIV/0!</v>
      </c>
      <c r="R42" s="189" t="e">
        <f>R33/R25</f>
        <v>#DIV/0!</v>
      </c>
      <c r="S42" s="189" t="e">
        <f>S35/S25</f>
        <v>#DIV/0!</v>
      </c>
      <c r="T42" s="189" t="e">
        <f>T37/T25</f>
        <v>#DIV/0!</v>
      </c>
      <c r="U42" s="188"/>
      <c r="V42" s="188"/>
      <c r="W42" s="188"/>
      <c r="X42" s="188"/>
      <c r="Y42" s="188"/>
      <c r="Z42" s="188"/>
      <c r="AA42" s="188"/>
      <c r="AB42" s="188"/>
      <c r="AC42" s="204"/>
    </row>
    <row r="43" spans="1:29" ht="15">
      <c r="A43" s="116" t="s">
        <v>130</v>
      </c>
      <c r="B43" s="208">
        <v>42865</v>
      </c>
      <c r="C43" s="168"/>
      <c r="D43" s="168"/>
      <c r="E43" s="168"/>
      <c r="F43" s="168"/>
      <c r="G43" s="165">
        <v>27072</v>
      </c>
      <c r="H43" s="166">
        <v>26136</v>
      </c>
      <c r="I43" s="168">
        <v>36756</v>
      </c>
      <c r="J43" s="168">
        <v>20592</v>
      </c>
      <c r="K43" s="168"/>
      <c r="L43" s="162">
        <f t="shared" si="2"/>
        <v>27639</v>
      </c>
      <c r="N43" s="129" t="s">
        <v>456</v>
      </c>
      <c r="O43" s="212" t="s">
        <v>446</v>
      </c>
      <c r="P43" s="173">
        <v>4000</v>
      </c>
      <c r="Q43" s="173">
        <v>6000</v>
      </c>
      <c r="R43" s="173">
        <v>8000</v>
      </c>
      <c r="S43" s="173">
        <v>8000</v>
      </c>
      <c r="T43" s="173">
        <v>12000</v>
      </c>
      <c r="U43" s="173"/>
      <c r="V43" s="173"/>
      <c r="W43" s="173"/>
      <c r="X43" s="173"/>
      <c r="Y43" s="173"/>
      <c r="Z43" s="173"/>
      <c r="AA43" s="173"/>
      <c r="AB43" s="172">
        <f>AVERAGE(P43:W43)</f>
        <v>7600</v>
      </c>
      <c r="AC43" s="204"/>
    </row>
    <row r="44" spans="1:29" ht="15">
      <c r="A44" s="116" t="s">
        <v>365</v>
      </c>
      <c r="B44" s="208">
        <v>42866</v>
      </c>
      <c r="C44" s="168"/>
      <c r="D44" s="168"/>
      <c r="E44" s="168"/>
      <c r="F44" s="104"/>
      <c r="G44" s="165">
        <v>2000</v>
      </c>
      <c r="H44" s="166">
        <v>2000</v>
      </c>
      <c r="I44" s="168">
        <v>2000</v>
      </c>
      <c r="J44" s="168">
        <v>2000</v>
      </c>
      <c r="K44" s="168"/>
      <c r="L44" s="162">
        <f t="shared" si="2"/>
        <v>2000</v>
      </c>
      <c r="N44" s="129" t="s">
        <v>456</v>
      </c>
      <c r="O44" s="213" t="s">
        <v>450</v>
      </c>
      <c r="P44" s="175">
        <f>(P43-P30)/P30</f>
        <v>1</v>
      </c>
      <c r="Q44" s="175">
        <f>(Q43-Q32)/Q32</f>
        <v>2</v>
      </c>
      <c r="R44" s="175">
        <f>(R43-R34)/R34</f>
        <v>3</v>
      </c>
      <c r="S44" s="175">
        <f>(S43-S36)/S36</f>
        <v>3</v>
      </c>
      <c r="T44" s="175">
        <f>(T43-T38)/T38</f>
        <v>5</v>
      </c>
      <c r="U44" s="176"/>
      <c r="V44" s="176"/>
      <c r="W44" s="176"/>
      <c r="X44" s="176"/>
      <c r="Y44" s="176"/>
      <c r="Z44" s="176"/>
      <c r="AA44" s="176"/>
      <c r="AB44" s="188"/>
      <c r="AC44" s="204"/>
    </row>
    <row r="45" spans="1:29" ht="15">
      <c r="A45" s="116" t="s">
        <v>455</v>
      </c>
      <c r="B45" s="208">
        <v>42870</v>
      </c>
      <c r="C45" s="168"/>
      <c r="D45" s="168"/>
      <c r="E45" s="168"/>
      <c r="F45" s="104"/>
      <c r="G45" s="165">
        <v>3000</v>
      </c>
      <c r="H45" s="166">
        <v>6000</v>
      </c>
      <c r="I45" s="168">
        <v>2000</v>
      </c>
      <c r="J45" s="168">
        <v>2000</v>
      </c>
      <c r="K45" s="168"/>
      <c r="L45" s="162">
        <f t="shared" si="2"/>
        <v>3250</v>
      </c>
      <c r="N45" s="129" t="s">
        <v>456</v>
      </c>
      <c r="O45" s="214" t="s">
        <v>458</v>
      </c>
      <c r="P45" s="183">
        <f>(P30-P28)/P28</f>
        <v>-0.6</v>
      </c>
      <c r="Q45" s="183">
        <f>(Q32-Q30)/Q30</f>
        <v>0</v>
      </c>
      <c r="R45" s="183">
        <f>(R34-R32)/R32</f>
        <v>0</v>
      </c>
      <c r="S45" s="183">
        <f>(S36-S34)/S34</f>
        <v>0</v>
      </c>
      <c r="T45" s="183">
        <f>(T38-T36)/T36</f>
        <v>0</v>
      </c>
      <c r="U45" s="176"/>
      <c r="V45" s="176"/>
      <c r="W45" s="176"/>
      <c r="X45" s="176"/>
      <c r="Y45" s="176"/>
      <c r="Z45" s="176"/>
      <c r="AA45" s="176"/>
      <c r="AB45" s="188"/>
      <c r="AC45" s="204"/>
    </row>
    <row r="46" spans="1:29" ht="15">
      <c r="A46" s="116" t="s">
        <v>455</v>
      </c>
      <c r="B46" s="208">
        <v>42871</v>
      </c>
      <c r="C46" s="168"/>
      <c r="D46" s="168"/>
      <c r="E46" s="168"/>
      <c r="F46" s="104"/>
      <c r="G46" s="165">
        <v>4000</v>
      </c>
      <c r="H46" s="166">
        <v>7000</v>
      </c>
      <c r="I46" s="168">
        <v>2000</v>
      </c>
      <c r="J46" s="168">
        <v>2000</v>
      </c>
      <c r="K46" s="168"/>
      <c r="L46" s="162">
        <f t="shared" si="2"/>
        <v>3750</v>
      </c>
      <c r="N46" s="129" t="s">
        <v>456</v>
      </c>
      <c r="O46" s="215" t="s">
        <v>404</v>
      </c>
      <c r="P46" s="189" t="e">
        <f>+P30/P25</f>
        <v>#DIV/0!</v>
      </c>
      <c r="Q46" s="189" t="e">
        <f>+Q32/Q25</f>
        <v>#DIV/0!</v>
      </c>
      <c r="R46" s="189" t="e">
        <f>+R34/R25</f>
        <v>#DIV/0!</v>
      </c>
      <c r="S46" s="189" t="e">
        <f>+S36/S25</f>
        <v>#DIV/0!</v>
      </c>
      <c r="T46" s="189" t="e">
        <f>+T38/T25</f>
        <v>#DIV/0!</v>
      </c>
      <c r="U46" s="188"/>
      <c r="V46" s="188"/>
      <c r="W46" s="188"/>
      <c r="X46" s="188"/>
      <c r="Y46" s="188"/>
      <c r="Z46" s="188"/>
      <c r="AA46" s="188"/>
      <c r="AB46" s="188"/>
      <c r="AC46" s="204"/>
    </row>
    <row r="47" spans="1:29" ht="15">
      <c r="A47" s="116" t="s">
        <v>130</v>
      </c>
      <c r="B47" s="208">
        <v>42896</v>
      </c>
      <c r="C47" s="168"/>
      <c r="D47" s="168"/>
      <c r="E47" s="168"/>
      <c r="F47" s="168"/>
      <c r="G47" s="168"/>
      <c r="H47" s="165">
        <v>27828</v>
      </c>
      <c r="I47" s="166">
        <v>34920</v>
      </c>
      <c r="J47" s="168">
        <v>26316</v>
      </c>
      <c r="K47" s="168">
        <v>28116</v>
      </c>
      <c r="L47" s="162">
        <f t="shared" si="2"/>
        <v>29295</v>
      </c>
      <c r="N47" s="129" t="s">
        <v>459</v>
      </c>
      <c r="O47" s="216" t="s">
        <v>446</v>
      </c>
      <c r="P47" s="217">
        <f>+P39+P43</f>
        <v>35536</v>
      </c>
      <c r="Q47" s="217">
        <f>+Q39+Q43</f>
        <v>39732</v>
      </c>
      <c r="R47" s="217">
        <f>+R39+R43</f>
        <v>44648</v>
      </c>
      <c r="S47" s="217">
        <f>+S39+S43</f>
        <v>34388</v>
      </c>
      <c r="T47" s="217">
        <f>+T39+T43</f>
        <v>12000</v>
      </c>
      <c r="U47" s="217"/>
      <c r="V47" s="217"/>
      <c r="W47" s="217"/>
      <c r="X47" s="217"/>
      <c r="Y47" s="217"/>
      <c r="Z47" s="217"/>
      <c r="AA47" s="217"/>
      <c r="AB47" s="218">
        <f>AVERAGE(P47:W47)</f>
        <v>33260.800000000003</v>
      </c>
      <c r="AC47" s="219"/>
    </row>
    <row r="48" spans="1:29" ht="15">
      <c r="A48" s="116" t="s">
        <v>365</v>
      </c>
      <c r="B48" s="208">
        <v>42897</v>
      </c>
      <c r="C48" s="168"/>
      <c r="D48" s="168"/>
      <c r="E48" s="168"/>
      <c r="F48" s="168"/>
      <c r="G48" s="168"/>
      <c r="H48" s="165">
        <v>2000</v>
      </c>
      <c r="I48" s="166">
        <v>2000</v>
      </c>
      <c r="J48" s="168">
        <v>2000</v>
      </c>
      <c r="K48" s="168">
        <v>2000</v>
      </c>
      <c r="L48" s="162">
        <f t="shared" si="2"/>
        <v>2000</v>
      </c>
      <c r="N48" s="129" t="s">
        <v>459</v>
      </c>
      <c r="O48" s="220" t="s">
        <v>450</v>
      </c>
      <c r="P48" s="221">
        <f>+(P47-(P29+P30))/(P29+P29)</f>
        <v>7.010743914048688E-2</v>
      </c>
      <c r="Q48" s="221">
        <f>+(Q47-(Q32+Q31))/(Q32+Q31)</f>
        <v>0.14067524115755628</v>
      </c>
      <c r="R48" s="221">
        <f>(R47-(R34+R33))/(R34+R33)</f>
        <v>0.29115095430884902</v>
      </c>
      <c r="S48" s="221">
        <f>(S47-(S36+S35))/(S36+S35)</f>
        <v>0.18285635663181068</v>
      </c>
      <c r="T48" s="221">
        <f>+(T47-(T38+T37))/(T38+T37)</f>
        <v>-0.59769344240311117</v>
      </c>
      <c r="U48" s="222"/>
      <c r="V48" s="222"/>
      <c r="W48" s="222"/>
      <c r="X48" s="222"/>
      <c r="Y48" s="222"/>
      <c r="Z48" s="222"/>
      <c r="AA48" s="222"/>
      <c r="AB48" s="223"/>
      <c r="AC48" s="219"/>
    </row>
    <row r="49" spans="1:29" ht="15">
      <c r="A49" s="116" t="s">
        <v>455</v>
      </c>
      <c r="B49" s="208">
        <v>42899</v>
      </c>
      <c r="C49" s="168"/>
      <c r="D49" s="168"/>
      <c r="E49" s="168"/>
      <c r="F49" s="168"/>
      <c r="G49" s="168"/>
      <c r="H49" s="165">
        <v>2000</v>
      </c>
      <c r="I49" s="166">
        <v>2000</v>
      </c>
      <c r="J49" s="168">
        <v>4000</v>
      </c>
      <c r="K49" s="168">
        <v>4000</v>
      </c>
      <c r="L49" s="162">
        <f t="shared" si="2"/>
        <v>3000</v>
      </c>
      <c r="N49" s="129" t="s">
        <v>459</v>
      </c>
      <c r="O49" s="224" t="s">
        <v>458</v>
      </c>
      <c r="P49" s="225">
        <f>+((P30+P29)-(P28+P27))/(P28+P27)</f>
        <v>-6.0751803569168462E-3</v>
      </c>
      <c r="Q49" s="225">
        <f>+((Q32+Q31)-(Q30+Q29))/(Q30+Q29)</f>
        <v>9.6311217424147041E-2</v>
      </c>
      <c r="R49" s="225">
        <f>((R34+R33)-(R32+R31))/(R32+R31)</f>
        <v>1.8016957136128119E-2</v>
      </c>
      <c r="S49" s="225">
        <f>((S36+S35)-(S34+S33))/(S34+S33)</f>
        <v>0.10388821385176185</v>
      </c>
      <c r="T49" s="225">
        <f>((T38+T37)-(T36+T35))/(T36+T35)</f>
        <v>6.0136479954506682E-2</v>
      </c>
      <c r="U49" s="225"/>
      <c r="V49" s="225"/>
      <c r="W49" s="225"/>
      <c r="X49" s="225"/>
      <c r="Y49" s="225"/>
      <c r="Z49" s="225"/>
      <c r="AA49" s="225"/>
      <c r="AB49" s="226"/>
      <c r="AC49" s="219"/>
    </row>
    <row r="50" spans="1:29" ht="15">
      <c r="A50" s="116" t="s">
        <v>455</v>
      </c>
      <c r="B50" s="208">
        <v>42900</v>
      </c>
      <c r="C50" s="168"/>
      <c r="D50" s="168"/>
      <c r="E50" s="168"/>
      <c r="F50" s="168"/>
      <c r="G50" s="168"/>
      <c r="H50" s="165">
        <v>4000</v>
      </c>
      <c r="I50" s="166">
        <v>4000</v>
      </c>
      <c r="J50" s="168">
        <v>4000</v>
      </c>
      <c r="K50" s="168">
        <v>4000</v>
      </c>
      <c r="L50" s="162">
        <f t="shared" si="2"/>
        <v>4000</v>
      </c>
      <c r="N50" s="136"/>
      <c r="O50" s="227"/>
      <c r="P50" s="228"/>
      <c r="Q50" s="228"/>
      <c r="R50" s="228"/>
      <c r="S50" s="228"/>
      <c r="T50" s="228"/>
      <c r="U50" s="228"/>
      <c r="V50" s="229"/>
      <c r="W50" s="229"/>
      <c r="X50" s="229"/>
      <c r="Y50" s="229"/>
      <c r="Z50" s="229"/>
      <c r="AA50" s="229"/>
      <c r="AB50" s="229"/>
      <c r="AC50" s="219"/>
    </row>
    <row r="51" spans="1:29">
      <c r="A51" s="116" t="s">
        <v>365</v>
      </c>
      <c r="B51" s="212" t="s">
        <v>446</v>
      </c>
      <c r="C51" s="173">
        <v>30996</v>
      </c>
      <c r="D51" s="173">
        <v>31536</v>
      </c>
      <c r="E51" s="173">
        <v>33732</v>
      </c>
      <c r="F51" s="173">
        <v>36648</v>
      </c>
      <c r="G51" s="173">
        <v>26388</v>
      </c>
      <c r="H51" s="173"/>
      <c r="I51" s="173"/>
      <c r="J51" s="173"/>
      <c r="K51" s="173"/>
      <c r="L51" s="162">
        <f t="shared" si="2"/>
        <v>31860</v>
      </c>
      <c r="N51" s="136"/>
      <c r="O51" s="219"/>
      <c r="P51" s="21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19"/>
    </row>
    <row r="52" spans="1:29" ht="15">
      <c r="A52" s="116" t="s">
        <v>365</v>
      </c>
      <c r="B52" s="213" t="s">
        <v>450</v>
      </c>
      <c r="C52" s="175">
        <f>(C51-C26)/C26</f>
        <v>-0.30787781350482313</v>
      </c>
      <c r="D52" s="175">
        <f>(D51-D31)/D31</f>
        <v>5.1200000000000002E-2</v>
      </c>
      <c r="E52" s="175">
        <f>(E51-E35)/E35</f>
        <v>2.7412280701754384E-2</v>
      </c>
      <c r="F52" s="175">
        <f>(F51-F39)/F39</f>
        <v>0.12486187845303867</v>
      </c>
      <c r="G52" s="175">
        <f>(G51-G43)/G43</f>
        <v>-2.5265957446808509E-2</v>
      </c>
      <c r="H52" s="175">
        <f>+(H51-H47)/H47</f>
        <v>-1</v>
      </c>
      <c r="I52" s="176"/>
      <c r="J52" s="176"/>
      <c r="K52" s="176"/>
      <c r="L52" s="188"/>
      <c r="N52" s="136"/>
      <c r="O52" s="219"/>
      <c r="P52" s="230"/>
      <c r="Q52" s="230"/>
      <c r="R52" s="231"/>
      <c r="S52" s="231"/>
      <c r="T52" s="231"/>
      <c r="U52" s="231"/>
      <c r="V52" s="219"/>
      <c r="W52" s="219"/>
      <c r="X52" s="219"/>
      <c r="Y52" s="219"/>
      <c r="Z52" s="219"/>
      <c r="AA52" s="219"/>
      <c r="AB52" s="219"/>
      <c r="AC52" s="219"/>
    </row>
    <row r="53" spans="1:29">
      <c r="A53" s="116" t="s">
        <v>365</v>
      </c>
      <c r="B53" s="214" t="s">
        <v>458</v>
      </c>
      <c r="C53" s="232"/>
      <c r="D53" s="183">
        <f>(D31-D26)/D26</f>
        <v>0.12764997744700046</v>
      </c>
      <c r="E53" s="183">
        <f>(E35-E30)/E30</f>
        <v>0.10278113663845223</v>
      </c>
      <c r="F53" s="183">
        <f>(F39-F35)/F35</f>
        <v>1.9144144144144143E-2</v>
      </c>
      <c r="G53" s="183">
        <f>(G43-G39)/G39</f>
        <v>0.11242603550295859</v>
      </c>
      <c r="H53" s="183">
        <f>(H47-H43)/H43</f>
        <v>6.4738292011019286E-2</v>
      </c>
      <c r="I53" s="176"/>
      <c r="J53" s="176"/>
      <c r="K53" s="176"/>
      <c r="L53" s="188"/>
      <c r="N53" s="136"/>
      <c r="O53" s="219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19"/>
    </row>
    <row r="54" spans="1:29" ht="15">
      <c r="A54" s="129" t="s">
        <v>130</v>
      </c>
      <c r="B54" s="215" t="s">
        <v>404</v>
      </c>
      <c r="C54" s="190" t="e">
        <f>C26/C24</f>
        <v>#DIV/0!</v>
      </c>
      <c r="D54" s="190" t="e">
        <f>D30/D24</f>
        <v>#DIV/0!</v>
      </c>
      <c r="E54" s="189" t="e">
        <f>E35/E24</f>
        <v>#DIV/0!</v>
      </c>
      <c r="F54" s="189" t="e">
        <f>F39/F24</f>
        <v>#DIV/0!</v>
      </c>
      <c r="G54" s="189" t="e">
        <f>G43/G24</f>
        <v>#DIV/0!</v>
      </c>
      <c r="H54" s="189" t="e">
        <f>H47/H24</f>
        <v>#DIV/0!</v>
      </c>
      <c r="I54" s="188"/>
      <c r="J54" s="188"/>
      <c r="K54" s="188"/>
      <c r="L54" s="188"/>
      <c r="N54" s="136"/>
      <c r="O54" s="227"/>
      <c r="P54" s="228"/>
      <c r="Q54" s="228"/>
      <c r="R54" s="228"/>
      <c r="S54" s="228"/>
      <c r="T54" s="228"/>
      <c r="U54" s="228"/>
      <c r="V54" s="229"/>
      <c r="W54" s="229"/>
      <c r="X54" s="229"/>
      <c r="Y54" s="229"/>
      <c r="Z54" s="229"/>
      <c r="AA54" s="229"/>
      <c r="AB54" s="229"/>
      <c r="AC54" s="219"/>
    </row>
    <row r="55" spans="1:29">
      <c r="A55" s="129" t="s">
        <v>130</v>
      </c>
      <c r="B55" s="212" t="s">
        <v>446</v>
      </c>
      <c r="C55" s="173">
        <v>2000</v>
      </c>
      <c r="D55" s="173">
        <v>4000</v>
      </c>
      <c r="E55" s="173">
        <v>6000</v>
      </c>
      <c r="F55" s="173">
        <v>8000</v>
      </c>
      <c r="G55" s="173">
        <v>8000</v>
      </c>
      <c r="H55" s="173">
        <v>12000</v>
      </c>
      <c r="I55" s="173"/>
      <c r="J55" s="173"/>
      <c r="K55" s="173"/>
      <c r="L55" s="162">
        <f t="shared" si="2"/>
        <v>6666.666666666667</v>
      </c>
      <c r="N55" s="136"/>
      <c r="O55" s="219"/>
      <c r="P55" s="219"/>
      <c r="Q55" s="229"/>
      <c r="R55" s="229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19"/>
    </row>
    <row r="56" spans="1:29" ht="15">
      <c r="A56" s="129" t="s">
        <v>130</v>
      </c>
      <c r="B56" s="213" t="s">
        <v>450</v>
      </c>
      <c r="C56" s="175">
        <f>(C55-C27)/C27</f>
        <v>0</v>
      </c>
      <c r="D56" s="175">
        <f>(D55-D32)/D32</f>
        <v>1</v>
      </c>
      <c r="E56" s="175">
        <f>(E55-E36)/E36</f>
        <v>2</v>
      </c>
      <c r="F56" s="175">
        <f>(F55-F40)/F40</f>
        <v>3</v>
      </c>
      <c r="G56" s="175">
        <f>(G55-G44)/G44</f>
        <v>3</v>
      </c>
      <c r="H56" s="175">
        <f>(H55-H48)/H48</f>
        <v>5</v>
      </c>
      <c r="I56" s="176"/>
      <c r="J56" s="176"/>
      <c r="K56" s="176"/>
      <c r="L56" s="188"/>
      <c r="N56" s="136"/>
      <c r="O56" s="219"/>
      <c r="P56" s="231"/>
      <c r="Q56" s="231"/>
      <c r="R56" s="231"/>
      <c r="S56" s="231"/>
      <c r="T56" s="231"/>
      <c r="U56" s="231"/>
      <c r="V56" s="219"/>
      <c r="W56" s="219"/>
      <c r="X56" s="219"/>
      <c r="Y56" s="219"/>
      <c r="Z56" s="219"/>
      <c r="AA56" s="219"/>
      <c r="AB56" s="219"/>
      <c r="AC56" s="219"/>
    </row>
    <row r="57" spans="1:29">
      <c r="A57" s="129" t="s">
        <v>130</v>
      </c>
      <c r="B57" s="214" t="s">
        <v>458</v>
      </c>
      <c r="C57" s="232"/>
      <c r="D57" s="183">
        <f>(D32-D27)/D27</f>
        <v>0</v>
      </c>
      <c r="E57" s="183">
        <f>(E36-E32)/E32</f>
        <v>0</v>
      </c>
      <c r="F57" s="183">
        <f>(F40-F36)/F36</f>
        <v>0</v>
      </c>
      <c r="G57" s="183">
        <f>(G44-G40)/G40</f>
        <v>0</v>
      </c>
      <c r="H57" s="183">
        <f>(H48-H44)/H44</f>
        <v>0</v>
      </c>
      <c r="I57" s="176"/>
      <c r="J57" s="176"/>
      <c r="K57" s="176"/>
      <c r="L57" s="188"/>
      <c r="N57" s="136"/>
      <c r="O57" s="219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19"/>
    </row>
    <row r="58" spans="1:29">
      <c r="A58" s="129" t="s">
        <v>455</v>
      </c>
      <c r="B58" s="212" t="s">
        <v>446</v>
      </c>
      <c r="C58" s="173">
        <v>20000</v>
      </c>
      <c r="D58" s="173">
        <v>7000</v>
      </c>
      <c r="E58" s="173">
        <v>7000</v>
      </c>
      <c r="F58" s="173">
        <v>9000</v>
      </c>
      <c r="G58" s="173">
        <v>10000</v>
      </c>
      <c r="H58" s="173">
        <v>11000</v>
      </c>
      <c r="I58" s="173"/>
      <c r="J58" s="173"/>
      <c r="K58" s="173"/>
      <c r="L58" s="162">
        <f t="shared" si="2"/>
        <v>10666.666666666666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</row>
    <row r="59" spans="1:29" ht="15">
      <c r="A59" s="129" t="s">
        <v>455</v>
      </c>
      <c r="B59" s="213" t="s">
        <v>450</v>
      </c>
      <c r="C59" s="175">
        <f>(C58-(C29+C28))/(C29+C28)</f>
        <v>1</v>
      </c>
      <c r="D59" s="175">
        <f>(D58-(D33+D34))/(D33+D34)</f>
        <v>0.16666666666666666</v>
      </c>
      <c r="E59" s="175">
        <f>(E58-(E38+E37))/(E38+E37)</f>
        <v>-0.3</v>
      </c>
      <c r="F59" s="175">
        <f>(F58-(F42+F41))/(F42+F41)</f>
        <v>0.2857142857142857</v>
      </c>
      <c r="G59" s="175">
        <f>(G58-(G46+G45))/(G46+G45)</f>
        <v>0.42857142857142855</v>
      </c>
      <c r="H59" s="175">
        <f>(H58-(H50+H49))/(H50+H49)</f>
        <v>0.83333333333333337</v>
      </c>
      <c r="I59" s="176"/>
      <c r="J59" s="176"/>
      <c r="K59" s="176"/>
      <c r="L59" s="188"/>
      <c r="N59" s="195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</row>
    <row r="60" spans="1:29" ht="16.5">
      <c r="A60" s="129" t="s">
        <v>455</v>
      </c>
      <c r="B60" s="214" t="s">
        <v>458</v>
      </c>
      <c r="C60" s="232"/>
      <c r="D60" s="183">
        <f>((D34+D33)-(D29+D28))/(D29+D28)</f>
        <v>-0.7</v>
      </c>
      <c r="E60" s="183">
        <f>((E38+E37)-(E34+E33))/(E34+E33)</f>
        <v>1.5</v>
      </c>
      <c r="F60" s="183">
        <f>((F42+F41)-(F38+F37))/(F38+F37)</f>
        <v>0</v>
      </c>
      <c r="G60" s="183">
        <f>((G46+G45)-(G42+G41))/(G42+G41)</f>
        <v>0.75</v>
      </c>
      <c r="H60" s="183">
        <f>((H50+H49)-(H46+H45))/(H46+H45)</f>
        <v>-0.53846153846153844</v>
      </c>
      <c r="I60" s="176"/>
      <c r="J60" s="176"/>
      <c r="K60" s="176"/>
      <c r="L60" s="188"/>
      <c r="N60" s="234"/>
      <c r="O60" s="197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6"/>
    </row>
    <row r="61" spans="1:29" ht="16.5">
      <c r="A61" s="235" t="s">
        <v>459</v>
      </c>
      <c r="B61" s="224" t="s">
        <v>458</v>
      </c>
      <c r="C61" s="226"/>
      <c r="D61" s="225">
        <f>+((D36+D34)-(D31+D30))/(D31+D30)</f>
        <v>-0.966336766983101</v>
      </c>
      <c r="E61" s="225">
        <f>+((E40+E39)-(E36+E34))/(E36+E34)</f>
        <v>-1</v>
      </c>
      <c r="F61" s="225">
        <f>((F44+F43)-(F40+F39))/(F40+F39)</f>
        <v>-1</v>
      </c>
      <c r="G61" s="225">
        <f>((G48+G47)-(G44+G43))/(G44+G43)</f>
        <v>-1</v>
      </c>
      <c r="H61" s="225">
        <f>((H52+H51)-(H48+H47))/(H48+H47)</f>
        <v>-1.0000335255464665</v>
      </c>
      <c r="I61" s="225"/>
      <c r="J61" s="225"/>
      <c r="K61" s="225"/>
      <c r="L61" s="226"/>
      <c r="N61" s="236"/>
      <c r="O61" s="200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01"/>
    </row>
    <row r="62" spans="1:29" ht="15">
      <c r="A62" s="235" t="s">
        <v>459</v>
      </c>
      <c r="B62" s="212" t="s">
        <v>446</v>
      </c>
      <c r="C62" s="173">
        <f t="shared" ref="C62:H62" si="4">C51+C55+C58</f>
        <v>52996</v>
      </c>
      <c r="D62" s="173">
        <f t="shared" si="4"/>
        <v>42536</v>
      </c>
      <c r="E62" s="173">
        <f t="shared" si="4"/>
        <v>46732</v>
      </c>
      <c r="F62" s="173">
        <f t="shared" si="4"/>
        <v>53648</v>
      </c>
      <c r="G62" s="173">
        <f t="shared" si="4"/>
        <v>44388</v>
      </c>
      <c r="H62" s="173">
        <f t="shared" si="4"/>
        <v>23000</v>
      </c>
      <c r="I62" s="173"/>
      <c r="J62" s="173"/>
      <c r="K62" s="173"/>
      <c r="L62" s="162">
        <f t="shared" si="2"/>
        <v>43883.333333333336</v>
      </c>
      <c r="N62" s="136"/>
      <c r="O62" s="238"/>
      <c r="P62" s="239"/>
      <c r="Q62" s="240"/>
      <c r="R62" s="240"/>
      <c r="S62" s="240"/>
      <c r="T62" s="240"/>
      <c r="U62" s="240"/>
      <c r="V62" s="240"/>
      <c r="W62" s="240"/>
      <c r="X62" s="240"/>
      <c r="Y62" s="240"/>
      <c r="Z62" s="240"/>
      <c r="AA62" s="240"/>
      <c r="AB62" s="204"/>
    </row>
    <row r="63" spans="1:29" ht="15">
      <c r="A63" s="235" t="s">
        <v>459</v>
      </c>
      <c r="B63" s="213" t="s">
        <v>450</v>
      </c>
      <c r="C63" s="175">
        <f>(C62-(C26+C27+C28+C29))/(C26+C27+C28+C29)</f>
        <v>-6.6708932093547474E-2</v>
      </c>
      <c r="D63" s="175">
        <f>(D62-(D31+D32+D33+D34))/(D31+D32+D33+D34)</f>
        <v>0.11936842105263158</v>
      </c>
      <c r="E63" s="175">
        <f>(E62-(E35+E36+E37+E38))/(E35+E36+E37+E38)</f>
        <v>4.2380442541042111E-2</v>
      </c>
      <c r="F63" s="175">
        <f>(F62-(F39+F40+F41+F42))/(F39+F40+F41+F42)</f>
        <v>0.29023569023569024</v>
      </c>
      <c r="G63" s="175">
        <f>(G62-(G43+G44+G45+G46))/(G43+G44+G45+G46)</f>
        <v>0.23053892215568864</v>
      </c>
      <c r="H63" s="175">
        <f>(H62-(H47+H48+H49+H50))/(H47+H48+H49+H50)</f>
        <v>-0.35804398794239145</v>
      </c>
      <c r="I63" s="176"/>
      <c r="J63" s="176"/>
      <c r="K63" s="176"/>
      <c r="L63" s="188"/>
      <c r="N63" s="136"/>
      <c r="O63" s="238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04"/>
    </row>
    <row r="64" spans="1:29" ht="15">
      <c r="A64" s="235" t="s">
        <v>459</v>
      </c>
      <c r="B64" s="214" t="s">
        <v>458</v>
      </c>
      <c r="C64" s="232"/>
      <c r="D64" s="183">
        <f>((D31+D32+D33+D34)-(D26+D27+D28+D29))/(D26+D27+D28+D29)</f>
        <v>-0.21817134392231091</v>
      </c>
      <c r="E64" s="183">
        <f>((E35+E36+E37+E38)-(E30+E31+E32+E33+E34))/(E30+E31+E32+E33+E34)</f>
        <v>-0.31600146466495788</v>
      </c>
      <c r="F64" s="183">
        <f>((F39+F40+F41+F42)-(F35+F36+F37+F38))/(F35+F36+F37+F38)</f>
        <v>1.4938488576449912E-2</v>
      </c>
      <c r="G64" s="183">
        <f>((G43+G44+G45+G46)-(G39+G40+G41+G42))/(G39+G40+G41+G42)</f>
        <v>0.18908227848101267</v>
      </c>
      <c r="H64" s="183">
        <f>((H47+H48+H49+H50)-(H43+H44+H45+H46))/(H43+H44+H45+H46)</f>
        <v>-0.12903539478802023</v>
      </c>
      <c r="I64" s="176"/>
      <c r="J64" s="176"/>
      <c r="K64" s="176"/>
      <c r="L64" s="188"/>
      <c r="N64" s="136"/>
      <c r="O64" s="238"/>
      <c r="P64" s="241"/>
      <c r="Q64" s="241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04"/>
    </row>
    <row r="65" spans="14:28" ht="15">
      <c r="N65" s="136"/>
      <c r="O65" s="238"/>
      <c r="P65" s="241"/>
      <c r="Q65" s="241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04"/>
    </row>
    <row r="66" spans="14:28" ht="15">
      <c r="N66" s="136"/>
      <c r="O66" s="238"/>
      <c r="P66" s="242"/>
      <c r="Q66" s="241"/>
      <c r="R66" s="241"/>
      <c r="S66" s="242"/>
      <c r="T66" s="242"/>
      <c r="U66" s="242"/>
      <c r="V66" s="242"/>
      <c r="W66" s="242"/>
      <c r="X66" s="242"/>
      <c r="Y66" s="242"/>
      <c r="Z66" s="242"/>
      <c r="AA66" s="242"/>
      <c r="AB66" s="204"/>
    </row>
    <row r="67" spans="14:28" ht="15">
      <c r="N67" s="136"/>
      <c r="O67" s="238"/>
      <c r="P67" s="242"/>
      <c r="Q67" s="241"/>
      <c r="R67" s="241"/>
      <c r="S67" s="242"/>
      <c r="T67" s="242"/>
      <c r="U67" s="242"/>
      <c r="V67" s="242"/>
      <c r="W67" s="242"/>
      <c r="X67" s="242"/>
      <c r="Y67" s="242"/>
      <c r="Z67" s="242"/>
      <c r="AA67" s="242"/>
      <c r="AB67" s="204"/>
    </row>
    <row r="68" spans="14:28" ht="15">
      <c r="N68" s="136"/>
      <c r="O68" s="238"/>
      <c r="P68" s="242"/>
      <c r="Q68" s="242"/>
      <c r="R68" s="241"/>
      <c r="S68" s="241"/>
      <c r="T68" s="242"/>
      <c r="U68" s="242"/>
      <c r="V68" s="242"/>
      <c r="W68" s="242"/>
      <c r="X68" s="242"/>
      <c r="Y68" s="242"/>
      <c r="Z68" s="242"/>
      <c r="AA68" s="242"/>
      <c r="AB68" s="204"/>
    </row>
    <row r="69" spans="14:28" ht="15">
      <c r="N69" s="136"/>
      <c r="O69" s="238"/>
      <c r="P69" s="242"/>
      <c r="Q69" s="242"/>
      <c r="R69" s="241"/>
      <c r="S69" s="241"/>
      <c r="T69" s="242"/>
      <c r="U69" s="242"/>
      <c r="V69" s="242"/>
      <c r="W69" s="242"/>
      <c r="X69" s="242"/>
      <c r="Y69" s="242"/>
      <c r="Z69" s="242"/>
      <c r="AA69" s="242"/>
      <c r="AB69" s="204"/>
    </row>
    <row r="70" spans="14:28" ht="15">
      <c r="N70" s="136"/>
      <c r="O70" s="238"/>
      <c r="P70" s="242"/>
      <c r="Q70" s="242"/>
      <c r="R70" s="242"/>
      <c r="S70" s="241"/>
      <c r="T70" s="241"/>
      <c r="U70" s="242"/>
      <c r="V70" s="242"/>
      <c r="W70" s="242"/>
      <c r="X70" s="242"/>
      <c r="Y70" s="242"/>
      <c r="Z70" s="242"/>
      <c r="AA70" s="242"/>
      <c r="AB70" s="204"/>
    </row>
    <row r="71" spans="14:28" ht="15">
      <c r="N71" s="136"/>
      <c r="O71" s="238"/>
      <c r="P71" s="242"/>
      <c r="Q71" s="242"/>
      <c r="R71" s="196"/>
      <c r="S71" s="241"/>
      <c r="T71" s="241"/>
      <c r="U71" s="242"/>
      <c r="V71" s="242"/>
      <c r="W71" s="242"/>
      <c r="X71" s="242"/>
      <c r="Y71" s="242"/>
      <c r="Z71" s="242"/>
      <c r="AA71" s="242"/>
      <c r="AB71" s="204"/>
    </row>
    <row r="72" spans="14:28" ht="15">
      <c r="N72" s="136"/>
      <c r="O72" s="238"/>
      <c r="P72" s="242"/>
      <c r="Q72" s="242"/>
      <c r="R72" s="242"/>
      <c r="S72" s="242"/>
      <c r="T72" s="241"/>
      <c r="U72" s="241"/>
      <c r="V72" s="242"/>
      <c r="W72" s="242"/>
      <c r="X72" s="242"/>
      <c r="Y72" s="242"/>
      <c r="Z72" s="242"/>
      <c r="AA72" s="242"/>
      <c r="AB72" s="204"/>
    </row>
    <row r="73" spans="14:28" ht="15">
      <c r="N73" s="136"/>
      <c r="O73" s="238"/>
      <c r="P73" s="242"/>
      <c r="Q73" s="242"/>
      <c r="R73" s="242"/>
      <c r="S73" s="242"/>
      <c r="T73" s="241"/>
      <c r="U73" s="241"/>
      <c r="V73" s="242"/>
      <c r="W73" s="242"/>
      <c r="X73" s="242"/>
      <c r="Y73" s="242"/>
      <c r="Z73" s="242"/>
      <c r="AA73" s="242"/>
      <c r="AB73" s="204"/>
    </row>
    <row r="74" spans="14:28">
      <c r="N74" s="136"/>
      <c r="O74" s="219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19"/>
    </row>
    <row r="75" spans="14:28" ht="15">
      <c r="N75" s="136"/>
      <c r="O75" s="227"/>
      <c r="P75" s="228"/>
      <c r="Q75" s="228"/>
      <c r="R75" s="228"/>
      <c r="S75" s="228"/>
      <c r="T75" s="228"/>
      <c r="U75" s="229"/>
      <c r="V75" s="229"/>
      <c r="W75" s="229"/>
      <c r="X75" s="229"/>
      <c r="Y75" s="229"/>
      <c r="Z75" s="229"/>
      <c r="AA75" s="229"/>
      <c r="AB75" s="219"/>
    </row>
    <row r="76" spans="14:28">
      <c r="N76" s="136"/>
      <c r="O76" s="21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  <c r="AA76" s="229"/>
      <c r="AB76" s="219"/>
    </row>
    <row r="77" spans="14:28">
      <c r="N77" s="136"/>
      <c r="O77" s="219"/>
      <c r="P77" s="230"/>
      <c r="Q77" s="231"/>
      <c r="R77" s="231"/>
      <c r="S77" s="231"/>
      <c r="T77" s="231"/>
      <c r="U77" s="219"/>
      <c r="V77" s="219"/>
      <c r="W77" s="219"/>
      <c r="X77" s="219"/>
      <c r="Y77" s="219"/>
      <c r="Z77" s="219"/>
      <c r="AA77" s="219"/>
      <c r="AB77" s="219"/>
    </row>
    <row r="78" spans="14:28">
      <c r="N78" s="136"/>
      <c r="O78" s="219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19"/>
    </row>
    <row r="79" spans="14:28" ht="15">
      <c r="N79" s="136"/>
      <c r="O79" s="227"/>
      <c r="P79" s="228"/>
      <c r="Q79" s="228"/>
      <c r="R79" s="228"/>
      <c r="S79" s="228"/>
      <c r="T79" s="228"/>
      <c r="U79" s="229"/>
      <c r="V79" s="229"/>
      <c r="W79" s="229"/>
      <c r="X79" s="229"/>
      <c r="Y79" s="229"/>
      <c r="Z79" s="229"/>
      <c r="AA79" s="229"/>
      <c r="AB79" s="219"/>
    </row>
    <row r="80" spans="14:28">
      <c r="N80" s="136"/>
      <c r="O80" s="21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  <c r="AA80" s="229"/>
      <c r="AB80" s="219"/>
    </row>
    <row r="81" spans="14:28">
      <c r="N81" s="136"/>
      <c r="O81" s="219"/>
      <c r="P81" s="231"/>
      <c r="Q81" s="231"/>
      <c r="R81" s="231"/>
      <c r="S81" s="231"/>
      <c r="T81" s="231"/>
      <c r="U81" s="219"/>
      <c r="V81" s="219"/>
      <c r="W81" s="219"/>
      <c r="X81" s="219"/>
      <c r="Y81" s="219"/>
      <c r="Z81" s="219"/>
      <c r="AA81" s="219"/>
      <c r="AB81" s="219"/>
    </row>
    <row r="82" spans="14:28">
      <c r="N82" s="136"/>
      <c r="O82" s="219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  <c r="AA82" s="233"/>
      <c r="AB82" s="219"/>
    </row>
    <row r="83" spans="14:28" ht="15">
      <c r="N83" s="136"/>
      <c r="O83" s="227"/>
      <c r="P83" s="228"/>
      <c r="Q83" s="228"/>
      <c r="R83" s="228"/>
      <c r="S83" s="228"/>
      <c r="T83" s="228"/>
      <c r="U83" s="229"/>
      <c r="V83" s="229"/>
      <c r="W83" s="229"/>
      <c r="X83" s="229"/>
      <c r="Y83" s="229"/>
      <c r="Z83" s="229"/>
      <c r="AA83" s="229"/>
      <c r="AB83" s="219"/>
    </row>
    <row r="84" spans="14:28">
      <c r="N84" s="136"/>
      <c r="O84" s="21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  <c r="AA84" s="229"/>
      <c r="AB84" s="219"/>
    </row>
  </sheetData>
  <mergeCells count="5">
    <mergeCell ref="A5:A6"/>
    <mergeCell ref="N5:N6"/>
    <mergeCell ref="N22:N23"/>
    <mergeCell ref="A24:A25"/>
    <mergeCell ref="N25:N2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Q41"/>
  <sheetViews>
    <sheetView showGridLines="0" workbookViewId="0"/>
  </sheetViews>
  <sheetFormatPr defaultRowHeight="12.75"/>
  <cols>
    <col min="1" max="1" width="9.140625" style="78"/>
    <col min="2" max="2" width="10.5703125" style="78" customWidth="1"/>
    <col min="3" max="5" width="9.140625" style="78"/>
    <col min="6" max="6" width="19" style="78" customWidth="1"/>
    <col min="7" max="7" width="15.28515625" style="78" customWidth="1"/>
    <col min="8" max="8" width="19.28515625" style="78" customWidth="1"/>
    <col min="9" max="9" width="8.140625" style="78" customWidth="1"/>
    <col min="10" max="10" width="9.5703125" style="78" customWidth="1"/>
    <col min="11" max="11" width="8.140625" style="78" customWidth="1"/>
    <col min="12" max="12" width="37" style="78" customWidth="1"/>
    <col min="13" max="257" width="9.140625" style="78"/>
    <col min="258" max="258" width="10.5703125" style="78" customWidth="1"/>
    <col min="259" max="261" width="9.140625" style="78"/>
    <col min="262" max="262" width="19" style="78" customWidth="1"/>
    <col min="263" max="263" width="15.28515625" style="78" customWidth="1"/>
    <col min="264" max="264" width="19.28515625" style="78" customWidth="1"/>
    <col min="265" max="265" width="8.140625" style="78" customWidth="1"/>
    <col min="266" max="266" width="9.5703125" style="78" customWidth="1"/>
    <col min="267" max="267" width="8.140625" style="78" customWidth="1"/>
    <col min="268" max="268" width="37" style="78" customWidth="1"/>
    <col min="269" max="513" width="9.140625" style="78"/>
    <col min="514" max="514" width="10.5703125" style="78" customWidth="1"/>
    <col min="515" max="517" width="9.140625" style="78"/>
    <col min="518" max="518" width="19" style="78" customWidth="1"/>
    <col min="519" max="519" width="15.28515625" style="78" customWidth="1"/>
    <col min="520" max="520" width="19.28515625" style="78" customWidth="1"/>
    <col min="521" max="521" width="8.140625" style="78" customWidth="1"/>
    <col min="522" max="522" width="9.5703125" style="78" customWidth="1"/>
    <col min="523" max="523" width="8.140625" style="78" customWidth="1"/>
    <col min="524" max="524" width="37" style="78" customWidth="1"/>
    <col min="525" max="769" width="9.140625" style="78"/>
    <col min="770" max="770" width="10.5703125" style="78" customWidth="1"/>
    <col min="771" max="773" width="9.140625" style="78"/>
    <col min="774" max="774" width="19" style="78" customWidth="1"/>
    <col min="775" max="775" width="15.28515625" style="78" customWidth="1"/>
    <col min="776" max="776" width="19.28515625" style="78" customWidth="1"/>
    <col min="777" max="777" width="8.140625" style="78" customWidth="1"/>
    <col min="778" max="778" width="9.5703125" style="78" customWidth="1"/>
    <col min="779" max="779" width="8.140625" style="78" customWidth="1"/>
    <col min="780" max="780" width="37" style="78" customWidth="1"/>
    <col min="781" max="1025" width="9.140625" style="78"/>
    <col min="1026" max="1026" width="10.5703125" style="78" customWidth="1"/>
    <col min="1027" max="1029" width="9.140625" style="78"/>
    <col min="1030" max="1030" width="19" style="78" customWidth="1"/>
    <col min="1031" max="1031" width="15.28515625" style="78" customWidth="1"/>
    <col min="1032" max="1032" width="19.28515625" style="78" customWidth="1"/>
    <col min="1033" max="1033" width="8.140625" style="78" customWidth="1"/>
    <col min="1034" max="1034" width="9.5703125" style="78" customWidth="1"/>
    <col min="1035" max="1035" width="8.140625" style="78" customWidth="1"/>
    <col min="1036" max="1036" width="37" style="78" customWidth="1"/>
    <col min="1037" max="1281" width="9.140625" style="78"/>
    <col min="1282" max="1282" width="10.5703125" style="78" customWidth="1"/>
    <col min="1283" max="1285" width="9.140625" style="78"/>
    <col min="1286" max="1286" width="19" style="78" customWidth="1"/>
    <col min="1287" max="1287" width="15.28515625" style="78" customWidth="1"/>
    <col min="1288" max="1288" width="19.28515625" style="78" customWidth="1"/>
    <col min="1289" max="1289" width="8.140625" style="78" customWidth="1"/>
    <col min="1290" max="1290" width="9.5703125" style="78" customWidth="1"/>
    <col min="1291" max="1291" width="8.140625" style="78" customWidth="1"/>
    <col min="1292" max="1292" width="37" style="78" customWidth="1"/>
    <col min="1293" max="1537" width="9.140625" style="78"/>
    <col min="1538" max="1538" width="10.5703125" style="78" customWidth="1"/>
    <col min="1539" max="1541" width="9.140625" style="78"/>
    <col min="1542" max="1542" width="19" style="78" customWidth="1"/>
    <col min="1543" max="1543" width="15.28515625" style="78" customWidth="1"/>
    <col min="1544" max="1544" width="19.28515625" style="78" customWidth="1"/>
    <col min="1545" max="1545" width="8.140625" style="78" customWidth="1"/>
    <col min="1546" max="1546" width="9.5703125" style="78" customWidth="1"/>
    <col min="1547" max="1547" width="8.140625" style="78" customWidth="1"/>
    <col min="1548" max="1548" width="37" style="78" customWidth="1"/>
    <col min="1549" max="1793" width="9.140625" style="78"/>
    <col min="1794" max="1794" width="10.5703125" style="78" customWidth="1"/>
    <col min="1795" max="1797" width="9.140625" style="78"/>
    <col min="1798" max="1798" width="19" style="78" customWidth="1"/>
    <col min="1799" max="1799" width="15.28515625" style="78" customWidth="1"/>
    <col min="1800" max="1800" width="19.28515625" style="78" customWidth="1"/>
    <col min="1801" max="1801" width="8.140625" style="78" customWidth="1"/>
    <col min="1802" max="1802" width="9.5703125" style="78" customWidth="1"/>
    <col min="1803" max="1803" width="8.140625" style="78" customWidth="1"/>
    <col min="1804" max="1804" width="37" style="78" customWidth="1"/>
    <col min="1805" max="2049" width="9.140625" style="78"/>
    <col min="2050" max="2050" width="10.5703125" style="78" customWidth="1"/>
    <col min="2051" max="2053" width="9.140625" style="78"/>
    <col min="2054" max="2054" width="19" style="78" customWidth="1"/>
    <col min="2055" max="2055" width="15.28515625" style="78" customWidth="1"/>
    <col min="2056" max="2056" width="19.28515625" style="78" customWidth="1"/>
    <col min="2057" max="2057" width="8.140625" style="78" customWidth="1"/>
    <col min="2058" max="2058" width="9.5703125" style="78" customWidth="1"/>
    <col min="2059" max="2059" width="8.140625" style="78" customWidth="1"/>
    <col min="2060" max="2060" width="37" style="78" customWidth="1"/>
    <col min="2061" max="2305" width="9.140625" style="78"/>
    <col min="2306" max="2306" width="10.5703125" style="78" customWidth="1"/>
    <col min="2307" max="2309" width="9.140625" style="78"/>
    <col min="2310" max="2310" width="19" style="78" customWidth="1"/>
    <col min="2311" max="2311" width="15.28515625" style="78" customWidth="1"/>
    <col min="2312" max="2312" width="19.28515625" style="78" customWidth="1"/>
    <col min="2313" max="2313" width="8.140625" style="78" customWidth="1"/>
    <col min="2314" max="2314" width="9.5703125" style="78" customWidth="1"/>
    <col min="2315" max="2315" width="8.140625" style="78" customWidth="1"/>
    <col min="2316" max="2316" width="37" style="78" customWidth="1"/>
    <col min="2317" max="2561" width="9.140625" style="78"/>
    <col min="2562" max="2562" width="10.5703125" style="78" customWidth="1"/>
    <col min="2563" max="2565" width="9.140625" style="78"/>
    <col min="2566" max="2566" width="19" style="78" customWidth="1"/>
    <col min="2567" max="2567" width="15.28515625" style="78" customWidth="1"/>
    <col min="2568" max="2568" width="19.28515625" style="78" customWidth="1"/>
    <col min="2569" max="2569" width="8.140625" style="78" customWidth="1"/>
    <col min="2570" max="2570" width="9.5703125" style="78" customWidth="1"/>
    <col min="2571" max="2571" width="8.140625" style="78" customWidth="1"/>
    <col min="2572" max="2572" width="37" style="78" customWidth="1"/>
    <col min="2573" max="2817" width="9.140625" style="78"/>
    <col min="2818" max="2818" width="10.5703125" style="78" customWidth="1"/>
    <col min="2819" max="2821" width="9.140625" style="78"/>
    <col min="2822" max="2822" width="19" style="78" customWidth="1"/>
    <col min="2823" max="2823" width="15.28515625" style="78" customWidth="1"/>
    <col min="2824" max="2824" width="19.28515625" style="78" customWidth="1"/>
    <col min="2825" max="2825" width="8.140625" style="78" customWidth="1"/>
    <col min="2826" max="2826" width="9.5703125" style="78" customWidth="1"/>
    <col min="2827" max="2827" width="8.140625" style="78" customWidth="1"/>
    <col min="2828" max="2828" width="37" style="78" customWidth="1"/>
    <col min="2829" max="3073" width="9.140625" style="78"/>
    <col min="3074" max="3074" width="10.5703125" style="78" customWidth="1"/>
    <col min="3075" max="3077" width="9.140625" style="78"/>
    <col min="3078" max="3078" width="19" style="78" customWidth="1"/>
    <col min="3079" max="3079" width="15.28515625" style="78" customWidth="1"/>
    <col min="3080" max="3080" width="19.28515625" style="78" customWidth="1"/>
    <col min="3081" max="3081" width="8.140625" style="78" customWidth="1"/>
    <col min="3082" max="3082" width="9.5703125" style="78" customWidth="1"/>
    <col min="3083" max="3083" width="8.140625" style="78" customWidth="1"/>
    <col min="3084" max="3084" width="37" style="78" customWidth="1"/>
    <col min="3085" max="3329" width="9.140625" style="78"/>
    <col min="3330" max="3330" width="10.5703125" style="78" customWidth="1"/>
    <col min="3331" max="3333" width="9.140625" style="78"/>
    <col min="3334" max="3334" width="19" style="78" customWidth="1"/>
    <col min="3335" max="3335" width="15.28515625" style="78" customWidth="1"/>
    <col min="3336" max="3336" width="19.28515625" style="78" customWidth="1"/>
    <col min="3337" max="3337" width="8.140625" style="78" customWidth="1"/>
    <col min="3338" max="3338" width="9.5703125" style="78" customWidth="1"/>
    <col min="3339" max="3339" width="8.140625" style="78" customWidth="1"/>
    <col min="3340" max="3340" width="37" style="78" customWidth="1"/>
    <col min="3341" max="3585" width="9.140625" style="78"/>
    <col min="3586" max="3586" width="10.5703125" style="78" customWidth="1"/>
    <col min="3587" max="3589" width="9.140625" style="78"/>
    <col min="3590" max="3590" width="19" style="78" customWidth="1"/>
    <col min="3591" max="3591" width="15.28515625" style="78" customWidth="1"/>
    <col min="3592" max="3592" width="19.28515625" style="78" customWidth="1"/>
    <col min="3593" max="3593" width="8.140625" style="78" customWidth="1"/>
    <col min="3594" max="3594" width="9.5703125" style="78" customWidth="1"/>
    <col min="3595" max="3595" width="8.140625" style="78" customWidth="1"/>
    <col min="3596" max="3596" width="37" style="78" customWidth="1"/>
    <col min="3597" max="3841" width="9.140625" style="78"/>
    <col min="3842" max="3842" width="10.5703125" style="78" customWidth="1"/>
    <col min="3843" max="3845" width="9.140625" style="78"/>
    <col min="3846" max="3846" width="19" style="78" customWidth="1"/>
    <col min="3847" max="3847" width="15.28515625" style="78" customWidth="1"/>
    <col min="3848" max="3848" width="19.28515625" style="78" customWidth="1"/>
    <col min="3849" max="3849" width="8.140625" style="78" customWidth="1"/>
    <col min="3850" max="3850" width="9.5703125" style="78" customWidth="1"/>
    <col min="3851" max="3851" width="8.140625" style="78" customWidth="1"/>
    <col min="3852" max="3852" width="37" style="78" customWidth="1"/>
    <col min="3853" max="4097" width="9.140625" style="78"/>
    <col min="4098" max="4098" width="10.5703125" style="78" customWidth="1"/>
    <col min="4099" max="4101" width="9.140625" style="78"/>
    <col min="4102" max="4102" width="19" style="78" customWidth="1"/>
    <col min="4103" max="4103" width="15.28515625" style="78" customWidth="1"/>
    <col min="4104" max="4104" width="19.28515625" style="78" customWidth="1"/>
    <col min="4105" max="4105" width="8.140625" style="78" customWidth="1"/>
    <col min="4106" max="4106" width="9.5703125" style="78" customWidth="1"/>
    <col min="4107" max="4107" width="8.140625" style="78" customWidth="1"/>
    <col min="4108" max="4108" width="37" style="78" customWidth="1"/>
    <col min="4109" max="4353" width="9.140625" style="78"/>
    <col min="4354" max="4354" width="10.5703125" style="78" customWidth="1"/>
    <col min="4355" max="4357" width="9.140625" style="78"/>
    <col min="4358" max="4358" width="19" style="78" customWidth="1"/>
    <col min="4359" max="4359" width="15.28515625" style="78" customWidth="1"/>
    <col min="4360" max="4360" width="19.28515625" style="78" customWidth="1"/>
    <col min="4361" max="4361" width="8.140625" style="78" customWidth="1"/>
    <col min="4362" max="4362" width="9.5703125" style="78" customWidth="1"/>
    <col min="4363" max="4363" width="8.140625" style="78" customWidth="1"/>
    <col min="4364" max="4364" width="37" style="78" customWidth="1"/>
    <col min="4365" max="4609" width="9.140625" style="78"/>
    <col min="4610" max="4610" width="10.5703125" style="78" customWidth="1"/>
    <col min="4611" max="4613" width="9.140625" style="78"/>
    <col min="4614" max="4614" width="19" style="78" customWidth="1"/>
    <col min="4615" max="4615" width="15.28515625" style="78" customWidth="1"/>
    <col min="4616" max="4616" width="19.28515625" style="78" customWidth="1"/>
    <col min="4617" max="4617" width="8.140625" style="78" customWidth="1"/>
    <col min="4618" max="4618" width="9.5703125" style="78" customWidth="1"/>
    <col min="4619" max="4619" width="8.140625" style="78" customWidth="1"/>
    <col min="4620" max="4620" width="37" style="78" customWidth="1"/>
    <col min="4621" max="4865" width="9.140625" style="78"/>
    <col min="4866" max="4866" width="10.5703125" style="78" customWidth="1"/>
    <col min="4867" max="4869" width="9.140625" style="78"/>
    <col min="4870" max="4870" width="19" style="78" customWidth="1"/>
    <col min="4871" max="4871" width="15.28515625" style="78" customWidth="1"/>
    <col min="4872" max="4872" width="19.28515625" style="78" customWidth="1"/>
    <col min="4873" max="4873" width="8.140625" style="78" customWidth="1"/>
    <col min="4874" max="4874" width="9.5703125" style="78" customWidth="1"/>
    <col min="4875" max="4875" width="8.140625" style="78" customWidth="1"/>
    <col min="4876" max="4876" width="37" style="78" customWidth="1"/>
    <col min="4877" max="5121" width="9.140625" style="78"/>
    <col min="5122" max="5122" width="10.5703125" style="78" customWidth="1"/>
    <col min="5123" max="5125" width="9.140625" style="78"/>
    <col min="5126" max="5126" width="19" style="78" customWidth="1"/>
    <col min="5127" max="5127" width="15.28515625" style="78" customWidth="1"/>
    <col min="5128" max="5128" width="19.28515625" style="78" customWidth="1"/>
    <col min="5129" max="5129" width="8.140625" style="78" customWidth="1"/>
    <col min="5130" max="5130" width="9.5703125" style="78" customWidth="1"/>
    <col min="5131" max="5131" width="8.140625" style="78" customWidth="1"/>
    <col min="5132" max="5132" width="37" style="78" customWidth="1"/>
    <col min="5133" max="5377" width="9.140625" style="78"/>
    <col min="5378" max="5378" width="10.5703125" style="78" customWidth="1"/>
    <col min="5379" max="5381" width="9.140625" style="78"/>
    <col min="5382" max="5382" width="19" style="78" customWidth="1"/>
    <col min="5383" max="5383" width="15.28515625" style="78" customWidth="1"/>
    <col min="5384" max="5384" width="19.28515625" style="78" customWidth="1"/>
    <col min="5385" max="5385" width="8.140625" style="78" customWidth="1"/>
    <col min="5386" max="5386" width="9.5703125" style="78" customWidth="1"/>
    <col min="5387" max="5387" width="8.140625" style="78" customWidth="1"/>
    <col min="5388" max="5388" width="37" style="78" customWidth="1"/>
    <col min="5389" max="5633" width="9.140625" style="78"/>
    <col min="5634" max="5634" width="10.5703125" style="78" customWidth="1"/>
    <col min="5635" max="5637" width="9.140625" style="78"/>
    <col min="5638" max="5638" width="19" style="78" customWidth="1"/>
    <col min="5639" max="5639" width="15.28515625" style="78" customWidth="1"/>
    <col min="5640" max="5640" width="19.28515625" style="78" customWidth="1"/>
    <col min="5641" max="5641" width="8.140625" style="78" customWidth="1"/>
    <col min="5642" max="5642" width="9.5703125" style="78" customWidth="1"/>
    <col min="5643" max="5643" width="8.140625" style="78" customWidth="1"/>
    <col min="5644" max="5644" width="37" style="78" customWidth="1"/>
    <col min="5645" max="5889" width="9.140625" style="78"/>
    <col min="5890" max="5890" width="10.5703125" style="78" customWidth="1"/>
    <col min="5891" max="5893" width="9.140625" style="78"/>
    <col min="5894" max="5894" width="19" style="78" customWidth="1"/>
    <col min="5895" max="5895" width="15.28515625" style="78" customWidth="1"/>
    <col min="5896" max="5896" width="19.28515625" style="78" customWidth="1"/>
    <col min="5897" max="5897" width="8.140625" style="78" customWidth="1"/>
    <col min="5898" max="5898" width="9.5703125" style="78" customWidth="1"/>
    <col min="5899" max="5899" width="8.140625" style="78" customWidth="1"/>
    <col min="5900" max="5900" width="37" style="78" customWidth="1"/>
    <col min="5901" max="6145" width="9.140625" style="78"/>
    <col min="6146" max="6146" width="10.5703125" style="78" customWidth="1"/>
    <col min="6147" max="6149" width="9.140625" style="78"/>
    <col min="6150" max="6150" width="19" style="78" customWidth="1"/>
    <col min="6151" max="6151" width="15.28515625" style="78" customWidth="1"/>
    <col min="6152" max="6152" width="19.28515625" style="78" customWidth="1"/>
    <col min="6153" max="6153" width="8.140625" style="78" customWidth="1"/>
    <col min="6154" max="6154" width="9.5703125" style="78" customWidth="1"/>
    <col min="6155" max="6155" width="8.140625" style="78" customWidth="1"/>
    <col min="6156" max="6156" width="37" style="78" customWidth="1"/>
    <col min="6157" max="6401" width="9.140625" style="78"/>
    <col min="6402" max="6402" width="10.5703125" style="78" customWidth="1"/>
    <col min="6403" max="6405" width="9.140625" style="78"/>
    <col min="6406" max="6406" width="19" style="78" customWidth="1"/>
    <col min="6407" max="6407" width="15.28515625" style="78" customWidth="1"/>
    <col min="6408" max="6408" width="19.28515625" style="78" customWidth="1"/>
    <col min="6409" max="6409" width="8.140625" style="78" customWidth="1"/>
    <col min="6410" max="6410" width="9.5703125" style="78" customWidth="1"/>
    <col min="6411" max="6411" width="8.140625" style="78" customWidth="1"/>
    <col min="6412" max="6412" width="37" style="78" customWidth="1"/>
    <col min="6413" max="6657" width="9.140625" style="78"/>
    <col min="6658" max="6658" width="10.5703125" style="78" customWidth="1"/>
    <col min="6659" max="6661" width="9.140625" style="78"/>
    <col min="6662" max="6662" width="19" style="78" customWidth="1"/>
    <col min="6663" max="6663" width="15.28515625" style="78" customWidth="1"/>
    <col min="6664" max="6664" width="19.28515625" style="78" customWidth="1"/>
    <col min="6665" max="6665" width="8.140625" style="78" customWidth="1"/>
    <col min="6666" max="6666" width="9.5703125" style="78" customWidth="1"/>
    <col min="6667" max="6667" width="8.140625" style="78" customWidth="1"/>
    <col min="6668" max="6668" width="37" style="78" customWidth="1"/>
    <col min="6669" max="6913" width="9.140625" style="78"/>
    <col min="6914" max="6914" width="10.5703125" style="78" customWidth="1"/>
    <col min="6915" max="6917" width="9.140625" style="78"/>
    <col min="6918" max="6918" width="19" style="78" customWidth="1"/>
    <col min="6919" max="6919" width="15.28515625" style="78" customWidth="1"/>
    <col min="6920" max="6920" width="19.28515625" style="78" customWidth="1"/>
    <col min="6921" max="6921" width="8.140625" style="78" customWidth="1"/>
    <col min="6922" max="6922" width="9.5703125" style="78" customWidth="1"/>
    <col min="6923" max="6923" width="8.140625" style="78" customWidth="1"/>
    <col min="6924" max="6924" width="37" style="78" customWidth="1"/>
    <col min="6925" max="7169" width="9.140625" style="78"/>
    <col min="7170" max="7170" width="10.5703125" style="78" customWidth="1"/>
    <col min="7171" max="7173" width="9.140625" style="78"/>
    <col min="7174" max="7174" width="19" style="78" customWidth="1"/>
    <col min="7175" max="7175" width="15.28515625" style="78" customWidth="1"/>
    <col min="7176" max="7176" width="19.28515625" style="78" customWidth="1"/>
    <col min="7177" max="7177" width="8.140625" style="78" customWidth="1"/>
    <col min="7178" max="7178" width="9.5703125" style="78" customWidth="1"/>
    <col min="7179" max="7179" width="8.140625" style="78" customWidth="1"/>
    <col min="7180" max="7180" width="37" style="78" customWidth="1"/>
    <col min="7181" max="7425" width="9.140625" style="78"/>
    <col min="7426" max="7426" width="10.5703125" style="78" customWidth="1"/>
    <col min="7427" max="7429" width="9.140625" style="78"/>
    <col min="7430" max="7430" width="19" style="78" customWidth="1"/>
    <col min="7431" max="7431" width="15.28515625" style="78" customWidth="1"/>
    <col min="7432" max="7432" width="19.28515625" style="78" customWidth="1"/>
    <col min="7433" max="7433" width="8.140625" style="78" customWidth="1"/>
    <col min="7434" max="7434" width="9.5703125" style="78" customWidth="1"/>
    <col min="7435" max="7435" width="8.140625" style="78" customWidth="1"/>
    <col min="7436" max="7436" width="37" style="78" customWidth="1"/>
    <col min="7437" max="7681" width="9.140625" style="78"/>
    <col min="7682" max="7682" width="10.5703125" style="78" customWidth="1"/>
    <col min="7683" max="7685" width="9.140625" style="78"/>
    <col min="7686" max="7686" width="19" style="78" customWidth="1"/>
    <col min="7687" max="7687" width="15.28515625" style="78" customWidth="1"/>
    <col min="7688" max="7688" width="19.28515625" style="78" customWidth="1"/>
    <col min="7689" max="7689" width="8.140625" style="78" customWidth="1"/>
    <col min="7690" max="7690" width="9.5703125" style="78" customWidth="1"/>
    <col min="7691" max="7691" width="8.140625" style="78" customWidth="1"/>
    <col min="7692" max="7692" width="37" style="78" customWidth="1"/>
    <col min="7693" max="7937" width="9.140625" style="78"/>
    <col min="7938" max="7938" width="10.5703125" style="78" customWidth="1"/>
    <col min="7939" max="7941" width="9.140625" style="78"/>
    <col min="7942" max="7942" width="19" style="78" customWidth="1"/>
    <col min="7943" max="7943" width="15.28515625" style="78" customWidth="1"/>
    <col min="7944" max="7944" width="19.28515625" style="78" customWidth="1"/>
    <col min="7945" max="7945" width="8.140625" style="78" customWidth="1"/>
    <col min="7946" max="7946" width="9.5703125" style="78" customWidth="1"/>
    <col min="7947" max="7947" width="8.140625" style="78" customWidth="1"/>
    <col min="7948" max="7948" width="37" style="78" customWidth="1"/>
    <col min="7949" max="8193" width="9.140625" style="78"/>
    <col min="8194" max="8194" width="10.5703125" style="78" customWidth="1"/>
    <col min="8195" max="8197" width="9.140625" style="78"/>
    <col min="8198" max="8198" width="19" style="78" customWidth="1"/>
    <col min="8199" max="8199" width="15.28515625" style="78" customWidth="1"/>
    <col min="8200" max="8200" width="19.28515625" style="78" customWidth="1"/>
    <col min="8201" max="8201" width="8.140625" style="78" customWidth="1"/>
    <col min="8202" max="8202" width="9.5703125" style="78" customWidth="1"/>
    <col min="8203" max="8203" width="8.140625" style="78" customWidth="1"/>
    <col min="8204" max="8204" width="37" style="78" customWidth="1"/>
    <col min="8205" max="8449" width="9.140625" style="78"/>
    <col min="8450" max="8450" width="10.5703125" style="78" customWidth="1"/>
    <col min="8451" max="8453" width="9.140625" style="78"/>
    <col min="8454" max="8454" width="19" style="78" customWidth="1"/>
    <col min="8455" max="8455" width="15.28515625" style="78" customWidth="1"/>
    <col min="8456" max="8456" width="19.28515625" style="78" customWidth="1"/>
    <col min="8457" max="8457" width="8.140625" style="78" customWidth="1"/>
    <col min="8458" max="8458" width="9.5703125" style="78" customWidth="1"/>
    <col min="8459" max="8459" width="8.140625" style="78" customWidth="1"/>
    <col min="8460" max="8460" width="37" style="78" customWidth="1"/>
    <col min="8461" max="8705" width="9.140625" style="78"/>
    <col min="8706" max="8706" width="10.5703125" style="78" customWidth="1"/>
    <col min="8707" max="8709" width="9.140625" style="78"/>
    <col min="8710" max="8710" width="19" style="78" customWidth="1"/>
    <col min="8711" max="8711" width="15.28515625" style="78" customWidth="1"/>
    <col min="8712" max="8712" width="19.28515625" style="78" customWidth="1"/>
    <col min="8713" max="8713" width="8.140625" style="78" customWidth="1"/>
    <col min="8714" max="8714" width="9.5703125" style="78" customWidth="1"/>
    <col min="8715" max="8715" width="8.140625" style="78" customWidth="1"/>
    <col min="8716" max="8716" width="37" style="78" customWidth="1"/>
    <col min="8717" max="8961" width="9.140625" style="78"/>
    <col min="8962" max="8962" width="10.5703125" style="78" customWidth="1"/>
    <col min="8963" max="8965" width="9.140625" style="78"/>
    <col min="8966" max="8966" width="19" style="78" customWidth="1"/>
    <col min="8967" max="8967" width="15.28515625" style="78" customWidth="1"/>
    <col min="8968" max="8968" width="19.28515625" style="78" customWidth="1"/>
    <col min="8969" max="8969" width="8.140625" style="78" customWidth="1"/>
    <col min="8970" max="8970" width="9.5703125" style="78" customWidth="1"/>
    <col min="8971" max="8971" width="8.140625" style="78" customWidth="1"/>
    <col min="8972" max="8972" width="37" style="78" customWidth="1"/>
    <col min="8973" max="9217" width="9.140625" style="78"/>
    <col min="9218" max="9218" width="10.5703125" style="78" customWidth="1"/>
    <col min="9219" max="9221" width="9.140625" style="78"/>
    <col min="9222" max="9222" width="19" style="78" customWidth="1"/>
    <col min="9223" max="9223" width="15.28515625" style="78" customWidth="1"/>
    <col min="9224" max="9224" width="19.28515625" style="78" customWidth="1"/>
    <col min="9225" max="9225" width="8.140625" style="78" customWidth="1"/>
    <col min="9226" max="9226" width="9.5703125" style="78" customWidth="1"/>
    <col min="9227" max="9227" width="8.140625" style="78" customWidth="1"/>
    <col min="9228" max="9228" width="37" style="78" customWidth="1"/>
    <col min="9229" max="9473" width="9.140625" style="78"/>
    <col min="9474" max="9474" width="10.5703125" style="78" customWidth="1"/>
    <col min="9475" max="9477" width="9.140625" style="78"/>
    <col min="9478" max="9478" width="19" style="78" customWidth="1"/>
    <col min="9479" max="9479" width="15.28515625" style="78" customWidth="1"/>
    <col min="9480" max="9480" width="19.28515625" style="78" customWidth="1"/>
    <col min="9481" max="9481" width="8.140625" style="78" customWidth="1"/>
    <col min="9482" max="9482" width="9.5703125" style="78" customWidth="1"/>
    <col min="9483" max="9483" width="8.140625" style="78" customWidth="1"/>
    <col min="9484" max="9484" width="37" style="78" customWidth="1"/>
    <col min="9485" max="9729" width="9.140625" style="78"/>
    <col min="9730" max="9730" width="10.5703125" style="78" customWidth="1"/>
    <col min="9731" max="9733" width="9.140625" style="78"/>
    <col min="9734" max="9734" width="19" style="78" customWidth="1"/>
    <col min="9735" max="9735" width="15.28515625" style="78" customWidth="1"/>
    <col min="9736" max="9736" width="19.28515625" style="78" customWidth="1"/>
    <col min="9737" max="9737" width="8.140625" style="78" customWidth="1"/>
    <col min="9738" max="9738" width="9.5703125" style="78" customWidth="1"/>
    <col min="9739" max="9739" width="8.140625" style="78" customWidth="1"/>
    <col min="9740" max="9740" width="37" style="78" customWidth="1"/>
    <col min="9741" max="9985" width="9.140625" style="78"/>
    <col min="9986" max="9986" width="10.5703125" style="78" customWidth="1"/>
    <col min="9987" max="9989" width="9.140625" style="78"/>
    <col min="9990" max="9990" width="19" style="78" customWidth="1"/>
    <col min="9991" max="9991" width="15.28515625" style="78" customWidth="1"/>
    <col min="9992" max="9992" width="19.28515625" style="78" customWidth="1"/>
    <col min="9993" max="9993" width="8.140625" style="78" customWidth="1"/>
    <col min="9994" max="9994" width="9.5703125" style="78" customWidth="1"/>
    <col min="9995" max="9995" width="8.140625" style="78" customWidth="1"/>
    <col min="9996" max="9996" width="37" style="78" customWidth="1"/>
    <col min="9997" max="10241" width="9.140625" style="78"/>
    <col min="10242" max="10242" width="10.5703125" style="78" customWidth="1"/>
    <col min="10243" max="10245" width="9.140625" style="78"/>
    <col min="10246" max="10246" width="19" style="78" customWidth="1"/>
    <col min="10247" max="10247" width="15.28515625" style="78" customWidth="1"/>
    <col min="10248" max="10248" width="19.28515625" style="78" customWidth="1"/>
    <col min="10249" max="10249" width="8.140625" style="78" customWidth="1"/>
    <col min="10250" max="10250" width="9.5703125" style="78" customWidth="1"/>
    <col min="10251" max="10251" width="8.140625" style="78" customWidth="1"/>
    <col min="10252" max="10252" width="37" style="78" customWidth="1"/>
    <col min="10253" max="10497" width="9.140625" style="78"/>
    <col min="10498" max="10498" width="10.5703125" style="78" customWidth="1"/>
    <col min="10499" max="10501" width="9.140625" style="78"/>
    <col min="10502" max="10502" width="19" style="78" customWidth="1"/>
    <col min="10503" max="10503" width="15.28515625" style="78" customWidth="1"/>
    <col min="10504" max="10504" width="19.28515625" style="78" customWidth="1"/>
    <col min="10505" max="10505" width="8.140625" style="78" customWidth="1"/>
    <col min="10506" max="10506" width="9.5703125" style="78" customWidth="1"/>
    <col min="10507" max="10507" width="8.140625" style="78" customWidth="1"/>
    <col min="10508" max="10508" width="37" style="78" customWidth="1"/>
    <col min="10509" max="10753" width="9.140625" style="78"/>
    <col min="10754" max="10754" width="10.5703125" style="78" customWidth="1"/>
    <col min="10755" max="10757" width="9.140625" style="78"/>
    <col min="10758" max="10758" width="19" style="78" customWidth="1"/>
    <col min="10759" max="10759" width="15.28515625" style="78" customWidth="1"/>
    <col min="10760" max="10760" width="19.28515625" style="78" customWidth="1"/>
    <col min="10761" max="10761" width="8.140625" style="78" customWidth="1"/>
    <col min="10762" max="10762" width="9.5703125" style="78" customWidth="1"/>
    <col min="10763" max="10763" width="8.140625" style="78" customWidth="1"/>
    <col min="10764" max="10764" width="37" style="78" customWidth="1"/>
    <col min="10765" max="11009" width="9.140625" style="78"/>
    <col min="11010" max="11010" width="10.5703125" style="78" customWidth="1"/>
    <col min="11011" max="11013" width="9.140625" style="78"/>
    <col min="11014" max="11014" width="19" style="78" customWidth="1"/>
    <col min="11015" max="11015" width="15.28515625" style="78" customWidth="1"/>
    <col min="11016" max="11016" width="19.28515625" style="78" customWidth="1"/>
    <col min="11017" max="11017" width="8.140625" style="78" customWidth="1"/>
    <col min="11018" max="11018" width="9.5703125" style="78" customWidth="1"/>
    <col min="11019" max="11019" width="8.140625" style="78" customWidth="1"/>
    <col min="11020" max="11020" width="37" style="78" customWidth="1"/>
    <col min="11021" max="11265" width="9.140625" style="78"/>
    <col min="11266" max="11266" width="10.5703125" style="78" customWidth="1"/>
    <col min="11267" max="11269" width="9.140625" style="78"/>
    <col min="11270" max="11270" width="19" style="78" customWidth="1"/>
    <col min="11271" max="11271" width="15.28515625" style="78" customWidth="1"/>
    <col min="11272" max="11272" width="19.28515625" style="78" customWidth="1"/>
    <col min="11273" max="11273" width="8.140625" style="78" customWidth="1"/>
    <col min="11274" max="11274" width="9.5703125" style="78" customWidth="1"/>
    <col min="11275" max="11275" width="8.140625" style="78" customWidth="1"/>
    <col min="11276" max="11276" width="37" style="78" customWidth="1"/>
    <col min="11277" max="11521" width="9.140625" style="78"/>
    <col min="11522" max="11522" width="10.5703125" style="78" customWidth="1"/>
    <col min="11523" max="11525" width="9.140625" style="78"/>
    <col min="11526" max="11526" width="19" style="78" customWidth="1"/>
    <col min="11527" max="11527" width="15.28515625" style="78" customWidth="1"/>
    <col min="11528" max="11528" width="19.28515625" style="78" customWidth="1"/>
    <col min="11529" max="11529" width="8.140625" style="78" customWidth="1"/>
    <col min="11530" max="11530" width="9.5703125" style="78" customWidth="1"/>
    <col min="11531" max="11531" width="8.140625" style="78" customWidth="1"/>
    <col min="11532" max="11532" width="37" style="78" customWidth="1"/>
    <col min="11533" max="11777" width="9.140625" style="78"/>
    <col min="11778" max="11778" width="10.5703125" style="78" customWidth="1"/>
    <col min="11779" max="11781" width="9.140625" style="78"/>
    <col min="11782" max="11782" width="19" style="78" customWidth="1"/>
    <col min="11783" max="11783" width="15.28515625" style="78" customWidth="1"/>
    <col min="11784" max="11784" width="19.28515625" style="78" customWidth="1"/>
    <col min="11785" max="11785" width="8.140625" style="78" customWidth="1"/>
    <col min="11786" max="11786" width="9.5703125" style="78" customWidth="1"/>
    <col min="11787" max="11787" width="8.140625" style="78" customWidth="1"/>
    <col min="11788" max="11788" width="37" style="78" customWidth="1"/>
    <col min="11789" max="12033" width="9.140625" style="78"/>
    <col min="12034" max="12034" width="10.5703125" style="78" customWidth="1"/>
    <col min="12035" max="12037" width="9.140625" style="78"/>
    <col min="12038" max="12038" width="19" style="78" customWidth="1"/>
    <col min="12039" max="12039" width="15.28515625" style="78" customWidth="1"/>
    <col min="12040" max="12040" width="19.28515625" style="78" customWidth="1"/>
    <col min="12041" max="12041" width="8.140625" style="78" customWidth="1"/>
    <col min="12042" max="12042" width="9.5703125" style="78" customWidth="1"/>
    <col min="12043" max="12043" width="8.140625" style="78" customWidth="1"/>
    <col min="12044" max="12044" width="37" style="78" customWidth="1"/>
    <col min="12045" max="12289" width="9.140625" style="78"/>
    <col min="12290" max="12290" width="10.5703125" style="78" customWidth="1"/>
    <col min="12291" max="12293" width="9.140625" style="78"/>
    <col min="12294" max="12294" width="19" style="78" customWidth="1"/>
    <col min="12295" max="12295" width="15.28515625" style="78" customWidth="1"/>
    <col min="12296" max="12296" width="19.28515625" style="78" customWidth="1"/>
    <col min="12297" max="12297" width="8.140625" style="78" customWidth="1"/>
    <col min="12298" max="12298" width="9.5703125" style="78" customWidth="1"/>
    <col min="12299" max="12299" width="8.140625" style="78" customWidth="1"/>
    <col min="12300" max="12300" width="37" style="78" customWidth="1"/>
    <col min="12301" max="12545" width="9.140625" style="78"/>
    <col min="12546" max="12546" width="10.5703125" style="78" customWidth="1"/>
    <col min="12547" max="12549" width="9.140625" style="78"/>
    <col min="12550" max="12550" width="19" style="78" customWidth="1"/>
    <col min="12551" max="12551" width="15.28515625" style="78" customWidth="1"/>
    <col min="12552" max="12552" width="19.28515625" style="78" customWidth="1"/>
    <col min="12553" max="12553" width="8.140625" style="78" customWidth="1"/>
    <col min="12554" max="12554" width="9.5703125" style="78" customWidth="1"/>
    <col min="12555" max="12555" width="8.140625" style="78" customWidth="1"/>
    <col min="12556" max="12556" width="37" style="78" customWidth="1"/>
    <col min="12557" max="12801" width="9.140625" style="78"/>
    <col min="12802" max="12802" width="10.5703125" style="78" customWidth="1"/>
    <col min="12803" max="12805" width="9.140625" style="78"/>
    <col min="12806" max="12806" width="19" style="78" customWidth="1"/>
    <col min="12807" max="12807" width="15.28515625" style="78" customWidth="1"/>
    <col min="12808" max="12808" width="19.28515625" style="78" customWidth="1"/>
    <col min="12809" max="12809" width="8.140625" style="78" customWidth="1"/>
    <col min="12810" max="12810" width="9.5703125" style="78" customWidth="1"/>
    <col min="12811" max="12811" width="8.140625" style="78" customWidth="1"/>
    <col min="12812" max="12812" width="37" style="78" customWidth="1"/>
    <col min="12813" max="13057" width="9.140625" style="78"/>
    <col min="13058" max="13058" width="10.5703125" style="78" customWidth="1"/>
    <col min="13059" max="13061" width="9.140625" style="78"/>
    <col min="13062" max="13062" width="19" style="78" customWidth="1"/>
    <col min="13063" max="13063" width="15.28515625" style="78" customWidth="1"/>
    <col min="13064" max="13064" width="19.28515625" style="78" customWidth="1"/>
    <col min="13065" max="13065" width="8.140625" style="78" customWidth="1"/>
    <col min="13066" max="13066" width="9.5703125" style="78" customWidth="1"/>
    <col min="13067" max="13067" width="8.140625" style="78" customWidth="1"/>
    <col min="13068" max="13068" width="37" style="78" customWidth="1"/>
    <col min="13069" max="13313" width="9.140625" style="78"/>
    <col min="13314" max="13314" width="10.5703125" style="78" customWidth="1"/>
    <col min="13315" max="13317" width="9.140625" style="78"/>
    <col min="13318" max="13318" width="19" style="78" customWidth="1"/>
    <col min="13319" max="13319" width="15.28515625" style="78" customWidth="1"/>
    <col min="13320" max="13320" width="19.28515625" style="78" customWidth="1"/>
    <col min="13321" max="13321" width="8.140625" style="78" customWidth="1"/>
    <col min="13322" max="13322" width="9.5703125" style="78" customWidth="1"/>
    <col min="13323" max="13323" width="8.140625" style="78" customWidth="1"/>
    <col min="13324" max="13324" width="37" style="78" customWidth="1"/>
    <col min="13325" max="13569" width="9.140625" style="78"/>
    <col min="13570" max="13570" width="10.5703125" style="78" customWidth="1"/>
    <col min="13571" max="13573" width="9.140625" style="78"/>
    <col min="13574" max="13574" width="19" style="78" customWidth="1"/>
    <col min="13575" max="13575" width="15.28515625" style="78" customWidth="1"/>
    <col min="13576" max="13576" width="19.28515625" style="78" customWidth="1"/>
    <col min="13577" max="13577" width="8.140625" style="78" customWidth="1"/>
    <col min="13578" max="13578" width="9.5703125" style="78" customWidth="1"/>
    <col min="13579" max="13579" width="8.140625" style="78" customWidth="1"/>
    <col min="13580" max="13580" width="37" style="78" customWidth="1"/>
    <col min="13581" max="13825" width="9.140625" style="78"/>
    <col min="13826" max="13826" width="10.5703125" style="78" customWidth="1"/>
    <col min="13827" max="13829" width="9.140625" style="78"/>
    <col min="13830" max="13830" width="19" style="78" customWidth="1"/>
    <col min="13831" max="13831" width="15.28515625" style="78" customWidth="1"/>
    <col min="13832" max="13832" width="19.28515625" style="78" customWidth="1"/>
    <col min="13833" max="13833" width="8.140625" style="78" customWidth="1"/>
    <col min="13834" max="13834" width="9.5703125" style="78" customWidth="1"/>
    <col min="13835" max="13835" width="8.140625" style="78" customWidth="1"/>
    <col min="13836" max="13836" width="37" style="78" customWidth="1"/>
    <col min="13837" max="14081" width="9.140625" style="78"/>
    <col min="14082" max="14082" width="10.5703125" style="78" customWidth="1"/>
    <col min="14083" max="14085" width="9.140625" style="78"/>
    <col min="14086" max="14086" width="19" style="78" customWidth="1"/>
    <col min="14087" max="14087" width="15.28515625" style="78" customWidth="1"/>
    <col min="14088" max="14088" width="19.28515625" style="78" customWidth="1"/>
    <col min="14089" max="14089" width="8.140625" style="78" customWidth="1"/>
    <col min="14090" max="14090" width="9.5703125" style="78" customWidth="1"/>
    <col min="14091" max="14091" width="8.140625" style="78" customWidth="1"/>
    <col min="14092" max="14092" width="37" style="78" customWidth="1"/>
    <col min="14093" max="14337" width="9.140625" style="78"/>
    <col min="14338" max="14338" width="10.5703125" style="78" customWidth="1"/>
    <col min="14339" max="14341" width="9.140625" style="78"/>
    <col min="14342" max="14342" width="19" style="78" customWidth="1"/>
    <col min="14343" max="14343" width="15.28515625" style="78" customWidth="1"/>
    <col min="14344" max="14344" width="19.28515625" style="78" customWidth="1"/>
    <col min="14345" max="14345" width="8.140625" style="78" customWidth="1"/>
    <col min="14346" max="14346" width="9.5703125" style="78" customWidth="1"/>
    <col min="14347" max="14347" width="8.140625" style="78" customWidth="1"/>
    <col min="14348" max="14348" width="37" style="78" customWidth="1"/>
    <col min="14349" max="14593" width="9.140625" style="78"/>
    <col min="14594" max="14594" width="10.5703125" style="78" customWidth="1"/>
    <col min="14595" max="14597" width="9.140625" style="78"/>
    <col min="14598" max="14598" width="19" style="78" customWidth="1"/>
    <col min="14599" max="14599" width="15.28515625" style="78" customWidth="1"/>
    <col min="14600" max="14600" width="19.28515625" style="78" customWidth="1"/>
    <col min="14601" max="14601" width="8.140625" style="78" customWidth="1"/>
    <col min="14602" max="14602" width="9.5703125" style="78" customWidth="1"/>
    <col min="14603" max="14603" width="8.140625" style="78" customWidth="1"/>
    <col min="14604" max="14604" width="37" style="78" customWidth="1"/>
    <col min="14605" max="14849" width="9.140625" style="78"/>
    <col min="14850" max="14850" width="10.5703125" style="78" customWidth="1"/>
    <col min="14851" max="14853" width="9.140625" style="78"/>
    <col min="14854" max="14854" width="19" style="78" customWidth="1"/>
    <col min="14855" max="14855" width="15.28515625" style="78" customWidth="1"/>
    <col min="14856" max="14856" width="19.28515625" style="78" customWidth="1"/>
    <col min="14857" max="14857" width="8.140625" style="78" customWidth="1"/>
    <col min="14858" max="14858" width="9.5703125" style="78" customWidth="1"/>
    <col min="14859" max="14859" width="8.140625" style="78" customWidth="1"/>
    <col min="14860" max="14860" width="37" style="78" customWidth="1"/>
    <col min="14861" max="15105" width="9.140625" style="78"/>
    <col min="15106" max="15106" width="10.5703125" style="78" customWidth="1"/>
    <col min="15107" max="15109" width="9.140625" style="78"/>
    <col min="15110" max="15110" width="19" style="78" customWidth="1"/>
    <col min="15111" max="15111" width="15.28515625" style="78" customWidth="1"/>
    <col min="15112" max="15112" width="19.28515625" style="78" customWidth="1"/>
    <col min="15113" max="15113" width="8.140625" style="78" customWidth="1"/>
    <col min="15114" max="15114" width="9.5703125" style="78" customWidth="1"/>
    <col min="15115" max="15115" width="8.140625" style="78" customWidth="1"/>
    <col min="15116" max="15116" width="37" style="78" customWidth="1"/>
    <col min="15117" max="15361" width="9.140625" style="78"/>
    <col min="15362" max="15362" width="10.5703125" style="78" customWidth="1"/>
    <col min="15363" max="15365" width="9.140625" style="78"/>
    <col min="15366" max="15366" width="19" style="78" customWidth="1"/>
    <col min="15367" max="15367" width="15.28515625" style="78" customWidth="1"/>
    <col min="15368" max="15368" width="19.28515625" style="78" customWidth="1"/>
    <col min="15369" max="15369" width="8.140625" style="78" customWidth="1"/>
    <col min="15370" max="15370" width="9.5703125" style="78" customWidth="1"/>
    <col min="15371" max="15371" width="8.140625" style="78" customWidth="1"/>
    <col min="15372" max="15372" width="37" style="78" customWidth="1"/>
    <col min="15373" max="15617" width="9.140625" style="78"/>
    <col min="15618" max="15618" width="10.5703125" style="78" customWidth="1"/>
    <col min="15619" max="15621" width="9.140625" style="78"/>
    <col min="15622" max="15622" width="19" style="78" customWidth="1"/>
    <col min="15623" max="15623" width="15.28515625" style="78" customWidth="1"/>
    <col min="15624" max="15624" width="19.28515625" style="78" customWidth="1"/>
    <col min="15625" max="15625" width="8.140625" style="78" customWidth="1"/>
    <col min="15626" max="15626" width="9.5703125" style="78" customWidth="1"/>
    <col min="15627" max="15627" width="8.140625" style="78" customWidth="1"/>
    <col min="15628" max="15628" width="37" style="78" customWidth="1"/>
    <col min="15629" max="15873" width="9.140625" style="78"/>
    <col min="15874" max="15874" width="10.5703125" style="78" customWidth="1"/>
    <col min="15875" max="15877" width="9.140625" style="78"/>
    <col min="15878" max="15878" width="19" style="78" customWidth="1"/>
    <col min="15879" max="15879" width="15.28515625" style="78" customWidth="1"/>
    <col min="15880" max="15880" width="19.28515625" style="78" customWidth="1"/>
    <col min="15881" max="15881" width="8.140625" style="78" customWidth="1"/>
    <col min="15882" max="15882" width="9.5703125" style="78" customWidth="1"/>
    <col min="15883" max="15883" width="8.140625" style="78" customWidth="1"/>
    <col min="15884" max="15884" width="37" style="78" customWidth="1"/>
    <col min="15885" max="16129" width="9.140625" style="78"/>
    <col min="16130" max="16130" width="10.5703125" style="78" customWidth="1"/>
    <col min="16131" max="16133" width="9.140625" style="78"/>
    <col min="16134" max="16134" width="19" style="78" customWidth="1"/>
    <col min="16135" max="16135" width="15.28515625" style="78" customWidth="1"/>
    <col min="16136" max="16136" width="19.28515625" style="78" customWidth="1"/>
    <col min="16137" max="16137" width="8.140625" style="78" customWidth="1"/>
    <col min="16138" max="16138" width="9.5703125" style="78" customWidth="1"/>
    <col min="16139" max="16139" width="8.140625" style="78" customWidth="1"/>
    <col min="16140" max="16140" width="37" style="78" customWidth="1"/>
    <col min="16141" max="16384" width="9.140625" style="78"/>
  </cols>
  <sheetData>
    <row r="2" spans="1:17" ht="20.25" customHeight="1">
      <c r="A2" s="77" t="s">
        <v>92</v>
      </c>
    </row>
    <row r="3" spans="1:17" ht="20.25" customHeight="1">
      <c r="A3" s="77" t="s">
        <v>93</v>
      </c>
    </row>
    <row r="4" spans="1:17" ht="20.25" customHeight="1">
      <c r="A4" s="77" t="s">
        <v>94</v>
      </c>
    </row>
    <row r="5" spans="1:17" ht="20.25" customHeight="1">
      <c r="A5" s="77"/>
    </row>
    <row r="6" spans="1:17" ht="20.25" customHeight="1">
      <c r="A6" s="79" t="s">
        <v>186</v>
      </c>
      <c r="B6" s="80"/>
      <c r="C6" s="80"/>
      <c r="D6" s="80"/>
      <c r="E6" s="80"/>
      <c r="F6" s="80"/>
    </row>
    <row r="9" spans="1:17" ht="18.75">
      <c r="A9" s="58" t="s">
        <v>187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60"/>
      <c r="N9" s="59"/>
      <c r="O9" s="59"/>
      <c r="P9" s="59"/>
      <c r="Q9" s="59"/>
    </row>
    <row r="10" spans="1:17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0"/>
      <c r="N10" s="59"/>
      <c r="O10" s="59"/>
      <c r="P10" s="59"/>
      <c r="Q10" s="59"/>
    </row>
    <row r="11" spans="1:17">
      <c r="A11" s="59" t="s">
        <v>98</v>
      </c>
      <c r="B11" s="59"/>
      <c r="C11" s="59"/>
      <c r="D11" s="59" t="s">
        <v>99</v>
      </c>
      <c r="E11" s="59"/>
      <c r="F11" s="59"/>
      <c r="G11" s="59"/>
      <c r="H11" s="59"/>
      <c r="I11" s="59"/>
      <c r="J11" s="59"/>
      <c r="K11" s="59"/>
      <c r="L11" s="59"/>
      <c r="M11" s="60"/>
      <c r="N11" s="59"/>
      <c r="O11" s="59"/>
      <c r="P11" s="59"/>
      <c r="Q11" s="59"/>
    </row>
    <row r="12" spans="1:17">
      <c r="A12" s="59" t="s">
        <v>100</v>
      </c>
      <c r="B12" s="59"/>
      <c r="C12" s="59"/>
      <c r="D12" s="59" t="s">
        <v>101</v>
      </c>
      <c r="E12" s="59"/>
      <c r="F12" s="59"/>
      <c r="G12" s="59"/>
      <c r="H12" s="59"/>
      <c r="I12" s="59"/>
      <c r="J12" s="59"/>
      <c r="K12" s="59"/>
      <c r="L12" s="59"/>
      <c r="M12" s="60"/>
      <c r="N12" s="59"/>
      <c r="O12" s="59"/>
      <c r="P12" s="59"/>
      <c r="Q12" s="59"/>
    </row>
    <row r="13" spans="1:17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/>
      <c r="N13" s="59"/>
      <c r="O13" s="59"/>
      <c r="P13" s="59"/>
      <c r="Q13" s="59"/>
    </row>
    <row r="14" spans="1:17" ht="12.75" customHeight="1">
      <c r="A14" s="293" t="s">
        <v>98</v>
      </c>
      <c r="B14" s="293" t="s">
        <v>1</v>
      </c>
      <c r="C14" s="293" t="s">
        <v>92</v>
      </c>
      <c r="D14" s="293" t="s">
        <v>93</v>
      </c>
      <c r="E14" s="293" t="s">
        <v>102</v>
      </c>
      <c r="F14" s="296" t="s">
        <v>103</v>
      </c>
      <c r="G14" s="296" t="s">
        <v>188</v>
      </c>
      <c r="H14" s="293" t="s">
        <v>104</v>
      </c>
      <c r="I14" s="297" t="s">
        <v>107</v>
      </c>
      <c r="J14" s="297" t="s">
        <v>189</v>
      </c>
      <c r="K14" s="297" t="s">
        <v>109</v>
      </c>
      <c r="L14" s="293" t="s">
        <v>105</v>
      </c>
      <c r="M14" s="292" t="s">
        <v>106</v>
      </c>
      <c r="N14" s="293" t="s">
        <v>190</v>
      </c>
      <c r="O14" s="294" t="s">
        <v>191</v>
      </c>
      <c r="P14" s="294" t="s">
        <v>110</v>
      </c>
      <c r="Q14" s="294" t="s">
        <v>111</v>
      </c>
    </row>
    <row r="15" spans="1:17" ht="39" customHeight="1">
      <c r="A15" s="293"/>
      <c r="B15" s="293"/>
      <c r="C15" s="293"/>
      <c r="D15" s="293"/>
      <c r="E15" s="293"/>
      <c r="F15" s="296"/>
      <c r="G15" s="296"/>
      <c r="H15" s="293"/>
      <c r="I15" s="298"/>
      <c r="J15" s="298"/>
      <c r="K15" s="298"/>
      <c r="L15" s="293"/>
      <c r="M15" s="292"/>
      <c r="N15" s="293"/>
      <c r="O15" s="295"/>
      <c r="P15" s="295"/>
      <c r="Q15" s="295"/>
    </row>
    <row r="16" spans="1:17">
      <c r="A16" s="81">
        <v>42917</v>
      </c>
      <c r="B16" s="82" t="s">
        <v>119</v>
      </c>
      <c r="C16" s="82" t="s">
        <v>120</v>
      </c>
      <c r="D16" s="82" t="s">
        <v>121</v>
      </c>
      <c r="E16" s="82" t="s">
        <v>122</v>
      </c>
      <c r="F16" s="83" t="s">
        <v>123</v>
      </c>
      <c r="G16" s="83" t="s">
        <v>123</v>
      </c>
      <c r="H16" s="82" t="s">
        <v>124</v>
      </c>
      <c r="I16" s="82">
        <v>100</v>
      </c>
      <c r="J16" s="82">
        <v>20</v>
      </c>
      <c r="K16" s="82">
        <f>+(O16/I16)/J16</f>
        <v>0.55000000000000004</v>
      </c>
      <c r="L16" s="82" t="s">
        <v>125</v>
      </c>
      <c r="M16" s="66">
        <v>1100</v>
      </c>
      <c r="N16" s="82" t="s">
        <v>119</v>
      </c>
      <c r="O16" s="84">
        <v>1100</v>
      </c>
      <c r="P16" s="83">
        <v>42905</v>
      </c>
      <c r="Q16" s="83">
        <v>42919</v>
      </c>
    </row>
    <row r="17" spans="1:17">
      <c r="A17" s="81">
        <v>42917</v>
      </c>
      <c r="B17" s="82" t="s">
        <v>192</v>
      </c>
      <c r="C17" s="82" t="s">
        <v>138</v>
      </c>
      <c r="D17" s="82" t="s">
        <v>134</v>
      </c>
      <c r="E17" s="82" t="s">
        <v>122</v>
      </c>
      <c r="F17" s="83" t="s">
        <v>193</v>
      </c>
      <c r="G17" s="83" t="s">
        <v>193</v>
      </c>
      <c r="H17" s="82" t="s">
        <v>194</v>
      </c>
      <c r="I17" s="82">
        <v>100</v>
      </c>
      <c r="J17" s="82">
        <v>20</v>
      </c>
      <c r="K17" s="82">
        <f t="shared" ref="K17:K41" si="0">+(O17/I17)/J17</f>
        <v>0.09</v>
      </c>
      <c r="L17" s="82" t="s">
        <v>195</v>
      </c>
      <c r="M17" s="66">
        <v>180</v>
      </c>
      <c r="N17" s="82" t="s">
        <v>192</v>
      </c>
      <c r="O17" s="84">
        <v>180</v>
      </c>
      <c r="P17" s="83">
        <v>42919</v>
      </c>
      <c r="Q17" s="83">
        <v>42919</v>
      </c>
    </row>
    <row r="18" spans="1:17">
      <c r="A18" s="81">
        <v>42917</v>
      </c>
      <c r="B18" s="82" t="s">
        <v>129</v>
      </c>
      <c r="C18" s="82" t="s">
        <v>130</v>
      </c>
      <c r="D18" s="82" t="s">
        <v>121</v>
      </c>
      <c r="E18" s="82" t="s">
        <v>122</v>
      </c>
      <c r="F18" s="83" t="s">
        <v>131</v>
      </c>
      <c r="G18" s="83" t="s">
        <v>131</v>
      </c>
      <c r="H18" s="82" t="s">
        <v>132</v>
      </c>
      <c r="I18" s="82">
        <v>100</v>
      </c>
      <c r="J18" s="82">
        <v>20</v>
      </c>
      <c r="K18" s="82">
        <f t="shared" si="0"/>
        <v>0.03</v>
      </c>
      <c r="L18" s="82" t="s">
        <v>133</v>
      </c>
      <c r="M18" s="66">
        <v>60</v>
      </c>
      <c r="N18" s="82" t="s">
        <v>129</v>
      </c>
      <c r="O18" s="84">
        <v>60</v>
      </c>
      <c r="P18" s="83">
        <v>42919</v>
      </c>
      <c r="Q18" s="83">
        <v>42919</v>
      </c>
    </row>
    <row r="19" spans="1:17">
      <c r="A19" s="81">
        <v>42917</v>
      </c>
      <c r="B19" s="82" t="s">
        <v>129</v>
      </c>
      <c r="C19" s="82" t="s">
        <v>130</v>
      </c>
      <c r="D19" s="82" t="s">
        <v>134</v>
      </c>
      <c r="E19" s="82" t="s">
        <v>122</v>
      </c>
      <c r="F19" s="83" t="s">
        <v>131</v>
      </c>
      <c r="G19" s="83" t="s">
        <v>131</v>
      </c>
      <c r="H19" s="82" t="s">
        <v>135</v>
      </c>
      <c r="I19" s="82">
        <v>100</v>
      </c>
      <c r="J19" s="82">
        <v>20</v>
      </c>
      <c r="K19" s="82">
        <f t="shared" si="0"/>
        <v>1.4999999999999999E-2</v>
      </c>
      <c r="L19" s="82" t="s">
        <v>136</v>
      </c>
      <c r="M19" s="66">
        <v>30</v>
      </c>
      <c r="N19" s="82" t="s">
        <v>129</v>
      </c>
      <c r="O19" s="84">
        <v>30</v>
      </c>
      <c r="P19" s="83">
        <v>42919</v>
      </c>
      <c r="Q19" s="83">
        <v>42919</v>
      </c>
    </row>
    <row r="20" spans="1:17">
      <c r="A20" s="81">
        <v>42917</v>
      </c>
      <c r="B20" s="82" t="s">
        <v>137</v>
      </c>
      <c r="C20" s="82" t="s">
        <v>138</v>
      </c>
      <c r="D20" s="82" t="s">
        <v>139</v>
      </c>
      <c r="E20" s="82" t="s">
        <v>122</v>
      </c>
      <c r="F20" s="83" t="s">
        <v>140</v>
      </c>
      <c r="G20" s="83" t="s">
        <v>140</v>
      </c>
      <c r="H20" s="82" t="s">
        <v>141</v>
      </c>
      <c r="I20" s="82">
        <v>100</v>
      </c>
      <c r="J20" s="82">
        <v>20</v>
      </c>
      <c r="K20" s="82">
        <f t="shared" si="0"/>
        <v>0.04</v>
      </c>
      <c r="L20" s="82" t="s">
        <v>142</v>
      </c>
      <c r="M20" s="66">
        <v>80</v>
      </c>
      <c r="N20" s="82" t="s">
        <v>137</v>
      </c>
      <c r="O20" s="84">
        <v>80</v>
      </c>
      <c r="P20" s="83">
        <v>42919</v>
      </c>
      <c r="Q20" s="83">
        <v>42919</v>
      </c>
    </row>
    <row r="21" spans="1:17">
      <c r="A21" s="81">
        <v>42917</v>
      </c>
      <c r="B21" s="82" t="s">
        <v>137</v>
      </c>
      <c r="C21" s="82" t="s">
        <v>138</v>
      </c>
      <c r="D21" s="82" t="s">
        <v>139</v>
      </c>
      <c r="E21" s="82" t="s">
        <v>122</v>
      </c>
      <c r="F21" s="83" t="s">
        <v>140</v>
      </c>
      <c r="G21" s="83" t="s">
        <v>140</v>
      </c>
      <c r="H21" s="82" t="s">
        <v>143</v>
      </c>
      <c r="I21" s="82">
        <v>100</v>
      </c>
      <c r="J21" s="82">
        <v>20</v>
      </c>
      <c r="K21" s="82">
        <f t="shared" si="0"/>
        <v>0.09</v>
      </c>
      <c r="L21" s="82" t="s">
        <v>144</v>
      </c>
      <c r="M21" s="66">
        <v>180</v>
      </c>
      <c r="N21" s="82" t="s">
        <v>137</v>
      </c>
      <c r="O21" s="84">
        <v>180</v>
      </c>
      <c r="P21" s="83">
        <v>42919</v>
      </c>
      <c r="Q21" s="83">
        <v>42919</v>
      </c>
    </row>
    <row r="22" spans="1:17">
      <c r="A22" s="81">
        <v>42917</v>
      </c>
      <c r="B22" s="82" t="s">
        <v>137</v>
      </c>
      <c r="C22" s="82" t="s">
        <v>138</v>
      </c>
      <c r="D22" s="82" t="s">
        <v>139</v>
      </c>
      <c r="E22" s="82" t="s">
        <v>122</v>
      </c>
      <c r="F22" s="83" t="s">
        <v>140</v>
      </c>
      <c r="G22" s="83" t="s">
        <v>140</v>
      </c>
      <c r="H22" s="82" t="s">
        <v>196</v>
      </c>
      <c r="I22" s="82">
        <v>100</v>
      </c>
      <c r="J22" s="82">
        <v>20</v>
      </c>
      <c r="K22" s="82">
        <f t="shared" si="0"/>
        <v>0.02</v>
      </c>
      <c r="L22" s="82" t="s">
        <v>197</v>
      </c>
      <c r="M22" s="66">
        <v>40</v>
      </c>
      <c r="N22" s="82" t="s">
        <v>137</v>
      </c>
      <c r="O22" s="84">
        <v>40</v>
      </c>
      <c r="P22" s="83">
        <v>42919</v>
      </c>
      <c r="Q22" s="83">
        <v>42919</v>
      </c>
    </row>
    <row r="23" spans="1:17">
      <c r="A23" s="81">
        <v>42917</v>
      </c>
      <c r="B23" s="82" t="s">
        <v>137</v>
      </c>
      <c r="C23" s="82" t="s">
        <v>138</v>
      </c>
      <c r="D23" s="82" t="s">
        <v>139</v>
      </c>
      <c r="E23" s="82" t="s">
        <v>122</v>
      </c>
      <c r="F23" s="83" t="s">
        <v>140</v>
      </c>
      <c r="G23" s="83" t="s">
        <v>140</v>
      </c>
      <c r="H23" s="82" t="s">
        <v>198</v>
      </c>
      <c r="I23" s="82">
        <v>100</v>
      </c>
      <c r="J23" s="82">
        <v>20</v>
      </c>
      <c r="K23" s="82">
        <f t="shared" si="0"/>
        <v>4.4999999999999998E-2</v>
      </c>
      <c r="L23" s="82" t="s">
        <v>199</v>
      </c>
      <c r="M23" s="66">
        <v>90</v>
      </c>
      <c r="N23" s="82" t="s">
        <v>137</v>
      </c>
      <c r="O23" s="84">
        <v>90</v>
      </c>
      <c r="P23" s="83">
        <v>42919</v>
      </c>
      <c r="Q23" s="83">
        <v>42919</v>
      </c>
    </row>
    <row r="24" spans="1:17">
      <c r="A24" s="81">
        <v>42917</v>
      </c>
      <c r="B24" s="82" t="s">
        <v>200</v>
      </c>
      <c r="C24" s="82" t="s">
        <v>138</v>
      </c>
      <c r="D24" s="82" t="s">
        <v>134</v>
      </c>
      <c r="E24" s="82" t="s">
        <v>122</v>
      </c>
      <c r="F24" s="83" t="s">
        <v>201</v>
      </c>
      <c r="G24" s="83" t="s">
        <v>201</v>
      </c>
      <c r="H24" s="82" t="s">
        <v>202</v>
      </c>
      <c r="I24" s="82">
        <v>100</v>
      </c>
      <c r="J24" s="82">
        <v>20</v>
      </c>
      <c r="K24" s="82">
        <f t="shared" si="0"/>
        <v>5.4000000000000006E-2</v>
      </c>
      <c r="L24" s="82" t="s">
        <v>203</v>
      </c>
      <c r="M24" s="66">
        <v>108</v>
      </c>
      <c r="N24" s="82" t="s">
        <v>200</v>
      </c>
      <c r="O24" s="84">
        <v>108</v>
      </c>
      <c r="P24" s="83">
        <v>42919</v>
      </c>
      <c r="Q24" s="83">
        <v>42919</v>
      </c>
    </row>
    <row r="25" spans="1:17">
      <c r="A25" s="81">
        <v>42917</v>
      </c>
      <c r="B25" s="82" t="s">
        <v>192</v>
      </c>
      <c r="C25" s="82" t="s">
        <v>138</v>
      </c>
      <c r="D25" s="82" t="s">
        <v>134</v>
      </c>
      <c r="E25" s="82" t="s">
        <v>122</v>
      </c>
      <c r="F25" s="83" t="s">
        <v>193</v>
      </c>
      <c r="G25" s="83" t="s">
        <v>193</v>
      </c>
      <c r="H25" s="82" t="s">
        <v>204</v>
      </c>
      <c r="I25" s="82">
        <v>100</v>
      </c>
      <c r="J25" s="82">
        <v>20</v>
      </c>
      <c r="K25" s="82">
        <f t="shared" si="0"/>
        <v>0.06</v>
      </c>
      <c r="L25" s="82" t="s">
        <v>205</v>
      </c>
      <c r="M25" s="66">
        <v>120</v>
      </c>
      <c r="N25" s="82" t="s">
        <v>192</v>
      </c>
      <c r="O25" s="84">
        <v>120</v>
      </c>
      <c r="P25" s="83">
        <v>42919</v>
      </c>
      <c r="Q25" s="83">
        <v>42919</v>
      </c>
    </row>
    <row r="26" spans="1:17">
      <c r="A26" s="81">
        <v>42917</v>
      </c>
      <c r="B26" s="82" t="s">
        <v>192</v>
      </c>
      <c r="C26" s="82" t="s">
        <v>138</v>
      </c>
      <c r="D26" s="82" t="s">
        <v>134</v>
      </c>
      <c r="E26" s="82" t="s">
        <v>122</v>
      </c>
      <c r="F26" s="83" t="s">
        <v>193</v>
      </c>
      <c r="G26" s="83" t="s">
        <v>193</v>
      </c>
      <c r="H26" s="82" t="s">
        <v>206</v>
      </c>
      <c r="I26" s="82">
        <v>100</v>
      </c>
      <c r="J26" s="82">
        <v>20</v>
      </c>
      <c r="K26" s="82">
        <f t="shared" si="0"/>
        <v>0.1</v>
      </c>
      <c r="L26" s="82" t="s">
        <v>207</v>
      </c>
      <c r="M26" s="66">
        <v>200</v>
      </c>
      <c r="N26" s="82" t="s">
        <v>192</v>
      </c>
      <c r="O26" s="84">
        <v>200</v>
      </c>
      <c r="P26" s="83">
        <v>42919</v>
      </c>
      <c r="Q26" s="83">
        <v>42919</v>
      </c>
    </row>
    <row r="27" spans="1:17">
      <c r="A27" s="81">
        <v>42917</v>
      </c>
      <c r="B27" s="82" t="s">
        <v>129</v>
      </c>
      <c r="C27" s="82" t="s">
        <v>130</v>
      </c>
      <c r="D27" s="82" t="s">
        <v>121</v>
      </c>
      <c r="E27" s="82" t="s">
        <v>122</v>
      </c>
      <c r="F27" s="83" t="s">
        <v>131</v>
      </c>
      <c r="G27" s="83" t="s">
        <v>131</v>
      </c>
      <c r="H27" s="82" t="s">
        <v>208</v>
      </c>
      <c r="I27" s="82">
        <v>100</v>
      </c>
      <c r="J27" s="82">
        <v>20</v>
      </c>
      <c r="K27" s="82">
        <f t="shared" si="0"/>
        <v>0.2</v>
      </c>
      <c r="L27" s="82" t="s">
        <v>209</v>
      </c>
      <c r="M27" s="66">
        <v>400</v>
      </c>
      <c r="N27" s="82" t="s">
        <v>129</v>
      </c>
      <c r="O27" s="84">
        <v>400</v>
      </c>
      <c r="P27" s="83">
        <v>42919</v>
      </c>
      <c r="Q27" s="83">
        <v>42919</v>
      </c>
    </row>
    <row r="28" spans="1:17">
      <c r="A28" s="81">
        <v>42917</v>
      </c>
      <c r="B28" s="82" t="s">
        <v>137</v>
      </c>
      <c r="C28" s="82" t="s">
        <v>138</v>
      </c>
      <c r="D28" s="82" t="s">
        <v>139</v>
      </c>
      <c r="E28" s="82" t="s">
        <v>122</v>
      </c>
      <c r="F28" s="83" t="s">
        <v>140</v>
      </c>
      <c r="G28" s="83" t="s">
        <v>140</v>
      </c>
      <c r="H28" s="82" t="s">
        <v>210</v>
      </c>
      <c r="I28" s="82">
        <v>100</v>
      </c>
      <c r="J28" s="82">
        <v>20</v>
      </c>
      <c r="K28" s="82">
        <f t="shared" si="0"/>
        <v>0.03</v>
      </c>
      <c r="L28" s="82" t="s">
        <v>211</v>
      </c>
      <c r="M28" s="66">
        <v>60</v>
      </c>
      <c r="N28" s="82" t="s">
        <v>137</v>
      </c>
      <c r="O28" s="84">
        <v>60</v>
      </c>
      <c r="P28" s="83">
        <v>42919</v>
      </c>
      <c r="Q28" s="83">
        <v>42919</v>
      </c>
    </row>
    <row r="29" spans="1:17">
      <c r="A29" s="81">
        <v>42917</v>
      </c>
      <c r="B29" s="82" t="s">
        <v>137</v>
      </c>
      <c r="C29" s="82" t="s">
        <v>138</v>
      </c>
      <c r="D29" s="82" t="s">
        <v>139</v>
      </c>
      <c r="E29" s="82" t="s">
        <v>122</v>
      </c>
      <c r="F29" s="83" t="s">
        <v>140</v>
      </c>
      <c r="G29" s="83" t="s">
        <v>140</v>
      </c>
      <c r="H29" s="82" t="s">
        <v>212</v>
      </c>
      <c r="I29" s="82">
        <v>100</v>
      </c>
      <c r="J29" s="82">
        <v>20</v>
      </c>
      <c r="K29" s="82">
        <f t="shared" si="0"/>
        <v>0.05</v>
      </c>
      <c r="L29" s="82" t="s">
        <v>213</v>
      </c>
      <c r="M29" s="66">
        <v>100</v>
      </c>
      <c r="N29" s="82" t="s">
        <v>137</v>
      </c>
      <c r="O29" s="84">
        <v>100</v>
      </c>
      <c r="P29" s="83">
        <v>42919</v>
      </c>
      <c r="Q29" s="83">
        <v>42919</v>
      </c>
    </row>
    <row r="30" spans="1:17">
      <c r="A30" s="81">
        <v>42917</v>
      </c>
      <c r="B30" s="82" t="s">
        <v>137</v>
      </c>
      <c r="C30" s="82" t="s">
        <v>138</v>
      </c>
      <c r="D30" s="82" t="s">
        <v>139</v>
      </c>
      <c r="E30" s="82" t="s">
        <v>122</v>
      </c>
      <c r="F30" s="83" t="s">
        <v>140</v>
      </c>
      <c r="G30" s="83" t="s">
        <v>140</v>
      </c>
      <c r="H30" s="82" t="s">
        <v>214</v>
      </c>
      <c r="I30" s="82">
        <v>100</v>
      </c>
      <c r="J30" s="82">
        <v>20</v>
      </c>
      <c r="K30" s="82">
        <f t="shared" si="0"/>
        <v>0.02</v>
      </c>
      <c r="L30" s="82" t="s">
        <v>199</v>
      </c>
      <c r="M30" s="66">
        <v>40</v>
      </c>
      <c r="N30" s="82" t="s">
        <v>137</v>
      </c>
      <c r="O30" s="84">
        <v>40</v>
      </c>
      <c r="P30" s="83">
        <v>42919</v>
      </c>
      <c r="Q30" s="83">
        <v>42919</v>
      </c>
    </row>
    <row r="31" spans="1:17">
      <c r="A31" s="81">
        <v>42917</v>
      </c>
      <c r="B31" s="82" t="s">
        <v>137</v>
      </c>
      <c r="C31" s="82" t="s">
        <v>138</v>
      </c>
      <c r="D31" s="82" t="s">
        <v>121</v>
      </c>
      <c r="E31" s="82" t="s">
        <v>122</v>
      </c>
      <c r="F31" s="83" t="s">
        <v>140</v>
      </c>
      <c r="G31" s="83" t="s">
        <v>140</v>
      </c>
      <c r="H31" s="82" t="s">
        <v>215</v>
      </c>
      <c r="I31" s="82">
        <v>100</v>
      </c>
      <c r="J31" s="82">
        <v>20</v>
      </c>
      <c r="K31" s="82">
        <f t="shared" si="0"/>
        <v>0.4</v>
      </c>
      <c r="L31" s="82" t="s">
        <v>216</v>
      </c>
      <c r="M31" s="66">
        <v>800</v>
      </c>
      <c r="N31" s="82" t="s">
        <v>137</v>
      </c>
      <c r="O31" s="84">
        <v>800</v>
      </c>
      <c r="P31" s="83">
        <v>42919</v>
      </c>
      <c r="Q31" s="83">
        <v>42919</v>
      </c>
    </row>
    <row r="32" spans="1:17">
      <c r="A32" s="81">
        <v>42917</v>
      </c>
      <c r="B32" s="82" t="s">
        <v>137</v>
      </c>
      <c r="C32" s="82" t="s">
        <v>138</v>
      </c>
      <c r="D32" s="82" t="s">
        <v>121</v>
      </c>
      <c r="E32" s="82" t="s">
        <v>122</v>
      </c>
      <c r="F32" s="83" t="s">
        <v>140</v>
      </c>
      <c r="G32" s="83" t="s">
        <v>140</v>
      </c>
      <c r="H32" s="82" t="s">
        <v>217</v>
      </c>
      <c r="I32" s="82">
        <v>100</v>
      </c>
      <c r="J32" s="82">
        <v>20</v>
      </c>
      <c r="K32" s="82">
        <f t="shared" si="0"/>
        <v>0.16</v>
      </c>
      <c r="L32" s="82" t="s">
        <v>218</v>
      </c>
      <c r="M32" s="66">
        <v>320</v>
      </c>
      <c r="N32" s="82" t="s">
        <v>137</v>
      </c>
      <c r="O32" s="84">
        <v>320</v>
      </c>
      <c r="P32" s="83">
        <v>42919</v>
      </c>
      <c r="Q32" s="83">
        <v>42919</v>
      </c>
    </row>
    <row r="33" spans="1:17">
      <c r="A33" s="81">
        <v>42917</v>
      </c>
      <c r="B33" s="82" t="s">
        <v>119</v>
      </c>
      <c r="C33" s="82" t="s">
        <v>120</v>
      </c>
      <c r="D33" s="82" t="s">
        <v>121</v>
      </c>
      <c r="E33" s="82" t="s">
        <v>122</v>
      </c>
      <c r="F33" s="83" t="s">
        <v>123</v>
      </c>
      <c r="G33" s="83" t="s">
        <v>123</v>
      </c>
      <c r="H33" s="82" t="s">
        <v>124</v>
      </c>
      <c r="I33" s="82">
        <v>100</v>
      </c>
      <c r="J33" s="82">
        <v>20</v>
      </c>
      <c r="K33" s="82">
        <f t="shared" si="0"/>
        <v>0.55000000000000004</v>
      </c>
      <c r="L33" s="82" t="s">
        <v>125</v>
      </c>
      <c r="M33" s="66">
        <v>1100</v>
      </c>
      <c r="N33" s="82" t="s">
        <v>119</v>
      </c>
      <c r="O33" s="84">
        <v>1100</v>
      </c>
      <c r="P33" s="83">
        <v>42905</v>
      </c>
      <c r="Q33" s="83">
        <v>42919</v>
      </c>
    </row>
    <row r="34" spans="1:17">
      <c r="A34" s="81">
        <v>42917</v>
      </c>
      <c r="B34" s="82" t="s">
        <v>129</v>
      </c>
      <c r="C34" s="82" t="s">
        <v>130</v>
      </c>
      <c r="D34" s="82" t="s">
        <v>121</v>
      </c>
      <c r="E34" s="82" t="s">
        <v>122</v>
      </c>
      <c r="F34" s="83" t="s">
        <v>131</v>
      </c>
      <c r="G34" s="83" t="s">
        <v>131</v>
      </c>
      <c r="H34" s="82" t="s">
        <v>219</v>
      </c>
      <c r="I34" s="82">
        <v>100</v>
      </c>
      <c r="J34" s="82">
        <v>20</v>
      </c>
      <c r="K34" s="82">
        <f t="shared" si="0"/>
        <v>7.4999999999999997E-2</v>
      </c>
      <c r="L34" s="82" t="s">
        <v>220</v>
      </c>
      <c r="M34" s="66">
        <v>150</v>
      </c>
      <c r="N34" s="82" t="s">
        <v>129</v>
      </c>
      <c r="O34" s="84">
        <v>150</v>
      </c>
      <c r="P34" s="83">
        <v>42919</v>
      </c>
      <c r="Q34" s="83">
        <v>42919</v>
      </c>
    </row>
    <row r="35" spans="1:17">
      <c r="A35" s="81">
        <v>42917</v>
      </c>
      <c r="B35" s="82" t="s">
        <v>129</v>
      </c>
      <c r="C35" s="82" t="s">
        <v>130</v>
      </c>
      <c r="D35" s="82" t="s">
        <v>121</v>
      </c>
      <c r="E35" s="82" t="s">
        <v>122</v>
      </c>
      <c r="F35" s="83" t="s">
        <v>131</v>
      </c>
      <c r="G35" s="83" t="s">
        <v>131</v>
      </c>
      <c r="H35" s="82" t="s">
        <v>221</v>
      </c>
      <c r="I35" s="82">
        <v>100</v>
      </c>
      <c r="J35" s="82">
        <v>20</v>
      </c>
      <c r="K35" s="82">
        <f t="shared" si="0"/>
        <v>0.03</v>
      </c>
      <c r="L35" s="82" t="s">
        <v>222</v>
      </c>
      <c r="M35" s="66">
        <v>60</v>
      </c>
      <c r="N35" s="82" t="s">
        <v>129</v>
      </c>
      <c r="O35" s="84">
        <v>60</v>
      </c>
      <c r="P35" s="83">
        <v>42919</v>
      </c>
      <c r="Q35" s="83">
        <v>42919</v>
      </c>
    </row>
    <row r="36" spans="1:17">
      <c r="A36" s="81">
        <v>42917</v>
      </c>
      <c r="B36" s="82" t="s">
        <v>129</v>
      </c>
      <c r="C36" s="82" t="s">
        <v>130</v>
      </c>
      <c r="D36" s="82" t="s">
        <v>121</v>
      </c>
      <c r="E36" s="82" t="s">
        <v>122</v>
      </c>
      <c r="F36" s="83" t="s">
        <v>131</v>
      </c>
      <c r="G36" s="83" t="s">
        <v>131</v>
      </c>
      <c r="H36" s="82" t="s">
        <v>223</v>
      </c>
      <c r="I36" s="82">
        <v>100</v>
      </c>
      <c r="J36" s="82">
        <v>20</v>
      </c>
      <c r="K36" s="82">
        <f t="shared" si="0"/>
        <v>0.03</v>
      </c>
      <c r="L36" s="82" t="s">
        <v>224</v>
      </c>
      <c r="M36" s="66">
        <v>60</v>
      </c>
      <c r="N36" s="82" t="s">
        <v>129</v>
      </c>
      <c r="O36" s="84">
        <v>60</v>
      </c>
      <c r="P36" s="83">
        <v>42919</v>
      </c>
      <c r="Q36" s="83">
        <v>42919</v>
      </c>
    </row>
    <row r="37" spans="1:17">
      <c r="A37" s="81">
        <v>42917</v>
      </c>
      <c r="B37" s="82" t="s">
        <v>137</v>
      </c>
      <c r="C37" s="82" t="s">
        <v>138</v>
      </c>
      <c r="D37" s="82" t="s">
        <v>139</v>
      </c>
      <c r="E37" s="82" t="s">
        <v>122</v>
      </c>
      <c r="F37" s="83" t="s">
        <v>140</v>
      </c>
      <c r="G37" s="83" t="s">
        <v>140</v>
      </c>
      <c r="H37" s="82" t="s">
        <v>225</v>
      </c>
      <c r="I37" s="82">
        <v>100</v>
      </c>
      <c r="J37" s="82">
        <v>20</v>
      </c>
      <c r="K37" s="82">
        <f t="shared" si="0"/>
        <v>1.2E-2</v>
      </c>
      <c r="L37" s="82" t="s">
        <v>226</v>
      </c>
      <c r="M37" s="66">
        <v>24</v>
      </c>
      <c r="N37" s="82" t="s">
        <v>137</v>
      </c>
      <c r="O37" s="84">
        <v>24</v>
      </c>
      <c r="P37" s="83">
        <v>42919</v>
      </c>
      <c r="Q37" s="83">
        <v>42919</v>
      </c>
    </row>
    <row r="38" spans="1:17">
      <c r="A38" s="81">
        <v>42917</v>
      </c>
      <c r="B38" s="82" t="s">
        <v>137</v>
      </c>
      <c r="C38" s="82" t="s">
        <v>138</v>
      </c>
      <c r="D38" s="82" t="s">
        <v>139</v>
      </c>
      <c r="E38" s="82" t="s">
        <v>122</v>
      </c>
      <c r="F38" s="83" t="s">
        <v>140</v>
      </c>
      <c r="G38" s="83" t="s">
        <v>140</v>
      </c>
      <c r="H38" s="82" t="s">
        <v>227</v>
      </c>
      <c r="I38" s="82">
        <v>100</v>
      </c>
      <c r="J38" s="82">
        <v>20</v>
      </c>
      <c r="K38" s="82">
        <f t="shared" si="0"/>
        <v>3.5999999999999997E-2</v>
      </c>
      <c r="L38" s="82" t="s">
        <v>228</v>
      </c>
      <c r="M38" s="66">
        <v>72</v>
      </c>
      <c r="N38" s="82" t="s">
        <v>137</v>
      </c>
      <c r="O38" s="84">
        <v>72</v>
      </c>
      <c r="P38" s="83">
        <v>42919</v>
      </c>
      <c r="Q38" s="83">
        <v>42919</v>
      </c>
    </row>
    <row r="39" spans="1:17">
      <c r="A39" s="81">
        <v>42917</v>
      </c>
      <c r="B39" s="82" t="s">
        <v>137</v>
      </c>
      <c r="C39" s="82" t="s">
        <v>138</v>
      </c>
      <c r="D39" s="82" t="s">
        <v>139</v>
      </c>
      <c r="E39" s="82" t="s">
        <v>122</v>
      </c>
      <c r="F39" s="83" t="s">
        <v>140</v>
      </c>
      <c r="G39" s="83" t="s">
        <v>140</v>
      </c>
      <c r="H39" s="82" t="s">
        <v>229</v>
      </c>
      <c r="I39" s="82">
        <v>100</v>
      </c>
      <c r="J39" s="82">
        <v>20</v>
      </c>
      <c r="K39" s="82">
        <f t="shared" si="0"/>
        <v>1</v>
      </c>
      <c r="L39" s="82" t="s">
        <v>230</v>
      </c>
      <c r="M39" s="66">
        <v>2000</v>
      </c>
      <c r="N39" s="82" t="s">
        <v>137</v>
      </c>
      <c r="O39" s="84">
        <v>2000</v>
      </c>
      <c r="P39" s="83">
        <v>42919</v>
      </c>
      <c r="Q39" s="83">
        <v>42919</v>
      </c>
    </row>
    <row r="40" spans="1:17">
      <c r="A40" s="81">
        <v>42917</v>
      </c>
      <c r="B40" s="82" t="s">
        <v>137</v>
      </c>
      <c r="C40" s="82" t="s">
        <v>138</v>
      </c>
      <c r="D40" s="82" t="s">
        <v>139</v>
      </c>
      <c r="E40" s="82" t="s">
        <v>122</v>
      </c>
      <c r="F40" s="83" t="s">
        <v>140</v>
      </c>
      <c r="G40" s="83" t="s">
        <v>140</v>
      </c>
      <c r="H40" s="82" t="s">
        <v>231</v>
      </c>
      <c r="I40" s="82">
        <v>100</v>
      </c>
      <c r="J40" s="82">
        <v>20</v>
      </c>
      <c r="K40" s="82">
        <f t="shared" si="0"/>
        <v>0.08</v>
      </c>
      <c r="L40" s="82" t="s">
        <v>232</v>
      </c>
      <c r="M40" s="66">
        <v>160</v>
      </c>
      <c r="N40" s="82" t="s">
        <v>137</v>
      </c>
      <c r="O40" s="84">
        <v>160</v>
      </c>
      <c r="P40" s="83">
        <v>42919</v>
      </c>
      <c r="Q40" s="83">
        <v>42919</v>
      </c>
    </row>
    <row r="41" spans="1:17">
      <c r="A41" s="81">
        <v>42917</v>
      </c>
      <c r="B41" s="82" t="s">
        <v>137</v>
      </c>
      <c r="C41" s="82" t="s">
        <v>138</v>
      </c>
      <c r="D41" s="82" t="s">
        <v>139</v>
      </c>
      <c r="E41" s="82" t="s">
        <v>122</v>
      </c>
      <c r="F41" s="83" t="s">
        <v>140</v>
      </c>
      <c r="G41" s="83" t="s">
        <v>140</v>
      </c>
      <c r="H41" s="82" t="s">
        <v>233</v>
      </c>
      <c r="I41" s="82">
        <v>100</v>
      </c>
      <c r="J41" s="82">
        <v>20</v>
      </c>
      <c r="K41" s="82">
        <f t="shared" si="0"/>
        <v>0.03</v>
      </c>
      <c r="L41" s="82" t="s">
        <v>234</v>
      </c>
      <c r="M41" s="66">
        <v>60</v>
      </c>
      <c r="N41" s="82" t="s">
        <v>137</v>
      </c>
      <c r="O41" s="84">
        <v>60</v>
      </c>
      <c r="P41" s="83">
        <v>42919</v>
      </c>
      <c r="Q41" s="83">
        <v>42919</v>
      </c>
    </row>
  </sheetData>
  <mergeCells count="17">
    <mergeCell ref="L14:L15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M14:M15"/>
    <mergeCell ref="N14:N15"/>
    <mergeCell ref="O14:O15"/>
    <mergeCell ref="P14:P15"/>
    <mergeCell ref="Q14:Q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CR</vt:lpstr>
      <vt:lpstr>Development Detail List</vt:lpstr>
      <vt:lpstr>1a</vt:lpstr>
      <vt:lpstr>1b</vt:lpstr>
      <vt:lpstr>1c</vt:lpstr>
      <vt:lpstr>1d</vt:lpstr>
      <vt:lpstr>1e</vt:lpstr>
      <vt:lpstr>1f</vt:lpstr>
      <vt:lpstr>2a</vt:lpstr>
      <vt:lpstr>2b</vt:lpstr>
      <vt:lpstr>2c</vt:lpstr>
      <vt:lpstr>2d</vt:lpstr>
      <vt:lpstr>2e</vt:lpstr>
      <vt:lpstr>2f</vt:lpstr>
      <vt:lpstr>3a</vt:lpstr>
      <vt:lpstr>3b</vt:lpstr>
      <vt:lpstr>3c</vt:lpstr>
      <vt:lpstr>3d</vt:lpstr>
      <vt:lpstr>5</vt:lpstr>
      <vt:lpstr>CR!Print_Area</vt:lpstr>
    </vt:vector>
  </TitlesOfParts>
  <Company>TOS Information System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TOS-23</dc:creator>
  <cp:lastModifiedBy>Dhuy</cp:lastModifiedBy>
  <cp:lastPrinted>2014-09-30T04:53:31Z</cp:lastPrinted>
  <dcterms:created xsi:type="dcterms:W3CDTF">2014-09-19T07:30:08Z</dcterms:created>
  <dcterms:modified xsi:type="dcterms:W3CDTF">2017-09-20T07:47:57Z</dcterms:modified>
</cp:coreProperties>
</file>