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kriali/Downloads/"/>
    </mc:Choice>
  </mc:AlternateContent>
  <xr:revisionPtr revIDLastSave="0" documentId="13_ncr:1_{C21BD3ED-7208-124F-B5CD-371960E810F4}" xr6:coauthVersionLast="47" xr6:coauthVersionMax="47" xr10:uidLastSave="{00000000-0000-0000-0000-000000000000}"/>
  <bookViews>
    <workbookView xWindow="20" yWindow="740" windowWidth="29380" windowHeight="17080" activeTab="5" xr2:uid="{09CBD60B-01E6-4B47-B65A-818B2648E9BC}"/>
  </bookViews>
  <sheets>
    <sheet name="raw data" sheetId="1" r:id="rId1"/>
    <sheet name="s1_df" sheetId="35" r:id="rId2"/>
    <sheet name="s2_df" sheetId="36" r:id="rId3"/>
    <sheet name="d1_df" sheetId="15" r:id="rId4"/>
    <sheet name="d2_df" sheetId="23" r:id="rId5"/>
    <sheet name="final_scores" sheetId="20" r:id="rId6"/>
    <sheet name="dea_ep" sheetId="28" r:id="rId7"/>
    <sheet name="mwu_s2" sheetId="41" r:id="rId8"/>
    <sheet name="mwu_s1_ON" sheetId="42" r:id="rId9"/>
    <sheet name="mwu_s2_ON" sheetId="43" r:id="rId10"/>
    <sheet name="proj_nrg" sheetId="33" r:id="rId11"/>
    <sheet name="proj_env" sheetId="34" r:id="rId12"/>
    <sheet name="mwu_d1_ON" sheetId="44" r:id="rId13"/>
    <sheet name="mwu_d2_ON" sheetId="45" r:id="rId14"/>
    <sheet name="agg_nrg" sheetId="12" r:id="rId15"/>
    <sheet name="agg_env" sheetId="27" r:id="rId16"/>
    <sheet name="static_avg" sheetId="30" r:id="rId17"/>
    <sheet name="dynamic_ovr" sheetId="32" r:id="rId18"/>
    <sheet name="unused data" sheetId="2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8" i="1" l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T112" i="1"/>
  <c r="S112" i="1"/>
  <c r="V115" i="1"/>
  <c r="U115" i="1"/>
  <c r="T115" i="1"/>
  <c r="V124" i="1"/>
  <c r="U124" i="1"/>
  <c r="T124" i="1"/>
  <c r="V104" i="1"/>
  <c r="U104" i="1"/>
  <c r="T104" i="1"/>
  <c r="V119" i="1"/>
  <c r="U119" i="1"/>
  <c r="T119" i="1"/>
  <c r="V113" i="1"/>
  <c r="U113" i="1"/>
  <c r="T113" i="1"/>
  <c r="V111" i="1"/>
  <c r="U111" i="1"/>
  <c r="T111" i="1"/>
  <c r="V101" i="1"/>
  <c r="U101" i="1"/>
  <c r="T101" i="1"/>
  <c r="V106" i="1"/>
  <c r="U106" i="1"/>
  <c r="T106" i="1"/>
  <c r="V123" i="1"/>
  <c r="U123" i="1"/>
  <c r="T123" i="1"/>
  <c r="V100" i="1"/>
  <c r="U100" i="1"/>
  <c r="T100" i="1"/>
  <c r="V109" i="1"/>
  <c r="U109" i="1"/>
  <c r="T109" i="1"/>
  <c r="V116" i="1"/>
  <c r="U116" i="1"/>
  <c r="T116" i="1"/>
  <c r="V114" i="1"/>
  <c r="U114" i="1"/>
  <c r="T114" i="1"/>
  <c r="V122" i="1"/>
  <c r="U122" i="1"/>
  <c r="T122" i="1"/>
  <c r="V121" i="1"/>
  <c r="U121" i="1"/>
  <c r="T121" i="1"/>
  <c r="V105" i="1"/>
  <c r="U105" i="1"/>
  <c r="T105" i="1"/>
  <c r="V103" i="1"/>
  <c r="U103" i="1"/>
  <c r="T103" i="1"/>
  <c r="V125" i="1"/>
  <c r="U125" i="1"/>
  <c r="T125" i="1"/>
  <c r="V118" i="1"/>
  <c r="U118" i="1"/>
  <c r="T118" i="1"/>
  <c r="V127" i="1"/>
  <c r="U127" i="1"/>
  <c r="T127" i="1"/>
  <c r="V102" i="1"/>
  <c r="U102" i="1"/>
  <c r="T102" i="1"/>
  <c r="V126" i="1"/>
  <c r="U126" i="1"/>
  <c r="T126" i="1"/>
  <c r="V117" i="1"/>
  <c r="U117" i="1"/>
  <c r="T117" i="1"/>
  <c r="V110" i="1"/>
  <c r="U110" i="1"/>
  <c r="T110" i="1"/>
  <c r="V107" i="1"/>
  <c r="U107" i="1"/>
  <c r="T107" i="1"/>
  <c r="V108" i="1"/>
  <c r="U108" i="1"/>
  <c r="T108" i="1"/>
  <c r="V120" i="1"/>
  <c r="U120" i="1"/>
  <c r="T120" i="1"/>
  <c r="V112" i="1"/>
  <c r="U112" i="1"/>
  <c r="S115" i="1"/>
  <c r="S124" i="1"/>
  <c r="S104" i="1"/>
  <c r="S119" i="1"/>
  <c r="S113" i="1"/>
  <c r="S111" i="1"/>
  <c r="S101" i="1"/>
  <c r="S106" i="1"/>
  <c r="S123" i="1"/>
  <c r="S100" i="1"/>
  <c r="S109" i="1"/>
  <c r="S116" i="1"/>
  <c r="S114" i="1"/>
  <c r="S122" i="1"/>
  <c r="S121" i="1"/>
  <c r="S105" i="1"/>
  <c r="S103" i="1"/>
  <c r="S125" i="1"/>
  <c r="S118" i="1"/>
  <c r="S127" i="1"/>
  <c r="S102" i="1"/>
  <c r="S126" i="1"/>
  <c r="S117" i="1"/>
  <c r="S110" i="1"/>
  <c r="S107" i="1"/>
  <c r="S108" i="1"/>
  <c r="S120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94" i="1"/>
  <c r="E94" i="1"/>
  <c r="D94" i="1"/>
  <c r="C94" i="1"/>
  <c r="B94" i="1"/>
  <c r="O59" i="20"/>
  <c r="Q59" i="20" s="1"/>
  <c r="O58" i="20"/>
  <c r="Q58" i="20" s="1"/>
  <c r="O57" i="20"/>
  <c r="Q57" i="20" s="1"/>
  <c r="O56" i="20"/>
  <c r="Q56" i="20" s="1"/>
  <c r="O55" i="20"/>
  <c r="Q55" i="20" s="1"/>
  <c r="O54" i="20"/>
  <c r="Q54" i="20" s="1"/>
  <c r="O53" i="20"/>
  <c r="Q53" i="20" s="1"/>
  <c r="O52" i="20"/>
  <c r="Q52" i="20" s="1"/>
  <c r="O49" i="20"/>
  <c r="Q49" i="20" s="1"/>
  <c r="O48" i="20"/>
  <c r="Q48" i="20" s="1"/>
  <c r="O47" i="20"/>
  <c r="Q47" i="20" s="1"/>
  <c r="O46" i="20"/>
  <c r="Q46" i="20" s="1"/>
  <c r="O45" i="20"/>
  <c r="Q45" i="20" s="1"/>
  <c r="O44" i="20"/>
  <c r="Q44" i="20" s="1"/>
  <c r="O41" i="20"/>
  <c r="Q41" i="20" s="1"/>
  <c r="O40" i="20"/>
  <c r="Q40" i="20" s="1"/>
  <c r="O39" i="20"/>
  <c r="Q39" i="20" s="1"/>
  <c r="O38" i="20"/>
  <c r="Q38" i="20" s="1"/>
  <c r="O37" i="20"/>
  <c r="Q37" i="20" s="1"/>
  <c r="O36" i="20"/>
  <c r="Q36" i="20" s="1"/>
  <c r="O35" i="20"/>
  <c r="Q35" i="20" s="1"/>
  <c r="O34" i="20"/>
  <c r="Q34" i="20" s="1"/>
  <c r="O33" i="20"/>
  <c r="Q33" i="20" s="1"/>
  <c r="O30" i="20"/>
  <c r="Q30" i="20" s="1"/>
  <c r="O29" i="20"/>
  <c r="Q29" i="20" s="1"/>
  <c r="O28" i="20"/>
  <c r="Q28" i="20" s="1"/>
  <c r="O27" i="20"/>
  <c r="Q27" i="20" s="1"/>
  <c r="O26" i="20"/>
  <c r="O25" i="20"/>
  <c r="O24" i="20"/>
  <c r="O23" i="20"/>
  <c r="O20" i="20"/>
  <c r="O19" i="20"/>
  <c r="O18" i="20"/>
  <c r="O17" i="20"/>
  <c r="Q17" i="20" s="1"/>
  <c r="O16" i="20"/>
  <c r="Q16" i="20" s="1"/>
  <c r="O15" i="20"/>
  <c r="Q15" i="20" s="1"/>
  <c r="O12" i="20"/>
  <c r="O11" i="20"/>
  <c r="O10" i="20"/>
  <c r="Q10" i="20" s="1"/>
  <c r="O9" i="20"/>
  <c r="O8" i="20"/>
  <c r="Q8" i="20" s="1"/>
  <c r="O7" i="20"/>
  <c r="Q7" i="20" s="1"/>
  <c r="O6" i="20"/>
  <c r="Q21" i="20" s="1"/>
  <c r="O5" i="20"/>
  <c r="O4" i="20"/>
  <c r="G123" i="20"/>
  <c r="F123" i="20"/>
  <c r="E123" i="20"/>
  <c r="D123" i="20"/>
  <c r="C123" i="20"/>
  <c r="B123" i="20"/>
  <c r="G93" i="20"/>
  <c r="F93" i="20"/>
  <c r="E93" i="20"/>
  <c r="D93" i="20"/>
  <c r="C93" i="20"/>
  <c r="B93" i="20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S63" i="29"/>
  <c r="R63" i="29"/>
  <c r="Q63" i="29"/>
  <c r="P63" i="29"/>
  <c r="O63" i="29"/>
  <c r="N63" i="29"/>
  <c r="T63" i="29" s="1"/>
  <c r="S62" i="29"/>
  <c r="R62" i="29"/>
  <c r="Q62" i="29"/>
  <c r="P62" i="29"/>
  <c r="O62" i="29"/>
  <c r="N62" i="29"/>
  <c r="T62" i="29" s="1"/>
  <c r="S61" i="29"/>
  <c r="R61" i="29"/>
  <c r="Q61" i="29"/>
  <c r="P61" i="29"/>
  <c r="O61" i="29"/>
  <c r="N61" i="29"/>
  <c r="T61" i="29" s="1"/>
  <c r="T60" i="29"/>
  <c r="S60" i="29"/>
  <c r="R60" i="29"/>
  <c r="Q60" i="29"/>
  <c r="P60" i="29"/>
  <c r="O60" i="29"/>
  <c r="N60" i="29"/>
  <c r="S59" i="29"/>
  <c r="T59" i="29" s="1"/>
  <c r="R59" i="29"/>
  <c r="Q59" i="29"/>
  <c r="P59" i="29"/>
  <c r="O59" i="29"/>
  <c r="N59" i="29"/>
  <c r="S58" i="29"/>
  <c r="R58" i="29"/>
  <c r="T58" i="29" s="1"/>
  <c r="Q58" i="29"/>
  <c r="P58" i="29"/>
  <c r="O58" i="29"/>
  <c r="N58" i="29"/>
  <c r="S57" i="29"/>
  <c r="R57" i="29"/>
  <c r="Q57" i="29"/>
  <c r="P57" i="29"/>
  <c r="O57" i="29"/>
  <c r="N57" i="29"/>
  <c r="T57" i="29" s="1"/>
  <c r="S56" i="29"/>
  <c r="R56" i="29"/>
  <c r="Q56" i="29"/>
  <c r="P56" i="29"/>
  <c r="O56" i="29"/>
  <c r="N56" i="29"/>
  <c r="T56" i="29" s="1"/>
  <c r="S55" i="29"/>
  <c r="R55" i="29"/>
  <c r="Q55" i="29"/>
  <c r="P55" i="29"/>
  <c r="O55" i="29"/>
  <c r="N55" i="29"/>
  <c r="T55" i="29" s="1"/>
  <c r="S54" i="29"/>
  <c r="R54" i="29"/>
  <c r="Q54" i="29"/>
  <c r="P54" i="29"/>
  <c r="O54" i="29"/>
  <c r="N54" i="29"/>
  <c r="T54" i="29" s="1"/>
  <c r="S53" i="29"/>
  <c r="R53" i="29"/>
  <c r="Q53" i="29"/>
  <c r="P53" i="29"/>
  <c r="O53" i="29"/>
  <c r="N53" i="29"/>
  <c r="T53" i="29" s="1"/>
  <c r="T52" i="29"/>
  <c r="S52" i="29"/>
  <c r="R52" i="29"/>
  <c r="Q52" i="29"/>
  <c r="P52" i="29"/>
  <c r="O52" i="29"/>
  <c r="N52" i="29"/>
  <c r="S51" i="29"/>
  <c r="T51" i="29" s="1"/>
  <c r="R51" i="29"/>
  <c r="Q51" i="29"/>
  <c r="P51" i="29"/>
  <c r="O51" i="29"/>
  <c r="N51" i="29"/>
  <c r="S50" i="29"/>
  <c r="R50" i="29"/>
  <c r="Q50" i="29"/>
  <c r="P50" i="29"/>
  <c r="T50" i="29" s="1"/>
  <c r="O50" i="29"/>
  <c r="N50" i="29"/>
  <c r="S49" i="29"/>
  <c r="R49" i="29"/>
  <c r="Q49" i="29"/>
  <c r="P49" i="29"/>
  <c r="O49" i="29"/>
  <c r="N49" i="29"/>
  <c r="T49" i="29" s="1"/>
  <c r="S48" i="29"/>
  <c r="R48" i="29"/>
  <c r="Q48" i="29"/>
  <c r="P48" i="29"/>
  <c r="O48" i="29"/>
  <c r="N48" i="29"/>
  <c r="T48" i="29" s="1"/>
  <c r="S47" i="29"/>
  <c r="R47" i="29"/>
  <c r="Q47" i="29"/>
  <c r="P47" i="29"/>
  <c r="O47" i="29"/>
  <c r="N47" i="29"/>
  <c r="T47" i="29" s="1"/>
  <c r="S46" i="29"/>
  <c r="R46" i="29"/>
  <c r="Q46" i="29"/>
  <c r="P46" i="29"/>
  <c r="O46" i="29"/>
  <c r="N46" i="29"/>
  <c r="T46" i="29" s="1"/>
  <c r="S45" i="29"/>
  <c r="R45" i="29"/>
  <c r="Q45" i="29"/>
  <c r="P45" i="29"/>
  <c r="O45" i="29"/>
  <c r="N45" i="29"/>
  <c r="T45" i="29" s="1"/>
  <c r="T44" i="29"/>
  <c r="S44" i="29"/>
  <c r="R44" i="29"/>
  <c r="Q44" i="29"/>
  <c r="P44" i="29"/>
  <c r="O44" i="29"/>
  <c r="N44" i="29"/>
  <c r="S43" i="29"/>
  <c r="T43" i="29" s="1"/>
  <c r="R43" i="29"/>
  <c r="Q43" i="29"/>
  <c r="P43" i="29"/>
  <c r="O43" i="29"/>
  <c r="N43" i="29"/>
  <c r="S42" i="29"/>
  <c r="R42" i="29"/>
  <c r="Q42" i="29"/>
  <c r="P42" i="29"/>
  <c r="T42" i="29" s="1"/>
  <c r="O42" i="29"/>
  <c r="N42" i="29"/>
  <c r="S41" i="29"/>
  <c r="R41" i="29"/>
  <c r="Q41" i="29"/>
  <c r="P41" i="29"/>
  <c r="O41" i="29"/>
  <c r="N41" i="29"/>
  <c r="T41" i="29" s="1"/>
  <c r="S40" i="29"/>
  <c r="R40" i="29"/>
  <c r="Q40" i="29"/>
  <c r="P40" i="29"/>
  <c r="O40" i="29"/>
  <c r="N40" i="29"/>
  <c r="T40" i="29" s="1"/>
  <c r="S39" i="29"/>
  <c r="R39" i="29"/>
  <c r="Q39" i="29"/>
  <c r="P39" i="29"/>
  <c r="O39" i="29"/>
  <c r="N39" i="29"/>
  <c r="T39" i="29" s="1"/>
  <c r="S38" i="29"/>
  <c r="R38" i="29"/>
  <c r="Q38" i="29"/>
  <c r="P38" i="29"/>
  <c r="O38" i="29"/>
  <c r="N38" i="29"/>
  <c r="T38" i="29" s="1"/>
  <c r="S37" i="29"/>
  <c r="R37" i="29"/>
  <c r="Q37" i="29"/>
  <c r="P37" i="29"/>
  <c r="O37" i="29"/>
  <c r="N37" i="29"/>
  <c r="T37" i="29" s="1"/>
  <c r="T36" i="29"/>
  <c r="S36" i="29"/>
  <c r="R36" i="29"/>
  <c r="Q36" i="29"/>
  <c r="P36" i="29"/>
  <c r="O36" i="29"/>
  <c r="N36" i="29"/>
  <c r="H4" i="29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F136" i="27"/>
  <c r="F135" i="27"/>
  <c r="F134" i="27"/>
  <c r="F133" i="27"/>
  <c r="F132" i="27"/>
  <c r="F131" i="27"/>
  <c r="F130" i="27"/>
  <c r="F129" i="27"/>
  <c r="F128" i="27"/>
  <c r="F127" i="27"/>
  <c r="F126" i="27"/>
  <c r="F125" i="27"/>
  <c r="F124" i="27"/>
  <c r="F123" i="27"/>
  <c r="F122" i="27"/>
  <c r="F121" i="27"/>
  <c r="F120" i="27"/>
  <c r="F119" i="27"/>
  <c r="F118" i="27"/>
  <c r="F117" i="27"/>
  <c r="F116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41" i="20"/>
  <c r="G59" i="20"/>
  <c r="G43" i="20"/>
  <c r="G48" i="20"/>
  <c r="G56" i="20"/>
  <c r="G49" i="20"/>
  <c r="G58" i="20"/>
  <c r="G57" i="20"/>
  <c r="G40" i="20"/>
  <c r="G39" i="20"/>
  <c r="G45" i="20"/>
  <c r="G38" i="20"/>
  <c r="G51" i="20"/>
  <c r="G53" i="20"/>
  <c r="G52" i="20"/>
  <c r="G55" i="20"/>
  <c r="G37" i="20"/>
  <c r="G36" i="20"/>
  <c r="G35" i="20"/>
  <c r="G42" i="20"/>
  <c r="G47" i="20"/>
  <c r="G54" i="20"/>
  <c r="G44" i="20"/>
  <c r="G46" i="20"/>
  <c r="G50" i="20"/>
  <c r="G34" i="20"/>
  <c r="G33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O106" i="1" l="1"/>
  <c r="O114" i="1"/>
  <c r="O108" i="1"/>
  <c r="O116" i="1"/>
  <c r="O124" i="1"/>
  <c r="O107" i="1"/>
  <c r="O115" i="1"/>
  <c r="X117" i="1"/>
  <c r="X101" i="1"/>
  <c r="X121" i="1"/>
  <c r="O122" i="1"/>
  <c r="O100" i="1"/>
  <c r="O123" i="1"/>
  <c r="O101" i="1"/>
  <c r="O126" i="1"/>
  <c r="O125" i="1"/>
  <c r="O110" i="1"/>
  <c r="O127" i="1"/>
  <c r="X108" i="1"/>
  <c r="X125" i="1"/>
  <c r="X100" i="1"/>
  <c r="X124" i="1"/>
  <c r="O109" i="1"/>
  <c r="O118" i="1"/>
  <c r="O103" i="1"/>
  <c r="O111" i="1"/>
  <c r="O119" i="1"/>
  <c r="O104" i="1"/>
  <c r="O112" i="1"/>
  <c r="O120" i="1"/>
  <c r="O117" i="1"/>
  <c r="O102" i="1"/>
  <c r="O105" i="1"/>
  <c r="O113" i="1"/>
  <c r="O121" i="1"/>
  <c r="X105" i="1"/>
  <c r="X122" i="1"/>
  <c r="X102" i="1"/>
  <c r="X113" i="1"/>
  <c r="X106" i="1"/>
  <c r="X123" i="1"/>
  <c r="X110" i="1"/>
  <c r="X112" i="1"/>
  <c r="X111" i="1"/>
  <c r="X127" i="1"/>
  <c r="X119" i="1"/>
  <c r="X120" i="1"/>
  <c r="X118" i="1"/>
  <c r="X109" i="1"/>
  <c r="X104" i="1"/>
  <c r="X126" i="1"/>
  <c r="X114" i="1"/>
  <c r="X107" i="1"/>
  <c r="X103" i="1"/>
  <c r="X115" i="1"/>
  <c r="X116" i="1"/>
  <c r="G94" i="1"/>
  <c r="Q11" i="20"/>
  <c r="Q23" i="20"/>
  <c r="Q12" i="20"/>
  <c r="Q24" i="20"/>
  <c r="Q5" i="20"/>
  <c r="Q25" i="20"/>
  <c r="Q22" i="20"/>
  <c r="Q26" i="20"/>
  <c r="Q18" i="20"/>
  <c r="Q9" i="20"/>
  <c r="Q19" i="20"/>
  <c r="Q6" i="20"/>
  <c r="Q20" i="20"/>
  <c r="Q13" i="20"/>
  <c r="Q4" i="20"/>
  <c r="Q14" i="20"/>
</calcChain>
</file>

<file path=xl/sharedStrings.xml><?xml version="1.0" encoding="utf-8"?>
<sst xmlns="http://schemas.openxmlformats.org/spreadsheetml/2006/main" count="1536" uniqueCount="185">
  <si>
    <t>Gross capital formation (current US$)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</si>
  <si>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</si>
  <si>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</si>
  <si>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</si>
  <si>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</si>
  <si>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</si>
  <si>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</si>
  <si>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</si>
  <si>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</si>
  <si>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</si>
  <si>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</si>
  <si>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</si>
  <si>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</si>
  <si>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</si>
  <si>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</si>
  <si>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</si>
  <si>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</si>
  <si>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</si>
  <si>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</si>
  <si>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</si>
  <si>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</si>
  <si>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</si>
  <si>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</si>
  <si>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</si>
  <si>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</si>
  <si>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</si>
  <si>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</si>
  <si>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</si>
  <si>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European Union</t>
  </si>
  <si>
    <t>(Data source: World Development Indicators, World Bank)</t>
  </si>
  <si>
    <t>Renewable energy supply (kt of oil equivalent)</t>
  </si>
  <si>
    <t>(Data source: Eurostat)</t>
  </si>
  <si>
    <t>GDP (current US$)</t>
  </si>
  <si>
    <t>Share of renewable energy in gross final energy consumption (%)</t>
  </si>
  <si>
    <t>Forest area (thousand hectares)</t>
  </si>
  <si>
    <t>(Data source: Food and Agriculture Organization of the United Nations (FAO); Forest Europe (FE), World Bank)</t>
  </si>
  <si>
    <t>Real GDP growth (annual change in %)</t>
  </si>
  <si>
    <t>Inflation rate (%)</t>
  </si>
  <si>
    <t>Human Development Index (HDI)</t>
  </si>
  <si>
    <t>(Data Source: International Monetary Fund)</t>
  </si>
  <si>
    <t>(Data Source: UNDP)</t>
  </si>
  <si>
    <t>Energy productivity (Euro per kilogram of oil equivalent)</t>
  </si>
  <si>
    <t>Country</t>
  </si>
  <si>
    <t>OECD</t>
  </si>
  <si>
    <t>Gross capital formation (billion US$)</t>
  </si>
  <si>
    <t>overall</t>
  </si>
  <si>
    <t>average</t>
  </si>
  <si>
    <t>GDP</t>
  </si>
  <si>
    <t>GFCF</t>
  </si>
  <si>
    <t>Labour</t>
  </si>
  <si>
    <t>GHG</t>
  </si>
  <si>
    <t>Final energy consumption - renewables and biofuels</t>
  </si>
  <si>
    <t>Land area (sq km)</t>
  </si>
  <si>
    <t>Forest area (sq km)</t>
  </si>
  <si>
    <t>avg</t>
  </si>
  <si>
    <t>2016 GFCF</t>
  </si>
  <si>
    <t>2016 TLF</t>
  </si>
  <si>
    <t>2016 LA</t>
  </si>
  <si>
    <t>2016 TEC</t>
  </si>
  <si>
    <t>2016 GDP</t>
  </si>
  <si>
    <t>2016 REC</t>
  </si>
  <si>
    <t>2016 GHG</t>
  </si>
  <si>
    <t>2016 FA</t>
  </si>
  <si>
    <t>2017 GFCF</t>
  </si>
  <si>
    <t>2017 TLF</t>
  </si>
  <si>
    <t>2017 LA</t>
  </si>
  <si>
    <t>2017 TEC</t>
  </si>
  <si>
    <t>2017 GDP</t>
  </si>
  <si>
    <t>2017 REC</t>
  </si>
  <si>
    <t>2017 GHG</t>
  </si>
  <si>
    <t>2017 FA</t>
  </si>
  <si>
    <t>2018 GFCF</t>
  </si>
  <si>
    <t>2018 TLF</t>
  </si>
  <si>
    <t>2018 LA</t>
  </si>
  <si>
    <t>2018 TEC</t>
  </si>
  <si>
    <t>2018 GDP</t>
  </si>
  <si>
    <t>2018 REC</t>
  </si>
  <si>
    <t>2018 GHG</t>
  </si>
  <si>
    <t>2018 FA</t>
  </si>
  <si>
    <t>2019 GFCF</t>
  </si>
  <si>
    <t>2019 TLF</t>
  </si>
  <si>
    <t>2019 LA</t>
  </si>
  <si>
    <t>2019 TEC</t>
  </si>
  <si>
    <t>2019 GDP</t>
  </si>
  <si>
    <t>2019 REC</t>
  </si>
  <si>
    <t>2019 GHG</t>
  </si>
  <si>
    <t>2019 FA</t>
  </si>
  <si>
    <t>2020 GFCF</t>
  </si>
  <si>
    <t>2020 TLF</t>
  </si>
  <si>
    <t>2020 LA</t>
  </si>
  <si>
    <t>2020 TEC</t>
  </si>
  <si>
    <t>2020 GDP</t>
  </si>
  <si>
    <t>2020 REC</t>
  </si>
  <si>
    <t>2020 GHG</t>
  </si>
  <si>
    <t>2020 FA</t>
  </si>
  <si>
    <t>GHG (adj.)</t>
  </si>
  <si>
    <t>Land</t>
  </si>
  <si>
    <t>Forest</t>
  </si>
  <si>
    <t>EU Total</t>
  </si>
  <si>
    <t>RE Consumption</t>
  </si>
  <si>
    <t>FE Consumption</t>
  </si>
  <si>
    <t>Average</t>
  </si>
  <si>
    <t xml:space="preserve">Average </t>
  </si>
  <si>
    <t>DEA</t>
  </si>
  <si>
    <t>EP</t>
  </si>
  <si>
    <t>unused data</t>
  </si>
  <si>
    <t>nrg</t>
  </si>
  <si>
    <t>env</t>
  </si>
  <si>
    <t/>
  </si>
  <si>
    <t xml:space="preserve">GHG emission 1990 index </t>
  </si>
  <si>
    <t>GFCF16</t>
  </si>
  <si>
    <t>TLF16</t>
  </si>
  <si>
    <t>GDP16</t>
  </si>
  <si>
    <t>GHG16*</t>
  </si>
  <si>
    <t>GFCF17</t>
  </si>
  <si>
    <t>TLF17</t>
  </si>
  <si>
    <t>GDP17</t>
  </si>
  <si>
    <t>GHG17*</t>
  </si>
  <si>
    <t>GFCF18</t>
  </si>
  <si>
    <t>TLF18</t>
  </si>
  <si>
    <t>TEC16</t>
  </si>
  <si>
    <t>TEC17</t>
  </si>
  <si>
    <t>TEC18</t>
  </si>
  <si>
    <t>GDP18</t>
  </si>
  <si>
    <t>GHG18*</t>
  </si>
  <si>
    <t>GFCF19</t>
  </si>
  <si>
    <t>TLF19</t>
  </si>
  <si>
    <t>TEC19</t>
  </si>
  <si>
    <t>GDP19</t>
  </si>
  <si>
    <t>GHG19*</t>
  </si>
  <si>
    <t>GFCF20</t>
  </si>
  <si>
    <t>TLF20</t>
  </si>
  <si>
    <t>TEC20</t>
  </si>
  <si>
    <t>GDP20</t>
  </si>
  <si>
    <t>GHG20*</t>
  </si>
  <si>
    <t>LA16</t>
  </si>
  <si>
    <t>REC16</t>
  </si>
  <si>
    <t>FA16</t>
  </si>
  <si>
    <t>LA17</t>
  </si>
  <si>
    <t>REC17</t>
  </si>
  <si>
    <t>FA17</t>
  </si>
  <si>
    <t>LA18</t>
  </si>
  <si>
    <t>REC18</t>
  </si>
  <si>
    <t>FA18</t>
  </si>
  <si>
    <t>LA19</t>
  </si>
  <si>
    <t>REC19</t>
  </si>
  <si>
    <t>FA19</t>
  </si>
  <si>
    <t>LA20</t>
  </si>
  <si>
    <t>REC20</t>
  </si>
  <si>
    <t>FA20</t>
  </si>
  <si>
    <t>diff</t>
  </si>
  <si>
    <t>Overall</t>
  </si>
  <si>
    <t>s_a</t>
  </si>
  <si>
    <t>s_b</t>
  </si>
  <si>
    <t>Total labour force (10000 people)</t>
  </si>
  <si>
    <t>Gross fixed capital formation (billion USD) - GFCF</t>
  </si>
  <si>
    <t>https://data.worldbank.org/indicator/NE.GDI.FTOT.CD</t>
  </si>
  <si>
    <t>https://data.worldbank.org/indicator/SL.TLF.TOTL.IN</t>
  </si>
  <si>
    <t>https://data.worldbank.org/indicator/NY.GDP.MKTP.CD</t>
  </si>
  <si>
    <t>https://ec.europa.eu/eurostat/databrowser/view/ENV_AIR_GGE/default/table?lang=en</t>
  </si>
  <si>
    <t>Greenhouse gas emissions (million tonnes)</t>
  </si>
  <si>
    <t>Adjusted values (negative + 1000)</t>
  </si>
  <si>
    <t>% change YoY</t>
  </si>
  <si>
    <t>Total Change</t>
  </si>
  <si>
    <t>https://ec.europa.eu/eurostat/databrowser/view/T2020_RD310/default/table?lang=en</t>
  </si>
  <si>
    <t>Final energy consumption - total (megatonnes of oil equivalent)</t>
  </si>
  <si>
    <t>https://ec.europa.eu/eurostat/databrowser/view/TEN00123/default/table?lang=en</t>
  </si>
  <si>
    <t>% of renewable energy</t>
  </si>
  <si>
    <t>https://data.worldbank.org/indicator/AG.LND.TOTL.K2</t>
  </si>
  <si>
    <t>https://data.worldbank.org/indicator/AG.LND.FRST.K2</t>
  </si>
  <si>
    <t>% forest</t>
  </si>
  <si>
    <t>https://ec.europa.eu/eurostat/databrowser//product/view/SDG_13_10</t>
  </si>
  <si>
    <t>final scores</t>
  </si>
  <si>
    <t>model S1</t>
  </si>
  <si>
    <t>model S2</t>
  </si>
  <si>
    <t>model S1*</t>
  </si>
  <si>
    <t>s1</t>
  </si>
  <si>
    <t>model s2*</t>
  </si>
  <si>
    <t>s2</t>
  </si>
  <si>
    <t>model D1</t>
  </si>
  <si>
    <t>model D2</t>
  </si>
  <si>
    <t>model D1*</t>
  </si>
  <si>
    <t>model D2*</t>
  </si>
  <si>
    <t>D2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</si>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</sst>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##########"/>
    <numFmt numFmtId="165" formatCode="#,##0.000"/>
    <numFmt numFmtId="166" formatCode="0.000"/>
    <numFmt numFmtId="167" formatCode="#,##0.00000"/>
    <numFmt numFmtId="168" formatCode="#,##0.0"/>
    <numFmt numFmtId="169" formatCode="0.000000"/>
    <numFmt numFmtId="170" formatCode="0.0000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b/>
      <sz val="9"/>
      <name val="Arial"/>
      <family val="2"/>
    </font>
    <font>
      <sz val="11"/>
      <name val="Lucida Grande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solid">
        <fgColor rgb="FFF6F6F6"/>
        <bgColor rgb="FF00000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64" fontId="2" fillId="2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2" fillId="2" borderId="0" xfId="0" applyNumberFormat="1" applyFont="1" applyFill="1" applyAlignment="1">
      <alignment horizontal="right" vertical="center" shrinkToFi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2" fillId="3" borderId="0" xfId="0" applyNumberFormat="1" applyFont="1" applyFill="1" applyAlignment="1">
      <alignment horizontal="right" vertical="center" shrinkToFit="1"/>
    </xf>
    <xf numFmtId="4" fontId="2" fillId="0" borderId="0" xfId="0" applyNumberFormat="1" applyFont="1" applyAlignment="1">
      <alignment horizontal="right" vertical="center" shrinkToFit="1"/>
    </xf>
    <xf numFmtId="4" fontId="2" fillId="3" borderId="0" xfId="0" applyNumberFormat="1" applyFont="1" applyFill="1" applyAlignment="1">
      <alignment horizontal="right" vertical="center" shrinkToFit="1"/>
    </xf>
    <xf numFmtId="4" fontId="2" fillId="2" borderId="0" xfId="0" applyNumberFormat="1" applyFont="1" applyFill="1" applyAlignment="1">
      <alignment horizontal="right" vertical="center" shrinkToFi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8" borderId="0" xfId="0" applyFill="1"/>
    <xf numFmtId="165" fontId="2" fillId="9" borderId="0" xfId="0" applyNumberFormat="1" applyFont="1" applyFill="1" applyAlignment="1">
      <alignment horizontal="right" vertical="center" shrinkToFit="1"/>
    </xf>
    <xf numFmtId="164" fontId="2" fillId="9" borderId="0" xfId="0" applyNumberFormat="1" applyFont="1" applyFill="1" applyAlignment="1">
      <alignment horizontal="right" vertical="center" shrinkToFit="1"/>
    </xf>
    <xf numFmtId="164" fontId="2" fillId="8" borderId="0" xfId="0" applyNumberFormat="1" applyFont="1" applyFill="1" applyAlignment="1">
      <alignment horizontal="right" vertical="center" shrinkToFit="1"/>
    </xf>
    <xf numFmtId="0" fontId="3" fillId="8" borderId="0" xfId="0" applyFont="1" applyFill="1"/>
    <xf numFmtId="165" fontId="2" fillId="8" borderId="0" xfId="0" applyNumberFormat="1" applyFont="1" applyFill="1" applyAlignment="1">
      <alignment horizontal="right" vertical="center" shrinkToFit="1"/>
    </xf>
    <xf numFmtId="0" fontId="0" fillId="10" borderId="0" xfId="0" applyFill="1"/>
    <xf numFmtId="164" fontId="2" fillId="4" borderId="0" xfId="0" applyNumberFormat="1" applyFont="1" applyFill="1" applyAlignment="1">
      <alignment horizontal="right" vertical="center" shrinkToFit="1"/>
    </xf>
    <xf numFmtId="164" fontId="2" fillId="10" borderId="0" xfId="0" applyNumberFormat="1" applyFont="1" applyFill="1" applyAlignment="1">
      <alignment horizontal="right" vertical="center" shrinkToFit="1"/>
    </xf>
    <xf numFmtId="0" fontId="3" fillId="10" borderId="0" xfId="0" applyFont="1" applyFill="1"/>
    <xf numFmtId="165" fontId="2" fillId="4" borderId="0" xfId="0" applyNumberFormat="1" applyFont="1" applyFill="1" applyAlignment="1">
      <alignment horizontal="right" vertical="center" shrinkToFit="1"/>
    </xf>
    <xf numFmtId="165" fontId="2" fillId="10" borderId="0" xfId="0" applyNumberFormat="1" applyFont="1" applyFill="1" applyAlignment="1">
      <alignment horizontal="right" vertical="center" shrinkToFit="1"/>
    </xf>
    <xf numFmtId="0" fontId="0" fillId="11" borderId="0" xfId="0" applyFill="1"/>
    <xf numFmtId="164" fontId="2" fillId="5" borderId="0" xfId="0" applyNumberFormat="1" applyFont="1" applyFill="1" applyAlignment="1">
      <alignment horizontal="right" vertical="center" shrinkToFit="1"/>
    </xf>
    <xf numFmtId="165" fontId="2" fillId="5" borderId="0" xfId="0" applyNumberFormat="1" applyFont="1" applyFill="1" applyAlignment="1">
      <alignment horizontal="right" vertical="center" shrinkToFit="1"/>
    </xf>
    <xf numFmtId="165" fontId="2" fillId="11" borderId="0" xfId="0" applyNumberFormat="1" applyFont="1" applyFill="1" applyAlignment="1">
      <alignment horizontal="right" vertical="center" shrinkToFit="1"/>
    </xf>
    <xf numFmtId="164" fontId="2" fillId="11" borderId="0" xfId="0" applyNumberFormat="1" applyFont="1" applyFill="1" applyAlignment="1">
      <alignment horizontal="right" vertical="center" shrinkToFit="1"/>
    </xf>
    <xf numFmtId="0" fontId="3" fillId="11" borderId="0" xfId="0" applyFont="1" applyFill="1"/>
    <xf numFmtId="0" fontId="0" fillId="12" borderId="0" xfId="0" applyFill="1"/>
    <xf numFmtId="164" fontId="2" fillId="6" borderId="0" xfId="0" applyNumberFormat="1" applyFont="1" applyFill="1" applyAlignment="1">
      <alignment horizontal="right" vertical="center" shrinkToFit="1"/>
    </xf>
    <xf numFmtId="164" fontId="2" fillId="12" borderId="0" xfId="0" applyNumberFormat="1" applyFont="1" applyFill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3" fillId="12" borderId="0" xfId="0" applyFont="1" applyFill="1"/>
    <xf numFmtId="165" fontId="2" fillId="12" borderId="0" xfId="0" applyNumberFormat="1" applyFont="1" applyFill="1" applyAlignment="1">
      <alignment horizontal="right" vertical="center" shrinkToFit="1"/>
    </xf>
    <xf numFmtId="0" fontId="0" fillId="13" borderId="0" xfId="0" applyFill="1"/>
    <xf numFmtId="164" fontId="2" fillId="7" borderId="0" xfId="0" applyNumberFormat="1" applyFont="1" applyFill="1" applyAlignment="1">
      <alignment horizontal="right" vertical="center" shrinkToFit="1"/>
    </xf>
    <xf numFmtId="164" fontId="2" fillId="13" borderId="0" xfId="0" applyNumberFormat="1" applyFont="1" applyFill="1" applyAlignment="1">
      <alignment horizontal="right" vertical="center" shrinkToFit="1"/>
    </xf>
    <xf numFmtId="0" fontId="3" fillId="13" borderId="0" xfId="0" applyFont="1" applyFill="1"/>
    <xf numFmtId="165" fontId="2" fillId="13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  <xf numFmtId="166" fontId="7" fillId="0" borderId="0" xfId="0" applyNumberFormat="1" applyFont="1"/>
    <xf numFmtId="166" fontId="0" fillId="0" borderId="0" xfId="0" applyNumberFormat="1"/>
    <xf numFmtId="0" fontId="7" fillId="14" borderId="0" xfId="0" applyFont="1" applyFill="1"/>
    <xf numFmtId="166" fontId="7" fillId="14" borderId="0" xfId="0" applyNumberFormat="1" applyFont="1" applyFill="1"/>
    <xf numFmtId="166" fontId="0" fillId="14" borderId="0" xfId="0" applyNumberFormat="1" applyFill="1"/>
    <xf numFmtId="167" fontId="0" fillId="0" borderId="0" xfId="0" applyNumberFormat="1"/>
    <xf numFmtId="3" fontId="2" fillId="2" borderId="0" xfId="0" applyNumberFormat="1" applyFont="1" applyFill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  <xf numFmtId="168" fontId="2" fillId="2" borderId="0" xfId="0" applyNumberFormat="1" applyFont="1" applyFill="1" applyAlignment="1">
      <alignment horizontal="right" vertical="center" shrinkToFit="1"/>
    </xf>
    <xf numFmtId="168" fontId="2" fillId="0" borderId="0" xfId="0" applyNumberFormat="1" applyFont="1" applyAlignment="1">
      <alignment horizontal="right" vertical="center" shrinkToFit="1"/>
    </xf>
    <xf numFmtId="0" fontId="9" fillId="15" borderId="1" xfId="0" applyFont="1" applyFill="1" applyBorder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0" fillId="0" borderId="1" xfId="0" applyBorder="1"/>
    <xf numFmtId="166" fontId="8" fillId="0" borderId="0" xfId="0" applyNumberFormat="1" applyFont="1"/>
    <xf numFmtId="169" fontId="10" fillId="14" borderId="0" xfId="0" applyNumberFormat="1" applyFont="1" applyFill="1"/>
    <xf numFmtId="169" fontId="10" fillId="0" borderId="0" xfId="0" applyNumberFormat="1" applyFont="1"/>
    <xf numFmtId="169" fontId="11" fillId="0" borderId="0" xfId="0" applyNumberFormat="1" applyFont="1"/>
    <xf numFmtId="170" fontId="7" fillId="0" borderId="0" xfId="0" applyNumberFormat="1" applyFont="1"/>
    <xf numFmtId="170" fontId="7" fillId="14" borderId="0" xfId="0" applyNumberFormat="1" applyFont="1" applyFill="1"/>
    <xf numFmtId="170" fontId="0" fillId="0" borderId="0" xfId="0" applyNumberFormat="1"/>
    <xf numFmtId="165" fontId="3" fillId="0" borderId="0" xfId="0" applyNumberFormat="1" applyFont="1"/>
    <xf numFmtId="166" fontId="3" fillId="0" borderId="0" xfId="0" applyNumberFormat="1" applyFont="1"/>
    <xf numFmtId="166" fontId="2" fillId="2" borderId="0" xfId="0" applyNumberFormat="1" applyFont="1" applyFill="1" applyAlignment="1">
      <alignment horizontal="right" vertical="center" shrinkToFit="1"/>
    </xf>
    <xf numFmtId="166" fontId="2" fillId="0" borderId="0" xfId="0" applyNumberFormat="1" applyFont="1" applyAlignment="1">
      <alignment horizontal="right" vertical="center" shrinkToFit="1"/>
    </xf>
    <xf numFmtId="0" fontId="12" fillId="0" borderId="0" xfId="1"/>
    <xf numFmtId="1" fontId="0" fillId="0" borderId="0" xfId="0" applyNumberForma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AG.LND.FRST.K2" TargetMode="External"/><Relationship Id="rId3" Type="http://schemas.openxmlformats.org/officeDocument/2006/relationships/hyperlink" Target="https://ec.europa.eu/eurostat/databrowser/view/ENV_AIR_GGE/default/table?lang=en" TargetMode="External"/><Relationship Id="rId7" Type="http://schemas.openxmlformats.org/officeDocument/2006/relationships/hyperlink" Target="https://data.worldbank.org/indicator/AG.LND.TOTL.K2" TargetMode="External"/><Relationship Id="rId2" Type="http://schemas.openxmlformats.org/officeDocument/2006/relationships/hyperlink" Target="https://data.worldbank.org/indicator/NY.GDP.MKTP.CD" TargetMode="External"/><Relationship Id="rId1" Type="http://schemas.openxmlformats.org/officeDocument/2006/relationships/hyperlink" Target="https://data.worldbank.org/indicator/SL.TLF.TOTL.IN" TargetMode="External"/><Relationship Id="rId6" Type="http://schemas.openxmlformats.org/officeDocument/2006/relationships/hyperlink" Target="https://ec.europa.eu/eurostat/databrowser/view/TEN00123/default/table?lang=en" TargetMode="External"/><Relationship Id="rId5" Type="http://schemas.openxmlformats.org/officeDocument/2006/relationships/hyperlink" Target="https://ec.europa.eu/eurostat/databrowser/view/TEN00123/default/table?lang=en" TargetMode="External"/><Relationship Id="rId4" Type="http://schemas.openxmlformats.org/officeDocument/2006/relationships/hyperlink" Target="https://ec.europa.eu/eurostat/databrowser/view/T2020_RD310/default/table?lang=en" TargetMode="External"/><Relationship Id="rId9" Type="http://schemas.openxmlformats.org/officeDocument/2006/relationships/hyperlink" Target="https://ec.europa.eu/eurostat/databrowser/product/view/SDG_13_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A8D7-CDB3-FF4B-8671-C88DA28433FF}">
  <dimension ref="A1:Y386"/>
  <sheetViews>
    <sheetView topLeftCell="A279" zoomScale="89" workbookViewId="0">
      <selection activeCell="A320" sqref="A320"/>
    </sheetView>
  </sheetViews>
  <sheetFormatPr baseColWidth="10" defaultRowHeight="16" x14ac:dyDescent="0.2"/>
  <cols>
    <col min="1" max="1" width="56.33203125" customWidth="1"/>
    <col min="2" max="6" width="10.83203125" customWidth="1"/>
    <col min="7" max="7" width="11.6640625" customWidth="1"/>
    <col min="8" max="8" width="10.83203125" customWidth="1"/>
    <col min="9" max="9" width="38" customWidth="1"/>
    <col min="10" max="10" width="17.5" bestFit="1" customWidth="1"/>
    <col min="11" max="11" width="17.1640625" customWidth="1"/>
    <col min="12" max="12" width="13.5" customWidth="1"/>
    <col min="13" max="13" width="14.5" customWidth="1"/>
    <col min="14" max="16" width="13.6640625" customWidth="1"/>
    <col min="17" max="17" width="17" customWidth="1"/>
    <col min="18" max="18" width="15" customWidth="1"/>
    <col min="19" max="19" width="19.33203125" customWidth="1"/>
    <col min="20" max="20" width="16.83203125" customWidth="1"/>
    <col min="21" max="21" width="17.5" customWidth="1"/>
    <col min="22" max="22" width="19.1640625" customWidth="1"/>
    <col min="23" max="24" width="14" customWidth="1"/>
  </cols>
  <sheetData>
    <row r="1" spans="1:9" x14ac:dyDescent="0.2">
      <c r="A1" s="1" t="s">
        <v>155</v>
      </c>
      <c r="B1">
        <v>2016</v>
      </c>
      <c r="C1">
        <v>2017</v>
      </c>
      <c r="D1">
        <v>2018</v>
      </c>
      <c r="E1">
        <v>2019</v>
      </c>
      <c r="F1">
        <v>2020</v>
      </c>
      <c r="G1" t="s">
        <v>101</v>
      </c>
    </row>
    <row r="2" spans="1:9" x14ac:dyDescent="0.2">
      <c r="A2" t="s">
        <v>1</v>
      </c>
      <c r="B2" s="16">
        <v>91.42373280644631</v>
      </c>
      <c r="C2" s="16">
        <v>98.592721333859885</v>
      </c>
      <c r="D2" s="16">
        <v>109.63071153092346</v>
      </c>
      <c r="E2" s="16">
        <v>110.76973021184098</v>
      </c>
      <c r="F2" s="16">
        <v>108.84764557729027</v>
      </c>
      <c r="G2" s="16">
        <f>AVERAGE(B2:F2)</f>
        <v>103.85290829207217</v>
      </c>
      <c r="H2" s="16"/>
      <c r="I2" s="16"/>
    </row>
    <row r="3" spans="1:9" x14ac:dyDescent="0.2">
      <c r="A3" t="s">
        <v>2</v>
      </c>
      <c r="B3" s="16">
        <v>110.81671961953641</v>
      </c>
      <c r="C3" s="16">
        <v>117.03609956353067</v>
      </c>
      <c r="D3" s="16">
        <v>128.34176659380154</v>
      </c>
      <c r="E3" s="16">
        <v>130.12659754509551</v>
      </c>
      <c r="F3" s="16">
        <v>126.96286444326667</v>
      </c>
      <c r="G3" s="16">
        <f t="shared" ref="G3:G29" si="0">AVERAGE(B3:F3)</f>
        <v>122.65680955304614</v>
      </c>
      <c r="H3" s="16"/>
      <c r="I3" s="16"/>
    </row>
    <row r="4" spans="1:9" x14ac:dyDescent="0.2">
      <c r="A4" t="s">
        <v>3</v>
      </c>
      <c r="B4" s="16">
        <v>9.9350693304657884</v>
      </c>
      <c r="C4" s="16">
        <v>10.855945243458672</v>
      </c>
      <c r="D4" s="16">
        <v>12.453138095525633</v>
      </c>
      <c r="E4" s="16">
        <v>12.823426821590063</v>
      </c>
      <c r="F4" s="16">
        <v>13.421197804123111</v>
      </c>
      <c r="G4" s="16">
        <f t="shared" si="0"/>
        <v>11.897755459032654</v>
      </c>
      <c r="H4" s="16"/>
      <c r="I4" s="16"/>
    </row>
    <row r="5" spans="1:9" x14ac:dyDescent="0.2">
      <c r="A5" t="s">
        <v>4</v>
      </c>
      <c r="B5" s="69">
        <v>10.348185532</v>
      </c>
      <c r="C5" s="69">
        <v>10.994017318999999</v>
      </c>
      <c r="D5" s="69">
        <v>12.305229171000001</v>
      </c>
      <c r="E5" s="69">
        <v>13.055255109000001</v>
      </c>
      <c r="F5" s="69">
        <v>12.811557938</v>
      </c>
      <c r="G5" s="16">
        <f t="shared" si="0"/>
        <v>11.902849013800001</v>
      </c>
      <c r="H5" s="16"/>
      <c r="I5" s="16"/>
    </row>
    <row r="6" spans="1:9" x14ac:dyDescent="0.2">
      <c r="A6" t="s">
        <v>5</v>
      </c>
      <c r="B6" s="16">
        <v>3.7956582192759893</v>
      </c>
      <c r="C6" s="16">
        <v>4.7716863039612276</v>
      </c>
      <c r="D6" s="16">
        <v>4.8075122853254015</v>
      </c>
      <c r="E6" s="16">
        <v>4.9170309467528446</v>
      </c>
      <c r="F6" s="16">
        <v>5.324700100465293</v>
      </c>
      <c r="G6" s="16">
        <f t="shared" si="0"/>
        <v>4.7233175711561515</v>
      </c>
      <c r="H6" s="16"/>
      <c r="I6" s="16"/>
    </row>
    <row r="7" spans="1:9" x14ac:dyDescent="0.2">
      <c r="A7" t="s">
        <v>6</v>
      </c>
      <c r="B7" s="16">
        <v>48.95544515631866</v>
      </c>
      <c r="C7" s="16">
        <v>54.474197550228943</v>
      </c>
      <c r="D7" s="16">
        <v>65.486859513957228</v>
      </c>
      <c r="E7" s="16">
        <v>68.358839625418355</v>
      </c>
      <c r="F7" s="16">
        <v>65.29989982873947</v>
      </c>
      <c r="G7" s="16">
        <f t="shared" si="0"/>
        <v>60.51504833493253</v>
      </c>
      <c r="H7" s="16"/>
      <c r="I7" s="16"/>
    </row>
    <row r="8" spans="1:9" x14ac:dyDescent="0.2">
      <c r="A8" t="s">
        <v>7</v>
      </c>
      <c r="B8" s="16">
        <v>65.831913051761632</v>
      </c>
      <c r="C8" s="16">
        <v>70.495053634295346</v>
      </c>
      <c r="D8" s="16">
        <v>77.531967097326486</v>
      </c>
      <c r="E8" s="16">
        <v>73.599303860684699</v>
      </c>
      <c r="F8" s="16">
        <v>79.196077044801271</v>
      </c>
      <c r="G8" s="16">
        <f t="shared" si="0"/>
        <v>73.330862937773887</v>
      </c>
      <c r="H8" s="16"/>
      <c r="I8" s="16"/>
    </row>
    <row r="9" spans="1:9" x14ac:dyDescent="0.2">
      <c r="A9" t="s">
        <v>8</v>
      </c>
      <c r="B9" s="16">
        <v>5.8811146014106823</v>
      </c>
      <c r="C9" s="16">
        <v>6.9783275660777226</v>
      </c>
      <c r="D9" s="16">
        <v>8.29774303414416</v>
      </c>
      <c r="E9" s="16">
        <v>7.8984927050037683</v>
      </c>
      <c r="F9" s="16">
        <v>9.7810855859656183</v>
      </c>
      <c r="G9" s="16">
        <f t="shared" si="0"/>
        <v>7.7673526985203907</v>
      </c>
      <c r="H9" s="16"/>
      <c r="I9" s="16"/>
    </row>
    <row r="10" spans="1:9" x14ac:dyDescent="0.2">
      <c r="A10" t="s">
        <v>9</v>
      </c>
      <c r="B10" s="16">
        <v>54.762924604670907</v>
      </c>
      <c r="C10" s="16">
        <v>59.691223683530055</v>
      </c>
      <c r="D10" s="16">
        <v>66.376729178037991</v>
      </c>
      <c r="E10" s="16">
        <v>63.976848760783064</v>
      </c>
      <c r="F10" s="16">
        <v>65.369025511283112</v>
      </c>
      <c r="G10" s="16">
        <f t="shared" si="0"/>
        <v>62.03535034766103</v>
      </c>
      <c r="H10" s="16"/>
      <c r="I10" s="16"/>
    </row>
    <row r="11" spans="1:9" x14ac:dyDescent="0.2">
      <c r="A11" t="s">
        <v>10</v>
      </c>
      <c r="B11" s="16">
        <v>539.48465294242874</v>
      </c>
      <c r="C11" s="16">
        <v>583.80115710118275</v>
      </c>
      <c r="D11" s="16">
        <v>638.92355175763521</v>
      </c>
      <c r="E11" s="16">
        <v>640.6674256392032</v>
      </c>
      <c r="F11" s="16">
        <v>605.19717711127544</v>
      </c>
      <c r="G11" s="16">
        <f t="shared" si="0"/>
        <v>601.61479291034516</v>
      </c>
      <c r="H11" s="16"/>
      <c r="I11" s="16"/>
    </row>
    <row r="12" spans="1:9" x14ac:dyDescent="0.2">
      <c r="A12" t="s">
        <v>11</v>
      </c>
      <c r="B12" s="16">
        <v>704.32134379729746</v>
      </c>
      <c r="C12" s="16">
        <v>753.35726424000802</v>
      </c>
      <c r="D12" s="16">
        <v>837.22470922586683</v>
      </c>
      <c r="E12" s="16">
        <v>831.05421657253282</v>
      </c>
      <c r="F12" s="16">
        <v>840.82423901477398</v>
      </c>
      <c r="G12" s="16">
        <f t="shared" si="0"/>
        <v>793.35635457009573</v>
      </c>
      <c r="H12" s="16"/>
      <c r="I12" s="16"/>
    </row>
    <row r="13" spans="1:9" x14ac:dyDescent="0.2">
      <c r="A13" t="s">
        <v>12</v>
      </c>
      <c r="B13" s="16">
        <v>21.262017070989746</v>
      </c>
      <c r="C13" s="16">
        <v>23.559924565735546</v>
      </c>
      <c r="D13" s="16">
        <v>23.638738917212109</v>
      </c>
      <c r="E13" s="16">
        <v>21.936248551293691</v>
      </c>
      <c r="F13" s="16">
        <v>22.591224996236253</v>
      </c>
      <c r="G13" s="16">
        <f t="shared" si="0"/>
        <v>22.597630820293467</v>
      </c>
      <c r="H13" s="16"/>
      <c r="I13" s="16"/>
    </row>
    <row r="14" spans="1:9" x14ac:dyDescent="0.2">
      <c r="A14" t="s">
        <v>13</v>
      </c>
      <c r="B14" s="16">
        <v>25.072230839362067</v>
      </c>
      <c r="C14" s="16">
        <v>31.696495809546985</v>
      </c>
      <c r="D14" s="16">
        <v>39.709351311009222</v>
      </c>
      <c r="E14" s="16">
        <v>44.289964219362822</v>
      </c>
      <c r="F14" s="16">
        <v>41.692928494897089</v>
      </c>
      <c r="G14" s="16">
        <f t="shared" si="0"/>
        <v>36.492194134835628</v>
      </c>
      <c r="H14" s="16"/>
      <c r="I14" s="16"/>
    </row>
    <row r="15" spans="1:9" x14ac:dyDescent="0.2">
      <c r="A15" t="s">
        <v>14</v>
      </c>
      <c r="B15" s="16">
        <v>107.16739731248727</v>
      </c>
      <c r="C15" s="16">
        <v>111.54787795327648</v>
      </c>
      <c r="D15" s="16">
        <v>109.52204482074934</v>
      </c>
      <c r="E15" s="16">
        <v>216.84912194568989</v>
      </c>
      <c r="F15" s="16">
        <v>180.54210516769857</v>
      </c>
      <c r="G15" s="16">
        <f t="shared" si="0"/>
        <v>145.12570943998031</v>
      </c>
      <c r="H15" s="16"/>
      <c r="I15" s="16"/>
    </row>
    <row r="16" spans="1:9" x14ac:dyDescent="0.2">
      <c r="A16" t="s">
        <v>15</v>
      </c>
      <c r="B16" s="16">
        <v>322.31192255779183</v>
      </c>
      <c r="C16" s="16">
        <v>342.9372017730625</v>
      </c>
      <c r="D16" s="16">
        <v>373.32912631630683</v>
      </c>
      <c r="E16" s="16">
        <v>361.81796778195371</v>
      </c>
      <c r="F16" s="16">
        <v>340.87186687236863</v>
      </c>
      <c r="G16" s="16">
        <f t="shared" si="0"/>
        <v>348.25361706029673</v>
      </c>
      <c r="H16" s="16"/>
      <c r="I16" s="16"/>
    </row>
    <row r="17" spans="1:9" x14ac:dyDescent="0.2">
      <c r="A17" t="s">
        <v>16</v>
      </c>
      <c r="B17" s="16">
        <v>5.4223840650655326</v>
      </c>
      <c r="C17" s="16">
        <v>6.279437879761244</v>
      </c>
      <c r="D17" s="16">
        <v>7.6150946416610354</v>
      </c>
      <c r="E17" s="16">
        <v>7.9499616650665113</v>
      </c>
      <c r="F17" s="16">
        <v>7.9982590922131145</v>
      </c>
      <c r="G17" s="16">
        <f t="shared" si="0"/>
        <v>7.0530274687534869</v>
      </c>
      <c r="H17" s="16"/>
      <c r="I17" s="16"/>
    </row>
    <row r="18" spans="1:9" x14ac:dyDescent="0.2">
      <c r="A18" t="s">
        <v>17</v>
      </c>
      <c r="B18" s="16">
        <v>8.5482031863154333</v>
      </c>
      <c r="C18" s="16">
        <v>9.6065703619777505</v>
      </c>
      <c r="D18" s="16">
        <v>11.255581775625673</v>
      </c>
      <c r="E18" s="16">
        <v>11.733992610988006</v>
      </c>
      <c r="F18" s="16">
        <v>12.125742354964805</v>
      </c>
      <c r="G18" s="16">
        <f t="shared" si="0"/>
        <v>10.654018057974334</v>
      </c>
      <c r="H18" s="16"/>
      <c r="I18" s="16"/>
    </row>
    <row r="19" spans="1:9" x14ac:dyDescent="0.2">
      <c r="A19" t="s">
        <v>18</v>
      </c>
      <c r="B19" s="16">
        <v>10.754088413320945</v>
      </c>
      <c r="C19" s="16">
        <v>11.704208687376596</v>
      </c>
      <c r="D19" s="16">
        <v>11.504480929066453</v>
      </c>
      <c r="E19" s="16">
        <v>12.151339425089958</v>
      </c>
      <c r="F19" s="16">
        <v>12.215002696486984</v>
      </c>
      <c r="G19" s="16">
        <f t="shared" si="0"/>
        <v>11.665824030268187</v>
      </c>
      <c r="H19" s="16"/>
      <c r="I19" s="16"/>
    </row>
    <row r="20" spans="1:9" x14ac:dyDescent="0.2">
      <c r="A20" t="s">
        <v>19</v>
      </c>
      <c r="B20" s="16">
        <v>2.6467160331129205</v>
      </c>
      <c r="C20" s="16">
        <v>2.7831955144706182</v>
      </c>
      <c r="D20" s="16">
        <v>2.9733688809244665</v>
      </c>
      <c r="E20" s="16">
        <v>3.1858653390064684</v>
      </c>
      <c r="F20" s="16">
        <v>3.0619213875947833</v>
      </c>
      <c r="G20" s="16">
        <f t="shared" si="0"/>
        <v>2.9302134310218513</v>
      </c>
      <c r="H20" s="16"/>
      <c r="I20" s="16"/>
    </row>
    <row r="21" spans="1:9" x14ac:dyDescent="0.2">
      <c r="A21" t="s">
        <v>20</v>
      </c>
      <c r="B21" s="16">
        <v>156.8204985116779</v>
      </c>
      <c r="C21" s="16">
        <v>167.94970050588415</v>
      </c>
      <c r="D21" s="16">
        <v>186.70064131842793</v>
      </c>
      <c r="E21" s="16">
        <v>193.45415109019228</v>
      </c>
      <c r="F21" s="16">
        <v>197.52796849338239</v>
      </c>
      <c r="G21" s="16">
        <f t="shared" si="0"/>
        <v>180.49059198391291</v>
      </c>
      <c r="H21" s="16"/>
      <c r="I21" s="16"/>
    </row>
    <row r="22" spans="1:9" x14ac:dyDescent="0.2">
      <c r="A22" t="s">
        <v>21</v>
      </c>
      <c r="B22" s="16">
        <v>86.814306306458704</v>
      </c>
      <c r="C22" s="16">
        <v>92.178691127183001</v>
      </c>
      <c r="D22" s="16">
        <v>110.30959423727396</v>
      </c>
      <c r="E22" s="16">
        <v>112.75689402572034</v>
      </c>
      <c r="F22" s="16">
        <v>109.77393801726173</v>
      </c>
      <c r="G22" s="16">
        <f t="shared" si="0"/>
        <v>102.36668474277954</v>
      </c>
      <c r="H22" s="16"/>
      <c r="I22" s="16"/>
    </row>
    <row r="23" spans="1:9" x14ac:dyDescent="0.2">
      <c r="A23" t="s">
        <v>22</v>
      </c>
      <c r="B23" s="16">
        <v>31.982152338227422</v>
      </c>
      <c r="C23" s="16">
        <v>37.152652906890992</v>
      </c>
      <c r="D23" s="16">
        <v>42.459381834781958</v>
      </c>
      <c r="E23" s="16">
        <v>43.452578855536409</v>
      </c>
      <c r="F23" s="16">
        <v>43.985746000811822</v>
      </c>
      <c r="G23" s="16">
        <f t="shared" si="0"/>
        <v>39.806502387249722</v>
      </c>
      <c r="H23" s="16"/>
      <c r="I23" s="16"/>
    </row>
    <row r="24" spans="1:9" x14ac:dyDescent="0.2">
      <c r="A24" t="s">
        <v>23</v>
      </c>
      <c r="B24" s="16">
        <v>42.827383176418941</v>
      </c>
      <c r="C24" s="16">
        <v>47.968241760727409</v>
      </c>
      <c r="D24" s="16">
        <v>52.034664287496199</v>
      </c>
      <c r="E24" s="16">
        <v>57.682332745388372</v>
      </c>
      <c r="F24" s="16">
        <v>59.146251858018843</v>
      </c>
      <c r="G24" s="16">
        <f t="shared" si="0"/>
        <v>51.931774765609951</v>
      </c>
      <c r="H24" s="16"/>
      <c r="I24" s="16"/>
    </row>
    <row r="25" spans="1:9" x14ac:dyDescent="0.2">
      <c r="A25" t="s">
        <v>24</v>
      </c>
      <c r="B25" s="16">
        <v>18.918409851781501</v>
      </c>
      <c r="C25" s="16">
        <v>20.186679627576687</v>
      </c>
      <c r="D25" s="16">
        <v>22.186996262128215</v>
      </c>
      <c r="E25" s="16">
        <v>22.716830140117203</v>
      </c>
      <c r="F25" s="16">
        <v>20.799650422485307</v>
      </c>
      <c r="G25" s="16">
        <f t="shared" si="0"/>
        <v>20.961713260817781</v>
      </c>
      <c r="H25" s="16"/>
      <c r="I25" s="16"/>
    </row>
    <row r="26" spans="1:9" x14ac:dyDescent="0.2">
      <c r="A26" t="s">
        <v>25</v>
      </c>
      <c r="B26" s="16">
        <v>7.7800622366442029</v>
      </c>
      <c r="C26" s="16">
        <v>8.9017046622377443</v>
      </c>
      <c r="D26" s="16">
        <v>10.474231567122159</v>
      </c>
      <c r="E26" s="16">
        <v>10.630059765803715</v>
      </c>
      <c r="F26" s="16">
        <v>10.131334311794406</v>
      </c>
      <c r="G26" s="16">
        <f t="shared" si="0"/>
        <v>9.5834785087204448</v>
      </c>
      <c r="H26" s="16"/>
      <c r="I26" s="16"/>
    </row>
    <row r="27" spans="1:9" x14ac:dyDescent="0.2">
      <c r="A27" t="s">
        <v>26</v>
      </c>
      <c r="B27" s="16">
        <v>221.43375391751638</v>
      </c>
      <c r="C27" s="16">
        <v>245.06399697412027</v>
      </c>
      <c r="D27" s="16">
        <v>276.33863147607332</v>
      </c>
      <c r="E27" s="16">
        <v>279.31112914509259</v>
      </c>
      <c r="F27" s="16">
        <v>259.92385753307019</v>
      </c>
      <c r="G27" s="16">
        <f t="shared" si="0"/>
        <v>256.41427380917457</v>
      </c>
      <c r="H27" s="16"/>
      <c r="I27" s="16"/>
    </row>
    <row r="28" spans="1:9" x14ac:dyDescent="0.2">
      <c r="A28" t="s">
        <v>27</v>
      </c>
      <c r="B28" s="16">
        <v>124.84268165798646</v>
      </c>
      <c r="C28" s="16">
        <v>135.99308991753585</v>
      </c>
      <c r="D28" s="16">
        <v>139.8616549749392</v>
      </c>
      <c r="E28" s="16">
        <v>130.31872457658451</v>
      </c>
      <c r="F28" s="16">
        <v>137.39560704153357</v>
      </c>
      <c r="G28" s="16">
        <f t="shared" si="0"/>
        <v>133.68235163371591</v>
      </c>
      <c r="H28" s="16"/>
      <c r="I28" s="16"/>
    </row>
    <row r="29" spans="1:9" x14ac:dyDescent="0.2">
      <c r="A29" t="s">
        <v>98</v>
      </c>
      <c r="B29" s="16">
        <v>2840.160967136801</v>
      </c>
      <c r="C29" s="16">
        <v>3066.5573635664405</v>
      </c>
      <c r="D29" s="16">
        <v>3381.2935010338929</v>
      </c>
      <c r="E29" s="16">
        <v>3487.4843296810545</v>
      </c>
      <c r="F29" s="16">
        <v>3392.8188747008699</v>
      </c>
      <c r="G29" s="16">
        <f t="shared" si="0"/>
        <v>3233.6630072238117</v>
      </c>
      <c r="H29" s="16"/>
      <c r="I29" s="16"/>
    </row>
    <row r="30" spans="1:9" x14ac:dyDescent="0.2">
      <c r="A30" s="73" t="s">
        <v>156</v>
      </c>
      <c r="B30" s="16"/>
      <c r="C30" s="16"/>
      <c r="D30" s="16"/>
      <c r="E30" s="16"/>
      <c r="F30" s="16"/>
      <c r="G30" s="16"/>
      <c r="H30" s="16"/>
      <c r="I30" s="16"/>
    </row>
    <row r="33" spans="1:9" x14ac:dyDescent="0.2">
      <c r="A33" s="1" t="s">
        <v>154</v>
      </c>
      <c r="B33">
        <v>2016</v>
      </c>
      <c r="C33">
        <v>2017</v>
      </c>
      <c r="D33">
        <v>2018</v>
      </c>
      <c r="E33">
        <v>2019</v>
      </c>
      <c r="F33">
        <v>2020</v>
      </c>
      <c r="G33" t="s">
        <v>101</v>
      </c>
    </row>
    <row r="34" spans="1:9" x14ac:dyDescent="0.2">
      <c r="A34" t="s">
        <v>1</v>
      </c>
      <c r="B34">
        <v>457.93060000000003</v>
      </c>
      <c r="C34">
        <v>460.85840000000002</v>
      </c>
      <c r="D34">
        <v>464.2407</v>
      </c>
      <c r="E34">
        <v>466.27390000000003</v>
      </c>
      <c r="F34">
        <v>463.83</v>
      </c>
      <c r="G34" s="16">
        <f t="shared" ref="G34:G61" si="1">AVERAGE(B34:F34)</f>
        <v>462.62672000000003</v>
      </c>
      <c r="H34" s="16"/>
      <c r="I34" s="16"/>
    </row>
    <row r="35" spans="1:9" x14ac:dyDescent="0.2">
      <c r="A35" t="s">
        <v>2</v>
      </c>
      <c r="B35">
        <v>499.71870000000001</v>
      </c>
      <c r="C35">
        <v>508.63299999999998</v>
      </c>
      <c r="D35">
        <v>514.40679999999998</v>
      </c>
      <c r="E35">
        <v>519.44050000000004</v>
      </c>
      <c r="F35">
        <v>516.71879999999999</v>
      </c>
      <c r="G35" s="16">
        <f t="shared" si="1"/>
        <v>511.78356000000002</v>
      </c>
      <c r="H35" s="16"/>
      <c r="I35" s="16"/>
    </row>
    <row r="36" spans="1:9" x14ac:dyDescent="0.2">
      <c r="A36" t="s">
        <v>3</v>
      </c>
      <c r="B36">
        <v>326.54829999999998</v>
      </c>
      <c r="C36">
        <v>336.42520000000002</v>
      </c>
      <c r="D36">
        <v>333.84300000000002</v>
      </c>
      <c r="E36">
        <v>339.18729999999999</v>
      </c>
      <c r="F36">
        <v>331.18540000000002</v>
      </c>
      <c r="G36" s="16">
        <f t="shared" si="1"/>
        <v>333.43784000000005</v>
      </c>
      <c r="H36" s="16"/>
      <c r="I36" s="16"/>
    </row>
    <row r="37" spans="1:9" x14ac:dyDescent="0.2">
      <c r="A37" t="s">
        <v>4</v>
      </c>
      <c r="B37">
        <v>183.52029999999999</v>
      </c>
      <c r="C37">
        <v>182.47239999999999</v>
      </c>
      <c r="D37">
        <v>179.43039999999999</v>
      </c>
      <c r="E37">
        <v>178.15969999999999</v>
      </c>
      <c r="F37">
        <v>177.23759999999999</v>
      </c>
      <c r="G37" s="16">
        <f t="shared" si="1"/>
        <v>180.16407999999996</v>
      </c>
      <c r="H37" s="16"/>
      <c r="I37" s="16"/>
    </row>
    <row r="38" spans="1:9" x14ac:dyDescent="0.2">
      <c r="A38" t="s">
        <v>5</v>
      </c>
      <c r="B38">
        <v>61.5687</v>
      </c>
      <c r="C38">
        <v>62.514400000000002</v>
      </c>
      <c r="D38">
        <v>63.854300000000002</v>
      </c>
      <c r="E38">
        <v>64.971199999999996</v>
      </c>
      <c r="F38">
        <v>65.174000000000007</v>
      </c>
      <c r="G38" s="16">
        <f t="shared" si="1"/>
        <v>63.616519999999994</v>
      </c>
      <c r="H38" s="16"/>
      <c r="I38" s="16"/>
    </row>
    <row r="39" spans="1:9" x14ac:dyDescent="0.2">
      <c r="A39" t="s">
        <v>6</v>
      </c>
      <c r="B39">
        <v>535.44399999999996</v>
      </c>
      <c r="C39">
        <v>538.60530000000006</v>
      </c>
      <c r="D39">
        <v>542.51220000000001</v>
      </c>
      <c r="E39">
        <v>542.14670000000001</v>
      </c>
      <c r="F39">
        <v>537.52919999999995</v>
      </c>
      <c r="G39" s="16">
        <f t="shared" si="1"/>
        <v>539.24748</v>
      </c>
      <c r="H39" s="16"/>
      <c r="I39" s="16"/>
    </row>
    <row r="40" spans="1:9" x14ac:dyDescent="0.2">
      <c r="A40" t="s">
        <v>7</v>
      </c>
      <c r="B40">
        <v>293.96769999999998</v>
      </c>
      <c r="C40">
        <v>296.64640000000003</v>
      </c>
      <c r="D40">
        <v>299.02190000000002</v>
      </c>
      <c r="E40">
        <v>303.20979999999997</v>
      </c>
      <c r="F40">
        <v>302.8252</v>
      </c>
      <c r="G40" s="16">
        <f t="shared" si="1"/>
        <v>299.13420000000002</v>
      </c>
      <c r="H40" s="16"/>
      <c r="I40" s="16"/>
    </row>
    <row r="41" spans="1:9" x14ac:dyDescent="0.2">
      <c r="A41" t="s">
        <v>8</v>
      </c>
      <c r="B41">
        <v>69.107399999999998</v>
      </c>
      <c r="C41">
        <v>69.756100000000004</v>
      </c>
      <c r="D41">
        <v>70.203199999999995</v>
      </c>
      <c r="E41">
        <v>70.031400000000005</v>
      </c>
      <c r="F41">
        <v>70.023600000000002</v>
      </c>
      <c r="G41" s="16">
        <f t="shared" si="1"/>
        <v>69.824339999999992</v>
      </c>
      <c r="H41" s="16"/>
      <c r="I41" s="16"/>
    </row>
    <row r="42" spans="1:9" x14ac:dyDescent="0.2">
      <c r="A42" t="s">
        <v>9</v>
      </c>
      <c r="B42">
        <v>269.48289999999997</v>
      </c>
      <c r="C42">
        <v>271.62610000000001</v>
      </c>
      <c r="D42">
        <v>274.9812</v>
      </c>
      <c r="E42">
        <v>275.88549999999998</v>
      </c>
      <c r="F42">
        <v>275.1071</v>
      </c>
      <c r="G42" s="16">
        <f t="shared" si="1"/>
        <v>273.41656</v>
      </c>
      <c r="H42" s="16"/>
      <c r="I42" s="16"/>
    </row>
    <row r="43" spans="1:9" x14ac:dyDescent="0.2">
      <c r="A43" t="s">
        <v>10</v>
      </c>
      <c r="B43">
        <v>3050.8008</v>
      </c>
      <c r="C43">
        <v>3054.7530000000002</v>
      </c>
      <c r="D43">
        <v>3069.1325999999999</v>
      </c>
      <c r="E43">
        <v>3065.2293</v>
      </c>
      <c r="F43">
        <v>3037.9167000000002</v>
      </c>
      <c r="G43" s="16">
        <f t="shared" si="1"/>
        <v>3055.5664799999995</v>
      </c>
      <c r="H43" s="16"/>
      <c r="I43" s="16"/>
    </row>
    <row r="44" spans="1:9" x14ac:dyDescent="0.2">
      <c r="A44" t="s">
        <v>11</v>
      </c>
      <c r="B44">
        <v>4356.7224999999999</v>
      </c>
      <c r="C44">
        <v>4381.9027999999998</v>
      </c>
      <c r="D44">
        <v>4393.5038000000004</v>
      </c>
      <c r="E44">
        <v>4443.3743999999997</v>
      </c>
      <c r="F44">
        <v>4350.1189999999997</v>
      </c>
      <c r="G44" s="16">
        <f t="shared" si="1"/>
        <v>4385.1244999999999</v>
      </c>
      <c r="H44" s="16"/>
      <c r="I44" s="16"/>
    </row>
    <row r="45" spans="1:9" x14ac:dyDescent="0.2">
      <c r="A45" t="s">
        <v>12</v>
      </c>
      <c r="B45">
        <v>477.49470000000002</v>
      </c>
      <c r="C45">
        <v>475.3621</v>
      </c>
      <c r="D45">
        <v>472.71120000000002</v>
      </c>
      <c r="E45">
        <v>473.52730000000003</v>
      </c>
      <c r="F45">
        <v>464.37959999999998</v>
      </c>
      <c r="G45" s="16">
        <f t="shared" si="1"/>
        <v>472.69498000000004</v>
      </c>
      <c r="H45" s="16"/>
      <c r="I45" s="16"/>
    </row>
    <row r="46" spans="1:9" x14ac:dyDescent="0.2">
      <c r="A46" t="s">
        <v>13</v>
      </c>
      <c r="B46">
        <v>465.1601</v>
      </c>
      <c r="C46">
        <v>468.82929999999999</v>
      </c>
      <c r="D46">
        <v>472.09780000000001</v>
      </c>
      <c r="E46">
        <v>474.85840000000002</v>
      </c>
      <c r="F46">
        <v>472.44069999999999</v>
      </c>
      <c r="G46" s="16">
        <f t="shared" si="1"/>
        <v>470.67726000000005</v>
      </c>
      <c r="H46" s="16"/>
      <c r="I46" s="16"/>
    </row>
    <row r="47" spans="1:9" x14ac:dyDescent="0.2">
      <c r="A47" t="s">
        <v>14</v>
      </c>
      <c r="B47">
        <v>233.001</v>
      </c>
      <c r="C47">
        <v>235.4153</v>
      </c>
      <c r="D47">
        <v>239.78380000000001</v>
      </c>
      <c r="E47">
        <v>244.67599999999999</v>
      </c>
      <c r="F47">
        <v>243.2234</v>
      </c>
      <c r="G47" s="16">
        <f t="shared" si="1"/>
        <v>239.2199</v>
      </c>
      <c r="H47" s="16"/>
      <c r="I47" s="16"/>
    </row>
    <row r="48" spans="1:9" x14ac:dyDescent="0.2">
      <c r="A48" t="s">
        <v>15</v>
      </c>
      <c r="B48">
        <v>2593.2536</v>
      </c>
      <c r="C48">
        <v>2610.3398999999999</v>
      </c>
      <c r="D48">
        <v>2616.4164000000001</v>
      </c>
      <c r="E48">
        <v>2590.7429999999999</v>
      </c>
      <c r="F48">
        <v>2512.6336999999999</v>
      </c>
      <c r="G48" s="16">
        <f t="shared" si="1"/>
        <v>2584.6773199999998</v>
      </c>
      <c r="H48" s="16"/>
      <c r="I48" s="16"/>
    </row>
    <row r="49" spans="1:9" x14ac:dyDescent="0.2">
      <c r="A49" t="s">
        <v>16</v>
      </c>
      <c r="B49">
        <v>100.4171</v>
      </c>
      <c r="C49">
        <v>99.9649</v>
      </c>
      <c r="D49">
        <v>100.0243</v>
      </c>
      <c r="E49">
        <v>98.886799999999994</v>
      </c>
      <c r="F49">
        <v>98.858500000000006</v>
      </c>
      <c r="G49" s="16">
        <f t="shared" si="1"/>
        <v>99.630319999999998</v>
      </c>
      <c r="H49" s="16"/>
      <c r="I49" s="16"/>
    </row>
    <row r="50" spans="1:9" x14ac:dyDescent="0.2">
      <c r="A50" t="s">
        <v>17</v>
      </c>
      <c r="B50">
        <v>147.69450000000001</v>
      </c>
      <c r="C50">
        <v>146.07910000000001</v>
      </c>
      <c r="D50">
        <v>146.7697</v>
      </c>
      <c r="E50">
        <v>147.5085</v>
      </c>
      <c r="F50">
        <v>148.61689999999999</v>
      </c>
      <c r="G50" s="16">
        <f t="shared" si="1"/>
        <v>147.33373999999998</v>
      </c>
      <c r="H50" s="16"/>
      <c r="I50" s="16"/>
    </row>
    <row r="51" spans="1:9" x14ac:dyDescent="0.2">
      <c r="A51" t="s">
        <v>18</v>
      </c>
      <c r="B51">
        <v>28.6784</v>
      </c>
      <c r="C51">
        <v>29.643000000000001</v>
      </c>
      <c r="D51">
        <v>30.542999999999999</v>
      </c>
      <c r="E51">
        <v>31.577100000000002</v>
      </c>
      <c r="F51">
        <v>32.204099999999997</v>
      </c>
      <c r="G51" s="16">
        <f t="shared" si="1"/>
        <v>30.529119999999999</v>
      </c>
      <c r="H51" s="16"/>
      <c r="I51" s="16"/>
    </row>
    <row r="52" spans="1:9" x14ac:dyDescent="0.2">
      <c r="A52" t="s">
        <v>19</v>
      </c>
      <c r="B52">
        <v>22.263500000000001</v>
      </c>
      <c r="C52">
        <v>23.3766</v>
      </c>
      <c r="D52">
        <v>25.044799999999999</v>
      </c>
      <c r="E52">
        <v>26.557200000000002</v>
      </c>
      <c r="F52">
        <v>27.572399999999998</v>
      </c>
      <c r="G52" s="16">
        <f t="shared" si="1"/>
        <v>24.962899999999998</v>
      </c>
      <c r="H52" s="16"/>
      <c r="I52" s="16"/>
    </row>
    <row r="53" spans="1:9" x14ac:dyDescent="0.2">
      <c r="A53" t="s">
        <v>20</v>
      </c>
      <c r="B53">
        <v>912.8587</v>
      </c>
      <c r="C53">
        <v>919.45150000000001</v>
      </c>
      <c r="D53">
        <v>930.92250000000001</v>
      </c>
      <c r="E53">
        <v>946.64530000000002</v>
      </c>
      <c r="F53">
        <v>950.21339999999998</v>
      </c>
      <c r="G53" s="16">
        <f t="shared" si="1"/>
        <v>932.01828</v>
      </c>
      <c r="H53" s="16"/>
      <c r="I53" s="16"/>
    </row>
    <row r="54" spans="1:9" x14ac:dyDescent="0.2">
      <c r="A54" t="s">
        <v>21</v>
      </c>
      <c r="B54">
        <v>1837.1736000000001</v>
      </c>
      <c r="C54">
        <v>1843.2689</v>
      </c>
      <c r="D54">
        <v>1838.8898999999999</v>
      </c>
      <c r="E54">
        <v>1832.7421999999999</v>
      </c>
      <c r="F54">
        <v>1824.5536</v>
      </c>
      <c r="G54" s="16">
        <f t="shared" si="1"/>
        <v>1835.3256399999998</v>
      </c>
      <c r="H54" s="16"/>
      <c r="I54" s="16"/>
    </row>
    <row r="55" spans="1:9" x14ac:dyDescent="0.2">
      <c r="A55" t="s">
        <v>22</v>
      </c>
      <c r="B55">
        <v>518.73569999999995</v>
      </c>
      <c r="C55">
        <v>522.68910000000005</v>
      </c>
      <c r="D55">
        <v>524.24199999999996</v>
      </c>
      <c r="E55">
        <v>526.4058</v>
      </c>
      <c r="F55">
        <v>516.63049999999998</v>
      </c>
      <c r="G55" s="16">
        <f t="shared" si="1"/>
        <v>521.74061999999992</v>
      </c>
      <c r="H55" s="16"/>
      <c r="I55" s="16"/>
    </row>
    <row r="56" spans="1:9" x14ac:dyDescent="0.2">
      <c r="A56" t="s">
        <v>23</v>
      </c>
      <c r="B56">
        <v>891.52549999999997</v>
      </c>
      <c r="C56">
        <v>905.51599999999996</v>
      </c>
      <c r="D56">
        <v>899.90549999999996</v>
      </c>
      <c r="E56">
        <v>897.22609999999997</v>
      </c>
      <c r="F56">
        <v>890.83330000000001</v>
      </c>
      <c r="G56" s="16">
        <f t="shared" si="1"/>
        <v>897.00127999999984</v>
      </c>
      <c r="H56" s="16"/>
      <c r="I56" s="16"/>
    </row>
    <row r="57" spans="1:9" x14ac:dyDescent="0.2">
      <c r="A57" t="s">
        <v>24</v>
      </c>
      <c r="B57">
        <v>275.91039999999998</v>
      </c>
      <c r="C57">
        <v>275.42250000000001</v>
      </c>
      <c r="D57">
        <v>274.60140000000001</v>
      </c>
      <c r="E57">
        <v>274.16039999999998</v>
      </c>
      <c r="F57">
        <v>271.23219999999998</v>
      </c>
      <c r="G57" s="16">
        <f t="shared" si="1"/>
        <v>274.26537999999999</v>
      </c>
      <c r="H57" s="16"/>
      <c r="I57" s="16"/>
    </row>
    <row r="58" spans="1:9" x14ac:dyDescent="0.2">
      <c r="A58" t="s">
        <v>25</v>
      </c>
      <c r="B58">
        <v>99.396299999999997</v>
      </c>
      <c r="C58">
        <v>102.56950000000001</v>
      </c>
      <c r="D58">
        <v>103.50920000000001</v>
      </c>
      <c r="E58">
        <v>102.85590000000001</v>
      </c>
      <c r="F58">
        <v>102.9744</v>
      </c>
      <c r="G58" s="16">
        <f t="shared" si="1"/>
        <v>102.26106000000001</v>
      </c>
      <c r="H58" s="16"/>
      <c r="I58" s="16"/>
    </row>
    <row r="59" spans="1:9" x14ac:dyDescent="0.2">
      <c r="A59" t="s">
        <v>26</v>
      </c>
      <c r="B59">
        <v>2297.7372</v>
      </c>
      <c r="C59">
        <v>2289.7891</v>
      </c>
      <c r="D59">
        <v>2293.0164</v>
      </c>
      <c r="E59">
        <v>2313.9045999999998</v>
      </c>
      <c r="F59">
        <v>2283.8137000000002</v>
      </c>
      <c r="G59" s="16">
        <f t="shared" si="1"/>
        <v>2295.6522</v>
      </c>
      <c r="H59" s="16"/>
      <c r="I59" s="16"/>
    </row>
    <row r="60" spans="1:9" x14ac:dyDescent="0.2">
      <c r="A60" t="s">
        <v>27</v>
      </c>
      <c r="B60">
        <v>524.404</v>
      </c>
      <c r="C60">
        <v>533.11609999999996</v>
      </c>
      <c r="D60">
        <v>539.65470000000005</v>
      </c>
      <c r="E60">
        <v>545.66229999999996</v>
      </c>
      <c r="F60">
        <v>546.23</v>
      </c>
      <c r="G60" s="16">
        <f t="shared" si="1"/>
        <v>537.81341999999995</v>
      </c>
      <c r="H60" s="16"/>
      <c r="I60" s="16"/>
    </row>
    <row r="61" spans="1:9" x14ac:dyDescent="0.2">
      <c r="A61" t="s">
        <v>98</v>
      </c>
      <c r="B61">
        <v>21530.5164</v>
      </c>
      <c r="C61">
        <v>21645.025799999999</v>
      </c>
      <c r="D61">
        <v>21713.262699999999</v>
      </c>
      <c r="E61">
        <v>21795.846600000001</v>
      </c>
      <c r="F61">
        <v>21514.0769</v>
      </c>
      <c r="G61" s="16">
        <f t="shared" si="1"/>
        <v>21639.74568</v>
      </c>
      <c r="H61" s="16"/>
      <c r="I61" s="16"/>
    </row>
    <row r="62" spans="1:9" x14ac:dyDescent="0.2">
      <c r="A62" s="73" t="s">
        <v>157</v>
      </c>
    </row>
    <row r="66" spans="1:9" x14ac:dyDescent="0.2">
      <c r="A66" s="1" t="s">
        <v>32</v>
      </c>
      <c r="B66">
        <v>2016</v>
      </c>
      <c r="C66">
        <v>2017</v>
      </c>
      <c r="D66">
        <v>2018</v>
      </c>
      <c r="E66">
        <v>2019</v>
      </c>
      <c r="F66">
        <v>2020</v>
      </c>
      <c r="G66" t="s">
        <v>101</v>
      </c>
    </row>
    <row r="67" spans="1:9" x14ac:dyDescent="0.2">
      <c r="A67" t="s">
        <v>1</v>
      </c>
      <c r="B67" s="50">
        <v>395.83735303149905</v>
      </c>
      <c r="C67" s="50">
        <v>417.26115184497718</v>
      </c>
      <c r="D67" s="50">
        <v>454.99117409610164</v>
      </c>
      <c r="E67" s="50">
        <v>444.62117610054827</v>
      </c>
      <c r="F67" s="50">
        <v>435.225238000437</v>
      </c>
      <c r="G67" s="16">
        <f t="shared" ref="G67:G94" si="2">AVERAGE(B67:F67)</f>
        <v>429.5872186147127</v>
      </c>
      <c r="H67" s="16"/>
      <c r="I67" s="16"/>
    </row>
    <row r="68" spans="1:9" x14ac:dyDescent="0.2">
      <c r="A68" t="s">
        <v>2</v>
      </c>
      <c r="B68" s="50">
        <v>476.06275735692725</v>
      </c>
      <c r="C68" s="50">
        <v>502.76472055635384</v>
      </c>
      <c r="D68" s="50">
        <v>543.29906699890159</v>
      </c>
      <c r="E68" s="50">
        <v>535.83087674509716</v>
      </c>
      <c r="F68" s="50">
        <v>525.21181065260851</v>
      </c>
      <c r="G68" s="16">
        <f t="shared" si="2"/>
        <v>516.63384646197778</v>
      </c>
      <c r="H68" s="16"/>
      <c r="I68" s="16"/>
    </row>
    <row r="69" spans="1:9" x14ac:dyDescent="0.2">
      <c r="A69" t="s">
        <v>3</v>
      </c>
      <c r="B69" s="50">
        <v>53.95389762443439</v>
      </c>
      <c r="C69" s="50">
        <v>59.199447421492366</v>
      </c>
      <c r="D69" s="50">
        <v>66.363537115268556</v>
      </c>
      <c r="E69" s="50">
        <v>68.915875214653681</v>
      </c>
      <c r="F69" s="50">
        <v>70.240275010196356</v>
      </c>
      <c r="G69" s="16">
        <f t="shared" si="2"/>
        <v>63.73460647720907</v>
      </c>
      <c r="H69" s="16"/>
      <c r="I69" s="16"/>
    </row>
    <row r="70" spans="1:9" x14ac:dyDescent="0.2">
      <c r="A70" t="s">
        <v>4</v>
      </c>
      <c r="B70" s="50">
        <v>52.397494687486265</v>
      </c>
      <c r="C70" s="50">
        <v>56.323836169717652</v>
      </c>
      <c r="D70" s="50">
        <v>62.316840749970545</v>
      </c>
      <c r="E70" s="50">
        <v>62.327983579589898</v>
      </c>
      <c r="F70" s="50">
        <v>57.472012426685268</v>
      </c>
      <c r="G70" s="16">
        <f t="shared" si="2"/>
        <v>58.167633522689925</v>
      </c>
      <c r="H70" s="16"/>
      <c r="I70" s="16"/>
    </row>
    <row r="71" spans="1:9" x14ac:dyDescent="0.2">
      <c r="A71" t="s">
        <v>5</v>
      </c>
      <c r="B71" s="50">
        <v>21.046951516493198</v>
      </c>
      <c r="C71" s="50">
        <v>22.946726163578855</v>
      </c>
      <c r="D71" s="50">
        <v>25.596474964572511</v>
      </c>
      <c r="E71" s="50">
        <v>25.944504645695737</v>
      </c>
      <c r="F71" s="50">
        <v>25.00844888635066</v>
      </c>
      <c r="G71" s="16">
        <f t="shared" si="2"/>
        <v>24.108621235338195</v>
      </c>
      <c r="H71" s="16"/>
      <c r="I71" s="16"/>
    </row>
    <row r="72" spans="1:9" x14ac:dyDescent="0.2">
      <c r="A72" t="s">
        <v>6</v>
      </c>
      <c r="B72" s="50">
        <v>196.27206857633828</v>
      </c>
      <c r="C72" s="50">
        <v>218.62894095167508</v>
      </c>
      <c r="D72" s="50">
        <v>249.00054072917868</v>
      </c>
      <c r="E72" s="50">
        <v>252.5481799648966</v>
      </c>
      <c r="F72" s="50">
        <v>245.97455865404294</v>
      </c>
      <c r="G72" s="16">
        <f t="shared" si="2"/>
        <v>232.48485777522629</v>
      </c>
      <c r="H72" s="16"/>
      <c r="I72" s="16"/>
    </row>
    <row r="73" spans="1:9" x14ac:dyDescent="0.2">
      <c r="A73" t="s">
        <v>7</v>
      </c>
      <c r="B73" s="50">
        <v>313.11592931433864</v>
      </c>
      <c r="C73" s="50">
        <v>332.12106380639062</v>
      </c>
      <c r="D73" s="50">
        <v>356.84121641006772</v>
      </c>
      <c r="E73" s="50">
        <v>346.49873796163519</v>
      </c>
      <c r="F73" s="50">
        <v>355.22244950521105</v>
      </c>
      <c r="G73" s="16">
        <f t="shared" si="2"/>
        <v>340.75987939952864</v>
      </c>
      <c r="H73" s="16"/>
      <c r="I73" s="16"/>
    </row>
    <row r="74" spans="1:9" x14ac:dyDescent="0.2">
      <c r="A74" t="s">
        <v>8</v>
      </c>
      <c r="B74" s="50">
        <v>24.072829276774378</v>
      </c>
      <c r="C74" s="50">
        <v>26.92438510306593</v>
      </c>
      <c r="D74" s="50">
        <v>30.624720196228996</v>
      </c>
      <c r="E74" s="50">
        <v>31.081901909215638</v>
      </c>
      <c r="F74" s="50">
        <v>31.370395572765847</v>
      </c>
      <c r="G74" s="16">
        <f t="shared" si="2"/>
        <v>28.814846411610159</v>
      </c>
      <c r="H74" s="16"/>
      <c r="I74" s="16"/>
    </row>
    <row r="75" spans="1:9" x14ac:dyDescent="0.2">
      <c r="A75" t="s">
        <v>9</v>
      </c>
      <c r="B75" s="50">
        <v>240.771351298833</v>
      </c>
      <c r="C75" s="50">
        <v>255.64797991647103</v>
      </c>
      <c r="D75" s="50">
        <v>275.70800176784297</v>
      </c>
      <c r="E75" s="50">
        <v>268.51491697254858</v>
      </c>
      <c r="F75" s="50">
        <v>271.89178836264665</v>
      </c>
      <c r="G75" s="16">
        <f t="shared" si="2"/>
        <v>262.50680766366844</v>
      </c>
      <c r="H75" s="16"/>
      <c r="I75" s="16"/>
    </row>
    <row r="76" spans="1:9" x14ac:dyDescent="0.2">
      <c r="A76" t="s">
        <v>10</v>
      </c>
      <c r="B76" s="50">
        <v>2472.9643445871698</v>
      </c>
      <c r="C76" s="50">
        <v>2595.1510451976515</v>
      </c>
      <c r="D76" s="50">
        <v>2790.9568787466646</v>
      </c>
      <c r="E76" s="50">
        <v>2728.8702467058779</v>
      </c>
      <c r="F76" s="50">
        <v>2639.0087016482562</v>
      </c>
      <c r="G76" s="16">
        <f t="shared" si="2"/>
        <v>2645.3902433771241</v>
      </c>
      <c r="H76" s="16"/>
      <c r="I76" s="16"/>
    </row>
    <row r="77" spans="1:9" x14ac:dyDescent="0.2">
      <c r="A77" t="s">
        <v>11</v>
      </c>
      <c r="B77" s="50">
        <v>3469.8534639455338</v>
      </c>
      <c r="C77" s="50">
        <v>3690.8491525176532</v>
      </c>
      <c r="D77" s="50">
        <v>3974.443355019605</v>
      </c>
      <c r="E77" s="50">
        <v>3888.2260359215625</v>
      </c>
      <c r="F77" s="50">
        <v>3889.6688952996215</v>
      </c>
      <c r="G77" s="16">
        <f t="shared" si="2"/>
        <v>3782.6081805407957</v>
      </c>
      <c r="H77" s="16"/>
      <c r="I77" s="16"/>
    </row>
    <row r="78" spans="1:9" x14ac:dyDescent="0.2">
      <c r="A78" t="s">
        <v>12</v>
      </c>
      <c r="B78" s="50">
        <v>193.14814658693302</v>
      </c>
      <c r="C78" s="50">
        <v>199.84440601353094</v>
      </c>
      <c r="D78" s="50">
        <v>212.0494472421112</v>
      </c>
      <c r="E78" s="50">
        <v>205.25701489250162</v>
      </c>
      <c r="F78" s="50">
        <v>188.92599593680674</v>
      </c>
      <c r="G78" s="16">
        <f t="shared" si="2"/>
        <v>199.8450021343767</v>
      </c>
      <c r="H78" s="16"/>
      <c r="I78" s="16"/>
    </row>
    <row r="79" spans="1:9" x14ac:dyDescent="0.2">
      <c r="A79" t="s">
        <v>13</v>
      </c>
      <c r="B79" s="70">
        <v>128.61000000000001</v>
      </c>
      <c r="C79" s="70">
        <v>143.11199999999999</v>
      </c>
      <c r="D79" s="70">
        <v>160.565</v>
      </c>
      <c r="E79" s="70">
        <v>163.989</v>
      </c>
      <c r="F79" s="70">
        <v>157.18199999999999</v>
      </c>
      <c r="G79" s="16">
        <f t="shared" si="2"/>
        <v>150.69159999999999</v>
      </c>
      <c r="H79" s="16"/>
      <c r="I79" s="16"/>
    </row>
    <row r="80" spans="1:9" x14ac:dyDescent="0.2">
      <c r="A80" t="s">
        <v>14</v>
      </c>
      <c r="B80" s="50">
        <v>299.091127524505</v>
      </c>
      <c r="C80" s="50">
        <v>336.37750016054645</v>
      </c>
      <c r="D80" s="50">
        <v>385.73668079711814</v>
      </c>
      <c r="E80" s="50">
        <v>399.32170163243075</v>
      </c>
      <c r="F80" s="50">
        <v>425.85228192812104</v>
      </c>
      <c r="G80" s="16">
        <f t="shared" si="2"/>
        <v>369.27585840854425</v>
      </c>
      <c r="H80" s="16"/>
      <c r="I80" s="16"/>
    </row>
    <row r="81" spans="1:9" x14ac:dyDescent="0.2">
      <c r="A81" t="s">
        <v>15</v>
      </c>
      <c r="B81" s="50">
        <v>1877.0716876337788</v>
      </c>
      <c r="C81" s="50">
        <v>1961.7961973543565</v>
      </c>
      <c r="D81" s="50">
        <v>2091.9324262669788</v>
      </c>
      <c r="E81" s="50">
        <v>2011.3021988274477</v>
      </c>
      <c r="F81" s="50">
        <v>1896.7553015181375</v>
      </c>
      <c r="G81" s="16">
        <f t="shared" si="2"/>
        <v>1967.7715623201398</v>
      </c>
      <c r="H81" s="16"/>
      <c r="I81" s="16"/>
    </row>
    <row r="82" spans="1:9" x14ac:dyDescent="0.2">
      <c r="A82" t="s">
        <v>16</v>
      </c>
      <c r="B82" s="50">
        <v>28.083597512484101</v>
      </c>
      <c r="C82" s="50">
        <v>30.483806017831817</v>
      </c>
      <c r="D82" s="50">
        <v>34.429023435021151</v>
      </c>
      <c r="E82" s="50">
        <v>34.343961072823475</v>
      </c>
      <c r="F82" s="50">
        <v>34.601740323338618</v>
      </c>
      <c r="G82" s="16">
        <f t="shared" si="2"/>
        <v>32.388425672299832</v>
      </c>
      <c r="H82" s="16"/>
      <c r="I82" s="16"/>
    </row>
    <row r="83" spans="1:9" x14ac:dyDescent="0.2">
      <c r="A83" t="s">
        <v>17</v>
      </c>
      <c r="B83" s="50">
        <v>43.047309305736292</v>
      </c>
      <c r="C83" s="50">
        <v>47.758736931780085</v>
      </c>
      <c r="D83" s="50">
        <v>53.751411409444664</v>
      </c>
      <c r="E83" s="50">
        <v>54.751510087780304</v>
      </c>
      <c r="F83" s="50">
        <v>56.846622904439066</v>
      </c>
      <c r="G83" s="16">
        <f t="shared" si="2"/>
        <v>51.231118127836076</v>
      </c>
      <c r="H83" s="16"/>
      <c r="I83" s="16"/>
    </row>
    <row r="84" spans="1:9" x14ac:dyDescent="0.2">
      <c r="A84" t="s">
        <v>18</v>
      </c>
      <c r="B84" s="50">
        <v>62.216885435948797</v>
      </c>
      <c r="C84" s="50">
        <v>65.712180342983643</v>
      </c>
      <c r="D84" s="50">
        <v>71.000359760461123</v>
      </c>
      <c r="E84" s="50">
        <v>69.825641851011653</v>
      </c>
      <c r="F84" s="50">
        <v>73.992591285302936</v>
      </c>
      <c r="G84" s="16">
        <f t="shared" si="2"/>
        <v>68.549531735141628</v>
      </c>
      <c r="H84" s="16"/>
      <c r="I84" s="16"/>
    </row>
    <row r="85" spans="1:9" x14ac:dyDescent="0.2">
      <c r="A85" t="s">
        <v>19</v>
      </c>
      <c r="B85" s="50">
        <v>11.668253265441665</v>
      </c>
      <c r="C85" s="50">
        <v>13.489380930863083</v>
      </c>
      <c r="D85" s="50">
        <v>15.298771846953235</v>
      </c>
      <c r="E85" s="50">
        <v>15.725847979402216</v>
      </c>
      <c r="F85" s="50">
        <v>14.933066818960594</v>
      </c>
      <c r="G85" s="16">
        <f t="shared" si="2"/>
        <v>14.223064168324161</v>
      </c>
      <c r="H85" s="16"/>
      <c r="I85" s="16"/>
    </row>
    <row r="86" spans="1:9" x14ac:dyDescent="0.2">
      <c r="A86" t="s">
        <v>20</v>
      </c>
      <c r="B86" s="50">
        <v>784.06043024008</v>
      </c>
      <c r="C86" s="50">
        <v>833.86964168706027</v>
      </c>
      <c r="D86" s="50">
        <v>914.04343817960716</v>
      </c>
      <c r="E86" s="50">
        <v>910.19434756862597</v>
      </c>
      <c r="F86" s="50">
        <v>909.79346666148103</v>
      </c>
      <c r="G86" s="16">
        <f t="shared" si="2"/>
        <v>870.39226486737084</v>
      </c>
      <c r="H86" s="16"/>
      <c r="I86" s="16"/>
    </row>
    <row r="87" spans="1:9" x14ac:dyDescent="0.2">
      <c r="A87" t="s">
        <v>21</v>
      </c>
      <c r="B87" s="50">
        <v>470.02257279090998</v>
      </c>
      <c r="C87" s="50">
        <v>524.64583388458175</v>
      </c>
      <c r="D87" s="50">
        <v>588.78256776587205</v>
      </c>
      <c r="E87" s="50">
        <v>596.054591863312</v>
      </c>
      <c r="F87" s="50">
        <v>599.44918839910758</v>
      </c>
      <c r="G87" s="16">
        <f t="shared" si="2"/>
        <v>555.79095094075672</v>
      </c>
      <c r="H87" s="16"/>
      <c r="I87" s="16"/>
    </row>
    <row r="88" spans="1:9" x14ac:dyDescent="0.2">
      <c r="A88" t="s">
        <v>22</v>
      </c>
      <c r="B88" s="50">
        <v>206.42615230893085</v>
      </c>
      <c r="C88" s="50">
        <v>221.35787471892979</v>
      </c>
      <c r="D88" s="50">
        <v>242.31311657796689</v>
      </c>
      <c r="E88" s="50">
        <v>239.98692263890158</v>
      </c>
      <c r="F88" s="50">
        <v>229.03186052077729</v>
      </c>
      <c r="G88" s="16">
        <f t="shared" si="2"/>
        <v>227.82318535310128</v>
      </c>
      <c r="H88" s="16"/>
      <c r="I88" s="16"/>
    </row>
    <row r="89" spans="1:9" x14ac:dyDescent="0.2">
      <c r="A89" t="s">
        <v>23</v>
      </c>
      <c r="B89" s="50">
        <v>185.28685455262101</v>
      </c>
      <c r="C89" s="50">
        <v>210.1467489204195</v>
      </c>
      <c r="D89" s="50">
        <v>243.31707935863608</v>
      </c>
      <c r="E89" s="50">
        <v>251.01927841619676</v>
      </c>
      <c r="F89" s="50">
        <v>251.362040527804</v>
      </c>
      <c r="G89" s="16">
        <f t="shared" si="2"/>
        <v>228.2264003551355</v>
      </c>
      <c r="H89" s="16"/>
      <c r="I89" s="16"/>
    </row>
    <row r="90" spans="1:9" x14ac:dyDescent="0.2">
      <c r="A90" t="s">
        <v>24</v>
      </c>
      <c r="B90" s="50">
        <v>89.952699524894001</v>
      </c>
      <c r="C90" s="50">
        <v>95.649966260980165</v>
      </c>
      <c r="D90" s="50">
        <v>106.13792401559286</v>
      </c>
      <c r="E90" s="50">
        <v>105.720354988541</v>
      </c>
      <c r="F90" s="50">
        <v>106.69682862555049</v>
      </c>
      <c r="G90" s="16">
        <f t="shared" si="2"/>
        <v>100.8315546831117</v>
      </c>
      <c r="H90" s="16"/>
      <c r="I90" s="16"/>
    </row>
    <row r="91" spans="1:9" x14ac:dyDescent="0.2">
      <c r="A91" t="s">
        <v>25</v>
      </c>
      <c r="B91" s="50">
        <v>44.766722790582605</v>
      </c>
      <c r="C91" s="50">
        <v>48.589100043095378</v>
      </c>
      <c r="D91" s="50">
        <v>54.177882425843102</v>
      </c>
      <c r="E91" s="50">
        <v>54.331588482305797</v>
      </c>
      <c r="F91" s="50">
        <v>53.706800043684197</v>
      </c>
      <c r="G91" s="16">
        <f t="shared" si="2"/>
        <v>51.114418757102214</v>
      </c>
      <c r="H91" s="16"/>
      <c r="I91" s="16"/>
    </row>
    <row r="92" spans="1:9" x14ac:dyDescent="0.2">
      <c r="A92" t="s">
        <v>26</v>
      </c>
      <c r="B92" s="50">
        <v>1233.5549670116764</v>
      </c>
      <c r="C92" s="50">
        <v>1313.2453301976493</v>
      </c>
      <c r="D92" s="50">
        <v>1421.7027152180381</v>
      </c>
      <c r="E92" s="50">
        <v>1394.3200551294094</v>
      </c>
      <c r="F92" s="50">
        <v>1276.9626856482525</v>
      </c>
      <c r="G92" s="16">
        <f t="shared" si="2"/>
        <v>1327.9571506410052</v>
      </c>
      <c r="H92" s="16"/>
      <c r="I92" s="16"/>
    </row>
    <row r="93" spans="1:9" x14ac:dyDescent="0.2">
      <c r="A93" t="s">
        <v>27</v>
      </c>
      <c r="B93" s="50">
        <v>515.65467146954688</v>
      </c>
      <c r="C93" s="50">
        <v>541.0187497690971</v>
      </c>
      <c r="D93" s="50">
        <v>555.45537148708934</v>
      </c>
      <c r="E93" s="50">
        <v>533.87952918845372</v>
      </c>
      <c r="F93" s="50">
        <v>547.05417423587585</v>
      </c>
      <c r="G93" s="16">
        <f t="shared" si="2"/>
        <v>538.61249923001265</v>
      </c>
      <c r="H93" s="16"/>
      <c r="I93" s="16"/>
    </row>
    <row r="94" spans="1:9" x14ac:dyDescent="0.2">
      <c r="A94" t="s">
        <v>98</v>
      </c>
      <c r="B94" s="50">
        <f>SUM(B67:B93)</f>
        <v>13889.010519169899</v>
      </c>
      <c r="C94" s="50">
        <f t="shared" ref="C94:F94" si="3">SUM(C67:C93)</f>
        <v>14764.915902882733</v>
      </c>
      <c r="D94" s="50">
        <f t="shared" si="3"/>
        <v>15980.835022581135</v>
      </c>
      <c r="E94" s="50">
        <f t="shared" si="3"/>
        <v>15693.403980340472</v>
      </c>
      <c r="F94" s="50">
        <f t="shared" si="3"/>
        <v>15369.441219396462</v>
      </c>
      <c r="G94" s="16">
        <f t="shared" si="2"/>
        <v>15139.521328874142</v>
      </c>
      <c r="H94" s="16"/>
      <c r="I94" s="16"/>
    </row>
    <row r="95" spans="1:9" x14ac:dyDescent="0.2">
      <c r="A95" s="73" t="s">
        <v>158</v>
      </c>
      <c r="B95" s="50"/>
      <c r="C95" s="50"/>
      <c r="D95" s="50"/>
      <c r="E95" s="50"/>
      <c r="F95" s="50"/>
    </row>
    <row r="99" spans="1:25" x14ac:dyDescent="0.2">
      <c r="A99" s="7" t="s">
        <v>160</v>
      </c>
      <c r="B99">
        <v>2016</v>
      </c>
      <c r="C99">
        <v>2017</v>
      </c>
      <c r="D99">
        <v>2018</v>
      </c>
      <c r="E99">
        <v>2019</v>
      </c>
      <c r="F99">
        <v>2020</v>
      </c>
      <c r="G99" t="s">
        <v>101</v>
      </c>
      <c r="I99" s="1" t="s">
        <v>161</v>
      </c>
      <c r="J99">
        <v>2016</v>
      </c>
      <c r="K99">
        <v>2017</v>
      </c>
      <c r="L99">
        <v>2018</v>
      </c>
      <c r="M99">
        <v>2019</v>
      </c>
      <c r="N99">
        <v>2020</v>
      </c>
      <c r="O99" t="s">
        <v>101</v>
      </c>
      <c r="Q99" s="1" t="s">
        <v>162</v>
      </c>
      <c r="R99">
        <v>2016</v>
      </c>
      <c r="S99">
        <v>2017</v>
      </c>
      <c r="T99">
        <v>2018</v>
      </c>
      <c r="U99">
        <v>2019</v>
      </c>
      <c r="V99">
        <v>2020</v>
      </c>
      <c r="W99" t="s">
        <v>163</v>
      </c>
      <c r="X99" t="s">
        <v>102</v>
      </c>
    </row>
    <row r="100" spans="1:25" x14ac:dyDescent="0.2">
      <c r="A100" t="s">
        <v>1</v>
      </c>
      <c r="B100" s="8">
        <v>82.163470000000004</v>
      </c>
      <c r="C100" s="8">
        <v>84.395250000000004</v>
      </c>
      <c r="D100" s="8">
        <v>81.403259999999989</v>
      </c>
      <c r="E100" s="8">
        <v>82.922579999999996</v>
      </c>
      <c r="F100" s="8">
        <v>74.962899999999991</v>
      </c>
      <c r="G100" s="8">
        <f>AVERAGE(B100:F100)</f>
        <v>81.169491999999991</v>
      </c>
      <c r="H100" s="8"/>
      <c r="I100" t="s">
        <v>1</v>
      </c>
      <c r="J100" s="17">
        <f t="shared" ref="J100:J127" si="4">-B100+1000</f>
        <v>917.83653000000004</v>
      </c>
      <c r="K100" s="17">
        <f t="shared" ref="K100:K127" si="5">-C100+1000</f>
        <v>915.60474999999997</v>
      </c>
      <c r="L100" s="17">
        <f t="shared" ref="L100:L127" si="6">-D100+1000</f>
        <v>918.59673999999995</v>
      </c>
      <c r="M100" s="17">
        <f t="shared" ref="M100:M127" si="7">-E100+1000</f>
        <v>917.07741999999996</v>
      </c>
      <c r="N100" s="17">
        <f t="shared" ref="N100:N127" si="8">-F100+1000</f>
        <v>925.03710000000001</v>
      </c>
      <c r="O100" s="17">
        <f>AVERAGE(J100:N100)</f>
        <v>918.83050800000001</v>
      </c>
      <c r="P100" s="17"/>
      <c r="Q100" t="s">
        <v>1</v>
      </c>
      <c r="R100" s="17"/>
      <c r="S100" s="17">
        <f t="shared" ref="S100:S127" si="9">(C100-B100)/B100 * 100</f>
        <v>2.7162679473006683</v>
      </c>
      <c r="T100" s="17">
        <f t="shared" ref="T100:T127" si="10">(D100-C100)/C100 * 100</f>
        <v>-3.5452113714930822</v>
      </c>
      <c r="U100" s="17">
        <f t="shared" ref="U100:U127" si="11">(E100-D100)/D100 * 100</f>
        <v>1.8664117383013994</v>
      </c>
      <c r="V100" s="17">
        <f t="shared" ref="V100:V127" si="12">(F100-E100)/E100 * 100</f>
        <v>-9.5989295074996548</v>
      </c>
      <c r="W100" s="54">
        <f t="shared" ref="W100:W127" si="13">(F100-B100)/B100 *100</f>
        <v>-8.7637121460425327</v>
      </c>
      <c r="X100" s="54">
        <f t="shared" ref="X100:X127" si="14">AVERAGE(S100:V100)</f>
        <v>-2.1403652983476675</v>
      </c>
      <c r="Y100" s="54"/>
    </row>
    <row r="101" spans="1:25" x14ac:dyDescent="0.2">
      <c r="A101" t="s">
        <v>2</v>
      </c>
      <c r="B101" s="3">
        <v>121.82930999999999</v>
      </c>
      <c r="C101" s="3">
        <v>121.74414999999999</v>
      </c>
      <c r="D101" s="3">
        <v>122.76800999999999</v>
      </c>
      <c r="E101" s="3">
        <v>121.67788</v>
      </c>
      <c r="F101" s="3">
        <v>110.90557000000001</v>
      </c>
      <c r="G101" s="8">
        <f t="shared" ref="G101:G127" si="15">AVERAGE(B101:F101)</f>
        <v>119.78498399999998</v>
      </c>
      <c r="H101" s="3"/>
      <c r="I101" t="s">
        <v>2</v>
      </c>
      <c r="J101" s="17">
        <f t="shared" si="4"/>
        <v>878.17069000000004</v>
      </c>
      <c r="K101" s="17">
        <f t="shared" si="5"/>
        <v>878.25585000000001</v>
      </c>
      <c r="L101" s="17">
        <f t="shared" si="6"/>
        <v>877.23199</v>
      </c>
      <c r="M101" s="17">
        <f t="shared" si="7"/>
        <v>878.32212000000004</v>
      </c>
      <c r="N101" s="17">
        <f t="shared" si="8"/>
        <v>889.09442999999999</v>
      </c>
      <c r="O101" s="17">
        <f t="shared" ref="O101:O127" si="16">AVERAGE(J101:N101)</f>
        <v>880.21501599999988</v>
      </c>
      <c r="P101" s="17"/>
      <c r="Q101" t="s">
        <v>2</v>
      </c>
      <c r="R101" s="17"/>
      <c r="S101" s="17">
        <f t="shared" si="9"/>
        <v>-6.9901077171004175E-2</v>
      </c>
      <c r="T101" s="17">
        <f t="shared" si="10"/>
        <v>0.84099318119186772</v>
      </c>
      <c r="U101" s="17">
        <f t="shared" si="11"/>
        <v>-0.88795933077353617</v>
      </c>
      <c r="V101" s="17">
        <f t="shared" si="12"/>
        <v>-8.8531374806990311</v>
      </c>
      <c r="W101" s="54">
        <f t="shared" si="13"/>
        <v>-8.9664301636445138</v>
      </c>
      <c r="X101" s="54">
        <f t="shared" si="14"/>
        <v>-2.2425011768629259</v>
      </c>
      <c r="Y101" s="54"/>
    </row>
    <row r="102" spans="1:25" x14ac:dyDescent="0.2">
      <c r="A102" t="s">
        <v>3</v>
      </c>
      <c r="B102" s="8">
        <v>58.488399999999999</v>
      </c>
      <c r="C102" s="8">
        <v>60.50694</v>
      </c>
      <c r="D102" s="8">
        <v>56.202400000000004</v>
      </c>
      <c r="E102" s="8">
        <v>54.728679999999997</v>
      </c>
      <c r="F102" s="8">
        <v>48.459830000000004</v>
      </c>
      <c r="G102" s="8">
        <f t="shared" si="15"/>
        <v>55.677250000000001</v>
      </c>
      <c r="H102" s="8"/>
      <c r="I102" t="s">
        <v>3</v>
      </c>
      <c r="J102" s="17">
        <f t="shared" si="4"/>
        <v>941.51160000000004</v>
      </c>
      <c r="K102" s="17">
        <f t="shared" si="5"/>
        <v>939.49306000000001</v>
      </c>
      <c r="L102" s="17">
        <f t="shared" si="6"/>
        <v>943.79759999999999</v>
      </c>
      <c r="M102" s="17">
        <f t="shared" si="7"/>
        <v>945.27132000000006</v>
      </c>
      <c r="N102" s="17">
        <f t="shared" si="8"/>
        <v>951.54016999999999</v>
      </c>
      <c r="O102" s="17">
        <f t="shared" si="16"/>
        <v>944.32275000000004</v>
      </c>
      <c r="P102" s="17"/>
      <c r="Q102" t="s">
        <v>3</v>
      </c>
      <c r="R102" s="17"/>
      <c r="S102" s="17">
        <f t="shared" si="9"/>
        <v>3.4511800630552409</v>
      </c>
      <c r="T102" s="17">
        <f t="shared" si="10"/>
        <v>-7.1141260820659511</v>
      </c>
      <c r="U102" s="17">
        <f t="shared" si="11"/>
        <v>-2.6221656014689891</v>
      </c>
      <c r="V102" s="17">
        <f t="shared" si="12"/>
        <v>-11.454414760231735</v>
      </c>
      <c r="W102" s="54">
        <f t="shared" si="13"/>
        <v>-17.146254641946086</v>
      </c>
      <c r="X102" s="54">
        <f t="shared" si="14"/>
        <v>-4.4348815951778588</v>
      </c>
      <c r="Y102" s="54"/>
    </row>
    <row r="103" spans="1:25" x14ac:dyDescent="0.2">
      <c r="A103" t="s">
        <v>4</v>
      </c>
      <c r="B103" s="3">
        <v>25.212520000000001</v>
      </c>
      <c r="C103" s="3">
        <v>26.161729999999999</v>
      </c>
      <c r="D103" s="3">
        <v>25.164830000000002</v>
      </c>
      <c r="E103" s="3">
        <v>25.409790000000001</v>
      </c>
      <c r="F103" s="3">
        <v>24.071860000000001</v>
      </c>
      <c r="G103" s="8">
        <f t="shared" si="15"/>
        <v>25.204146000000001</v>
      </c>
      <c r="H103" s="3"/>
      <c r="I103" t="s">
        <v>4</v>
      </c>
      <c r="J103" s="17">
        <f t="shared" si="4"/>
        <v>974.78747999999996</v>
      </c>
      <c r="K103" s="17">
        <f t="shared" si="5"/>
        <v>973.83826999999997</v>
      </c>
      <c r="L103" s="17">
        <f t="shared" si="6"/>
        <v>974.83516999999995</v>
      </c>
      <c r="M103" s="17">
        <f t="shared" si="7"/>
        <v>974.59020999999996</v>
      </c>
      <c r="N103" s="17">
        <f t="shared" si="8"/>
        <v>975.92813999999998</v>
      </c>
      <c r="O103" s="17">
        <f t="shared" si="16"/>
        <v>974.79585399999996</v>
      </c>
      <c r="P103" s="17"/>
      <c r="Q103" t="s">
        <v>4</v>
      </c>
      <c r="R103" s="17"/>
      <c r="S103" s="17">
        <f t="shared" si="9"/>
        <v>3.7648358831247224</v>
      </c>
      <c r="T103" s="17">
        <f t="shared" si="10"/>
        <v>-3.810527820599007</v>
      </c>
      <c r="U103" s="17">
        <f t="shared" si="11"/>
        <v>0.97342203384643933</v>
      </c>
      <c r="V103" s="17">
        <f t="shared" si="12"/>
        <v>-5.2654114811653301</v>
      </c>
      <c r="W103" s="54">
        <f t="shared" si="13"/>
        <v>-4.5241808434856985</v>
      </c>
      <c r="X103" s="54">
        <f t="shared" si="14"/>
        <v>-1.0844203461982937</v>
      </c>
      <c r="Y103" s="54"/>
    </row>
    <row r="104" spans="1:25" x14ac:dyDescent="0.2">
      <c r="A104" t="s">
        <v>5</v>
      </c>
      <c r="B104" s="3">
        <v>9.7456499999999995</v>
      </c>
      <c r="C104" s="3">
        <v>10.04612</v>
      </c>
      <c r="D104" s="3">
        <v>9.9400700000000004</v>
      </c>
      <c r="E104" s="3">
        <v>10.001479999999999</v>
      </c>
      <c r="F104" s="3">
        <v>8.9089899999999993</v>
      </c>
      <c r="G104" s="8">
        <f t="shared" si="15"/>
        <v>9.7284619999999986</v>
      </c>
      <c r="H104" s="3"/>
      <c r="I104" t="s">
        <v>5</v>
      </c>
      <c r="J104" s="17">
        <f t="shared" si="4"/>
        <v>990.25435000000004</v>
      </c>
      <c r="K104" s="17">
        <f t="shared" si="5"/>
        <v>989.95388000000003</v>
      </c>
      <c r="L104" s="17">
        <f t="shared" si="6"/>
        <v>990.05993000000001</v>
      </c>
      <c r="M104" s="17">
        <f t="shared" si="7"/>
        <v>989.99851999999998</v>
      </c>
      <c r="N104" s="17">
        <f t="shared" si="8"/>
        <v>991.09100999999998</v>
      </c>
      <c r="O104" s="17">
        <f t="shared" si="16"/>
        <v>990.27153799999996</v>
      </c>
      <c r="P104" s="17"/>
      <c r="Q104" t="s">
        <v>5</v>
      </c>
      <c r="R104" s="17"/>
      <c r="S104" s="17">
        <f t="shared" si="9"/>
        <v>3.0831191352039187</v>
      </c>
      <c r="T104" s="17">
        <f t="shared" si="10"/>
        <v>-1.0556314278547314</v>
      </c>
      <c r="U104" s="17">
        <f t="shared" si="11"/>
        <v>0.61780249032450107</v>
      </c>
      <c r="V104" s="17">
        <f t="shared" si="12"/>
        <v>-10.923283354063598</v>
      </c>
      <c r="W104" s="54">
        <f t="shared" si="13"/>
        <v>-8.5849584173451774</v>
      </c>
      <c r="X104" s="54">
        <f t="shared" si="14"/>
        <v>-2.0694982890974774</v>
      </c>
      <c r="Y104" s="54"/>
    </row>
    <row r="105" spans="1:25" x14ac:dyDescent="0.2">
      <c r="A105" t="s">
        <v>6</v>
      </c>
      <c r="B105" s="3">
        <v>131.84903</v>
      </c>
      <c r="C105" s="3">
        <v>132.77126999999999</v>
      </c>
      <c r="D105" s="3">
        <v>131.14648</v>
      </c>
      <c r="E105" s="3">
        <v>125.39477000000001</v>
      </c>
      <c r="F105" s="3">
        <v>114.06858</v>
      </c>
      <c r="G105" s="8">
        <f t="shared" si="15"/>
        <v>127.04602600000001</v>
      </c>
      <c r="H105" s="3"/>
      <c r="I105" t="s">
        <v>6</v>
      </c>
      <c r="J105" s="17">
        <f t="shared" si="4"/>
        <v>868.15097000000003</v>
      </c>
      <c r="K105" s="17">
        <f t="shared" si="5"/>
        <v>867.22873000000004</v>
      </c>
      <c r="L105" s="17">
        <f t="shared" si="6"/>
        <v>868.85352</v>
      </c>
      <c r="M105" s="17">
        <f t="shared" si="7"/>
        <v>874.60523000000001</v>
      </c>
      <c r="N105" s="17">
        <f t="shared" si="8"/>
        <v>885.93142</v>
      </c>
      <c r="O105" s="17">
        <f t="shared" si="16"/>
        <v>872.95397400000002</v>
      </c>
      <c r="P105" s="17"/>
      <c r="Q105" t="s">
        <v>6</v>
      </c>
      <c r="R105" s="17"/>
      <c r="S105" s="17">
        <f t="shared" si="9"/>
        <v>0.699466655158546</v>
      </c>
      <c r="T105" s="17">
        <f t="shared" si="10"/>
        <v>-1.223751192558443</v>
      </c>
      <c r="U105" s="17">
        <f t="shared" si="11"/>
        <v>-4.3857143554291262</v>
      </c>
      <c r="V105" s="17">
        <f t="shared" si="12"/>
        <v>-9.0324261530205856</v>
      </c>
      <c r="W105" s="54">
        <f t="shared" si="13"/>
        <v>-13.485461364410495</v>
      </c>
      <c r="X105" s="54">
        <f t="shared" si="14"/>
        <v>-3.4856062614624022</v>
      </c>
      <c r="Y105" s="54"/>
    </row>
    <row r="106" spans="1:25" x14ac:dyDescent="0.2">
      <c r="A106" t="s">
        <v>7</v>
      </c>
      <c r="B106" s="2">
        <v>54.547110000000004</v>
      </c>
      <c r="C106" s="2">
        <v>52.306150000000002</v>
      </c>
      <c r="D106" s="2">
        <v>52.284959999999998</v>
      </c>
      <c r="E106" s="2">
        <v>48.491870000000006</v>
      </c>
      <c r="F106" s="2">
        <v>43.838099999999997</v>
      </c>
      <c r="G106" s="8">
        <f t="shared" si="15"/>
        <v>50.293638000000001</v>
      </c>
      <c r="H106" s="2"/>
      <c r="I106" t="s">
        <v>7</v>
      </c>
      <c r="J106" s="17">
        <f t="shared" si="4"/>
        <v>945.45289000000002</v>
      </c>
      <c r="K106" s="17">
        <f t="shared" si="5"/>
        <v>947.69385</v>
      </c>
      <c r="L106" s="17">
        <f t="shared" si="6"/>
        <v>947.71504000000004</v>
      </c>
      <c r="M106" s="17">
        <f t="shared" si="7"/>
        <v>951.50812999999994</v>
      </c>
      <c r="N106" s="17">
        <f t="shared" si="8"/>
        <v>956.16190000000006</v>
      </c>
      <c r="O106" s="17">
        <f t="shared" si="16"/>
        <v>949.70636200000013</v>
      </c>
      <c r="P106" s="17"/>
      <c r="Q106" t="s">
        <v>7</v>
      </c>
      <c r="R106" s="17"/>
      <c r="S106" s="17">
        <f t="shared" si="9"/>
        <v>-4.1083019797015847</v>
      </c>
      <c r="T106" s="17">
        <f t="shared" si="10"/>
        <v>-4.0511488610812038E-2</v>
      </c>
      <c r="U106" s="17">
        <f t="shared" si="11"/>
        <v>-7.2546483730694113</v>
      </c>
      <c r="V106" s="17">
        <f t="shared" si="12"/>
        <v>-9.5970107978925281</v>
      </c>
      <c r="W106" s="54">
        <f t="shared" si="13"/>
        <v>-19.63258915091928</v>
      </c>
      <c r="X106" s="54">
        <f t="shared" si="14"/>
        <v>-5.2501181598185838</v>
      </c>
      <c r="Y106" s="54"/>
    </row>
    <row r="107" spans="1:25" x14ac:dyDescent="0.2">
      <c r="A107" t="s">
        <v>8</v>
      </c>
      <c r="B107" s="2">
        <v>19.742069999999998</v>
      </c>
      <c r="C107" s="2">
        <v>21.076830000000001</v>
      </c>
      <c r="D107" s="2">
        <v>20.240299999999998</v>
      </c>
      <c r="E107" s="2">
        <v>14.749790000000001</v>
      </c>
      <c r="F107" s="2">
        <v>11.47974</v>
      </c>
      <c r="G107" s="8">
        <f t="shared" si="15"/>
        <v>17.457745999999997</v>
      </c>
      <c r="H107" s="2"/>
      <c r="I107" t="s">
        <v>8</v>
      </c>
      <c r="J107" s="17">
        <f t="shared" si="4"/>
        <v>980.25792999999999</v>
      </c>
      <c r="K107" s="17">
        <f t="shared" si="5"/>
        <v>978.92317000000003</v>
      </c>
      <c r="L107" s="17">
        <f t="shared" si="6"/>
        <v>979.75969999999995</v>
      </c>
      <c r="M107" s="17">
        <f t="shared" si="7"/>
        <v>985.25021000000004</v>
      </c>
      <c r="N107" s="17">
        <f t="shared" si="8"/>
        <v>988.52026000000001</v>
      </c>
      <c r="O107" s="17">
        <f t="shared" si="16"/>
        <v>982.54225399999996</v>
      </c>
      <c r="P107" s="17"/>
      <c r="Q107" t="s">
        <v>8</v>
      </c>
      <c r="R107" s="17"/>
      <c r="S107" s="17">
        <f t="shared" si="9"/>
        <v>6.7609931481349372</v>
      </c>
      <c r="T107" s="17">
        <f t="shared" si="10"/>
        <v>-3.9689554833435734</v>
      </c>
      <c r="U107" s="17">
        <f t="shared" si="11"/>
        <v>-27.126623617238867</v>
      </c>
      <c r="V107" s="17">
        <f t="shared" si="12"/>
        <v>-22.170146151233347</v>
      </c>
      <c r="W107" s="54">
        <f t="shared" si="13"/>
        <v>-41.851386404769102</v>
      </c>
      <c r="X107" s="54">
        <f t="shared" si="14"/>
        <v>-11.626183025920213</v>
      </c>
      <c r="Y107" s="54"/>
    </row>
    <row r="108" spans="1:25" x14ac:dyDescent="0.2">
      <c r="A108" t="s">
        <v>9</v>
      </c>
      <c r="B108" s="8">
        <v>59.870660000000001</v>
      </c>
      <c r="C108" s="8">
        <v>57.197180000000003</v>
      </c>
      <c r="D108" s="8">
        <v>58.409190000000002</v>
      </c>
      <c r="E108" s="8">
        <v>55.372599999999998</v>
      </c>
      <c r="F108" s="8">
        <v>48.697769999999998</v>
      </c>
      <c r="G108" s="8">
        <f t="shared" si="15"/>
        <v>55.909480000000009</v>
      </c>
      <c r="H108" s="8"/>
      <c r="I108" t="s">
        <v>9</v>
      </c>
      <c r="J108" s="17">
        <f t="shared" si="4"/>
        <v>940.12933999999996</v>
      </c>
      <c r="K108" s="17">
        <f t="shared" si="5"/>
        <v>942.80282</v>
      </c>
      <c r="L108" s="17">
        <f t="shared" si="6"/>
        <v>941.59081000000003</v>
      </c>
      <c r="M108" s="17">
        <f t="shared" si="7"/>
        <v>944.62739999999997</v>
      </c>
      <c r="N108" s="17">
        <f t="shared" si="8"/>
        <v>951.30223000000001</v>
      </c>
      <c r="O108" s="17">
        <f t="shared" si="16"/>
        <v>944.09051999999997</v>
      </c>
      <c r="P108" s="17"/>
      <c r="Q108" t="s">
        <v>9</v>
      </c>
      <c r="R108" s="17"/>
      <c r="S108" s="17">
        <f t="shared" si="9"/>
        <v>-4.4654259699158114</v>
      </c>
      <c r="T108" s="17">
        <f t="shared" si="10"/>
        <v>2.1190030697317583</v>
      </c>
      <c r="U108" s="17">
        <f t="shared" si="11"/>
        <v>-5.1988223086127441</v>
      </c>
      <c r="V108" s="17">
        <f t="shared" si="12"/>
        <v>-12.054391522160781</v>
      </c>
      <c r="W108" s="54">
        <f t="shared" si="13"/>
        <v>-18.661711763324476</v>
      </c>
      <c r="X108" s="54">
        <f t="shared" si="14"/>
        <v>-4.8999091827393944</v>
      </c>
      <c r="Y108" s="54"/>
    </row>
    <row r="109" spans="1:25" x14ac:dyDescent="0.2">
      <c r="A109" t="s">
        <v>10</v>
      </c>
      <c r="B109" s="8">
        <v>473.75317000000001</v>
      </c>
      <c r="C109" s="8">
        <v>476.61786000000001</v>
      </c>
      <c r="D109" s="8">
        <v>458.64350000000002</v>
      </c>
      <c r="E109" s="8">
        <v>450.25175000000002</v>
      </c>
      <c r="F109" s="8">
        <v>400.63857000000002</v>
      </c>
      <c r="G109" s="8">
        <f t="shared" si="15"/>
        <v>451.98096999999996</v>
      </c>
      <c r="H109" s="8"/>
      <c r="I109" t="s">
        <v>10</v>
      </c>
      <c r="J109" s="17">
        <f t="shared" si="4"/>
        <v>526.24683000000005</v>
      </c>
      <c r="K109" s="17">
        <f t="shared" si="5"/>
        <v>523.38213999999994</v>
      </c>
      <c r="L109" s="17">
        <f t="shared" si="6"/>
        <v>541.35649999999998</v>
      </c>
      <c r="M109" s="17">
        <f t="shared" si="7"/>
        <v>549.74824999999998</v>
      </c>
      <c r="N109" s="17">
        <f t="shared" si="8"/>
        <v>599.36142999999993</v>
      </c>
      <c r="O109" s="17">
        <f t="shared" si="16"/>
        <v>548.01903000000004</v>
      </c>
      <c r="P109" s="17"/>
      <c r="Q109" t="s">
        <v>10</v>
      </c>
      <c r="R109" s="17"/>
      <c r="S109" s="17">
        <f t="shared" si="9"/>
        <v>0.60467985892315945</v>
      </c>
      <c r="T109" s="17">
        <f t="shared" si="10"/>
        <v>-3.7712308976419786</v>
      </c>
      <c r="U109" s="17">
        <f t="shared" si="11"/>
        <v>-1.8296890722314829</v>
      </c>
      <c r="V109" s="17">
        <f t="shared" si="12"/>
        <v>-11.018986600274179</v>
      </c>
      <c r="W109" s="54">
        <f t="shared" si="13"/>
        <v>-15.433057682759147</v>
      </c>
      <c r="X109" s="54">
        <f t="shared" si="14"/>
        <v>-4.0038066778061205</v>
      </c>
      <c r="Y109" s="54"/>
    </row>
    <row r="110" spans="1:25" x14ac:dyDescent="0.2">
      <c r="A110" t="s">
        <v>11</v>
      </c>
      <c r="B110" s="3">
        <v>925.26657</v>
      </c>
      <c r="C110" s="3">
        <v>911.02085999999997</v>
      </c>
      <c r="D110" s="3">
        <v>876.48321999999996</v>
      </c>
      <c r="E110" s="3">
        <v>824.63427000000001</v>
      </c>
      <c r="F110" s="3">
        <v>744.73063999999999</v>
      </c>
      <c r="G110" s="8">
        <f t="shared" si="15"/>
        <v>856.42711199999997</v>
      </c>
      <c r="H110" s="3"/>
      <c r="I110" t="s">
        <v>11</v>
      </c>
      <c r="J110" s="17">
        <f t="shared" si="4"/>
        <v>74.733429999999998</v>
      </c>
      <c r="K110" s="17">
        <f t="shared" si="5"/>
        <v>88.979140000000029</v>
      </c>
      <c r="L110" s="17">
        <f t="shared" si="6"/>
        <v>123.51678000000004</v>
      </c>
      <c r="M110" s="17">
        <f t="shared" si="7"/>
        <v>175.36572999999999</v>
      </c>
      <c r="N110" s="17">
        <f t="shared" si="8"/>
        <v>255.26936000000001</v>
      </c>
      <c r="O110" s="17">
        <f t="shared" si="16"/>
        <v>143.57288800000001</v>
      </c>
      <c r="P110" s="17"/>
      <c r="Q110" t="s">
        <v>11</v>
      </c>
      <c r="R110" s="17"/>
      <c r="S110" s="17">
        <f t="shared" si="9"/>
        <v>-1.5396330594760417</v>
      </c>
      <c r="T110" s="17">
        <f t="shared" si="10"/>
        <v>-3.7910921161563755</v>
      </c>
      <c r="U110" s="17">
        <f t="shared" si="11"/>
        <v>-5.9155667577982785</v>
      </c>
      <c r="V110" s="17">
        <f t="shared" si="12"/>
        <v>-9.6895839655075235</v>
      </c>
      <c r="W110" s="54">
        <f t="shared" si="13"/>
        <v>-19.511774860730135</v>
      </c>
      <c r="X110" s="54">
        <f t="shared" si="14"/>
        <v>-5.2339689747345552</v>
      </c>
      <c r="Y110" s="54"/>
    </row>
    <row r="111" spans="1:25" x14ac:dyDescent="0.2">
      <c r="A111" t="s">
        <v>12</v>
      </c>
      <c r="B111" s="8">
        <v>95.378079999999997</v>
      </c>
      <c r="C111" s="8">
        <v>99.571399999999997</v>
      </c>
      <c r="D111" s="8">
        <v>96.745080000000002</v>
      </c>
      <c r="E111" s="8">
        <v>90.172560000000004</v>
      </c>
      <c r="F111" s="8">
        <v>76.798100000000005</v>
      </c>
      <c r="G111" s="8">
        <f t="shared" si="15"/>
        <v>91.733043999999992</v>
      </c>
      <c r="H111" s="8"/>
      <c r="I111" t="s">
        <v>12</v>
      </c>
      <c r="J111" s="17">
        <f t="shared" si="4"/>
        <v>904.62192000000005</v>
      </c>
      <c r="K111" s="17">
        <f t="shared" si="5"/>
        <v>900.42859999999996</v>
      </c>
      <c r="L111" s="17">
        <f t="shared" si="6"/>
        <v>903.25491999999997</v>
      </c>
      <c r="M111" s="17">
        <f t="shared" si="7"/>
        <v>909.82744000000002</v>
      </c>
      <c r="N111" s="17">
        <f t="shared" si="8"/>
        <v>923.20190000000002</v>
      </c>
      <c r="O111" s="17">
        <f t="shared" si="16"/>
        <v>908.26695600000005</v>
      </c>
      <c r="P111" s="17"/>
      <c r="Q111" t="s">
        <v>12</v>
      </c>
      <c r="R111" s="17"/>
      <c r="S111" s="17">
        <f t="shared" si="9"/>
        <v>4.3965238134380566</v>
      </c>
      <c r="T111" s="17">
        <f t="shared" si="10"/>
        <v>-2.8384857499241707</v>
      </c>
      <c r="U111" s="17">
        <f t="shared" si="11"/>
        <v>-6.7936478010044512</v>
      </c>
      <c r="V111" s="17">
        <f t="shared" si="12"/>
        <v>-14.832073082986664</v>
      </c>
      <c r="W111" s="54">
        <f t="shared" si="13"/>
        <v>-19.480346008223265</v>
      </c>
      <c r="X111" s="54">
        <f t="shared" si="14"/>
        <v>-5.0169207051193077</v>
      </c>
      <c r="Y111" s="54"/>
    </row>
    <row r="112" spans="1:25" x14ac:dyDescent="0.2">
      <c r="A112" t="s">
        <v>13</v>
      </c>
      <c r="B112" s="3">
        <v>63.286370000000005</v>
      </c>
      <c r="C112" s="3">
        <v>65.758169999999993</v>
      </c>
      <c r="D112" s="3">
        <v>65.880839999999992</v>
      </c>
      <c r="E112" s="3">
        <v>65.628690000000006</v>
      </c>
      <c r="F112" s="3">
        <v>63.27637</v>
      </c>
      <c r="G112" s="8">
        <f t="shared" si="15"/>
        <v>64.766087999999996</v>
      </c>
      <c r="H112" s="3"/>
      <c r="I112" t="s">
        <v>13</v>
      </c>
      <c r="J112" s="17">
        <f t="shared" si="4"/>
        <v>936.71362999999997</v>
      </c>
      <c r="K112" s="17">
        <f t="shared" si="5"/>
        <v>934.24183000000005</v>
      </c>
      <c r="L112" s="17">
        <f t="shared" si="6"/>
        <v>934.11915999999997</v>
      </c>
      <c r="M112" s="17">
        <f t="shared" si="7"/>
        <v>934.37130999999999</v>
      </c>
      <c r="N112" s="17">
        <f t="shared" si="8"/>
        <v>936.72362999999996</v>
      </c>
      <c r="O112" s="17">
        <f t="shared" si="16"/>
        <v>935.23391200000003</v>
      </c>
      <c r="P112" s="17"/>
      <c r="Q112" t="s">
        <v>13</v>
      </c>
      <c r="R112" s="17"/>
      <c r="S112" s="17">
        <f t="shared" si="9"/>
        <v>3.905738313004818</v>
      </c>
      <c r="T112" s="17">
        <f t="shared" si="10"/>
        <v>0.18654716212449252</v>
      </c>
      <c r="U112" s="17">
        <f t="shared" si="11"/>
        <v>-0.38273646784100829</v>
      </c>
      <c r="V112" s="17">
        <f t="shared" si="12"/>
        <v>-3.584286079761771</v>
      </c>
      <c r="W112" s="54">
        <f t="shared" si="13"/>
        <v>-1.5801190682930805E-2</v>
      </c>
      <c r="X112" s="54">
        <f t="shared" si="14"/>
        <v>3.1315731881632836E-2</v>
      </c>
      <c r="Y112" s="54"/>
    </row>
    <row r="113" spans="1:25" x14ac:dyDescent="0.2">
      <c r="A113" t="s">
        <v>14</v>
      </c>
      <c r="B113" s="3">
        <v>66.606130000000007</v>
      </c>
      <c r="C113" s="3">
        <v>66.484649999999988</v>
      </c>
      <c r="D113" s="3">
        <v>67.040649999999999</v>
      </c>
      <c r="E113" s="3">
        <v>64.509140000000002</v>
      </c>
      <c r="F113" s="3">
        <v>60.243089999999995</v>
      </c>
      <c r="G113" s="8">
        <f t="shared" si="15"/>
        <v>64.976731999999998</v>
      </c>
      <c r="H113" s="3"/>
      <c r="I113" t="s">
        <v>14</v>
      </c>
      <c r="J113" s="17">
        <f t="shared" si="4"/>
        <v>933.39386999999999</v>
      </c>
      <c r="K113" s="17">
        <f t="shared" si="5"/>
        <v>933.51535000000001</v>
      </c>
      <c r="L113" s="17">
        <f t="shared" si="6"/>
        <v>932.95934999999997</v>
      </c>
      <c r="M113" s="17">
        <f t="shared" si="7"/>
        <v>935.49086</v>
      </c>
      <c r="N113" s="17">
        <f t="shared" si="8"/>
        <v>939.75691000000006</v>
      </c>
      <c r="O113" s="17">
        <f t="shared" si="16"/>
        <v>935.02326800000014</v>
      </c>
      <c r="P113" s="17"/>
      <c r="Q113" t="s">
        <v>14</v>
      </c>
      <c r="R113" s="17"/>
      <c r="S113" s="17">
        <f t="shared" si="9"/>
        <v>-0.18238561525796435</v>
      </c>
      <c r="T113" s="17">
        <f t="shared" si="10"/>
        <v>0.83628326237712258</v>
      </c>
      <c r="U113" s="17">
        <f t="shared" si="11"/>
        <v>-3.7760821233087647</v>
      </c>
      <c r="V113" s="17">
        <f t="shared" si="12"/>
        <v>-6.6130938964618151</v>
      </c>
      <c r="W113" s="54">
        <f t="shared" si="13"/>
        <v>-9.5532348148736634</v>
      </c>
      <c r="X113" s="54">
        <f t="shared" si="14"/>
        <v>-2.4338195931628555</v>
      </c>
      <c r="Y113" s="54"/>
    </row>
    <row r="114" spans="1:25" x14ac:dyDescent="0.2">
      <c r="A114" t="s">
        <v>15</v>
      </c>
      <c r="B114" s="8">
        <v>453.33024999999998</v>
      </c>
      <c r="C114" s="8">
        <v>448.57956000000001</v>
      </c>
      <c r="D114" s="8">
        <v>445.67746</v>
      </c>
      <c r="E114" s="8">
        <v>434.76398</v>
      </c>
      <c r="F114" s="8">
        <v>388.78692000000001</v>
      </c>
      <c r="G114" s="8">
        <f t="shared" si="15"/>
        <v>434.22763400000002</v>
      </c>
      <c r="H114" s="8"/>
      <c r="I114" t="s">
        <v>15</v>
      </c>
      <c r="J114" s="17">
        <f t="shared" si="4"/>
        <v>546.66975000000002</v>
      </c>
      <c r="K114" s="17">
        <f t="shared" si="5"/>
        <v>551.42043999999999</v>
      </c>
      <c r="L114" s="17">
        <f t="shared" si="6"/>
        <v>554.32254</v>
      </c>
      <c r="M114" s="17">
        <f t="shared" si="7"/>
        <v>565.23602000000005</v>
      </c>
      <c r="N114" s="17">
        <f t="shared" si="8"/>
        <v>611.21307999999999</v>
      </c>
      <c r="O114" s="17">
        <f t="shared" si="16"/>
        <v>565.77236600000003</v>
      </c>
      <c r="P114" s="17"/>
      <c r="Q114" t="s">
        <v>15</v>
      </c>
      <c r="R114" s="17"/>
      <c r="S114" s="17">
        <f t="shared" si="9"/>
        <v>-1.0479534511539796</v>
      </c>
      <c r="T114" s="17">
        <f t="shared" si="10"/>
        <v>-0.64695324058011439</v>
      </c>
      <c r="U114" s="17">
        <f t="shared" si="11"/>
        <v>-2.4487394987397373</v>
      </c>
      <c r="V114" s="17">
        <f t="shared" si="12"/>
        <v>-10.575176904029629</v>
      </c>
      <c r="W114" s="54">
        <f t="shared" si="13"/>
        <v>-14.237596101297006</v>
      </c>
      <c r="X114" s="54">
        <f t="shared" si="14"/>
        <v>-3.6797057736258649</v>
      </c>
      <c r="Y114" s="54"/>
    </row>
    <row r="115" spans="1:25" x14ac:dyDescent="0.2">
      <c r="A115" t="s">
        <v>16</v>
      </c>
      <c r="B115" s="8">
        <v>11.135819999999999</v>
      </c>
      <c r="C115" s="8">
        <v>11.22569</v>
      </c>
      <c r="D115" s="8">
        <v>11.75553</v>
      </c>
      <c r="E115" s="8">
        <v>11.63029</v>
      </c>
      <c r="F115" s="8">
        <v>10.67592</v>
      </c>
      <c r="G115" s="8">
        <f t="shared" si="15"/>
        <v>11.284650000000001</v>
      </c>
      <c r="H115" s="8"/>
      <c r="I115" t="s">
        <v>16</v>
      </c>
      <c r="J115" s="17">
        <f t="shared" si="4"/>
        <v>988.86418000000003</v>
      </c>
      <c r="K115" s="17">
        <f t="shared" si="5"/>
        <v>988.77431000000001</v>
      </c>
      <c r="L115" s="17">
        <f t="shared" si="6"/>
        <v>988.24446999999998</v>
      </c>
      <c r="M115" s="17">
        <f t="shared" si="7"/>
        <v>988.36971000000005</v>
      </c>
      <c r="N115" s="17">
        <f t="shared" si="8"/>
        <v>989.32407999999998</v>
      </c>
      <c r="O115" s="17">
        <f t="shared" si="16"/>
        <v>988.71535000000006</v>
      </c>
      <c r="P115" s="17"/>
      <c r="Q115" t="s">
        <v>16</v>
      </c>
      <c r="R115" s="17"/>
      <c r="S115" s="17">
        <f t="shared" si="9"/>
        <v>0.80703531486681024</v>
      </c>
      <c r="T115" s="17">
        <f t="shared" si="10"/>
        <v>4.7198880425167635</v>
      </c>
      <c r="U115" s="17">
        <f t="shared" si="11"/>
        <v>-1.0653709360615795</v>
      </c>
      <c r="V115" s="17">
        <f t="shared" si="12"/>
        <v>-8.2059002827960512</v>
      </c>
      <c r="W115" s="54">
        <f t="shared" si="13"/>
        <v>-4.1299158930370581</v>
      </c>
      <c r="X115" s="54">
        <f t="shared" si="14"/>
        <v>-0.93608696536851443</v>
      </c>
      <c r="Y115" s="54"/>
    </row>
    <row r="116" spans="1:25" x14ac:dyDescent="0.2">
      <c r="A116" t="s">
        <v>17</v>
      </c>
      <c r="B116" s="3">
        <v>20.54485</v>
      </c>
      <c r="C116" s="3">
        <v>20.700990000000001</v>
      </c>
      <c r="D116" s="3">
        <v>20.432279999999999</v>
      </c>
      <c r="E116" s="3">
        <v>20.659099999999999</v>
      </c>
      <c r="F116" s="3">
        <v>20.367279999999997</v>
      </c>
      <c r="G116" s="8">
        <f t="shared" si="15"/>
        <v>20.540900000000001</v>
      </c>
      <c r="H116" s="3"/>
      <c r="I116" t="s">
        <v>17</v>
      </c>
      <c r="J116" s="17">
        <f t="shared" si="4"/>
        <v>979.45515</v>
      </c>
      <c r="K116" s="17">
        <f t="shared" si="5"/>
        <v>979.29900999999995</v>
      </c>
      <c r="L116" s="17">
        <f t="shared" si="6"/>
        <v>979.56772000000001</v>
      </c>
      <c r="M116" s="17">
        <f t="shared" si="7"/>
        <v>979.34090000000003</v>
      </c>
      <c r="N116" s="17">
        <f t="shared" si="8"/>
        <v>979.63271999999995</v>
      </c>
      <c r="O116" s="17">
        <f t="shared" si="16"/>
        <v>979.45910000000003</v>
      </c>
      <c r="P116" s="17"/>
      <c r="Q116" t="s">
        <v>17</v>
      </c>
      <c r="R116" s="17"/>
      <c r="S116" s="17">
        <f t="shared" si="9"/>
        <v>0.75999581403612393</v>
      </c>
      <c r="T116" s="17">
        <f t="shared" si="10"/>
        <v>-1.2980538611921566</v>
      </c>
      <c r="U116" s="17">
        <f t="shared" si="11"/>
        <v>1.1101061653422919</v>
      </c>
      <c r="V116" s="17">
        <f t="shared" si="12"/>
        <v>-1.4125494334215978</v>
      </c>
      <c r="W116" s="54">
        <f t="shared" si="13"/>
        <v>-0.86430419302162298</v>
      </c>
      <c r="X116" s="54">
        <f t="shared" si="14"/>
        <v>-0.21012532880883464</v>
      </c>
      <c r="Y116" s="54"/>
    </row>
    <row r="117" spans="1:25" x14ac:dyDescent="0.2">
      <c r="A117" t="s">
        <v>18</v>
      </c>
      <c r="B117" s="8">
        <v>11.610190000000001</v>
      </c>
      <c r="C117" s="8">
        <v>11.992290000000001</v>
      </c>
      <c r="D117" s="8">
        <v>12.41587</v>
      </c>
      <c r="E117" s="8">
        <v>12.55227</v>
      </c>
      <c r="F117" s="8">
        <v>10.678700000000001</v>
      </c>
      <c r="G117" s="8">
        <f t="shared" si="15"/>
        <v>11.849864</v>
      </c>
      <c r="H117" s="8"/>
      <c r="I117" t="s">
        <v>18</v>
      </c>
      <c r="J117" s="17">
        <f t="shared" si="4"/>
        <v>988.38981000000001</v>
      </c>
      <c r="K117" s="17">
        <f t="shared" si="5"/>
        <v>988.00770999999997</v>
      </c>
      <c r="L117" s="17">
        <f t="shared" si="6"/>
        <v>987.58412999999996</v>
      </c>
      <c r="M117" s="17">
        <f t="shared" si="7"/>
        <v>987.44772999999998</v>
      </c>
      <c r="N117" s="17">
        <f t="shared" si="8"/>
        <v>989.32129999999995</v>
      </c>
      <c r="O117" s="17">
        <f t="shared" si="16"/>
        <v>988.15013599999986</v>
      </c>
      <c r="P117" s="17"/>
      <c r="Q117" t="s">
        <v>18</v>
      </c>
      <c r="R117" s="17"/>
      <c r="S117" s="17">
        <f t="shared" si="9"/>
        <v>3.2910744785399668</v>
      </c>
      <c r="T117" s="17">
        <f t="shared" si="10"/>
        <v>3.5321027093240689</v>
      </c>
      <c r="U117" s="17">
        <f t="shared" si="11"/>
        <v>1.0985939769021429</v>
      </c>
      <c r="V117" s="17">
        <f t="shared" si="12"/>
        <v>-14.926144832767294</v>
      </c>
      <c r="W117" s="54">
        <f t="shared" si="13"/>
        <v>-8.0230383826621274</v>
      </c>
      <c r="X117" s="54">
        <f t="shared" si="14"/>
        <v>-1.7510934170002788</v>
      </c>
      <c r="Y117" s="54"/>
    </row>
    <row r="118" spans="1:25" x14ac:dyDescent="0.2">
      <c r="A118" t="s">
        <v>19</v>
      </c>
      <c r="B118" s="8">
        <v>2.2421599999999997</v>
      </c>
      <c r="C118" s="8">
        <v>2.45783</v>
      </c>
      <c r="D118" s="8">
        <v>2.5118499999999999</v>
      </c>
      <c r="E118" s="8">
        <v>2.6606900000000002</v>
      </c>
      <c r="F118" s="8">
        <v>2.3075199999999998</v>
      </c>
      <c r="G118" s="8">
        <f t="shared" si="15"/>
        <v>2.43601</v>
      </c>
      <c r="H118" s="8"/>
      <c r="I118" t="s">
        <v>19</v>
      </c>
      <c r="J118" s="17">
        <f t="shared" si="4"/>
        <v>997.75783999999999</v>
      </c>
      <c r="K118" s="17">
        <f t="shared" si="5"/>
        <v>997.54217000000006</v>
      </c>
      <c r="L118" s="17">
        <f t="shared" si="6"/>
        <v>997.48815000000002</v>
      </c>
      <c r="M118" s="17">
        <f t="shared" si="7"/>
        <v>997.33930999999995</v>
      </c>
      <c r="N118" s="17">
        <f t="shared" si="8"/>
        <v>997.69248000000005</v>
      </c>
      <c r="O118" s="17">
        <f t="shared" si="16"/>
        <v>997.56398999999999</v>
      </c>
      <c r="P118" s="17"/>
      <c r="Q118" t="s">
        <v>19</v>
      </c>
      <c r="R118" s="17"/>
      <c r="S118" s="17">
        <f t="shared" si="9"/>
        <v>9.6188496806650861</v>
      </c>
      <c r="T118" s="17">
        <f t="shared" si="10"/>
        <v>2.1978737341476</v>
      </c>
      <c r="U118" s="17">
        <f t="shared" si="11"/>
        <v>5.9255130680574206</v>
      </c>
      <c r="V118" s="17">
        <f t="shared" si="12"/>
        <v>-13.273624510935148</v>
      </c>
      <c r="W118" s="54">
        <f t="shared" si="13"/>
        <v>2.9150462054447539</v>
      </c>
      <c r="X118" s="54">
        <f t="shared" si="14"/>
        <v>1.1171529929837392</v>
      </c>
      <c r="Y118" s="54"/>
    </row>
    <row r="119" spans="1:25" x14ac:dyDescent="0.2">
      <c r="A119" t="s">
        <v>20</v>
      </c>
      <c r="B119" s="3">
        <v>206.85973999999999</v>
      </c>
      <c r="C119" s="3">
        <v>204.54983999999999</v>
      </c>
      <c r="D119" s="3">
        <v>199.45079999999999</v>
      </c>
      <c r="E119" s="3">
        <v>193.34822</v>
      </c>
      <c r="F119" s="3">
        <v>171.46898000000002</v>
      </c>
      <c r="G119" s="8">
        <f t="shared" si="15"/>
        <v>195.135516</v>
      </c>
      <c r="H119" s="3"/>
      <c r="I119" t="s">
        <v>20</v>
      </c>
      <c r="J119" s="17">
        <f t="shared" si="4"/>
        <v>793.14026000000001</v>
      </c>
      <c r="K119" s="17">
        <f t="shared" si="5"/>
        <v>795.45015999999998</v>
      </c>
      <c r="L119" s="17">
        <f t="shared" si="6"/>
        <v>800.54920000000004</v>
      </c>
      <c r="M119" s="17">
        <f t="shared" si="7"/>
        <v>806.65178000000003</v>
      </c>
      <c r="N119" s="17">
        <f t="shared" si="8"/>
        <v>828.53102000000001</v>
      </c>
      <c r="O119" s="17">
        <f t="shared" si="16"/>
        <v>804.86448399999995</v>
      </c>
      <c r="P119" s="17"/>
      <c r="Q119" t="s">
        <v>20</v>
      </c>
      <c r="R119" s="17"/>
      <c r="S119" s="17">
        <f t="shared" si="9"/>
        <v>-1.1166503448181839</v>
      </c>
      <c r="T119" s="17">
        <f t="shared" si="10"/>
        <v>-2.4928105541417205</v>
      </c>
      <c r="U119" s="17">
        <f t="shared" si="11"/>
        <v>-3.059691913995827</v>
      </c>
      <c r="V119" s="17">
        <f t="shared" si="12"/>
        <v>-11.315976945637246</v>
      </c>
      <c r="W119" s="54">
        <f t="shared" si="13"/>
        <v>-17.10857801522905</v>
      </c>
      <c r="X119" s="54">
        <f t="shared" si="14"/>
        <v>-4.4962824396482439</v>
      </c>
      <c r="Y119" s="54"/>
    </row>
    <row r="120" spans="1:25" x14ac:dyDescent="0.2">
      <c r="A120" t="s">
        <v>21</v>
      </c>
      <c r="B120" s="3">
        <v>396.88013000000001</v>
      </c>
      <c r="C120" s="3">
        <v>412.10701</v>
      </c>
      <c r="D120" s="3">
        <v>412.54151999999999</v>
      </c>
      <c r="E120" s="3">
        <v>390.13046000000003</v>
      </c>
      <c r="F120" s="3">
        <v>373.27696999999995</v>
      </c>
      <c r="G120" s="8">
        <f t="shared" si="15"/>
        <v>396.98721799999998</v>
      </c>
      <c r="H120" s="3"/>
      <c r="I120" t="s">
        <v>21</v>
      </c>
      <c r="J120" s="17">
        <f t="shared" si="4"/>
        <v>603.11986999999999</v>
      </c>
      <c r="K120" s="17">
        <f t="shared" si="5"/>
        <v>587.89299000000005</v>
      </c>
      <c r="L120" s="17">
        <f t="shared" si="6"/>
        <v>587.45848000000001</v>
      </c>
      <c r="M120" s="17">
        <f t="shared" si="7"/>
        <v>609.86953999999992</v>
      </c>
      <c r="N120" s="17">
        <f t="shared" si="8"/>
        <v>626.72303000000011</v>
      </c>
      <c r="O120" s="17">
        <f t="shared" si="16"/>
        <v>603.01278200000002</v>
      </c>
      <c r="P120" s="17"/>
      <c r="Q120" t="s">
        <v>21</v>
      </c>
      <c r="R120" s="17"/>
      <c r="S120" s="17">
        <f t="shared" si="9"/>
        <v>3.8366445808209129</v>
      </c>
      <c r="T120" s="17">
        <f t="shared" si="10"/>
        <v>0.1054362069696385</v>
      </c>
      <c r="U120" s="17">
        <f t="shared" si="11"/>
        <v>-5.4324374429027076</v>
      </c>
      <c r="V120" s="17">
        <f t="shared" si="12"/>
        <v>-4.3199626094307222</v>
      </c>
      <c r="W120" s="54">
        <f t="shared" si="13"/>
        <v>-5.9471760402820015</v>
      </c>
      <c r="X120" s="54">
        <f t="shared" si="14"/>
        <v>-1.4525798161357195</v>
      </c>
      <c r="Y120" s="54"/>
    </row>
    <row r="121" spans="1:25" x14ac:dyDescent="0.2">
      <c r="A121" t="s">
        <v>22</v>
      </c>
      <c r="B121" s="8">
        <v>69.88082</v>
      </c>
      <c r="C121" s="8">
        <v>75.412419999999997</v>
      </c>
      <c r="D121" s="8">
        <v>72.042280000000005</v>
      </c>
      <c r="E121" s="8">
        <v>68.661860000000004</v>
      </c>
      <c r="F121" s="8">
        <v>59.731540000000003</v>
      </c>
      <c r="G121" s="8">
        <f t="shared" si="15"/>
        <v>69.145784000000006</v>
      </c>
      <c r="H121" s="8"/>
      <c r="I121" t="s">
        <v>22</v>
      </c>
      <c r="J121" s="17">
        <f t="shared" si="4"/>
        <v>930.11918000000003</v>
      </c>
      <c r="K121" s="17">
        <f t="shared" si="5"/>
        <v>924.58758</v>
      </c>
      <c r="L121" s="17">
        <f t="shared" si="6"/>
        <v>927.95771999999999</v>
      </c>
      <c r="M121" s="17">
        <f t="shared" si="7"/>
        <v>931.33813999999995</v>
      </c>
      <c r="N121" s="17">
        <f t="shared" si="8"/>
        <v>940.26846</v>
      </c>
      <c r="O121" s="17">
        <f t="shared" si="16"/>
        <v>930.85421599999995</v>
      </c>
      <c r="P121" s="17"/>
      <c r="Q121" t="s">
        <v>22</v>
      </c>
      <c r="R121" s="17"/>
      <c r="S121" s="17">
        <f t="shared" si="9"/>
        <v>7.915762865976669</v>
      </c>
      <c r="T121" s="17">
        <f t="shared" si="10"/>
        <v>-4.4689455662608255</v>
      </c>
      <c r="U121" s="17">
        <f t="shared" si="11"/>
        <v>-4.6922723711687091</v>
      </c>
      <c r="V121" s="17">
        <f t="shared" si="12"/>
        <v>-13.006230824507231</v>
      </c>
      <c r="W121" s="54">
        <f t="shared" si="13"/>
        <v>-14.523699063634337</v>
      </c>
      <c r="X121" s="54">
        <f t="shared" si="14"/>
        <v>-3.5629214739900243</v>
      </c>
      <c r="Y121" s="54"/>
    </row>
    <row r="122" spans="1:25" x14ac:dyDescent="0.2">
      <c r="A122" t="s">
        <v>23</v>
      </c>
      <c r="B122" s="3">
        <v>116.18774000000001</v>
      </c>
      <c r="C122" s="3">
        <v>119.37325</v>
      </c>
      <c r="D122" s="3">
        <v>119.6525</v>
      </c>
      <c r="E122" s="3">
        <v>116.22447</v>
      </c>
      <c r="F122" s="3">
        <v>112.17928999999999</v>
      </c>
      <c r="G122" s="8">
        <f t="shared" si="15"/>
        <v>116.72345</v>
      </c>
      <c r="H122" s="3"/>
      <c r="I122" t="s">
        <v>23</v>
      </c>
      <c r="J122" s="17">
        <f t="shared" si="4"/>
        <v>883.81226000000004</v>
      </c>
      <c r="K122" s="17">
        <f t="shared" si="5"/>
        <v>880.62675000000002</v>
      </c>
      <c r="L122" s="17">
        <f t="shared" si="6"/>
        <v>880.34749999999997</v>
      </c>
      <c r="M122" s="17">
        <f t="shared" si="7"/>
        <v>883.77553</v>
      </c>
      <c r="N122" s="17">
        <f t="shared" si="8"/>
        <v>887.82070999999996</v>
      </c>
      <c r="O122" s="17">
        <f t="shared" si="16"/>
        <v>883.27654999999993</v>
      </c>
      <c r="P122" s="17"/>
      <c r="Q122" t="s">
        <v>23</v>
      </c>
      <c r="R122" s="17"/>
      <c r="S122" s="17">
        <f t="shared" si="9"/>
        <v>2.7416920236162556</v>
      </c>
      <c r="T122" s="17">
        <f t="shared" si="10"/>
        <v>0.23393013091291781</v>
      </c>
      <c r="U122" s="17">
        <f t="shared" si="11"/>
        <v>-2.8649881949813056</v>
      </c>
      <c r="V122" s="17">
        <f t="shared" si="12"/>
        <v>-3.4804890914968265</v>
      </c>
      <c r="W122" s="54">
        <f t="shared" si="13"/>
        <v>-3.4499767359275686</v>
      </c>
      <c r="X122" s="54">
        <f t="shared" si="14"/>
        <v>-0.84246378298723967</v>
      </c>
      <c r="Y122" s="54"/>
    </row>
    <row r="123" spans="1:25" x14ac:dyDescent="0.2">
      <c r="A123" t="s">
        <v>24</v>
      </c>
      <c r="B123" s="3">
        <v>41.526309999999995</v>
      </c>
      <c r="C123" s="3">
        <v>42.633009999999999</v>
      </c>
      <c r="D123" s="3">
        <v>42.515410000000003</v>
      </c>
      <c r="E123" s="3">
        <v>40.188019999999995</v>
      </c>
      <c r="F123" s="3">
        <v>37.288839999999993</v>
      </c>
      <c r="G123" s="8">
        <f t="shared" si="15"/>
        <v>40.830317999999998</v>
      </c>
      <c r="H123" s="3"/>
      <c r="I123" t="s">
        <v>24</v>
      </c>
      <c r="J123" s="17">
        <f t="shared" si="4"/>
        <v>958.47369000000003</v>
      </c>
      <c r="K123" s="17">
        <f t="shared" si="5"/>
        <v>957.36698999999999</v>
      </c>
      <c r="L123" s="17">
        <f t="shared" si="6"/>
        <v>957.48459000000003</v>
      </c>
      <c r="M123" s="17">
        <f t="shared" si="7"/>
        <v>959.81197999999995</v>
      </c>
      <c r="N123" s="17">
        <f t="shared" si="8"/>
        <v>962.71116000000006</v>
      </c>
      <c r="O123" s="17">
        <f t="shared" si="16"/>
        <v>959.16968200000008</v>
      </c>
      <c r="P123" s="17"/>
      <c r="Q123" t="s">
        <v>24</v>
      </c>
      <c r="R123" s="17"/>
      <c r="S123" s="17">
        <f t="shared" si="9"/>
        <v>2.6650574057748058</v>
      </c>
      <c r="T123" s="17">
        <f t="shared" si="10"/>
        <v>-0.27584259239494452</v>
      </c>
      <c r="U123" s="17">
        <f t="shared" si="11"/>
        <v>-5.4742268744438976</v>
      </c>
      <c r="V123" s="17">
        <f t="shared" si="12"/>
        <v>-7.2140404030853018</v>
      </c>
      <c r="W123" s="54">
        <f t="shared" si="13"/>
        <v>-10.204301802881119</v>
      </c>
      <c r="X123" s="54">
        <f t="shared" si="14"/>
        <v>-2.5747631160373343</v>
      </c>
      <c r="Y123" s="54"/>
    </row>
    <row r="124" spans="1:25" x14ac:dyDescent="0.2">
      <c r="A124" t="s">
        <v>25</v>
      </c>
      <c r="B124" s="8">
        <v>17.851080000000003</v>
      </c>
      <c r="C124" s="8">
        <v>17.944669999999999</v>
      </c>
      <c r="D124" s="8">
        <v>17.791330000000002</v>
      </c>
      <c r="E124" s="8">
        <v>17.28266</v>
      </c>
      <c r="F124" s="8">
        <v>16.00094</v>
      </c>
      <c r="G124" s="8">
        <f t="shared" si="15"/>
        <v>17.374136</v>
      </c>
      <c r="H124" s="8"/>
      <c r="I124" t="s">
        <v>25</v>
      </c>
      <c r="J124" s="17">
        <f t="shared" si="4"/>
        <v>982.14891999999998</v>
      </c>
      <c r="K124" s="17">
        <f t="shared" si="5"/>
        <v>982.05533000000003</v>
      </c>
      <c r="L124" s="17">
        <f t="shared" si="6"/>
        <v>982.20866999999998</v>
      </c>
      <c r="M124" s="17">
        <f t="shared" si="7"/>
        <v>982.71734000000004</v>
      </c>
      <c r="N124" s="17">
        <f t="shared" si="8"/>
        <v>983.99905999999999</v>
      </c>
      <c r="O124" s="17">
        <f t="shared" si="16"/>
        <v>982.62586399999998</v>
      </c>
      <c r="P124" s="17"/>
      <c r="Q124" t="s">
        <v>25</v>
      </c>
      <c r="R124" s="17"/>
      <c r="S124" s="17">
        <f t="shared" si="9"/>
        <v>0.52428200422604898</v>
      </c>
      <c r="T124" s="17">
        <f t="shared" si="10"/>
        <v>-0.85451557481969009</v>
      </c>
      <c r="U124" s="17">
        <f t="shared" si="11"/>
        <v>-2.8590892305409552</v>
      </c>
      <c r="V124" s="17">
        <f t="shared" si="12"/>
        <v>-7.4162194939899297</v>
      </c>
      <c r="W124" s="54">
        <f t="shared" si="13"/>
        <v>-10.36430288811659</v>
      </c>
      <c r="X124" s="54">
        <f t="shared" si="14"/>
        <v>-2.6513855737811314</v>
      </c>
      <c r="Y124" s="54"/>
    </row>
    <row r="125" spans="1:25" x14ac:dyDescent="0.2">
      <c r="A125" t="s">
        <v>26</v>
      </c>
      <c r="B125" s="3">
        <v>337.95265000000001</v>
      </c>
      <c r="C125" s="3">
        <v>352.2439</v>
      </c>
      <c r="D125" s="3">
        <v>347.38319999999999</v>
      </c>
      <c r="E125" s="3">
        <v>328.93849999999998</v>
      </c>
      <c r="F125" s="3">
        <v>278.71540000000005</v>
      </c>
      <c r="G125" s="8">
        <f t="shared" si="15"/>
        <v>329.04672999999997</v>
      </c>
      <c r="H125" s="3"/>
      <c r="I125" t="s">
        <v>26</v>
      </c>
      <c r="J125" s="17">
        <f t="shared" si="4"/>
        <v>662.04735000000005</v>
      </c>
      <c r="K125" s="17">
        <f t="shared" si="5"/>
        <v>647.75610000000006</v>
      </c>
      <c r="L125" s="17">
        <f t="shared" si="6"/>
        <v>652.61680000000001</v>
      </c>
      <c r="M125" s="17">
        <f t="shared" si="7"/>
        <v>671.06150000000002</v>
      </c>
      <c r="N125" s="17">
        <f t="shared" si="8"/>
        <v>721.28459999999995</v>
      </c>
      <c r="O125" s="17">
        <f t="shared" si="16"/>
        <v>670.95326999999997</v>
      </c>
      <c r="P125" s="17"/>
      <c r="Q125" t="s">
        <v>26</v>
      </c>
      <c r="R125" s="17"/>
      <c r="S125" s="17">
        <f t="shared" si="9"/>
        <v>4.2287728769104165</v>
      </c>
      <c r="T125" s="17">
        <f t="shared" si="10"/>
        <v>-1.3799245352439058</v>
      </c>
      <c r="U125" s="17">
        <f t="shared" si="11"/>
        <v>-5.3096119789327787</v>
      </c>
      <c r="V125" s="17">
        <f t="shared" si="12"/>
        <v>-15.268234031589472</v>
      </c>
      <c r="W125" s="54">
        <f t="shared" si="13"/>
        <v>-17.528269122908181</v>
      </c>
      <c r="X125" s="54">
        <f t="shared" si="14"/>
        <v>-4.4322494172139351</v>
      </c>
      <c r="Y125" s="54"/>
    </row>
    <row r="126" spans="1:25" x14ac:dyDescent="0.2">
      <c r="A126" t="s">
        <v>27</v>
      </c>
      <c r="B126" s="3">
        <v>56.027250000000002</v>
      </c>
      <c r="C126" s="3">
        <v>55.34966</v>
      </c>
      <c r="D126" s="3">
        <v>54.606300000000005</v>
      </c>
      <c r="E126" s="3">
        <v>53.283970000000004</v>
      </c>
      <c r="F126" s="3">
        <v>47.152269999999994</v>
      </c>
      <c r="G126" s="8">
        <f t="shared" si="15"/>
        <v>53.283890000000007</v>
      </c>
      <c r="H126" s="3"/>
      <c r="I126" t="s">
        <v>27</v>
      </c>
      <c r="J126" s="17">
        <f t="shared" si="4"/>
        <v>943.97275000000002</v>
      </c>
      <c r="K126" s="17">
        <f t="shared" si="5"/>
        <v>944.65034000000003</v>
      </c>
      <c r="L126" s="17">
        <f t="shared" si="6"/>
        <v>945.39369999999997</v>
      </c>
      <c r="M126" s="17">
        <f t="shared" si="7"/>
        <v>946.71603000000005</v>
      </c>
      <c r="N126" s="17">
        <f t="shared" si="8"/>
        <v>952.84772999999996</v>
      </c>
      <c r="O126" s="17">
        <f t="shared" si="16"/>
        <v>946.71611000000007</v>
      </c>
      <c r="P126" s="17"/>
      <c r="Q126" t="s">
        <v>27</v>
      </c>
      <c r="R126" s="17"/>
      <c r="S126" s="17">
        <f t="shared" si="9"/>
        <v>-1.2093936432718044</v>
      </c>
      <c r="T126" s="17">
        <f t="shared" si="10"/>
        <v>-1.3430254133448978</v>
      </c>
      <c r="U126" s="17">
        <f t="shared" si="11"/>
        <v>-2.4215704048800242</v>
      </c>
      <c r="V126" s="17">
        <f t="shared" si="12"/>
        <v>-11.507588492373989</v>
      </c>
      <c r="W126" s="54">
        <f t="shared" si="13"/>
        <v>-15.840470485344198</v>
      </c>
      <c r="X126" s="54">
        <f t="shared" si="14"/>
        <v>-4.1203944884676789</v>
      </c>
      <c r="Y126" s="54"/>
    </row>
    <row r="127" spans="1:25" x14ac:dyDescent="0.2">
      <c r="A127" t="s">
        <v>98</v>
      </c>
      <c r="B127" s="8">
        <v>3929.7675299999996</v>
      </c>
      <c r="C127" s="8">
        <v>3960.2287000000001</v>
      </c>
      <c r="D127" s="8">
        <v>3881.1291200000001</v>
      </c>
      <c r="E127" s="8">
        <v>3724.2703199999996</v>
      </c>
      <c r="F127" s="8">
        <v>3359.7107000000001</v>
      </c>
      <c r="G127" s="8">
        <f t="shared" si="15"/>
        <v>3771.0212740000002</v>
      </c>
      <c r="H127" s="8"/>
      <c r="I127" t="s">
        <v>98</v>
      </c>
      <c r="J127" s="17">
        <f t="shared" si="4"/>
        <v>-2929.7675299999996</v>
      </c>
      <c r="K127" s="17">
        <f t="shared" si="5"/>
        <v>-2960.2287000000001</v>
      </c>
      <c r="L127" s="17">
        <f t="shared" si="6"/>
        <v>-2881.1291200000001</v>
      </c>
      <c r="M127" s="17">
        <f t="shared" si="7"/>
        <v>-2724.2703199999996</v>
      </c>
      <c r="N127" s="17">
        <f t="shared" si="8"/>
        <v>-2359.7107000000001</v>
      </c>
      <c r="O127" s="17">
        <f t="shared" si="16"/>
        <v>-2771.0212739999997</v>
      </c>
      <c r="P127" s="17"/>
      <c r="Q127" t="s">
        <v>98</v>
      </c>
      <c r="R127" s="17"/>
      <c r="S127" s="17">
        <f t="shared" si="9"/>
        <v>0.77513923578071031</v>
      </c>
      <c r="T127" s="17">
        <f t="shared" si="10"/>
        <v>-1.9973487894777402</v>
      </c>
      <c r="U127" s="17">
        <f t="shared" si="11"/>
        <v>-4.041576436910721</v>
      </c>
      <c r="V127" s="17">
        <f t="shared" si="12"/>
        <v>-9.7887529281171926</v>
      </c>
      <c r="W127" s="54">
        <f t="shared" si="13"/>
        <v>-14.506120925682328</v>
      </c>
      <c r="X127" s="54">
        <f t="shared" si="14"/>
        <v>-3.7631347296812359</v>
      </c>
      <c r="Y127" s="54"/>
    </row>
    <row r="128" spans="1:25" x14ac:dyDescent="0.2">
      <c r="A128" s="73" t="s">
        <v>159</v>
      </c>
    </row>
    <row r="132" spans="1:9" x14ac:dyDescent="0.2">
      <c r="A132" s="1" t="s">
        <v>41</v>
      </c>
      <c r="B132">
        <v>2016</v>
      </c>
      <c r="C132">
        <v>2017</v>
      </c>
      <c r="D132">
        <v>2018</v>
      </c>
      <c r="E132">
        <v>2019</v>
      </c>
      <c r="F132">
        <v>2020</v>
      </c>
      <c r="G132">
        <v>2021</v>
      </c>
      <c r="H132" t="s">
        <v>102</v>
      </c>
    </row>
    <row r="133" spans="1:9" x14ac:dyDescent="0.2">
      <c r="A133" t="s">
        <v>1</v>
      </c>
      <c r="B133" s="9">
        <v>9.3000000000000007</v>
      </c>
      <c r="C133" s="3">
        <v>9.34</v>
      </c>
      <c r="D133" s="3">
        <v>9.7899999999999991</v>
      </c>
      <c r="E133" s="3">
        <v>9.7200000000000006</v>
      </c>
      <c r="F133" s="3">
        <v>9.7799999999999994</v>
      </c>
      <c r="G133" s="3">
        <v>9.69</v>
      </c>
      <c r="H133" s="18">
        <f t="shared" ref="H133:H160" si="17">AVERAGE(B133:F133)</f>
        <v>9.5860000000000003</v>
      </c>
      <c r="I133" s="3"/>
    </row>
    <row r="134" spans="1:9" x14ac:dyDescent="0.2">
      <c r="A134" t="s">
        <v>2</v>
      </c>
      <c r="B134" s="2">
        <v>6.21</v>
      </c>
      <c r="C134" s="2">
        <v>6.24</v>
      </c>
      <c r="D134" s="2">
        <v>6.34</v>
      </c>
      <c r="E134" s="2">
        <v>6.45</v>
      </c>
      <c r="F134" s="2">
        <v>6.79</v>
      </c>
      <c r="G134" s="2">
        <v>6.47</v>
      </c>
      <c r="H134" s="18">
        <f t="shared" si="17"/>
        <v>6.4060000000000006</v>
      </c>
      <c r="I134" s="2"/>
    </row>
    <row r="135" spans="1:9" x14ac:dyDescent="0.2">
      <c r="A135" t="s">
        <v>3</v>
      </c>
      <c r="B135" s="3">
        <v>2.29</v>
      </c>
      <c r="C135" s="3">
        <v>2.2799999999999998</v>
      </c>
      <c r="D135" s="3">
        <v>2.33</v>
      </c>
      <c r="E135" s="3">
        <v>2.4500000000000002</v>
      </c>
      <c r="F135" s="3">
        <v>2.48</v>
      </c>
      <c r="G135" s="3">
        <v>2.4700000000000002</v>
      </c>
      <c r="H135" s="18">
        <f t="shared" si="17"/>
        <v>2.3660000000000005</v>
      </c>
      <c r="I135" s="3"/>
    </row>
    <row r="136" spans="1:9" x14ac:dyDescent="0.2">
      <c r="A136" t="s">
        <v>4</v>
      </c>
      <c r="B136" s="2">
        <v>5.48</v>
      </c>
      <c r="C136" s="2">
        <v>5.47</v>
      </c>
      <c r="D136" s="2">
        <v>5.75</v>
      </c>
      <c r="E136" s="2">
        <v>5.87</v>
      </c>
      <c r="F136" s="2">
        <v>5.68</v>
      </c>
      <c r="G136" s="2">
        <v>6.13</v>
      </c>
      <c r="H136" s="18">
        <f t="shared" si="17"/>
        <v>5.65</v>
      </c>
      <c r="I136" s="2"/>
    </row>
    <row r="137" spans="1:9" x14ac:dyDescent="0.2">
      <c r="A137" t="s">
        <v>5</v>
      </c>
      <c r="B137" s="2">
        <v>6.94</v>
      </c>
      <c r="C137" s="2">
        <v>7.14</v>
      </c>
      <c r="D137" s="2">
        <v>7.34</v>
      </c>
      <c r="E137" s="2">
        <v>7.75</v>
      </c>
      <c r="F137" s="2">
        <v>8.41</v>
      </c>
      <c r="G137" s="2">
        <v>8.6199999999999992</v>
      </c>
      <c r="H137" s="18">
        <f t="shared" si="17"/>
        <v>7.516</v>
      </c>
      <c r="I137" s="2"/>
    </row>
    <row r="138" spans="1:9" x14ac:dyDescent="0.2">
      <c r="A138" t="s">
        <v>6</v>
      </c>
      <c r="B138" s="2">
        <v>4.2300000000000004</v>
      </c>
      <c r="C138" s="2">
        <v>4.26</v>
      </c>
      <c r="D138" s="2">
        <v>4.38</v>
      </c>
      <c r="E138" s="2">
        <v>4.59</v>
      </c>
      <c r="F138" s="2">
        <v>4.62</v>
      </c>
      <c r="G138" s="2">
        <v>4.51</v>
      </c>
      <c r="H138" s="18">
        <f t="shared" si="17"/>
        <v>4.4160000000000004</v>
      </c>
      <c r="I138" s="2"/>
    </row>
    <row r="139" spans="1:9" x14ac:dyDescent="0.2">
      <c r="A139" t="s">
        <v>7</v>
      </c>
      <c r="B139" s="3">
        <v>14.53</v>
      </c>
      <c r="C139" s="3">
        <v>14.96</v>
      </c>
      <c r="D139" s="3">
        <v>15.18</v>
      </c>
      <c r="E139" s="3">
        <v>15.73</v>
      </c>
      <c r="F139" s="3">
        <v>16.829999999999998</v>
      </c>
      <c r="G139" s="3">
        <v>16.739999999999998</v>
      </c>
      <c r="H139" s="18">
        <f t="shared" si="17"/>
        <v>15.446000000000002</v>
      </c>
      <c r="I139" s="3"/>
    </row>
    <row r="140" spans="1:9" x14ac:dyDescent="0.2">
      <c r="A140" t="s">
        <v>8</v>
      </c>
      <c r="B140" s="3">
        <v>2.85</v>
      </c>
      <c r="C140" s="3">
        <v>3.04</v>
      </c>
      <c r="D140" s="3">
        <v>3.21</v>
      </c>
      <c r="E140" s="9">
        <v>4</v>
      </c>
      <c r="F140" s="3">
        <v>4.24</v>
      </c>
      <c r="G140" s="3">
        <v>4.47</v>
      </c>
      <c r="H140" s="18">
        <f t="shared" si="17"/>
        <v>3.4680000000000009</v>
      </c>
      <c r="I140" s="3"/>
    </row>
    <row r="141" spans="1:9" x14ac:dyDescent="0.2">
      <c r="A141" t="s">
        <v>9</v>
      </c>
      <c r="B141" s="3">
        <v>5.69</v>
      </c>
      <c r="C141" s="3">
        <v>5.79</v>
      </c>
      <c r="D141" s="3">
        <v>5.75</v>
      </c>
      <c r="E141" s="3">
        <v>5.94</v>
      </c>
      <c r="F141" s="3">
        <v>6.18</v>
      </c>
      <c r="G141" s="3">
        <v>6.07</v>
      </c>
      <c r="H141" s="18">
        <f t="shared" si="17"/>
        <v>5.87</v>
      </c>
      <c r="I141" s="3"/>
    </row>
    <row r="142" spans="1:9" x14ac:dyDescent="0.2">
      <c r="A142" t="s">
        <v>10</v>
      </c>
      <c r="B142" s="3">
        <v>8.26</v>
      </c>
      <c r="C142" s="3">
        <v>8.44</v>
      </c>
      <c r="D142" s="3">
        <v>8.6300000000000008</v>
      </c>
      <c r="E142" s="9">
        <v>8.9</v>
      </c>
      <c r="F142" s="3">
        <v>9.26</v>
      </c>
      <c r="G142" s="3">
        <v>9.14</v>
      </c>
      <c r="H142" s="18">
        <f t="shared" si="17"/>
        <v>8.6979999999999986</v>
      </c>
      <c r="I142" s="3"/>
    </row>
    <row r="143" spans="1:9" x14ac:dyDescent="0.2">
      <c r="A143" t="s">
        <v>11</v>
      </c>
      <c r="B143" s="2">
        <v>8.83</v>
      </c>
      <c r="C143" s="2">
        <v>9.0299999999999994</v>
      </c>
      <c r="D143" s="2">
        <v>9.34</v>
      </c>
      <c r="E143" s="2">
        <v>9.65</v>
      </c>
      <c r="F143" s="2">
        <v>10.050000000000001</v>
      </c>
      <c r="G143" s="2">
        <v>9.93</v>
      </c>
      <c r="H143" s="18">
        <f t="shared" si="17"/>
        <v>9.3800000000000008</v>
      </c>
      <c r="I143" s="2"/>
    </row>
    <row r="144" spans="1:9" x14ac:dyDescent="0.2">
      <c r="A144" t="s">
        <v>12</v>
      </c>
      <c r="B144" s="3">
        <v>7.17</v>
      </c>
      <c r="C144" s="3">
        <v>6.94</v>
      </c>
      <c r="D144" s="3">
        <v>7.19</v>
      </c>
      <c r="E144" s="3">
        <v>7.31</v>
      </c>
      <c r="F144" s="3">
        <v>7.86</v>
      </c>
      <c r="G144" s="3">
        <v>8.06</v>
      </c>
      <c r="H144" s="18">
        <f t="shared" si="17"/>
        <v>7.2939999999999996</v>
      </c>
      <c r="I144" s="3"/>
    </row>
    <row r="145" spans="1:9" x14ac:dyDescent="0.2">
      <c r="A145" t="s">
        <v>13</v>
      </c>
      <c r="B145" s="2">
        <v>4.42</v>
      </c>
      <c r="C145" s="2">
        <v>4.42</v>
      </c>
      <c r="D145" s="2">
        <v>4.6399999999999997</v>
      </c>
      <c r="E145" s="2">
        <v>4.87</v>
      </c>
      <c r="F145" s="2">
        <v>4.75</v>
      </c>
      <c r="G145" s="2">
        <v>4.8600000000000003</v>
      </c>
      <c r="H145" s="18">
        <f t="shared" si="17"/>
        <v>4.62</v>
      </c>
      <c r="I145" s="2"/>
    </row>
    <row r="146" spans="1:9" x14ac:dyDescent="0.2">
      <c r="A146" t="s">
        <v>14</v>
      </c>
      <c r="B146" s="2">
        <v>15.52</v>
      </c>
      <c r="C146" s="2">
        <v>17.329999999999998</v>
      </c>
      <c r="D146" s="2">
        <v>18.46</v>
      </c>
      <c r="E146" s="11">
        <v>19.399999999999999</v>
      </c>
      <c r="F146" s="2">
        <v>22.41</v>
      </c>
      <c r="G146" s="2">
        <v>24.45</v>
      </c>
      <c r="H146" s="18">
        <f t="shared" si="17"/>
        <v>18.623999999999999</v>
      </c>
      <c r="I146" s="2"/>
    </row>
    <row r="147" spans="1:9" x14ac:dyDescent="0.2">
      <c r="A147" t="s">
        <v>15</v>
      </c>
      <c r="B147" s="3">
        <v>10.08</v>
      </c>
      <c r="C147" s="3">
        <v>9.91</v>
      </c>
      <c r="D147" s="3">
        <v>10.130000000000001</v>
      </c>
      <c r="E147" s="3">
        <v>10.29</v>
      </c>
      <c r="F147" s="3">
        <v>10.28</v>
      </c>
      <c r="G147" s="3">
        <v>10.14</v>
      </c>
      <c r="H147" s="18">
        <f t="shared" si="17"/>
        <v>10.138000000000002</v>
      </c>
      <c r="I147" s="3"/>
    </row>
    <row r="148" spans="1:9" x14ac:dyDescent="0.2">
      <c r="A148" t="s">
        <v>16</v>
      </c>
      <c r="B148" s="3">
        <v>4.63</v>
      </c>
      <c r="C148" s="3">
        <v>4.68</v>
      </c>
      <c r="D148" s="3">
        <v>4.84</v>
      </c>
      <c r="E148" s="3">
        <v>4.8600000000000003</v>
      </c>
      <c r="F148" s="3">
        <v>5.14</v>
      </c>
      <c r="G148" s="9">
        <v>5.0999999999999996</v>
      </c>
      <c r="H148" s="18">
        <f t="shared" si="17"/>
        <v>4.83</v>
      </c>
      <c r="I148" s="9"/>
    </row>
    <row r="149" spans="1:9" x14ac:dyDescent="0.2">
      <c r="A149" t="s">
        <v>17</v>
      </c>
      <c r="B149" s="11">
        <v>4.5999999999999996</v>
      </c>
      <c r="C149" s="2">
        <v>4.59</v>
      </c>
      <c r="D149" s="2">
        <v>4.67</v>
      </c>
      <c r="E149" s="2">
        <v>4.91</v>
      </c>
      <c r="F149" s="2">
        <v>5.03</v>
      </c>
      <c r="G149" s="2">
        <v>5.12</v>
      </c>
      <c r="H149" s="18">
        <f t="shared" si="17"/>
        <v>4.76</v>
      </c>
      <c r="I149" s="2"/>
    </row>
    <row r="150" spans="1:9" x14ac:dyDescent="0.2">
      <c r="A150" t="s">
        <v>18</v>
      </c>
      <c r="B150" s="3">
        <v>11.81</v>
      </c>
      <c r="C150" s="3">
        <v>11.58</v>
      </c>
      <c r="D150" s="3">
        <v>11.27</v>
      </c>
      <c r="E150" s="3">
        <v>11.43</v>
      </c>
      <c r="F150" s="3">
        <v>12.99</v>
      </c>
      <c r="G150" s="3">
        <v>12.82</v>
      </c>
      <c r="H150" s="18">
        <f t="shared" si="17"/>
        <v>11.815999999999999</v>
      </c>
      <c r="I150" s="3"/>
    </row>
    <row r="151" spans="1:9" x14ac:dyDescent="0.2">
      <c r="A151" t="s">
        <v>19</v>
      </c>
      <c r="B151" s="3">
        <v>3.71</v>
      </c>
      <c r="C151" s="3">
        <v>3.44</v>
      </c>
      <c r="D151" s="3">
        <v>3.54</v>
      </c>
      <c r="E151" s="3">
        <v>3.65</v>
      </c>
      <c r="F151" s="3">
        <v>3.58</v>
      </c>
      <c r="G151" s="3">
        <v>4.3099999999999996</v>
      </c>
      <c r="H151" s="18">
        <f t="shared" si="17"/>
        <v>3.5840000000000005</v>
      </c>
      <c r="I151" s="3"/>
    </row>
    <row r="152" spans="1:9" x14ac:dyDescent="0.2">
      <c r="A152" t="s">
        <v>20</v>
      </c>
      <c r="B152" s="2">
        <v>7.52</v>
      </c>
      <c r="C152" s="2">
        <v>7.68</v>
      </c>
      <c r="D152" s="2">
        <v>8.0399999999999991</v>
      </c>
      <c r="E152" s="2">
        <v>8.32</v>
      </c>
      <c r="F152" s="2">
        <v>8.35</v>
      </c>
      <c r="G152" s="2">
        <v>8.56</v>
      </c>
      <c r="H152" s="18">
        <f t="shared" si="17"/>
        <v>7.9819999999999993</v>
      </c>
      <c r="I152" s="2"/>
    </row>
    <row r="153" spans="1:9" x14ac:dyDescent="0.2">
      <c r="A153" t="s">
        <v>21</v>
      </c>
      <c r="B153" s="2">
        <v>4.28</v>
      </c>
      <c r="C153" s="11">
        <v>4.3</v>
      </c>
      <c r="D153" s="2">
        <v>4.3600000000000003</v>
      </c>
      <c r="E153" s="2">
        <v>4.72</v>
      </c>
      <c r="F153" s="2">
        <v>4.76</v>
      </c>
      <c r="G153" s="2">
        <v>4.78</v>
      </c>
      <c r="H153" s="18">
        <f t="shared" si="17"/>
        <v>4.484</v>
      </c>
      <c r="I153" s="2"/>
    </row>
    <row r="154" spans="1:9" x14ac:dyDescent="0.2">
      <c r="A154" t="s">
        <v>22</v>
      </c>
      <c r="B154" s="3">
        <v>7.23</v>
      </c>
      <c r="C154" s="3">
        <v>7.15</v>
      </c>
      <c r="D154" s="3">
        <v>7.53</v>
      </c>
      <c r="E154" s="3">
        <v>7.73</v>
      </c>
      <c r="F154" s="3">
        <v>7.97</v>
      </c>
      <c r="G154" s="3">
        <v>8.3699999999999992</v>
      </c>
      <c r="H154" s="18">
        <f t="shared" si="17"/>
        <v>7.5220000000000002</v>
      </c>
      <c r="I154" s="3"/>
    </row>
    <row r="155" spans="1:9" x14ac:dyDescent="0.2">
      <c r="A155" t="s">
        <v>23</v>
      </c>
      <c r="B155" s="2">
        <v>4.76</v>
      </c>
      <c r="C155" s="2">
        <v>4.88</v>
      </c>
      <c r="D155" s="2">
        <v>5.17</v>
      </c>
      <c r="E155" s="2">
        <v>5.43</v>
      </c>
      <c r="F155" s="2">
        <v>5.38</v>
      </c>
      <c r="G155" s="2">
        <v>5.35</v>
      </c>
      <c r="H155" s="18">
        <f t="shared" si="17"/>
        <v>5.1240000000000006</v>
      </c>
      <c r="I155" s="2"/>
    </row>
    <row r="156" spans="1:9" x14ac:dyDescent="0.2">
      <c r="A156" t="s">
        <v>24</v>
      </c>
      <c r="B156" s="2">
        <v>4.8499999999999996</v>
      </c>
      <c r="C156" s="2">
        <v>4.7300000000000004</v>
      </c>
      <c r="D156" s="2">
        <v>4.9800000000000004</v>
      </c>
      <c r="E156" s="2">
        <v>5.1100000000000003</v>
      </c>
      <c r="F156" s="2">
        <v>5.1100000000000003</v>
      </c>
      <c r="G156" s="2">
        <v>4.87</v>
      </c>
      <c r="H156" s="18">
        <f t="shared" si="17"/>
        <v>4.9560000000000004</v>
      </c>
      <c r="I156" s="2"/>
    </row>
    <row r="157" spans="1:9" x14ac:dyDescent="0.2">
      <c r="A157" t="s">
        <v>25</v>
      </c>
      <c r="B157" s="3">
        <v>5.61</v>
      </c>
      <c r="C157" s="3">
        <v>5.69</v>
      </c>
      <c r="D157" s="3">
        <v>5.94</v>
      </c>
      <c r="E157" s="3">
        <v>6.28</v>
      </c>
      <c r="F157" s="3">
        <v>6.43</v>
      </c>
      <c r="G157" s="3">
        <v>6.78</v>
      </c>
      <c r="H157" s="18">
        <f t="shared" si="17"/>
        <v>5.99</v>
      </c>
      <c r="I157" s="3"/>
    </row>
    <row r="158" spans="1:9" x14ac:dyDescent="0.2">
      <c r="A158" t="s">
        <v>26</v>
      </c>
      <c r="B158" s="11">
        <v>8.4</v>
      </c>
      <c r="C158" s="2">
        <v>8.2899999999999991</v>
      </c>
      <c r="D158" s="2">
        <v>8.48</v>
      </c>
      <c r="E158" s="2">
        <v>8.85</v>
      </c>
      <c r="F158" s="11">
        <v>8.9</v>
      </c>
      <c r="G158" s="2">
        <v>8.81</v>
      </c>
      <c r="H158" s="18">
        <f t="shared" si="17"/>
        <v>8.5839999999999996</v>
      </c>
      <c r="I158" s="2"/>
    </row>
    <row r="159" spans="1:9" x14ac:dyDescent="0.2">
      <c r="A159" t="s">
        <v>27</v>
      </c>
      <c r="B159" s="2">
        <v>8.33</v>
      </c>
      <c r="C159" s="2">
        <v>8.2899999999999991</v>
      </c>
      <c r="D159" s="2">
        <v>8.42</v>
      </c>
      <c r="E159" s="2">
        <v>8.77</v>
      </c>
      <c r="F159" s="2">
        <v>9.39</v>
      </c>
      <c r="G159" s="2">
        <v>9.3699999999999992</v>
      </c>
      <c r="H159" s="18">
        <f t="shared" si="17"/>
        <v>8.64</v>
      </c>
      <c r="I159" s="2"/>
    </row>
    <row r="160" spans="1:9" x14ac:dyDescent="0.2">
      <c r="A160" t="s">
        <v>28</v>
      </c>
      <c r="B160" s="2">
        <v>7.83</v>
      </c>
      <c r="C160" s="2">
        <v>7.89</v>
      </c>
      <c r="D160" s="2">
        <v>8.09</v>
      </c>
      <c r="E160" s="2">
        <v>8.3699999999999992</v>
      </c>
      <c r="F160" s="2">
        <v>8.59</v>
      </c>
      <c r="G160" s="2">
        <v>8.5399999999999991</v>
      </c>
      <c r="H160" s="18">
        <f t="shared" si="17"/>
        <v>8.1539999999999999</v>
      </c>
      <c r="I160" s="2"/>
    </row>
    <row r="161" spans="1:10" x14ac:dyDescent="0.2">
      <c r="A161" s="73" t="s">
        <v>164</v>
      </c>
      <c r="B161" s="18"/>
      <c r="C161" s="18"/>
      <c r="D161" s="18"/>
      <c r="E161" s="18"/>
      <c r="F161" s="18"/>
      <c r="G161" s="18"/>
      <c r="H161" s="18"/>
      <c r="I161" s="18"/>
      <c r="J161" s="18"/>
    </row>
    <row r="162" spans="1:10" x14ac:dyDescent="0.2">
      <c r="A162" s="73"/>
      <c r="B162" s="18"/>
      <c r="C162" s="18"/>
      <c r="D162" s="18"/>
      <c r="E162" s="18"/>
      <c r="F162" s="18"/>
      <c r="G162" s="18"/>
      <c r="H162" s="18"/>
      <c r="I162" s="18"/>
      <c r="J162" s="18"/>
    </row>
    <row r="164" spans="1:10" x14ac:dyDescent="0.2">
      <c r="A164" s="1" t="s">
        <v>165</v>
      </c>
      <c r="B164">
        <v>2016</v>
      </c>
      <c r="C164">
        <v>2017</v>
      </c>
      <c r="D164">
        <v>2018</v>
      </c>
      <c r="E164">
        <v>2019</v>
      </c>
      <c r="F164">
        <v>2020</v>
      </c>
      <c r="G164" t="s">
        <v>101</v>
      </c>
    </row>
    <row r="165" spans="1:10" x14ac:dyDescent="0.2">
      <c r="A165" t="s">
        <v>1</v>
      </c>
      <c r="B165" s="71">
        <v>26.09994</v>
      </c>
      <c r="C165" s="71">
        <v>26.503187</v>
      </c>
      <c r="D165" s="71">
        <v>26.042687999999998</v>
      </c>
      <c r="E165" s="71">
        <v>26.222168</v>
      </c>
      <c r="F165" s="71">
        <v>24.873296999999997</v>
      </c>
      <c r="G165" s="5">
        <f>AVERAGE(B165:F165)</f>
        <v>25.948255999999997</v>
      </c>
      <c r="H165" s="2"/>
      <c r="I165" s="2"/>
    </row>
    <row r="166" spans="1:10" x14ac:dyDescent="0.2">
      <c r="A166" t="s">
        <v>2</v>
      </c>
      <c r="B166" s="72">
        <v>33.436999</v>
      </c>
      <c r="C166" s="72">
        <v>32.979017999999996</v>
      </c>
      <c r="D166" s="72">
        <v>33.20431</v>
      </c>
      <c r="E166" s="72">
        <v>32.589708999999999</v>
      </c>
      <c r="F166" s="72">
        <v>30.938054000000001</v>
      </c>
      <c r="G166" s="5">
        <f t="shared" ref="G166:G192" si="18">AVERAGE(B166:F166)</f>
        <v>32.629618000000001</v>
      </c>
      <c r="H166" s="3"/>
      <c r="I166" s="3"/>
    </row>
    <row r="167" spans="1:10" x14ac:dyDescent="0.2">
      <c r="A167" t="s">
        <v>3</v>
      </c>
      <c r="B167" s="71">
        <v>9.5179489999999998</v>
      </c>
      <c r="C167" s="71">
        <v>9.7459030000000002</v>
      </c>
      <c r="D167" s="71">
        <v>9.757670000000001</v>
      </c>
      <c r="E167" s="71">
        <v>9.7195999999999998</v>
      </c>
      <c r="F167" s="71">
        <v>9.4996589999999994</v>
      </c>
      <c r="G167" s="5">
        <f t="shared" si="18"/>
        <v>9.6481562000000007</v>
      </c>
      <c r="H167" s="2"/>
      <c r="I167" s="2"/>
    </row>
    <row r="168" spans="1:10" x14ac:dyDescent="0.2">
      <c r="A168" t="s">
        <v>4</v>
      </c>
      <c r="B168" s="72">
        <v>6.5331149999999996</v>
      </c>
      <c r="C168" s="72">
        <v>6.7930420000000007</v>
      </c>
      <c r="D168" s="72">
        <v>6.6828760000000003</v>
      </c>
      <c r="E168" s="72">
        <v>6.7268140000000001</v>
      </c>
      <c r="F168" s="72">
        <v>6.4324489999999992</v>
      </c>
      <c r="G168" s="5">
        <f t="shared" si="18"/>
        <v>6.6336592000000012</v>
      </c>
      <c r="H168" s="3"/>
      <c r="I168" s="3"/>
    </row>
    <row r="169" spans="1:10" x14ac:dyDescent="0.2">
      <c r="A169" t="s">
        <v>5</v>
      </c>
      <c r="B169" s="72">
        <v>1.4906060000000001</v>
      </c>
      <c r="C169" s="72">
        <v>1.5515460000000001</v>
      </c>
      <c r="D169" s="72">
        <v>1.5812729999999999</v>
      </c>
      <c r="E169" s="72">
        <v>1.626652</v>
      </c>
      <c r="F169" s="72">
        <v>1.5259320000000001</v>
      </c>
      <c r="G169" s="5">
        <f t="shared" si="18"/>
        <v>1.5552018000000001</v>
      </c>
      <c r="H169" s="3"/>
      <c r="I169" s="3"/>
    </row>
    <row r="170" spans="1:10" x14ac:dyDescent="0.2">
      <c r="A170" t="s">
        <v>6</v>
      </c>
      <c r="B170" s="72">
        <v>23.695026000000002</v>
      </c>
      <c r="C170" s="72">
        <v>24.445396000000002</v>
      </c>
      <c r="D170" s="72">
        <v>24.190964000000001</v>
      </c>
      <c r="E170" s="72">
        <v>24.227513999999999</v>
      </c>
      <c r="F170" s="72">
        <v>23.766193999999999</v>
      </c>
      <c r="G170" s="5">
        <f t="shared" si="18"/>
        <v>24.065018800000001</v>
      </c>
      <c r="H170" s="3"/>
      <c r="I170" s="3"/>
    </row>
    <row r="171" spans="1:10" x14ac:dyDescent="0.2">
      <c r="A171" t="s">
        <v>7</v>
      </c>
      <c r="B171" s="71">
        <v>13.764113</v>
      </c>
      <c r="C171" s="71">
        <v>13.81696</v>
      </c>
      <c r="D171" s="71">
        <v>13.788245999999999</v>
      </c>
      <c r="E171" s="71">
        <v>13.538875000000001</v>
      </c>
      <c r="F171" s="71">
        <v>13.069925</v>
      </c>
      <c r="G171" s="5">
        <f t="shared" si="18"/>
        <v>13.595623799999998</v>
      </c>
      <c r="H171" s="2"/>
      <c r="I171" s="2"/>
    </row>
    <row r="172" spans="1:10" x14ac:dyDescent="0.2">
      <c r="A172" t="s">
        <v>8</v>
      </c>
      <c r="B172" s="71">
        <v>2.794835</v>
      </c>
      <c r="C172" s="71">
        <v>2.8074129999999999</v>
      </c>
      <c r="D172" s="71">
        <v>2.8872809999999998</v>
      </c>
      <c r="E172" s="71">
        <v>2.826085</v>
      </c>
      <c r="F172" s="71">
        <v>2.7260260000000001</v>
      </c>
      <c r="G172" s="5">
        <f t="shared" si="18"/>
        <v>2.8083280000000004</v>
      </c>
      <c r="H172" s="2"/>
      <c r="I172" s="2"/>
    </row>
    <row r="173" spans="1:10" x14ac:dyDescent="0.2">
      <c r="A173" t="s">
        <v>9</v>
      </c>
      <c r="B173" s="71">
        <v>24.030895000000001</v>
      </c>
      <c r="C173" s="71">
        <v>24.677948000000001</v>
      </c>
      <c r="D173" s="71">
        <v>25.023502000000001</v>
      </c>
      <c r="E173" s="71">
        <v>24.828679000000001</v>
      </c>
      <c r="F173" s="71">
        <v>23.246067</v>
      </c>
      <c r="G173" s="5">
        <f t="shared" si="18"/>
        <v>24.361418199999999</v>
      </c>
      <c r="H173" s="5"/>
      <c r="I173" s="5"/>
    </row>
    <row r="174" spans="1:10" x14ac:dyDescent="0.2">
      <c r="A174" t="s">
        <v>10</v>
      </c>
      <c r="B174" s="71">
        <v>143.06659400000001</v>
      </c>
      <c r="C174" s="71">
        <v>142.03639100000001</v>
      </c>
      <c r="D174" s="71">
        <v>140.087411</v>
      </c>
      <c r="E174" s="71">
        <v>138.88187200000002</v>
      </c>
      <c r="F174" s="71">
        <v>127.83573699999999</v>
      </c>
      <c r="G174" s="5">
        <f t="shared" si="18"/>
        <v>138.38160099999999</v>
      </c>
      <c r="H174" s="2"/>
      <c r="I174" s="2"/>
    </row>
    <row r="175" spans="1:10" x14ac:dyDescent="0.2">
      <c r="A175" t="s">
        <v>11</v>
      </c>
      <c r="B175" s="72">
        <v>203.66698099999999</v>
      </c>
      <c r="C175" s="72">
        <v>204.512293</v>
      </c>
      <c r="D175" s="72">
        <v>200.68459300000001</v>
      </c>
      <c r="E175" s="72">
        <v>200.80434199999999</v>
      </c>
      <c r="F175" s="72">
        <v>194.24805499999999</v>
      </c>
      <c r="G175" s="5">
        <f t="shared" si="18"/>
        <v>200.78325280000001</v>
      </c>
      <c r="H175" s="3"/>
      <c r="I175" s="3"/>
    </row>
    <row r="176" spans="1:10" x14ac:dyDescent="0.2">
      <c r="A176" t="s">
        <v>12</v>
      </c>
      <c r="B176" s="71">
        <v>15.86795</v>
      </c>
      <c r="C176" s="71">
        <v>15.708523999999999</v>
      </c>
      <c r="D176" s="71">
        <v>15.141636</v>
      </c>
      <c r="E176" s="71">
        <v>15.386998999999999</v>
      </c>
      <c r="F176" s="71">
        <v>14.470268000000001</v>
      </c>
      <c r="G176" s="5">
        <f t="shared" si="18"/>
        <v>15.315075400000001</v>
      </c>
      <c r="H176" s="2"/>
      <c r="I176" s="2"/>
    </row>
    <row r="177" spans="1:9" x14ac:dyDescent="0.2">
      <c r="A177" t="s">
        <v>13</v>
      </c>
      <c r="B177" s="72">
        <v>17.274353999999999</v>
      </c>
      <c r="C177" s="72">
        <v>17.874513</v>
      </c>
      <c r="D177" s="72">
        <v>17.849381000000001</v>
      </c>
      <c r="E177" s="72">
        <v>17.968800999999999</v>
      </c>
      <c r="F177" s="72">
        <v>17.606514000000001</v>
      </c>
      <c r="G177" s="5">
        <f t="shared" si="18"/>
        <v>17.714712600000002</v>
      </c>
      <c r="H177" s="3"/>
      <c r="I177" s="3"/>
    </row>
    <row r="178" spans="1:9" x14ac:dyDescent="0.2">
      <c r="A178" t="s">
        <v>14</v>
      </c>
      <c r="B178" s="72">
        <v>10.921146</v>
      </c>
      <c r="C178" s="72">
        <v>10.871708</v>
      </c>
      <c r="D178" s="72">
        <v>11.335763999999999</v>
      </c>
      <c r="E178" s="72">
        <v>11.317482999999999</v>
      </c>
      <c r="F178" s="72">
        <v>10.839985</v>
      </c>
      <c r="G178" s="5">
        <f t="shared" si="18"/>
        <v>11.0572172</v>
      </c>
      <c r="H178" s="3"/>
      <c r="I178" s="3"/>
    </row>
    <row r="179" spans="1:9" x14ac:dyDescent="0.2">
      <c r="A179" t="s">
        <v>15</v>
      </c>
      <c r="B179" s="71">
        <v>111.554603</v>
      </c>
      <c r="C179" s="71">
        <v>113.611214</v>
      </c>
      <c r="D179" s="71">
        <v>114.296937</v>
      </c>
      <c r="E179" s="71">
        <v>113.11947500000001</v>
      </c>
      <c r="F179" s="71">
        <v>103.057147</v>
      </c>
      <c r="G179" s="5">
        <f t="shared" si="18"/>
        <v>111.12787520000002</v>
      </c>
      <c r="H179" s="2"/>
      <c r="I179" s="2"/>
    </row>
    <row r="180" spans="1:9" x14ac:dyDescent="0.2">
      <c r="A180" t="s">
        <v>16</v>
      </c>
      <c r="B180" s="71">
        <v>3.6974430000000003</v>
      </c>
      <c r="C180" s="71">
        <v>3.8751950000000002</v>
      </c>
      <c r="D180" s="71">
        <v>4.0247649999999995</v>
      </c>
      <c r="E180" s="71">
        <v>3.924687</v>
      </c>
      <c r="F180" s="71">
        <v>3.7981850000000001</v>
      </c>
      <c r="G180" s="5">
        <f t="shared" si="18"/>
        <v>3.8640550000000005</v>
      </c>
      <c r="H180" s="2"/>
      <c r="I180" s="2"/>
    </row>
    <row r="181" spans="1:9" x14ac:dyDescent="0.2">
      <c r="A181" t="s">
        <v>17</v>
      </c>
      <c r="B181" s="72">
        <v>5.003215</v>
      </c>
      <c r="C181" s="72">
        <v>5.2390820000000007</v>
      </c>
      <c r="D181" s="72">
        <v>5.4665809999999997</v>
      </c>
      <c r="E181" s="72">
        <v>5.4600209999999993</v>
      </c>
      <c r="F181" s="72">
        <v>5.2842120000000001</v>
      </c>
      <c r="G181" s="5">
        <f t="shared" si="18"/>
        <v>5.2906221999999996</v>
      </c>
      <c r="H181" s="3"/>
      <c r="I181" s="3"/>
    </row>
    <row r="182" spans="1:9" x14ac:dyDescent="0.2">
      <c r="A182" t="s">
        <v>18</v>
      </c>
      <c r="B182" s="71">
        <v>3.5339529999999999</v>
      </c>
      <c r="C182" s="71">
        <v>3.6086579999999997</v>
      </c>
      <c r="D182" s="71">
        <v>3.7381390000000003</v>
      </c>
      <c r="E182" s="71">
        <v>3.7921590000000003</v>
      </c>
      <c r="F182" s="71">
        <v>3.2707809999999999</v>
      </c>
      <c r="G182" s="5">
        <f t="shared" si="18"/>
        <v>3.5887380000000002</v>
      </c>
      <c r="H182" s="2"/>
      <c r="I182" s="2"/>
    </row>
    <row r="183" spans="1:9" x14ac:dyDescent="0.2">
      <c r="A183" t="s">
        <v>19</v>
      </c>
      <c r="B183" s="71">
        <v>0.45875900000000003</v>
      </c>
      <c r="C183" s="71">
        <v>0.49237999999999998</v>
      </c>
      <c r="D183" s="71">
        <v>0.51438899999999999</v>
      </c>
      <c r="E183" s="71">
        <v>0.54542800000000002</v>
      </c>
      <c r="F183" s="71">
        <v>0.500753</v>
      </c>
      <c r="G183" s="5">
        <f t="shared" si="18"/>
        <v>0.50234180000000006</v>
      </c>
      <c r="H183" s="2"/>
      <c r="I183" s="2"/>
    </row>
    <row r="184" spans="1:9" x14ac:dyDescent="0.2">
      <c r="A184" t="s">
        <v>20</v>
      </c>
      <c r="B184" s="72">
        <v>44.356076999999999</v>
      </c>
      <c r="C184" s="72">
        <v>44.486499999999999</v>
      </c>
      <c r="D184" s="72">
        <v>44.912323999999998</v>
      </c>
      <c r="E184" s="72">
        <v>44.092218000000003</v>
      </c>
      <c r="F184" s="72">
        <v>41.771701</v>
      </c>
      <c r="G184" s="5">
        <f t="shared" si="18"/>
        <v>43.923764000000006</v>
      </c>
      <c r="H184" s="3"/>
      <c r="I184" s="3"/>
    </row>
    <row r="185" spans="1:9" x14ac:dyDescent="0.2">
      <c r="A185" t="s">
        <v>21</v>
      </c>
      <c r="B185" s="72">
        <v>65.136436000000003</v>
      </c>
      <c r="C185" s="72">
        <v>69.241013000000009</v>
      </c>
      <c r="D185" s="72">
        <v>73.082616999999999</v>
      </c>
      <c r="E185" s="72">
        <v>71.890679000000006</v>
      </c>
      <c r="F185" s="72">
        <v>70.250647000000001</v>
      </c>
      <c r="G185" s="5">
        <f t="shared" si="18"/>
        <v>69.920278400000001</v>
      </c>
      <c r="H185" s="4"/>
      <c r="I185" s="4"/>
    </row>
    <row r="186" spans="1:9" x14ac:dyDescent="0.2">
      <c r="A186" t="s">
        <v>22</v>
      </c>
      <c r="B186" s="71">
        <v>15.640739</v>
      </c>
      <c r="C186" s="71">
        <v>15.900697000000001</v>
      </c>
      <c r="D186" s="71">
        <v>16.152622000000001</v>
      </c>
      <c r="E186" s="71">
        <v>16.354725000000002</v>
      </c>
      <c r="F186" s="71">
        <v>15.15657</v>
      </c>
      <c r="G186" s="5">
        <f t="shared" si="18"/>
        <v>15.8410706</v>
      </c>
      <c r="H186" s="2"/>
      <c r="I186" s="2"/>
    </row>
    <row r="187" spans="1:9" x14ac:dyDescent="0.2">
      <c r="A187" t="s">
        <v>23</v>
      </c>
      <c r="B187" s="72">
        <v>21.93525</v>
      </c>
      <c r="C187" s="72">
        <v>22.980153999999999</v>
      </c>
      <c r="D187" s="72">
        <v>23.444791000000002</v>
      </c>
      <c r="E187" s="72">
        <v>23.712653</v>
      </c>
      <c r="F187" s="72">
        <v>23.472380000000001</v>
      </c>
      <c r="G187" s="5">
        <f t="shared" si="18"/>
        <v>23.109045600000002</v>
      </c>
      <c r="H187" s="4"/>
      <c r="I187" s="4"/>
    </row>
    <row r="188" spans="1:9" x14ac:dyDescent="0.2">
      <c r="A188" t="s">
        <v>24</v>
      </c>
      <c r="B188" s="71">
        <v>4.8936580000000003</v>
      </c>
      <c r="C188" s="71">
        <v>4.9589799999999995</v>
      </c>
      <c r="D188" s="71">
        <v>4.9526980000000007</v>
      </c>
      <c r="E188" s="71">
        <v>4.8626890000000005</v>
      </c>
      <c r="F188" s="71">
        <v>4.4458710000000004</v>
      </c>
      <c r="G188" s="5">
        <f t="shared" si="18"/>
        <v>4.8227792000000003</v>
      </c>
      <c r="H188" s="2"/>
      <c r="I188" s="2"/>
    </row>
    <row r="189" spans="1:9" x14ac:dyDescent="0.2">
      <c r="A189" t="s">
        <v>25</v>
      </c>
      <c r="B189" s="72">
        <v>9.225738999999999</v>
      </c>
      <c r="C189" s="72">
        <v>9.9030269999999998</v>
      </c>
      <c r="D189" s="72">
        <v>9.9115149999999996</v>
      </c>
      <c r="E189" s="72">
        <v>10.248400999999999</v>
      </c>
      <c r="F189" s="72">
        <v>9.6109159999999996</v>
      </c>
      <c r="G189" s="5">
        <f t="shared" si="18"/>
        <v>9.7799195999999995</v>
      </c>
      <c r="H189" s="3"/>
      <c r="I189" s="3"/>
    </row>
    <row r="190" spans="1:9" x14ac:dyDescent="0.2">
      <c r="A190" t="s">
        <v>26</v>
      </c>
      <c r="B190" s="72">
        <v>77.631876000000005</v>
      </c>
      <c r="C190" s="72">
        <v>79.697361999999998</v>
      </c>
      <c r="D190" s="72">
        <v>81.695164999999989</v>
      </c>
      <c r="E190" s="72">
        <v>81.511227000000005</v>
      </c>
      <c r="F190" s="72">
        <v>72.322647000000003</v>
      </c>
      <c r="G190" s="5">
        <f t="shared" si="18"/>
        <v>78.571655400000012</v>
      </c>
      <c r="H190" s="3"/>
      <c r="I190" s="3"/>
    </row>
    <row r="191" spans="1:9" x14ac:dyDescent="0.2">
      <c r="A191" t="s">
        <v>27</v>
      </c>
      <c r="B191" s="72">
        <v>32.037680999999999</v>
      </c>
      <c r="C191" s="72">
        <v>31.849848000000001</v>
      </c>
      <c r="D191" s="72">
        <v>31.729198</v>
      </c>
      <c r="E191" s="72">
        <v>31.326491000000001</v>
      </c>
      <c r="F191" s="72">
        <v>31.065866999999997</v>
      </c>
      <c r="G191" s="5">
        <f t="shared" si="18"/>
        <v>31.601817</v>
      </c>
      <c r="H191" s="3"/>
      <c r="I191" s="3"/>
    </row>
    <row r="192" spans="1:9" x14ac:dyDescent="0.2">
      <c r="A192" t="s">
        <v>98</v>
      </c>
      <c r="B192" s="71">
        <v>927.26593200000002</v>
      </c>
      <c r="C192" s="71">
        <v>940.16795200000001</v>
      </c>
      <c r="D192" s="71">
        <v>942.17933600000003</v>
      </c>
      <c r="E192" s="71">
        <v>937.50644599999998</v>
      </c>
      <c r="F192" s="71">
        <v>885.08583900000008</v>
      </c>
      <c r="G192" s="5">
        <f t="shared" si="18"/>
        <v>926.441101</v>
      </c>
      <c r="H192" s="5"/>
      <c r="I192" s="5"/>
    </row>
    <row r="193" spans="1:15" x14ac:dyDescent="0.2">
      <c r="A193" s="73" t="s">
        <v>166</v>
      </c>
      <c r="B193" s="71"/>
      <c r="C193" s="71"/>
      <c r="D193" s="71"/>
      <c r="E193" s="71"/>
      <c r="F193" s="71"/>
      <c r="G193" s="5"/>
      <c r="H193" s="5"/>
      <c r="I193" s="5"/>
    </row>
    <row r="194" spans="1:15" x14ac:dyDescent="0.2">
      <c r="B194" s="71"/>
      <c r="C194" s="71"/>
      <c r="D194" s="71"/>
      <c r="E194" s="71"/>
      <c r="F194" s="71"/>
      <c r="G194" s="5"/>
      <c r="H194" s="5"/>
      <c r="I194" s="5"/>
    </row>
    <row r="196" spans="1:15" x14ac:dyDescent="0.2">
      <c r="A196" s="1" t="s">
        <v>51</v>
      </c>
      <c r="B196">
        <v>2016</v>
      </c>
      <c r="C196">
        <v>2017</v>
      </c>
      <c r="D196">
        <v>2018</v>
      </c>
      <c r="E196">
        <v>2019</v>
      </c>
      <c r="F196">
        <v>2020</v>
      </c>
      <c r="G196" t="s">
        <v>101</v>
      </c>
      <c r="I196" s="1" t="s">
        <v>167</v>
      </c>
      <c r="J196">
        <v>2016</v>
      </c>
      <c r="K196">
        <v>2017</v>
      </c>
      <c r="L196">
        <v>2018</v>
      </c>
      <c r="M196">
        <v>2019</v>
      </c>
      <c r="N196">
        <v>2020</v>
      </c>
      <c r="O196" t="s">
        <v>101</v>
      </c>
    </row>
    <row r="197" spans="1:15" x14ac:dyDescent="0.2">
      <c r="A197" t="s">
        <v>1</v>
      </c>
      <c r="B197" s="71">
        <v>4.2898779999999999</v>
      </c>
      <c r="C197" s="71">
        <v>4.3018729999999996</v>
      </c>
      <c r="D197" s="71">
        <v>4.1036800000000007</v>
      </c>
      <c r="E197" s="71">
        <v>4.1559889999999999</v>
      </c>
      <c r="F197" s="71">
        <v>4.0602650000000002</v>
      </c>
      <c r="G197" s="2">
        <f>AVERAGE(B197:F197)</f>
        <v>4.1823369999999995</v>
      </c>
      <c r="H197" s="2"/>
      <c r="I197" t="s">
        <v>27</v>
      </c>
      <c r="J197">
        <v>24.979348536493635</v>
      </c>
      <c r="K197">
        <v>25.754075812229932</v>
      </c>
      <c r="L197">
        <v>25.961169897833535</v>
      </c>
      <c r="M197">
        <v>26.218732892873316</v>
      </c>
      <c r="N197">
        <v>28.411597204095411</v>
      </c>
      <c r="O197">
        <v>26.264984868705163</v>
      </c>
    </row>
    <row r="198" spans="1:15" x14ac:dyDescent="0.2">
      <c r="A198" t="s">
        <v>2</v>
      </c>
      <c r="B198" s="72">
        <v>1.9585519999999998</v>
      </c>
      <c r="C198" s="72">
        <v>1.9640340000000001</v>
      </c>
      <c r="D198" s="72">
        <v>1.98386</v>
      </c>
      <c r="E198" s="72">
        <v>1.962512</v>
      </c>
      <c r="F198" s="72">
        <v>2.129899</v>
      </c>
      <c r="G198" s="2">
        <f t="shared" ref="G198:G224" si="19">AVERAGE(B198:F198)</f>
        <v>1.9997714000000002</v>
      </c>
      <c r="H198" s="3"/>
      <c r="I198" t="s">
        <v>9</v>
      </c>
      <c r="J198">
        <v>22.524312972945868</v>
      </c>
      <c r="K198">
        <v>25.833258097472289</v>
      </c>
      <c r="L198">
        <v>26.346200463867923</v>
      </c>
      <c r="M198">
        <v>27.20219629888485</v>
      </c>
      <c r="N198">
        <v>26.996523756040109</v>
      </c>
      <c r="O198">
        <v>25.780498317842209</v>
      </c>
    </row>
    <row r="199" spans="1:15" x14ac:dyDescent="0.2">
      <c r="A199" t="s">
        <v>3</v>
      </c>
      <c r="B199" s="71">
        <v>1.3477429999999999</v>
      </c>
      <c r="C199" s="71">
        <v>1.378638</v>
      </c>
      <c r="D199" s="71">
        <v>1.4001749999999999</v>
      </c>
      <c r="E199" s="71">
        <v>1.424833</v>
      </c>
      <c r="F199" s="71">
        <v>1.5502419999999999</v>
      </c>
      <c r="G199" s="2">
        <f t="shared" si="19"/>
        <v>1.4203262000000001</v>
      </c>
      <c r="H199" s="2"/>
      <c r="I199" t="s">
        <v>16</v>
      </c>
      <c r="J199">
        <v>24.128756007868141</v>
      </c>
      <c r="K199">
        <v>25.332067160491277</v>
      </c>
      <c r="L199">
        <v>26.639667160691371</v>
      </c>
      <c r="M199">
        <v>26.389365572337365</v>
      </c>
      <c r="N199">
        <v>26.351981275267004</v>
      </c>
      <c r="O199">
        <v>25.768367435331033</v>
      </c>
    </row>
    <row r="200" spans="1:15" x14ac:dyDescent="0.2">
      <c r="A200" t="s">
        <v>4</v>
      </c>
      <c r="B200" s="72">
        <v>1.1917519999999999</v>
      </c>
      <c r="C200" s="72">
        <v>1.1692909999999999</v>
      </c>
      <c r="D200" s="72">
        <v>1.147926</v>
      </c>
      <c r="E200" s="72">
        <v>1.1523320000000001</v>
      </c>
      <c r="F200" s="72">
        <v>1.174296</v>
      </c>
      <c r="G200" s="2">
        <f t="shared" si="19"/>
        <v>1.1671194</v>
      </c>
      <c r="H200" s="4"/>
      <c r="I200" t="s">
        <v>22</v>
      </c>
      <c r="J200">
        <v>17.731259373358256</v>
      </c>
      <c r="K200">
        <v>17.455618454964583</v>
      </c>
      <c r="L200">
        <v>17.444474339831636</v>
      </c>
      <c r="M200">
        <v>17.756348700452008</v>
      </c>
      <c r="N200">
        <v>19.166249355889889</v>
      </c>
      <c r="O200">
        <v>17.910790044899276</v>
      </c>
    </row>
    <row r="201" spans="1:15" x14ac:dyDescent="0.2">
      <c r="A201" t="s">
        <v>5</v>
      </c>
      <c r="B201" s="72">
        <v>0.120154</v>
      </c>
      <c r="C201" s="72">
        <v>0.135657</v>
      </c>
      <c r="D201" s="72">
        <v>0.192633</v>
      </c>
      <c r="E201" s="72">
        <v>0.19727600000000001</v>
      </c>
      <c r="F201" s="72">
        <v>0.22282199999999999</v>
      </c>
      <c r="G201" s="2">
        <f t="shared" si="19"/>
        <v>0.17370840000000001</v>
      </c>
      <c r="H201" s="4"/>
      <c r="I201" t="s">
        <v>24</v>
      </c>
      <c r="J201">
        <v>11.727689184654915</v>
      </c>
      <c r="K201">
        <v>12.075386470604844</v>
      </c>
      <c r="L201">
        <v>13.152548368586171</v>
      </c>
      <c r="M201">
        <v>25.431278866487244</v>
      </c>
      <c r="N201">
        <v>25.850795041061691</v>
      </c>
      <c r="O201">
        <v>17.647539586278974</v>
      </c>
    </row>
    <row r="202" spans="1:15" x14ac:dyDescent="0.2">
      <c r="A202" t="s">
        <v>6</v>
      </c>
      <c r="B202" s="72">
        <v>2.905948</v>
      </c>
      <c r="C202" s="72">
        <v>2.9313859999999998</v>
      </c>
      <c r="D202" s="72">
        <v>2.9963580000000003</v>
      </c>
      <c r="E202" s="72">
        <v>3.2423870000000004</v>
      </c>
      <c r="F202" s="72">
        <v>3.3792300000000002</v>
      </c>
      <c r="G202" s="2">
        <f t="shared" si="19"/>
        <v>3.0910618000000003</v>
      </c>
      <c r="H202" s="3"/>
      <c r="I202" t="s">
        <v>4</v>
      </c>
      <c r="J202">
        <v>18.241711649037249</v>
      </c>
      <c r="K202">
        <v>17.213068901973518</v>
      </c>
      <c r="L202">
        <v>17.177125536969413</v>
      </c>
      <c r="M202">
        <v>17.130427569425883</v>
      </c>
      <c r="N202">
        <v>18.255815164644137</v>
      </c>
      <c r="O202">
        <v>17.603629764410037</v>
      </c>
    </row>
    <row r="203" spans="1:15" x14ac:dyDescent="0.2">
      <c r="A203" t="s">
        <v>7</v>
      </c>
      <c r="B203" s="71">
        <v>1.6925409999999999</v>
      </c>
      <c r="C203" s="71">
        <v>1.670326</v>
      </c>
      <c r="D203" s="71">
        <v>1.6603569999999999</v>
      </c>
      <c r="E203" s="71">
        <v>1.6346859999999999</v>
      </c>
      <c r="F203" s="71">
        <v>1.6313089999999999</v>
      </c>
      <c r="G203" s="2">
        <f t="shared" si="19"/>
        <v>1.6578437999999998</v>
      </c>
      <c r="H203" s="2"/>
      <c r="I203" t="s">
        <v>23</v>
      </c>
      <c r="J203">
        <v>16.793690520965114</v>
      </c>
      <c r="K203">
        <v>16.442818442382936</v>
      </c>
      <c r="L203">
        <v>15.782192300200073</v>
      </c>
      <c r="M203">
        <v>16.15850406953621</v>
      </c>
      <c r="N203">
        <v>16.38710262870659</v>
      </c>
      <c r="O203">
        <v>16.312861592358182</v>
      </c>
    </row>
    <row r="204" spans="1:15" x14ac:dyDescent="0.2">
      <c r="A204" t="s">
        <v>8</v>
      </c>
      <c r="B204" s="71">
        <v>0.41784699999999997</v>
      </c>
      <c r="C204" s="71">
        <v>0.43560000000000004</v>
      </c>
      <c r="D204" s="71">
        <v>0.46196699999999996</v>
      </c>
      <c r="E204" s="71">
        <v>0.442857</v>
      </c>
      <c r="F204" s="71">
        <v>0.48185500000000003</v>
      </c>
      <c r="G204" s="2">
        <f t="shared" si="19"/>
        <v>0.44802520000000001</v>
      </c>
      <c r="H204" s="2"/>
      <c r="I204" t="s">
        <v>1</v>
      </c>
      <c r="J204">
        <v>16.436351960962362</v>
      </c>
      <c r="K204">
        <v>16.231530947580001</v>
      </c>
      <c r="L204">
        <v>15.757513202938195</v>
      </c>
      <c r="M204">
        <v>15.849143366025261</v>
      </c>
      <c r="N204">
        <v>16.323790931294713</v>
      </c>
      <c r="O204">
        <v>16.119666081760109</v>
      </c>
    </row>
    <row r="205" spans="1:15" x14ac:dyDescent="0.2">
      <c r="A205" t="s">
        <v>9</v>
      </c>
      <c r="B205" s="71">
        <v>5.4127939999999999</v>
      </c>
      <c r="C205" s="71">
        <v>6.3751180000000005</v>
      </c>
      <c r="D205" s="71">
        <v>6.5927420000000003</v>
      </c>
      <c r="E205" s="71">
        <v>6.753946</v>
      </c>
      <c r="F205" s="71">
        <v>6.2756300000000005</v>
      </c>
      <c r="G205" s="2">
        <f t="shared" si="19"/>
        <v>6.2820459999999994</v>
      </c>
      <c r="H205" s="2"/>
      <c r="I205" t="s">
        <v>8</v>
      </c>
      <c r="J205">
        <v>14.950685818661924</v>
      </c>
      <c r="K205">
        <v>15.516064077497681</v>
      </c>
      <c r="L205">
        <v>16.000070654709393</v>
      </c>
      <c r="M205">
        <v>15.6703354640784</v>
      </c>
      <c r="N205">
        <v>17.676096999808514</v>
      </c>
      <c r="O205">
        <v>15.962650602951182</v>
      </c>
    </row>
    <row r="206" spans="1:15" x14ac:dyDescent="0.2">
      <c r="A206" t="s">
        <v>10</v>
      </c>
      <c r="B206" s="71">
        <v>14.224525</v>
      </c>
      <c r="C206" s="71">
        <v>14.259958000000001</v>
      </c>
      <c r="D206" s="71">
        <v>14.355017</v>
      </c>
      <c r="E206" s="71">
        <v>14.796916999999999</v>
      </c>
      <c r="F206" s="71">
        <v>13.929618</v>
      </c>
      <c r="G206" s="2">
        <f t="shared" si="19"/>
        <v>14.313207</v>
      </c>
      <c r="H206" s="2"/>
      <c r="I206" t="s">
        <v>3</v>
      </c>
      <c r="J206">
        <v>14.160014935990937</v>
      </c>
      <c r="K206">
        <v>14.145821069633055</v>
      </c>
      <c r="L206">
        <v>14.349480972404272</v>
      </c>
      <c r="M206">
        <v>14.659378986789582</v>
      </c>
      <c r="N206">
        <v>16.318922605537736</v>
      </c>
      <c r="O206">
        <v>14.726723714071118</v>
      </c>
    </row>
    <row r="207" spans="1:15" x14ac:dyDescent="0.2">
      <c r="A207" t="s">
        <v>11</v>
      </c>
      <c r="B207" s="72">
        <v>15.387889999999999</v>
      </c>
      <c r="C207" s="72">
        <v>15.77961</v>
      </c>
      <c r="D207" s="72">
        <v>16.459765000000001</v>
      </c>
      <c r="E207" s="72">
        <v>16.648554000000001</v>
      </c>
      <c r="F207" s="72">
        <v>17.164247</v>
      </c>
      <c r="G207" s="2">
        <f t="shared" si="19"/>
        <v>16.288013200000002</v>
      </c>
      <c r="H207" s="3"/>
      <c r="I207" t="s">
        <v>17</v>
      </c>
      <c r="J207">
        <v>13.750878185326835</v>
      </c>
      <c r="K207">
        <v>13.230943894369279</v>
      </c>
      <c r="L207">
        <v>13.608688867868231</v>
      </c>
      <c r="M207">
        <v>13.272732833811446</v>
      </c>
      <c r="N207">
        <v>14.674505867667687</v>
      </c>
      <c r="O207">
        <v>13.707549929808696</v>
      </c>
    </row>
    <row r="208" spans="1:15" x14ac:dyDescent="0.2">
      <c r="A208" t="s">
        <v>12</v>
      </c>
      <c r="B208" s="71">
        <v>1.3499590000000001</v>
      </c>
      <c r="C208" s="71">
        <v>1.657662</v>
      </c>
      <c r="D208" s="71">
        <v>1.6820219999999999</v>
      </c>
      <c r="E208" s="71">
        <v>1.702512</v>
      </c>
      <c r="F208" s="71">
        <v>1.7269239999999999</v>
      </c>
      <c r="G208" s="2">
        <f t="shared" si="19"/>
        <v>1.6238158000000003</v>
      </c>
      <c r="H208" s="2"/>
      <c r="I208" t="s">
        <v>6</v>
      </c>
      <c r="J208">
        <v>12.263957844992445</v>
      </c>
      <c r="K208">
        <v>11.991566837370931</v>
      </c>
      <c r="L208">
        <v>12.386269517824919</v>
      </c>
      <c r="M208">
        <v>13.383077603422292</v>
      </c>
      <c r="N208">
        <v>14.218641823760253</v>
      </c>
      <c r="O208">
        <v>12.848702725474169</v>
      </c>
    </row>
    <row r="209" spans="1:15" x14ac:dyDescent="0.2">
      <c r="A209" t="s">
        <v>13</v>
      </c>
      <c r="B209" s="72">
        <v>2.156501</v>
      </c>
      <c r="C209" s="72">
        <v>2.0945140000000002</v>
      </c>
      <c r="D209" s="72">
        <v>1.887324</v>
      </c>
      <c r="E209" s="72">
        <v>1.8468450000000001</v>
      </c>
      <c r="F209" s="72">
        <v>1.922069</v>
      </c>
      <c r="G209" s="2">
        <f t="shared" si="19"/>
        <v>1.9814506000000001</v>
      </c>
      <c r="H209" s="3"/>
      <c r="I209" t="s">
        <v>7</v>
      </c>
      <c r="J209">
        <v>12.29676768855356</v>
      </c>
      <c r="K209">
        <v>12.088954444392979</v>
      </c>
      <c r="L209">
        <v>12.041828960695945</v>
      </c>
      <c r="M209">
        <v>12.07401648955323</v>
      </c>
      <c r="N209">
        <v>12.481395264318655</v>
      </c>
      <c r="O209">
        <v>12.196592569502874</v>
      </c>
    </row>
    <row r="210" spans="1:15" x14ac:dyDescent="0.2">
      <c r="A210" t="s">
        <v>14</v>
      </c>
      <c r="B210" s="72">
        <v>0.39715200000000001</v>
      </c>
      <c r="C210" s="72">
        <v>0.46102799999999999</v>
      </c>
      <c r="D210" s="72">
        <v>0.46359500000000003</v>
      </c>
      <c r="E210" s="72">
        <v>0.49037500000000001</v>
      </c>
      <c r="F210" s="72">
        <v>0.483184</v>
      </c>
      <c r="G210" s="2">
        <f t="shared" si="19"/>
        <v>0.4590668</v>
      </c>
      <c r="H210" s="3"/>
      <c r="I210" t="s">
        <v>13</v>
      </c>
      <c r="J210">
        <v>12.48383007549805</v>
      </c>
      <c r="K210">
        <v>11.717880089935878</v>
      </c>
      <c r="L210">
        <v>10.573610367776899</v>
      </c>
      <c r="M210">
        <v>10.278064741214509</v>
      </c>
      <c r="N210">
        <v>10.916806132094065</v>
      </c>
      <c r="O210">
        <v>11.194038281303881</v>
      </c>
    </row>
    <row r="211" spans="1:15" x14ac:dyDescent="0.2">
      <c r="A211" t="s">
        <v>15</v>
      </c>
      <c r="B211" s="71">
        <v>8.0427660000000003</v>
      </c>
      <c r="C211" s="71">
        <v>11.312725</v>
      </c>
      <c r="D211" s="71">
        <v>10.959961999999999</v>
      </c>
      <c r="E211" s="71">
        <v>10.912229999999999</v>
      </c>
      <c r="F211" s="71">
        <v>10.660269</v>
      </c>
      <c r="G211" s="2">
        <f t="shared" si="19"/>
        <v>10.377590399999999</v>
      </c>
      <c r="H211" s="2"/>
      <c r="I211" t="s">
        <v>21</v>
      </c>
      <c r="J211">
        <v>8.7213614205112471</v>
      </c>
      <c r="K211">
        <v>8.5951876527283044</v>
      </c>
      <c r="L211">
        <v>12.791326287617752</v>
      </c>
      <c r="M211">
        <v>12.819350336084598</v>
      </c>
      <c r="N211">
        <v>12.869538411511</v>
      </c>
      <c r="O211">
        <v>11.159352821690579</v>
      </c>
    </row>
    <row r="212" spans="1:15" x14ac:dyDescent="0.2">
      <c r="A212" t="s">
        <v>16</v>
      </c>
      <c r="B212" s="71">
        <v>0.89214700000000002</v>
      </c>
      <c r="C212" s="71">
        <v>0.98166700000000007</v>
      </c>
      <c r="D212" s="71">
        <v>1.072184</v>
      </c>
      <c r="E212" s="71">
        <v>1.0357000000000001</v>
      </c>
      <c r="F212" s="71">
        <v>1.0008970000000001</v>
      </c>
      <c r="G212" s="2">
        <f t="shared" si="19"/>
        <v>0.99651900000000015</v>
      </c>
      <c r="H212" s="2"/>
      <c r="I212" t="s">
        <v>5</v>
      </c>
      <c r="J212">
        <v>8.060748447275806</v>
      </c>
      <c r="K212">
        <v>8.7433437358608774</v>
      </c>
      <c r="L212">
        <v>12.182146915807708</v>
      </c>
      <c r="M212">
        <v>12.127732299225649</v>
      </c>
      <c r="N212">
        <v>14.602354495482107</v>
      </c>
      <c r="O212">
        <v>11.143265178730427</v>
      </c>
    </row>
    <row r="213" spans="1:15" x14ac:dyDescent="0.2">
      <c r="A213" t="s">
        <v>17</v>
      </c>
      <c r="B213" s="72">
        <v>0.68798599999999999</v>
      </c>
      <c r="C213" s="72">
        <v>0.69317999999999991</v>
      </c>
      <c r="D213" s="72">
        <v>0.74392999999999998</v>
      </c>
      <c r="E213" s="72">
        <v>0.72469399999999995</v>
      </c>
      <c r="F213" s="72">
        <v>0.77543200000000001</v>
      </c>
      <c r="G213" s="2">
        <f t="shared" si="19"/>
        <v>0.72504440000000003</v>
      </c>
      <c r="H213" s="4"/>
      <c r="I213" t="s">
        <v>28</v>
      </c>
      <c r="J213">
        <v>9.8021990092913285</v>
      </c>
      <c r="K213">
        <v>10.331677631998245</v>
      </c>
      <c r="L213">
        <v>10.832185349477882</v>
      </c>
      <c r="M213">
        <v>11.103602267925099</v>
      </c>
      <c r="N213">
        <v>11.711353908578353</v>
      </c>
      <c r="O213">
        <v>10.756203633454181</v>
      </c>
    </row>
    <row r="214" spans="1:15" x14ac:dyDescent="0.2">
      <c r="A214" t="s">
        <v>18</v>
      </c>
      <c r="B214" s="71">
        <v>0.147559</v>
      </c>
      <c r="C214" s="71">
        <v>0.167715</v>
      </c>
      <c r="D214" s="71">
        <v>0.17319200000000001</v>
      </c>
      <c r="E214" s="71">
        <v>0.16345500000000002</v>
      </c>
      <c r="F214" s="71">
        <v>0.17863100000000001</v>
      </c>
      <c r="G214" s="2">
        <f t="shared" si="19"/>
        <v>0.16611039999999999</v>
      </c>
      <c r="H214" s="2"/>
      <c r="I214" t="s">
        <v>12</v>
      </c>
      <c r="J214">
        <v>8.5074568548552278</v>
      </c>
      <c r="K214">
        <v>10.552627350602769</v>
      </c>
      <c r="L214">
        <v>11.108588266155651</v>
      </c>
      <c r="M214">
        <v>11.064613704075759</v>
      </c>
      <c r="N214">
        <v>11.934291749123098</v>
      </c>
      <c r="O214">
        <v>10.633515584962501</v>
      </c>
    </row>
    <row r="215" spans="1:15" x14ac:dyDescent="0.2">
      <c r="A215" t="s">
        <v>19</v>
      </c>
      <c r="B215" s="71">
        <v>1.3526E-2</v>
      </c>
      <c r="C215" s="71">
        <v>2.3998000000000002E-2</v>
      </c>
      <c r="D215" s="71">
        <v>2.7937E-2</v>
      </c>
      <c r="E215" s="71">
        <v>3.1406999999999997E-2</v>
      </c>
      <c r="F215" s="71">
        <v>3.6381999999999998E-2</v>
      </c>
      <c r="G215" s="2">
        <f t="shared" si="19"/>
        <v>2.665E-2</v>
      </c>
      <c r="H215" s="2"/>
      <c r="I215" t="s">
        <v>10</v>
      </c>
      <c r="J215">
        <v>9.942590091995898</v>
      </c>
      <c r="K215">
        <v>10.039651035627903</v>
      </c>
      <c r="L215">
        <v>10.247185594714146</v>
      </c>
      <c r="M215">
        <v>10.654318513218197</v>
      </c>
      <c r="N215">
        <v>10.896497588933212</v>
      </c>
      <c r="O215">
        <v>10.356048564897872</v>
      </c>
    </row>
    <row r="216" spans="1:15" x14ac:dyDescent="0.2">
      <c r="A216" t="s">
        <v>20</v>
      </c>
      <c r="B216" s="72">
        <v>1.2551210000000002</v>
      </c>
      <c r="C216" s="72">
        <v>1.4135960000000001</v>
      </c>
      <c r="D216" s="72">
        <v>1.765255</v>
      </c>
      <c r="E216" s="72">
        <v>1.9905200000000001</v>
      </c>
      <c r="F216" s="72">
        <v>1.9892750000000001</v>
      </c>
      <c r="G216" s="2">
        <f t="shared" si="19"/>
        <v>1.6827534</v>
      </c>
      <c r="H216" s="3"/>
      <c r="I216" t="s">
        <v>15</v>
      </c>
      <c r="J216">
        <v>7.2097123594263515</v>
      </c>
      <c r="K216">
        <v>9.957401740289475</v>
      </c>
      <c r="L216">
        <v>9.5890251197195244</v>
      </c>
      <c r="M216">
        <v>9.6466413055753648</v>
      </c>
      <c r="N216">
        <v>10.344036595540532</v>
      </c>
      <c r="O216">
        <v>9.3493634241102477</v>
      </c>
    </row>
    <row r="217" spans="1:15" x14ac:dyDescent="0.2">
      <c r="A217" t="s">
        <v>21</v>
      </c>
      <c r="B217" s="72">
        <v>5.6807840000000001</v>
      </c>
      <c r="C217" s="72">
        <v>5.9513950000000007</v>
      </c>
      <c r="D217" s="72">
        <v>9.348236</v>
      </c>
      <c r="E217" s="72">
        <v>9.2159180000000003</v>
      </c>
      <c r="F217" s="72">
        <v>9.040934</v>
      </c>
      <c r="G217" s="2">
        <f t="shared" si="19"/>
        <v>7.8474534000000009</v>
      </c>
      <c r="H217" s="3"/>
      <c r="I217" t="s">
        <v>11</v>
      </c>
      <c r="J217">
        <v>7.5554171444216571</v>
      </c>
      <c r="K217">
        <v>7.7157268976491302</v>
      </c>
      <c r="L217">
        <v>8.2018079982851511</v>
      </c>
      <c r="M217">
        <v>8.2909332707556693</v>
      </c>
      <c r="N217">
        <v>8.8362516680025447</v>
      </c>
      <c r="O217">
        <v>8.1200273958228308</v>
      </c>
    </row>
    <row r="218" spans="1:15" x14ac:dyDescent="0.2">
      <c r="A218" t="s">
        <v>22</v>
      </c>
      <c r="B218" s="71">
        <v>2.7733000000000003</v>
      </c>
      <c r="C218" s="71">
        <v>2.7755649999999998</v>
      </c>
      <c r="D218" s="71">
        <v>2.8177399999999997</v>
      </c>
      <c r="E218" s="71">
        <v>2.9040019999999998</v>
      </c>
      <c r="F218" s="71">
        <v>2.9049459999999998</v>
      </c>
      <c r="G218" s="2">
        <f t="shared" si="19"/>
        <v>2.8351106000000001</v>
      </c>
      <c r="H218" s="2"/>
      <c r="I218" t="s">
        <v>26</v>
      </c>
      <c r="J218">
        <v>7.2279021055732304</v>
      </c>
      <c r="K218">
        <v>7.4846404577356029</v>
      </c>
      <c r="L218">
        <v>7.9957534818615033</v>
      </c>
      <c r="M218">
        <v>8.2738467426088427</v>
      </c>
      <c r="N218">
        <v>8.9476509342917154</v>
      </c>
      <c r="O218">
        <v>7.9859587444141793</v>
      </c>
    </row>
    <row r="219" spans="1:15" x14ac:dyDescent="0.2">
      <c r="A219" t="s">
        <v>23</v>
      </c>
      <c r="B219" s="72">
        <v>3.683738</v>
      </c>
      <c r="C219" s="72">
        <v>3.7785850000000001</v>
      </c>
      <c r="D219" s="72">
        <v>3.7001019999999998</v>
      </c>
      <c r="E219" s="72">
        <v>3.83161</v>
      </c>
      <c r="F219" s="72">
        <v>3.8464430000000003</v>
      </c>
      <c r="G219" s="2">
        <f t="shared" si="19"/>
        <v>3.7680955999999997</v>
      </c>
      <c r="H219" s="3"/>
      <c r="I219" t="s">
        <v>25</v>
      </c>
      <c r="J219">
        <v>7.310156942441143</v>
      </c>
      <c r="K219">
        <v>6.619087275032169</v>
      </c>
      <c r="L219">
        <v>6.4756195193166732</v>
      </c>
      <c r="M219">
        <v>6.2572005135240127</v>
      </c>
      <c r="N219">
        <v>6.7002562502887342</v>
      </c>
      <c r="O219">
        <v>6.6724641001205454</v>
      </c>
    </row>
    <row r="220" spans="1:15" x14ac:dyDescent="0.2">
      <c r="A220" t="s">
        <v>24</v>
      </c>
      <c r="B220" s="72">
        <v>0.57391300000000001</v>
      </c>
      <c r="C220" s="72">
        <v>0.59881600000000001</v>
      </c>
      <c r="D220" s="72">
        <v>0.65140599999999993</v>
      </c>
      <c r="E220" s="72">
        <v>1.2366440000000001</v>
      </c>
      <c r="F220" s="72">
        <v>1.1492929999999999</v>
      </c>
      <c r="G220" s="2">
        <f t="shared" si="19"/>
        <v>0.84201440000000005</v>
      </c>
      <c r="H220" s="3"/>
      <c r="I220" t="s">
        <v>2</v>
      </c>
      <c r="J220">
        <v>5.8574395387576494</v>
      </c>
      <c r="K220">
        <v>5.9554047364296911</v>
      </c>
      <c r="L220">
        <v>5.9747062956586054</v>
      </c>
      <c r="M220">
        <v>6.0218764150364157</v>
      </c>
      <c r="N220">
        <v>6.8843987407869927</v>
      </c>
      <c r="O220">
        <v>6.1387651453338714</v>
      </c>
    </row>
    <row r="221" spans="1:15" x14ac:dyDescent="0.2">
      <c r="A221" t="s">
        <v>25</v>
      </c>
      <c r="B221" s="71">
        <v>0.67441600000000002</v>
      </c>
      <c r="C221" s="71">
        <v>0.65549000000000002</v>
      </c>
      <c r="D221" s="71">
        <v>0.64183199999999996</v>
      </c>
      <c r="E221" s="71">
        <v>0.64126300000000003</v>
      </c>
      <c r="F221" s="71">
        <v>0.64395599999999997</v>
      </c>
      <c r="G221" s="2">
        <f t="shared" si="19"/>
        <v>0.65139139999999995</v>
      </c>
      <c r="H221" s="2"/>
      <c r="I221" t="s">
        <v>19</v>
      </c>
      <c r="J221">
        <v>2.9483890234306029</v>
      </c>
      <c r="K221">
        <v>4.8738778991835572</v>
      </c>
      <c r="L221">
        <v>5.4311036977851401</v>
      </c>
      <c r="M221">
        <v>5.758230233871382</v>
      </c>
      <c r="N221">
        <v>7.2654582199207995</v>
      </c>
      <c r="O221">
        <v>5.255411814838296</v>
      </c>
    </row>
    <row r="222" spans="1:15" x14ac:dyDescent="0.2">
      <c r="A222" t="s">
        <v>26</v>
      </c>
      <c r="B222" s="72">
        <v>5.6111560000000003</v>
      </c>
      <c r="C222" s="72">
        <v>5.9650609999999995</v>
      </c>
      <c r="D222" s="72">
        <v>6.5321440000000006</v>
      </c>
      <c r="E222" s="72">
        <v>6.7441139999999997</v>
      </c>
      <c r="F222" s="72">
        <v>6.4711780000000001</v>
      </c>
      <c r="G222" s="2">
        <f t="shared" si="19"/>
        <v>6.2647306</v>
      </c>
      <c r="H222" s="3"/>
      <c r="I222" t="s">
        <v>18</v>
      </c>
      <c r="J222">
        <v>4.1754658310396318</v>
      </c>
      <c r="K222">
        <v>4.6475725879260379</v>
      </c>
      <c r="L222">
        <v>4.6331075436199676</v>
      </c>
      <c r="M222">
        <v>4.3103414176462538</v>
      </c>
      <c r="N222">
        <v>5.4614173189828366</v>
      </c>
      <c r="O222">
        <v>4.6455809398429455</v>
      </c>
    </row>
    <row r="223" spans="1:15" x14ac:dyDescent="0.2">
      <c r="A223" t="s">
        <v>27</v>
      </c>
      <c r="B223" s="72">
        <v>8.0028039999999994</v>
      </c>
      <c r="C223" s="72">
        <v>8.2026339999999998</v>
      </c>
      <c r="D223" s="72">
        <v>8.2372709999999998</v>
      </c>
      <c r="E223" s="72">
        <v>8.2134090000000004</v>
      </c>
      <c r="F223" s="72">
        <v>8.8263089999999984</v>
      </c>
      <c r="G223" s="2">
        <f t="shared" si="19"/>
        <v>8.2964853999999999</v>
      </c>
      <c r="H223" s="3"/>
      <c r="I223" t="s">
        <v>14</v>
      </c>
      <c r="J223">
        <v>3.6365414398818583</v>
      </c>
      <c r="K223">
        <v>4.2406216208161585</v>
      </c>
      <c r="L223">
        <v>4.0896670043589483</v>
      </c>
      <c r="M223">
        <v>4.332898048090728</v>
      </c>
      <c r="N223">
        <v>4.4574231421906942</v>
      </c>
      <c r="O223">
        <v>4.1514302510676782</v>
      </c>
    </row>
    <row r="224" spans="1:15" x14ac:dyDescent="0.2">
      <c r="A224" t="s">
        <v>98</v>
      </c>
      <c r="B224" s="71">
        <v>90.892452000000006</v>
      </c>
      <c r="C224" s="71">
        <v>97.13512200000001</v>
      </c>
      <c r="D224" s="71">
        <v>102.058612</v>
      </c>
      <c r="E224" s="71">
        <v>104.096987</v>
      </c>
      <c r="F224" s="71">
        <v>103.655535</v>
      </c>
      <c r="G224" s="2">
        <f t="shared" si="19"/>
        <v>99.567741600000005</v>
      </c>
      <c r="H224" s="2"/>
      <c r="I224" t="s">
        <v>20</v>
      </c>
      <c r="J224">
        <v>2.8296483478464522</v>
      </c>
      <c r="K224">
        <v>3.1775842109403976</v>
      </c>
      <c r="L224">
        <v>3.9304467967411356</v>
      </c>
      <c r="M224">
        <v>4.5144474247133592</v>
      </c>
      <c r="N224">
        <v>4.7622551928158252</v>
      </c>
      <c r="O224">
        <v>3.8428763946114337</v>
      </c>
    </row>
    <row r="225" spans="1:9" x14ac:dyDescent="0.2">
      <c r="A225" s="73" t="s">
        <v>166</v>
      </c>
      <c r="B225" s="71"/>
      <c r="C225" s="71"/>
      <c r="D225" s="71"/>
      <c r="E225" s="71"/>
      <c r="F225" s="71"/>
      <c r="G225" s="2"/>
      <c r="H225" s="2"/>
      <c r="I225" s="2"/>
    </row>
    <row r="226" spans="1:9" x14ac:dyDescent="0.2">
      <c r="B226" s="71"/>
      <c r="C226" s="71"/>
      <c r="D226" s="71"/>
      <c r="E226" s="71"/>
      <c r="F226" s="71"/>
      <c r="G226" s="2"/>
      <c r="H226" s="2"/>
      <c r="I226" s="2"/>
    </row>
    <row r="228" spans="1:9" x14ac:dyDescent="0.2">
      <c r="A228" s="1" t="s">
        <v>52</v>
      </c>
      <c r="B228">
        <v>2016</v>
      </c>
      <c r="C228">
        <v>2017</v>
      </c>
      <c r="D228">
        <v>2018</v>
      </c>
      <c r="E228">
        <v>2019</v>
      </c>
      <c r="F228">
        <v>2020</v>
      </c>
      <c r="G228" t="s">
        <v>101</v>
      </c>
    </row>
    <row r="229" spans="1:9" x14ac:dyDescent="0.2">
      <c r="A229" t="s">
        <v>1</v>
      </c>
      <c r="B229">
        <v>82520</v>
      </c>
      <c r="C229">
        <v>82520</v>
      </c>
      <c r="D229">
        <v>82520</v>
      </c>
      <c r="E229">
        <v>82520</v>
      </c>
      <c r="F229">
        <v>82520</v>
      </c>
      <c r="G229">
        <f t="shared" ref="G229:G256" si="20">ROUND(AVERAGE(B229:F229),2)</f>
        <v>82520</v>
      </c>
    </row>
    <row r="230" spans="1:9" x14ac:dyDescent="0.2">
      <c r="A230" t="s">
        <v>2</v>
      </c>
      <c r="B230">
        <v>30280</v>
      </c>
      <c r="C230">
        <v>30280</v>
      </c>
      <c r="D230">
        <v>30280</v>
      </c>
      <c r="E230">
        <v>30280</v>
      </c>
      <c r="F230">
        <v>30280</v>
      </c>
      <c r="G230">
        <f t="shared" si="20"/>
        <v>30280</v>
      </c>
    </row>
    <row r="231" spans="1:9" x14ac:dyDescent="0.2">
      <c r="A231" t="s">
        <v>3</v>
      </c>
      <c r="B231">
        <v>108560</v>
      </c>
      <c r="C231">
        <v>108560</v>
      </c>
      <c r="D231">
        <v>108560</v>
      </c>
      <c r="E231">
        <v>108560</v>
      </c>
      <c r="F231">
        <v>108560</v>
      </c>
      <c r="G231">
        <f t="shared" si="20"/>
        <v>108560</v>
      </c>
    </row>
    <row r="232" spans="1:9" x14ac:dyDescent="0.2">
      <c r="A232" t="s">
        <v>4</v>
      </c>
      <c r="B232">
        <v>55964</v>
      </c>
      <c r="C232">
        <v>55964</v>
      </c>
      <c r="D232">
        <v>55964</v>
      </c>
      <c r="E232">
        <v>55964</v>
      </c>
      <c r="F232">
        <v>55960</v>
      </c>
      <c r="G232">
        <f t="shared" si="20"/>
        <v>55963.199999999997</v>
      </c>
    </row>
    <row r="233" spans="1:9" x14ac:dyDescent="0.2">
      <c r="A233" t="s">
        <v>5</v>
      </c>
      <c r="B233">
        <v>9240</v>
      </c>
      <c r="C233">
        <v>9240</v>
      </c>
      <c r="D233">
        <v>9240</v>
      </c>
      <c r="E233">
        <v>9240</v>
      </c>
      <c r="F233">
        <v>9240</v>
      </c>
      <c r="G233">
        <f t="shared" si="20"/>
        <v>9240</v>
      </c>
    </row>
    <row r="234" spans="1:9" x14ac:dyDescent="0.2">
      <c r="A234" t="s">
        <v>6</v>
      </c>
      <c r="B234">
        <v>77210</v>
      </c>
      <c r="C234">
        <v>77210</v>
      </c>
      <c r="D234">
        <v>77210</v>
      </c>
      <c r="E234">
        <v>77205.5</v>
      </c>
      <c r="F234">
        <v>77198.53</v>
      </c>
      <c r="G234">
        <f t="shared" si="20"/>
        <v>77206.81</v>
      </c>
    </row>
    <row r="235" spans="1:9" x14ac:dyDescent="0.2">
      <c r="A235" t="s">
        <v>7</v>
      </c>
      <c r="B235">
        <v>40000</v>
      </c>
      <c r="C235">
        <v>40000</v>
      </c>
      <c r="D235">
        <v>40000</v>
      </c>
      <c r="E235">
        <v>40000</v>
      </c>
      <c r="F235">
        <v>40000</v>
      </c>
      <c r="G235">
        <f t="shared" si="20"/>
        <v>40000</v>
      </c>
    </row>
    <row r="236" spans="1:9" x14ac:dyDescent="0.2">
      <c r="A236" t="s">
        <v>8</v>
      </c>
      <c r="B236">
        <v>43470</v>
      </c>
      <c r="C236">
        <v>42750</v>
      </c>
      <c r="D236">
        <v>42750</v>
      </c>
      <c r="E236">
        <v>42750</v>
      </c>
      <c r="F236">
        <v>42750</v>
      </c>
      <c r="G236">
        <f t="shared" si="20"/>
        <v>42894</v>
      </c>
    </row>
    <row r="237" spans="1:9" x14ac:dyDescent="0.2">
      <c r="A237" t="s">
        <v>9</v>
      </c>
      <c r="B237">
        <v>303910</v>
      </c>
      <c r="C237">
        <v>303920</v>
      </c>
      <c r="D237">
        <v>303920</v>
      </c>
      <c r="E237">
        <v>303930</v>
      </c>
      <c r="F237">
        <v>303940</v>
      </c>
      <c r="G237">
        <f t="shared" si="20"/>
        <v>303924</v>
      </c>
    </row>
    <row r="238" spans="1:9" x14ac:dyDescent="0.2">
      <c r="A238" t="s">
        <v>10</v>
      </c>
      <c r="B238">
        <v>547557</v>
      </c>
      <c r="C238">
        <v>547557</v>
      </c>
      <c r="D238">
        <v>547557</v>
      </c>
      <c r="E238">
        <v>547557</v>
      </c>
      <c r="F238">
        <v>547557</v>
      </c>
      <c r="G238">
        <f t="shared" si="20"/>
        <v>547557</v>
      </c>
    </row>
    <row r="239" spans="1:9" x14ac:dyDescent="0.2">
      <c r="A239" t="s">
        <v>11</v>
      </c>
      <c r="B239">
        <v>349360</v>
      </c>
      <c r="C239">
        <v>349370</v>
      </c>
      <c r="D239">
        <v>349380</v>
      </c>
      <c r="E239">
        <v>349390</v>
      </c>
      <c r="F239">
        <v>349390</v>
      </c>
      <c r="G239">
        <f t="shared" si="20"/>
        <v>349378</v>
      </c>
    </row>
    <row r="240" spans="1:9" x14ac:dyDescent="0.2">
      <c r="A240" t="s">
        <v>12</v>
      </c>
      <c r="B240">
        <v>128900</v>
      </c>
      <c r="C240">
        <v>128900</v>
      </c>
      <c r="D240">
        <v>128900</v>
      </c>
      <c r="E240">
        <v>128900</v>
      </c>
      <c r="F240">
        <v>128900</v>
      </c>
      <c r="G240">
        <f t="shared" si="20"/>
        <v>128900</v>
      </c>
    </row>
    <row r="241" spans="1:7" x14ac:dyDescent="0.2">
      <c r="A241" t="s">
        <v>13</v>
      </c>
      <c r="B241">
        <v>91260</v>
      </c>
      <c r="C241">
        <v>91260</v>
      </c>
      <c r="D241">
        <v>91260</v>
      </c>
      <c r="E241">
        <v>91260</v>
      </c>
      <c r="F241">
        <v>91260</v>
      </c>
      <c r="G241">
        <f t="shared" si="20"/>
        <v>91260</v>
      </c>
    </row>
    <row r="242" spans="1:7" x14ac:dyDescent="0.2">
      <c r="A242" t="s">
        <v>14</v>
      </c>
      <c r="B242">
        <v>68890</v>
      </c>
      <c r="C242">
        <v>68890</v>
      </c>
      <c r="D242">
        <v>68890</v>
      </c>
      <c r="E242">
        <v>68890</v>
      </c>
      <c r="F242">
        <v>68890</v>
      </c>
      <c r="G242">
        <f t="shared" si="20"/>
        <v>68890</v>
      </c>
    </row>
    <row r="243" spans="1:7" x14ac:dyDescent="0.2">
      <c r="A243" t="s">
        <v>15</v>
      </c>
      <c r="B243">
        <v>295718</v>
      </c>
      <c r="C243">
        <v>295718</v>
      </c>
      <c r="D243">
        <v>295718</v>
      </c>
      <c r="E243">
        <v>295717</v>
      </c>
      <c r="F243">
        <v>295717</v>
      </c>
      <c r="G243">
        <f t="shared" si="20"/>
        <v>295717.59999999998</v>
      </c>
    </row>
    <row r="244" spans="1:7" x14ac:dyDescent="0.2">
      <c r="A244" t="s">
        <v>16</v>
      </c>
      <c r="B244">
        <v>62227</v>
      </c>
      <c r="C244">
        <v>62227</v>
      </c>
      <c r="D244">
        <v>62227</v>
      </c>
      <c r="E244">
        <v>62227</v>
      </c>
      <c r="F244">
        <v>62230</v>
      </c>
      <c r="G244">
        <f t="shared" si="20"/>
        <v>62227.6</v>
      </c>
    </row>
    <row r="245" spans="1:7" x14ac:dyDescent="0.2">
      <c r="A245" t="s">
        <v>17</v>
      </c>
      <c r="B245">
        <v>62642</v>
      </c>
      <c r="C245">
        <v>62641</v>
      </c>
      <c r="D245">
        <v>62630</v>
      </c>
      <c r="E245">
        <v>62620</v>
      </c>
      <c r="F245">
        <v>62620</v>
      </c>
      <c r="G245">
        <f t="shared" si="20"/>
        <v>62630.6</v>
      </c>
    </row>
    <row r="246" spans="1:7" x14ac:dyDescent="0.2">
      <c r="A246" t="s">
        <v>18</v>
      </c>
      <c r="B246">
        <v>2574.46</v>
      </c>
      <c r="C246">
        <v>2574.46</v>
      </c>
      <c r="D246">
        <v>2574.46</v>
      </c>
      <c r="E246">
        <v>2574.46</v>
      </c>
      <c r="F246">
        <v>2574.46</v>
      </c>
      <c r="G246">
        <f t="shared" si="20"/>
        <v>2574.46</v>
      </c>
    </row>
    <row r="247" spans="1:7" x14ac:dyDescent="0.2">
      <c r="A247" t="s">
        <v>19</v>
      </c>
      <c r="B247">
        <v>320</v>
      </c>
      <c r="C247">
        <v>320</v>
      </c>
      <c r="D247">
        <v>320</v>
      </c>
      <c r="E247">
        <v>320</v>
      </c>
      <c r="F247">
        <v>320</v>
      </c>
      <c r="G247">
        <f t="shared" si="20"/>
        <v>320</v>
      </c>
    </row>
    <row r="248" spans="1:7" x14ac:dyDescent="0.2">
      <c r="A248" t="s">
        <v>20</v>
      </c>
      <c r="B248">
        <v>33670</v>
      </c>
      <c r="C248">
        <v>33670</v>
      </c>
      <c r="D248">
        <v>33670</v>
      </c>
      <c r="E248">
        <v>33670</v>
      </c>
      <c r="F248">
        <v>33670</v>
      </c>
      <c r="G248">
        <f t="shared" si="20"/>
        <v>33670</v>
      </c>
    </row>
    <row r="249" spans="1:7" x14ac:dyDescent="0.2">
      <c r="A249" t="s">
        <v>21</v>
      </c>
      <c r="B249">
        <v>306190</v>
      </c>
      <c r="C249">
        <v>306190</v>
      </c>
      <c r="D249">
        <v>306170</v>
      </c>
      <c r="E249">
        <v>306110</v>
      </c>
      <c r="F249">
        <v>306130</v>
      </c>
      <c r="G249">
        <f t="shared" si="20"/>
        <v>306158</v>
      </c>
    </row>
    <row r="250" spans="1:7" x14ac:dyDescent="0.2">
      <c r="A250" t="s">
        <v>22</v>
      </c>
      <c r="B250">
        <v>91605.6</v>
      </c>
      <c r="C250">
        <v>91605.6</v>
      </c>
      <c r="D250">
        <v>91605.6</v>
      </c>
      <c r="E250">
        <v>91605.6</v>
      </c>
      <c r="F250">
        <v>91605.6</v>
      </c>
      <c r="G250">
        <f t="shared" si="20"/>
        <v>91605.6</v>
      </c>
    </row>
    <row r="251" spans="1:7" x14ac:dyDescent="0.2">
      <c r="A251" t="s">
        <v>23</v>
      </c>
      <c r="B251">
        <v>230080</v>
      </c>
      <c r="C251">
        <v>230080</v>
      </c>
      <c r="D251">
        <v>230080</v>
      </c>
      <c r="E251">
        <v>230080</v>
      </c>
      <c r="F251">
        <v>230080</v>
      </c>
      <c r="G251">
        <f t="shared" si="20"/>
        <v>230080</v>
      </c>
    </row>
    <row r="252" spans="1:7" x14ac:dyDescent="0.2">
      <c r="A252" t="s">
        <v>24</v>
      </c>
      <c r="B252">
        <v>48080</v>
      </c>
      <c r="C252">
        <v>48080</v>
      </c>
      <c r="D252">
        <v>48080</v>
      </c>
      <c r="E252">
        <v>48080</v>
      </c>
      <c r="F252">
        <v>48080</v>
      </c>
      <c r="G252">
        <f t="shared" si="20"/>
        <v>48080</v>
      </c>
    </row>
    <row r="253" spans="1:7" x14ac:dyDescent="0.2">
      <c r="A253" t="s">
        <v>25</v>
      </c>
      <c r="B253">
        <v>20142</v>
      </c>
      <c r="C253">
        <v>20138.099999999999</v>
      </c>
      <c r="D253">
        <v>20136.400000000001</v>
      </c>
      <c r="E253">
        <v>20136.400000000001</v>
      </c>
      <c r="F253">
        <v>20136.400000000001</v>
      </c>
      <c r="G253">
        <f t="shared" si="20"/>
        <v>20137.86</v>
      </c>
    </row>
    <row r="254" spans="1:7" x14ac:dyDescent="0.2">
      <c r="A254" t="s">
        <v>26</v>
      </c>
      <c r="B254">
        <v>499564</v>
      </c>
      <c r="C254">
        <v>499547.35</v>
      </c>
      <c r="D254">
        <v>499603.47899999999</v>
      </c>
      <c r="E254">
        <v>499570.03600000002</v>
      </c>
      <c r="F254">
        <v>499556.64500000002</v>
      </c>
      <c r="G254">
        <f t="shared" si="20"/>
        <v>499568.3</v>
      </c>
    </row>
    <row r="255" spans="1:7" x14ac:dyDescent="0.2">
      <c r="A255" t="s">
        <v>27</v>
      </c>
      <c r="B255">
        <v>407310.64</v>
      </c>
      <c r="C255">
        <v>407310.64</v>
      </c>
      <c r="D255">
        <v>407310.64</v>
      </c>
      <c r="E255">
        <v>407283.59</v>
      </c>
      <c r="F255">
        <v>407283.53200000001</v>
      </c>
      <c r="G255">
        <f t="shared" si="20"/>
        <v>407299.81</v>
      </c>
    </row>
    <row r="256" spans="1:7" x14ac:dyDescent="0.2">
      <c r="A256" t="s">
        <v>98</v>
      </c>
      <c r="B256">
        <v>3997244.7</v>
      </c>
      <c r="C256">
        <v>3996523.15</v>
      </c>
      <c r="D256">
        <v>3996556.5790000004</v>
      </c>
      <c r="E256">
        <v>3996440.5860000001</v>
      </c>
      <c r="F256">
        <v>3996449.1669999999</v>
      </c>
      <c r="G256">
        <f t="shared" si="20"/>
        <v>3996642.84</v>
      </c>
    </row>
    <row r="257" spans="1:15" x14ac:dyDescent="0.2">
      <c r="A257" s="73" t="s">
        <v>168</v>
      </c>
    </row>
    <row r="260" spans="1:15" x14ac:dyDescent="0.2">
      <c r="A260" s="1" t="s">
        <v>53</v>
      </c>
      <c r="B260">
        <v>2016</v>
      </c>
      <c r="C260">
        <v>2017</v>
      </c>
      <c r="D260">
        <v>2018</v>
      </c>
      <c r="E260">
        <v>2019</v>
      </c>
      <c r="F260">
        <v>2020</v>
      </c>
      <c r="G260" t="s">
        <v>101</v>
      </c>
      <c r="I260" s="1" t="s">
        <v>170</v>
      </c>
      <c r="J260">
        <v>2016</v>
      </c>
      <c r="K260">
        <v>2017</v>
      </c>
      <c r="L260">
        <v>2018</v>
      </c>
      <c r="M260">
        <v>2019</v>
      </c>
      <c r="N260">
        <v>2020</v>
      </c>
      <c r="O260" t="s">
        <v>54</v>
      </c>
    </row>
    <row r="261" spans="1:15" x14ac:dyDescent="0.2">
      <c r="A261" t="s">
        <v>1</v>
      </c>
      <c r="B261">
        <v>38847.9</v>
      </c>
      <c r="C261">
        <v>38883.800000000003</v>
      </c>
      <c r="D261">
        <v>38919.699999999997</v>
      </c>
      <c r="E261">
        <v>38955.599999999999</v>
      </c>
      <c r="F261">
        <v>38991.5</v>
      </c>
      <c r="G261">
        <f>AVERAGE(B261:F261)</f>
        <v>38919.699999999997</v>
      </c>
      <c r="I261" t="s">
        <v>9</v>
      </c>
      <c r="J261">
        <v>73.735645421341843</v>
      </c>
      <c r="K261">
        <v>73.733219268228481</v>
      </c>
      <c r="L261">
        <v>73.733219268228481</v>
      </c>
      <c r="M261">
        <v>73.730793274767208</v>
      </c>
      <c r="N261">
        <v>73.728367440942293</v>
      </c>
      <c r="O261">
        <v>73.732248934701659</v>
      </c>
    </row>
    <row r="262" spans="1:15" x14ac:dyDescent="0.2">
      <c r="A262" t="s">
        <v>2</v>
      </c>
      <c r="B262">
        <v>6893</v>
      </c>
      <c r="C262">
        <v>6893</v>
      </c>
      <c r="D262">
        <v>6893</v>
      </c>
      <c r="E262">
        <v>6893</v>
      </c>
      <c r="F262">
        <v>6893</v>
      </c>
      <c r="G262">
        <f t="shared" ref="G262:G288" si="21">AVERAGE(B262:F262)</f>
        <v>6893</v>
      </c>
      <c r="I262" t="s">
        <v>27</v>
      </c>
      <c r="J262">
        <v>68.694498135378936</v>
      </c>
      <c r="K262">
        <v>68.694498135378936</v>
      </c>
      <c r="L262">
        <v>68.694498135378936</v>
      </c>
      <c r="M262">
        <v>68.699060524387932</v>
      </c>
      <c r="N262">
        <v>68.699070307610668</v>
      </c>
      <c r="O262">
        <v>68.696325047627084</v>
      </c>
    </row>
    <row r="263" spans="1:15" x14ac:dyDescent="0.2">
      <c r="A263" t="s">
        <v>3</v>
      </c>
      <c r="B263">
        <v>38410</v>
      </c>
      <c r="C263">
        <v>38540</v>
      </c>
      <c r="D263">
        <v>38670</v>
      </c>
      <c r="E263">
        <v>38800</v>
      </c>
      <c r="F263">
        <v>38930</v>
      </c>
      <c r="G263">
        <f t="shared" si="21"/>
        <v>38670</v>
      </c>
      <c r="I263" t="s">
        <v>25</v>
      </c>
      <c r="J263">
        <v>61.859298977261446</v>
      </c>
      <c r="K263">
        <v>61.769978299839615</v>
      </c>
      <c r="L263">
        <v>61.674380723465958</v>
      </c>
      <c r="M263">
        <v>61.573071651337877</v>
      </c>
      <c r="N263">
        <v>61.472259192308456</v>
      </c>
      <c r="O263">
        <v>61.66979776884267</v>
      </c>
    </row>
    <row r="264" spans="1:15" x14ac:dyDescent="0.2">
      <c r="A264" t="s">
        <v>4</v>
      </c>
      <c r="B264">
        <v>19241.202000000001</v>
      </c>
      <c r="C264">
        <v>19316.083999999999</v>
      </c>
      <c r="D264">
        <v>19341.099999999999</v>
      </c>
      <c r="E264">
        <v>19366.099999999999</v>
      </c>
      <c r="F264">
        <v>19391.099999999999</v>
      </c>
      <c r="G264">
        <f t="shared" si="21"/>
        <v>19331.117200000001</v>
      </c>
      <c r="I264" t="s">
        <v>8</v>
      </c>
      <c r="J264">
        <v>55.699332873245922</v>
      </c>
      <c r="K264">
        <v>57.038596491228063</v>
      </c>
      <c r="L264">
        <v>57.038596491228063</v>
      </c>
      <c r="M264">
        <v>57.038596491228063</v>
      </c>
      <c r="N264">
        <v>57.038596491228063</v>
      </c>
      <c r="O264">
        <v>56.770743767631643</v>
      </c>
    </row>
    <row r="265" spans="1:15" x14ac:dyDescent="0.2">
      <c r="A265" t="s">
        <v>5</v>
      </c>
      <c r="B265">
        <v>1726.1</v>
      </c>
      <c r="C265">
        <v>1725.9</v>
      </c>
      <c r="D265">
        <v>1725.7</v>
      </c>
      <c r="E265">
        <v>1725.5</v>
      </c>
      <c r="F265">
        <v>1725.3</v>
      </c>
      <c r="G265">
        <f t="shared" si="21"/>
        <v>1725.7</v>
      </c>
      <c r="I265" t="s">
        <v>16</v>
      </c>
      <c r="J265">
        <v>54.563292461471704</v>
      </c>
      <c r="K265">
        <v>54.625484114612632</v>
      </c>
      <c r="L265">
        <v>54.687675767753554</v>
      </c>
      <c r="M265">
        <v>54.749867420894461</v>
      </c>
      <c r="N265">
        <v>54.809416680057851</v>
      </c>
      <c r="O265">
        <v>54.68714728895803</v>
      </c>
    </row>
    <row r="266" spans="1:15" x14ac:dyDescent="0.2">
      <c r="A266" t="s">
        <v>6</v>
      </c>
      <c r="B266">
        <v>26698.5</v>
      </c>
      <c r="C266">
        <v>26716.6</v>
      </c>
      <c r="D266">
        <v>26734.7</v>
      </c>
      <c r="E266">
        <v>26752.799999999999</v>
      </c>
      <c r="F266">
        <v>26770.9</v>
      </c>
      <c r="G266">
        <f t="shared" si="21"/>
        <v>26734.7</v>
      </c>
      <c r="I266" t="s">
        <v>1</v>
      </c>
      <c r="J266">
        <v>47.076951042171594</v>
      </c>
      <c r="K266">
        <v>47.120455647115854</v>
      </c>
      <c r="L266">
        <v>47.163960252060107</v>
      </c>
      <c r="M266">
        <v>47.207464857004361</v>
      </c>
      <c r="N266">
        <v>47.250969461948614</v>
      </c>
      <c r="O266">
        <v>47.163960252060107</v>
      </c>
    </row>
    <row r="267" spans="1:15" x14ac:dyDescent="0.2">
      <c r="A267" t="s">
        <v>7</v>
      </c>
      <c r="B267">
        <v>6246.6</v>
      </c>
      <c r="C267">
        <v>6256</v>
      </c>
      <c r="D267">
        <v>6265.6</v>
      </c>
      <c r="E267">
        <v>6275</v>
      </c>
      <c r="F267">
        <v>6284.4</v>
      </c>
      <c r="G267">
        <f t="shared" si="21"/>
        <v>6265.5199999999995</v>
      </c>
      <c r="I267" t="s">
        <v>24</v>
      </c>
      <c r="J267">
        <v>40.003535773710489</v>
      </c>
      <c r="K267">
        <v>40.056156405990016</v>
      </c>
      <c r="L267">
        <v>40.056156405990016</v>
      </c>
      <c r="M267">
        <v>40.056156405990016</v>
      </c>
      <c r="N267">
        <v>40.056156405990016</v>
      </c>
      <c r="O267">
        <v>40.045632279534104</v>
      </c>
    </row>
    <row r="268" spans="1:15" x14ac:dyDescent="0.2">
      <c r="A268" t="s">
        <v>8</v>
      </c>
      <c r="B268">
        <v>24212.5</v>
      </c>
      <c r="C268">
        <v>24384</v>
      </c>
      <c r="D268">
        <v>24384</v>
      </c>
      <c r="E268">
        <v>24384</v>
      </c>
      <c r="F268">
        <v>24384</v>
      </c>
      <c r="G268">
        <f t="shared" si="21"/>
        <v>24349.7</v>
      </c>
      <c r="I268" t="s">
        <v>28</v>
      </c>
      <c r="J268">
        <v>39.644690804143167</v>
      </c>
      <c r="K268">
        <v>39.705589694882661</v>
      </c>
      <c r="L268">
        <v>39.75099735476558</v>
      </c>
      <c r="M268">
        <v>39.797851757679048</v>
      </c>
      <c r="N268">
        <v>39.843214149907389</v>
      </c>
      <c r="O268">
        <v>39.748468752275571</v>
      </c>
    </row>
    <row r="269" spans="1:15" x14ac:dyDescent="0.2">
      <c r="A269" t="s">
        <v>9</v>
      </c>
      <c r="B269">
        <v>224090</v>
      </c>
      <c r="C269">
        <v>224090</v>
      </c>
      <c r="D269">
        <v>224090</v>
      </c>
      <c r="E269">
        <v>224090</v>
      </c>
      <c r="F269">
        <v>224090</v>
      </c>
      <c r="G269">
        <f t="shared" si="21"/>
        <v>224090</v>
      </c>
      <c r="I269" t="s">
        <v>26</v>
      </c>
      <c r="J269">
        <v>37.142868581402979</v>
      </c>
      <c r="K269">
        <v>37.152233917365393</v>
      </c>
      <c r="L269">
        <v>37.15664678147688</v>
      </c>
      <c r="M269">
        <v>37.167721564469488</v>
      </c>
      <c r="N269">
        <v>37.177305488549756</v>
      </c>
      <c r="O269">
        <v>37.159355266652895</v>
      </c>
    </row>
    <row r="270" spans="1:15" x14ac:dyDescent="0.2">
      <c r="A270" t="s">
        <v>10</v>
      </c>
      <c r="B270">
        <v>169194</v>
      </c>
      <c r="C270">
        <v>170028</v>
      </c>
      <c r="D270">
        <v>170862</v>
      </c>
      <c r="E270">
        <v>171696</v>
      </c>
      <c r="F270">
        <v>172530</v>
      </c>
      <c r="G270">
        <f t="shared" si="21"/>
        <v>170862</v>
      </c>
      <c r="I270" t="s">
        <v>22</v>
      </c>
      <c r="J270">
        <v>36.154994891142024</v>
      </c>
      <c r="K270">
        <v>36.154994891142024</v>
      </c>
      <c r="L270">
        <v>36.154994891142024</v>
      </c>
      <c r="M270">
        <v>36.154994891142024</v>
      </c>
      <c r="N270">
        <v>36.154994891142024</v>
      </c>
      <c r="O270">
        <v>36.154994891142024</v>
      </c>
    </row>
    <row r="271" spans="1:15" x14ac:dyDescent="0.2">
      <c r="A271" t="s">
        <v>11</v>
      </c>
      <c r="B271">
        <v>114190</v>
      </c>
      <c r="C271">
        <v>114190</v>
      </c>
      <c r="D271">
        <v>114190</v>
      </c>
      <c r="E271">
        <v>114190</v>
      </c>
      <c r="F271">
        <v>114190</v>
      </c>
      <c r="G271">
        <f t="shared" si="21"/>
        <v>114190</v>
      </c>
      <c r="I271" t="s">
        <v>3</v>
      </c>
      <c r="J271">
        <v>35.381355932203391</v>
      </c>
      <c r="K271">
        <v>35.501105379513632</v>
      </c>
      <c r="L271">
        <v>35.62085482682388</v>
      </c>
      <c r="M271">
        <v>35.740604274134121</v>
      </c>
      <c r="N271">
        <v>35.860353721444362</v>
      </c>
      <c r="O271">
        <v>35.620854826823873</v>
      </c>
    </row>
    <row r="272" spans="1:15" x14ac:dyDescent="0.2">
      <c r="A272" t="s">
        <v>12</v>
      </c>
      <c r="B272">
        <v>39018</v>
      </c>
      <c r="C272">
        <v>39018</v>
      </c>
      <c r="D272">
        <v>39018</v>
      </c>
      <c r="E272">
        <v>39018</v>
      </c>
      <c r="F272">
        <v>39018</v>
      </c>
      <c r="G272">
        <f t="shared" si="21"/>
        <v>39018</v>
      </c>
      <c r="I272" t="s">
        <v>17</v>
      </c>
      <c r="J272">
        <v>34.960569585900835</v>
      </c>
      <c r="K272">
        <v>35.056911607413674</v>
      </c>
      <c r="L272">
        <v>35.095002395018362</v>
      </c>
      <c r="M272">
        <v>35.132545512615778</v>
      </c>
      <c r="N272">
        <v>35.148514851485146</v>
      </c>
      <c r="O272">
        <v>35.078708790486765</v>
      </c>
    </row>
    <row r="273" spans="1:15" x14ac:dyDescent="0.2">
      <c r="A273" t="s">
        <v>13</v>
      </c>
      <c r="B273" s="6">
        <v>20587.3</v>
      </c>
      <c r="C273" s="6">
        <v>20572.7</v>
      </c>
      <c r="D273" s="6">
        <v>20559.2</v>
      </c>
      <c r="E273" s="6">
        <v>20544.7</v>
      </c>
      <c r="F273" s="6">
        <v>20530.099999999999</v>
      </c>
      <c r="G273">
        <f t="shared" si="21"/>
        <v>20558.8</v>
      </c>
      <c r="I273" t="s">
        <v>6</v>
      </c>
      <c r="J273">
        <v>34.579070068643958</v>
      </c>
      <c r="K273">
        <v>34.602512627897944</v>
      </c>
      <c r="L273">
        <v>34.625955187151924</v>
      </c>
      <c r="M273">
        <v>34.651417321304827</v>
      </c>
      <c r="N273">
        <v>34.67799192549392</v>
      </c>
      <c r="O273">
        <v>34.627389426098517</v>
      </c>
    </row>
    <row r="274" spans="1:15" x14ac:dyDescent="0.2">
      <c r="A274" t="s">
        <v>14</v>
      </c>
      <c r="B274">
        <v>7623.5</v>
      </c>
      <c r="C274">
        <v>7700.2</v>
      </c>
      <c r="D274">
        <v>7740.2</v>
      </c>
      <c r="E274">
        <v>7780.2</v>
      </c>
      <c r="F274">
        <v>7820.2</v>
      </c>
      <c r="G274">
        <f t="shared" si="21"/>
        <v>7732.8600000000006</v>
      </c>
      <c r="I274" t="s">
        <v>4</v>
      </c>
      <c r="J274">
        <v>34.381391608891434</v>
      </c>
      <c r="K274">
        <v>34.515195482810377</v>
      </c>
      <c r="L274">
        <v>34.55989564720177</v>
      </c>
      <c r="M274">
        <v>34.60456722178543</v>
      </c>
      <c r="N274">
        <v>34.651715511079338</v>
      </c>
      <c r="O274">
        <v>34.542553094353664</v>
      </c>
    </row>
    <row r="275" spans="1:15" x14ac:dyDescent="0.2">
      <c r="A275" t="s">
        <v>15</v>
      </c>
      <c r="B275">
        <v>93508.9</v>
      </c>
      <c r="C275">
        <v>94047</v>
      </c>
      <c r="D275">
        <v>94585.1</v>
      </c>
      <c r="E275">
        <v>95123.199999999997</v>
      </c>
      <c r="F275">
        <v>95661.3</v>
      </c>
      <c r="G275">
        <f t="shared" si="21"/>
        <v>94585.1</v>
      </c>
      <c r="I275" t="s">
        <v>18</v>
      </c>
      <c r="J275">
        <v>34.453827210366441</v>
      </c>
      <c r="K275">
        <v>34.453827210366441</v>
      </c>
      <c r="L275">
        <v>34.453827210366441</v>
      </c>
      <c r="M275">
        <v>34.453827210366441</v>
      </c>
      <c r="N275">
        <v>34.453827210366441</v>
      </c>
      <c r="O275">
        <v>34.453827210366441</v>
      </c>
    </row>
    <row r="276" spans="1:15" x14ac:dyDescent="0.2">
      <c r="A276" t="s">
        <v>16</v>
      </c>
      <c r="B276">
        <v>33953.1</v>
      </c>
      <c r="C276">
        <v>33991.800000000003</v>
      </c>
      <c r="D276">
        <v>34030.5</v>
      </c>
      <c r="E276">
        <v>34069.199999999997</v>
      </c>
      <c r="F276">
        <v>34107.9</v>
      </c>
      <c r="G276">
        <f t="shared" si="21"/>
        <v>34030.499999999993</v>
      </c>
      <c r="I276" t="s">
        <v>11</v>
      </c>
      <c r="J276">
        <v>32.685482024272957</v>
      </c>
      <c r="K276">
        <v>32.684546469359134</v>
      </c>
      <c r="L276">
        <v>32.683610968000458</v>
      </c>
      <c r="M276">
        <v>32.682675520192333</v>
      </c>
      <c r="N276">
        <v>32.682675520192333</v>
      </c>
      <c r="O276">
        <v>32.683798100403443</v>
      </c>
    </row>
    <row r="277" spans="1:15" x14ac:dyDescent="0.2">
      <c r="A277" t="s">
        <v>17</v>
      </c>
      <c r="B277">
        <v>21900</v>
      </c>
      <c r="C277">
        <v>21960</v>
      </c>
      <c r="D277">
        <v>21980</v>
      </c>
      <c r="E277">
        <v>22000</v>
      </c>
      <c r="F277">
        <v>22010</v>
      </c>
      <c r="G277">
        <f t="shared" si="21"/>
        <v>21970</v>
      </c>
      <c r="I277" t="s">
        <v>15</v>
      </c>
      <c r="J277">
        <v>31.620969978154861</v>
      </c>
      <c r="K277">
        <v>31.802933876192856</v>
      </c>
      <c r="L277">
        <v>31.984897774230859</v>
      </c>
      <c r="M277">
        <v>32.166970448097338</v>
      </c>
      <c r="N277">
        <v>32.348934961466533</v>
      </c>
      <c r="O277">
        <v>31.98494140762849</v>
      </c>
    </row>
    <row r="278" spans="1:15" x14ac:dyDescent="0.2">
      <c r="A278" t="s">
        <v>18</v>
      </c>
      <c r="B278">
        <v>887</v>
      </c>
      <c r="C278">
        <v>887</v>
      </c>
      <c r="D278">
        <v>887</v>
      </c>
      <c r="E278">
        <v>887</v>
      </c>
      <c r="F278">
        <v>887</v>
      </c>
      <c r="G278">
        <f t="shared" si="21"/>
        <v>887</v>
      </c>
      <c r="I278" t="s">
        <v>10</v>
      </c>
      <c r="J278">
        <v>30.89979673349076</v>
      </c>
      <c r="K278">
        <v>31.052109643379595</v>
      </c>
      <c r="L278">
        <v>31.204422553268429</v>
      </c>
      <c r="M278">
        <v>31.356735463157261</v>
      </c>
      <c r="N278">
        <v>31.509048373046095</v>
      </c>
      <c r="O278">
        <v>31.204422553268426</v>
      </c>
    </row>
    <row r="279" spans="1:15" x14ac:dyDescent="0.2">
      <c r="A279" t="s">
        <v>19</v>
      </c>
      <c r="B279">
        <v>3.8</v>
      </c>
      <c r="C279">
        <v>4.2</v>
      </c>
      <c r="D279">
        <v>4.5999999999999996</v>
      </c>
      <c r="E279">
        <v>4.5999999999999996</v>
      </c>
      <c r="F279">
        <v>4.5999999999999996</v>
      </c>
      <c r="G279">
        <f t="shared" si="21"/>
        <v>4.3599999999999994</v>
      </c>
      <c r="I279" t="s">
        <v>21</v>
      </c>
      <c r="J279">
        <v>30.81420033312649</v>
      </c>
      <c r="K279">
        <v>30.853391684901531</v>
      </c>
      <c r="L279">
        <v>30.894601038638665</v>
      </c>
      <c r="M279">
        <v>30.939858220900984</v>
      </c>
      <c r="N279">
        <v>30.977035899781143</v>
      </c>
      <c r="O279">
        <v>30.895817435469763</v>
      </c>
    </row>
    <row r="280" spans="1:15" x14ac:dyDescent="0.2">
      <c r="A280" t="s">
        <v>20</v>
      </c>
      <c r="B280">
        <v>3657.6</v>
      </c>
      <c r="C280">
        <v>3667</v>
      </c>
      <c r="D280">
        <v>3676.3</v>
      </c>
      <c r="E280">
        <v>3685.7</v>
      </c>
      <c r="F280">
        <v>3695</v>
      </c>
      <c r="G280">
        <f t="shared" si="21"/>
        <v>3676.3200000000006</v>
      </c>
      <c r="I280" t="s">
        <v>12</v>
      </c>
      <c r="J280">
        <v>30.2699767261443</v>
      </c>
      <c r="K280">
        <v>30.2699767261443</v>
      </c>
      <c r="L280">
        <v>30.2699767261443</v>
      </c>
      <c r="M280">
        <v>30.2699767261443</v>
      </c>
      <c r="N280">
        <v>30.2699767261443</v>
      </c>
      <c r="O280">
        <v>30.2699767261443</v>
      </c>
    </row>
    <row r="281" spans="1:15" x14ac:dyDescent="0.2">
      <c r="A281" t="s">
        <v>21</v>
      </c>
      <c r="B281">
        <v>94350</v>
      </c>
      <c r="C281">
        <v>94470</v>
      </c>
      <c r="D281">
        <v>94590</v>
      </c>
      <c r="E281">
        <v>94710</v>
      </c>
      <c r="F281">
        <v>94830</v>
      </c>
      <c r="G281">
        <f t="shared" si="21"/>
        <v>94590</v>
      </c>
      <c r="I281" t="s">
        <v>23</v>
      </c>
      <c r="J281">
        <v>30.115829276773297</v>
      </c>
      <c r="K281">
        <v>30.115829276773297</v>
      </c>
      <c r="L281">
        <v>30.115829276773297</v>
      </c>
      <c r="M281">
        <v>30.115829276773297</v>
      </c>
      <c r="N281">
        <v>30.115829276773297</v>
      </c>
      <c r="O281">
        <v>30.115829276773297</v>
      </c>
    </row>
    <row r="282" spans="1:15" x14ac:dyDescent="0.2">
      <c r="A282" t="s">
        <v>22</v>
      </c>
      <c r="B282">
        <v>33120</v>
      </c>
      <c r="C282">
        <v>33120</v>
      </c>
      <c r="D282">
        <v>33120</v>
      </c>
      <c r="E282">
        <v>33120</v>
      </c>
      <c r="F282">
        <v>33120</v>
      </c>
      <c r="G282">
        <f t="shared" si="21"/>
        <v>33120</v>
      </c>
      <c r="I282" t="s">
        <v>2</v>
      </c>
      <c r="J282">
        <v>22.764200792602377</v>
      </c>
      <c r="K282">
        <v>22.764200792602377</v>
      </c>
      <c r="L282">
        <v>22.764200792602377</v>
      </c>
      <c r="M282">
        <v>22.764200792602377</v>
      </c>
      <c r="N282">
        <v>22.764200792602377</v>
      </c>
      <c r="O282">
        <v>22.764200792602377</v>
      </c>
    </row>
    <row r="283" spans="1:15" x14ac:dyDescent="0.2">
      <c r="A283" t="s">
        <v>23</v>
      </c>
      <c r="B283">
        <v>69290.5</v>
      </c>
      <c r="C283">
        <v>69290.5</v>
      </c>
      <c r="D283">
        <v>69290.5</v>
      </c>
      <c r="E283">
        <v>69290.5</v>
      </c>
      <c r="F283">
        <v>69290.5</v>
      </c>
      <c r="G283">
        <f t="shared" si="21"/>
        <v>69290.5</v>
      </c>
      <c r="I283" t="s">
        <v>13</v>
      </c>
      <c r="J283">
        <v>22.558952443567829</v>
      </c>
      <c r="K283">
        <v>22.542954196800352</v>
      </c>
      <c r="L283">
        <v>22.528161297392067</v>
      </c>
      <c r="M283">
        <v>22.512272627657243</v>
      </c>
      <c r="N283">
        <v>22.496274380889762</v>
      </c>
      <c r="O283">
        <v>22.527722989261452</v>
      </c>
    </row>
    <row r="284" spans="1:15" x14ac:dyDescent="0.2">
      <c r="A284" t="s">
        <v>24</v>
      </c>
      <c r="B284">
        <v>19233.7</v>
      </c>
      <c r="C284">
        <v>19259</v>
      </c>
      <c r="D284">
        <v>19259</v>
      </c>
      <c r="E284">
        <v>19259</v>
      </c>
      <c r="F284">
        <v>19259</v>
      </c>
      <c r="G284">
        <f t="shared" si="21"/>
        <v>19253.939999999999</v>
      </c>
      <c r="I284" t="s">
        <v>5</v>
      </c>
      <c r="J284">
        <v>18.680735930735931</v>
      </c>
      <c r="K284">
        <v>18.678571428571431</v>
      </c>
      <c r="L284">
        <v>18.676406926406926</v>
      </c>
      <c r="M284">
        <v>18.674242424242422</v>
      </c>
      <c r="N284">
        <v>18.672077922077921</v>
      </c>
      <c r="O284">
        <v>18.676406926406926</v>
      </c>
    </row>
    <row r="285" spans="1:15" x14ac:dyDescent="0.2">
      <c r="A285" t="s">
        <v>25</v>
      </c>
      <c r="B285">
        <v>12459.7</v>
      </c>
      <c r="C285">
        <v>12439.3</v>
      </c>
      <c r="D285">
        <v>12419</v>
      </c>
      <c r="E285">
        <v>12398.6</v>
      </c>
      <c r="F285">
        <v>12378.3</v>
      </c>
      <c r="G285">
        <f t="shared" si="21"/>
        <v>12418.98</v>
      </c>
      <c r="I285" t="s">
        <v>7</v>
      </c>
      <c r="J285">
        <v>15.6165</v>
      </c>
      <c r="K285">
        <v>15.64</v>
      </c>
      <c r="L285">
        <v>15.664</v>
      </c>
      <c r="M285">
        <v>15.687499999999998</v>
      </c>
      <c r="N285">
        <v>15.711</v>
      </c>
      <c r="O285">
        <v>15.6638</v>
      </c>
    </row>
    <row r="286" spans="1:15" x14ac:dyDescent="0.2">
      <c r="A286" t="s">
        <v>26</v>
      </c>
      <c r="B286">
        <v>185552.4</v>
      </c>
      <c r="C286">
        <v>185593</v>
      </c>
      <c r="D286">
        <v>185635.9</v>
      </c>
      <c r="E286">
        <v>185678.8</v>
      </c>
      <c r="F286">
        <v>185721.7</v>
      </c>
      <c r="G286">
        <f t="shared" si="21"/>
        <v>185636.36000000002</v>
      </c>
      <c r="I286" t="s">
        <v>14</v>
      </c>
      <c r="J286">
        <v>11.066192480766439</v>
      </c>
      <c r="K286">
        <v>11.177529394687182</v>
      </c>
      <c r="L286">
        <v>11.235592974306865</v>
      </c>
      <c r="M286">
        <v>11.293656553926549</v>
      </c>
      <c r="N286">
        <v>11.351720133546232</v>
      </c>
      <c r="O286">
        <v>11.224938307446653</v>
      </c>
    </row>
    <row r="287" spans="1:15" x14ac:dyDescent="0.2">
      <c r="A287" t="s">
        <v>27</v>
      </c>
      <c r="B287">
        <v>279800</v>
      </c>
      <c r="C287">
        <v>279800</v>
      </c>
      <c r="D287">
        <v>279800</v>
      </c>
      <c r="E287">
        <v>279800</v>
      </c>
      <c r="F287">
        <v>279800</v>
      </c>
      <c r="G287">
        <f t="shared" si="21"/>
        <v>279800</v>
      </c>
      <c r="I287" t="s">
        <v>20</v>
      </c>
      <c r="J287">
        <v>10.863082863082862</v>
      </c>
      <c r="K287">
        <v>10.891000891000891</v>
      </c>
      <c r="L287">
        <v>10.91862191862192</v>
      </c>
      <c r="M287">
        <v>10.946539946539946</v>
      </c>
      <c r="N287">
        <v>10.974160974160974</v>
      </c>
      <c r="O287">
        <v>10.918681318681319</v>
      </c>
    </row>
    <row r="288" spans="1:15" x14ac:dyDescent="0.2">
      <c r="A288" t="s">
        <v>98</v>
      </c>
      <c r="B288">
        <v>1584695.3020000001</v>
      </c>
      <c r="C288">
        <v>1586843.084</v>
      </c>
      <c r="D288">
        <v>1588671.1</v>
      </c>
      <c r="E288">
        <v>1590497.5</v>
      </c>
      <c r="F288">
        <v>1592313.8</v>
      </c>
      <c r="G288">
        <f t="shared" si="21"/>
        <v>1588604.1571999998</v>
      </c>
      <c r="I288" t="s">
        <v>19</v>
      </c>
      <c r="J288">
        <v>1.1875</v>
      </c>
      <c r="K288">
        <v>1.3125000000000002</v>
      </c>
      <c r="L288">
        <v>1.4375</v>
      </c>
      <c r="M288">
        <v>1.4375</v>
      </c>
      <c r="N288">
        <v>1.4375</v>
      </c>
      <c r="O288">
        <v>1.3625</v>
      </c>
    </row>
    <row r="289" spans="1:7" x14ac:dyDescent="0.2">
      <c r="A289" s="73" t="s">
        <v>169</v>
      </c>
    </row>
    <row r="291" spans="1:7" x14ac:dyDescent="0.2">
      <c r="A291" t="s">
        <v>109</v>
      </c>
      <c r="B291">
        <v>2016</v>
      </c>
      <c r="C291">
        <v>2017</v>
      </c>
      <c r="D291">
        <v>2018</v>
      </c>
      <c r="E291">
        <v>2019</v>
      </c>
      <c r="F291">
        <v>2020</v>
      </c>
      <c r="G291">
        <v>2021</v>
      </c>
    </row>
    <row r="292" spans="1:7" x14ac:dyDescent="0.2">
      <c r="A292" s="60" t="s">
        <v>1</v>
      </c>
      <c r="B292" s="58">
        <v>111</v>
      </c>
      <c r="C292" s="3">
        <v>119.8</v>
      </c>
      <c r="D292" s="3">
        <v>127.5</v>
      </c>
      <c r="E292" s="3">
        <v>125.6</v>
      </c>
      <c r="F292" s="58">
        <v>103</v>
      </c>
      <c r="G292" s="3">
        <v>100.9</v>
      </c>
    </row>
    <row r="293" spans="1:7" x14ac:dyDescent="0.2">
      <c r="A293" s="60" t="s">
        <v>2</v>
      </c>
      <c r="B293" s="2">
        <v>82.9</v>
      </c>
      <c r="C293" s="2">
        <v>82.9</v>
      </c>
      <c r="D293" s="2">
        <v>83.6</v>
      </c>
      <c r="E293" s="57">
        <v>83</v>
      </c>
      <c r="F293" s="2">
        <v>75.7</v>
      </c>
      <c r="G293" s="2">
        <v>78.900000000000006</v>
      </c>
    </row>
    <row r="294" spans="1:7" x14ac:dyDescent="0.2">
      <c r="A294" s="59" t="s">
        <v>3</v>
      </c>
      <c r="B294" s="3">
        <v>58.8</v>
      </c>
      <c r="C294" s="3">
        <v>61.3</v>
      </c>
      <c r="D294" s="3">
        <v>55.9</v>
      </c>
      <c r="E294" s="3">
        <v>54.4</v>
      </c>
      <c r="F294" s="3">
        <v>46.8</v>
      </c>
      <c r="G294" s="3">
        <v>54.4</v>
      </c>
    </row>
    <row r="295" spans="1:7" x14ac:dyDescent="0.2">
      <c r="A295" s="59" t="s">
        <v>4</v>
      </c>
      <c r="B295" s="2">
        <v>76.099999999999994</v>
      </c>
      <c r="C295" s="2">
        <v>82.9</v>
      </c>
      <c r="D295" s="2">
        <v>76.7</v>
      </c>
      <c r="E295" s="2">
        <v>76.7</v>
      </c>
      <c r="F295" s="2">
        <v>71.8</v>
      </c>
      <c r="G295" s="2">
        <v>73.900000000000006</v>
      </c>
    </row>
    <row r="296" spans="1:7" x14ac:dyDescent="0.2">
      <c r="A296" s="59" t="s">
        <v>5</v>
      </c>
      <c r="B296" s="2">
        <v>153.5</v>
      </c>
      <c r="C296" s="2">
        <v>156.5</v>
      </c>
      <c r="D296" s="2">
        <v>154.9</v>
      </c>
      <c r="E296" s="2">
        <v>155.9</v>
      </c>
      <c r="F296" s="2">
        <v>138.4</v>
      </c>
      <c r="G296" s="2">
        <v>145.69999999999999</v>
      </c>
    </row>
    <row r="297" spans="1:7" x14ac:dyDescent="0.2">
      <c r="A297" s="59" t="s">
        <v>6</v>
      </c>
      <c r="B297" s="2">
        <v>65.2</v>
      </c>
      <c r="C297" s="2">
        <v>66.5</v>
      </c>
      <c r="D297" s="2">
        <v>68.5</v>
      </c>
      <c r="E297" s="2">
        <v>69.099999999999994</v>
      </c>
      <c r="F297" s="57">
        <v>65</v>
      </c>
      <c r="G297" s="2">
        <v>66.3</v>
      </c>
    </row>
    <row r="298" spans="1:7" x14ac:dyDescent="0.2">
      <c r="A298" s="59" t="s">
        <v>7</v>
      </c>
      <c r="B298" s="3">
        <v>70.400000000000006</v>
      </c>
      <c r="C298" s="3">
        <v>67.599999999999994</v>
      </c>
      <c r="D298" s="3">
        <v>69.900000000000006</v>
      </c>
      <c r="E298" s="3">
        <v>64.2</v>
      </c>
      <c r="F298" s="3">
        <v>58.5</v>
      </c>
      <c r="G298" s="3">
        <v>59.3</v>
      </c>
    </row>
    <row r="299" spans="1:7" x14ac:dyDescent="0.2">
      <c r="A299" s="59" t="s">
        <v>8</v>
      </c>
      <c r="B299" s="3">
        <v>53.4</v>
      </c>
      <c r="C299" s="3">
        <v>58.2</v>
      </c>
      <c r="D299" s="3">
        <v>61.3</v>
      </c>
      <c r="E299" s="3">
        <v>43.3</v>
      </c>
      <c r="F299" s="3">
        <v>38.1</v>
      </c>
      <c r="G299" s="3">
        <v>42.6</v>
      </c>
    </row>
    <row r="300" spans="1:7" x14ac:dyDescent="0.2">
      <c r="A300" s="59" t="s">
        <v>9</v>
      </c>
      <c r="B300" s="58">
        <v>100</v>
      </c>
      <c r="C300" s="3">
        <v>99.4</v>
      </c>
      <c r="D300" s="3">
        <v>121.8</v>
      </c>
      <c r="E300" s="3">
        <v>104.7</v>
      </c>
      <c r="F300" s="3">
        <v>85.2</v>
      </c>
      <c r="G300" s="3">
        <v>105.8</v>
      </c>
    </row>
    <row r="301" spans="1:7" x14ac:dyDescent="0.2">
      <c r="A301" s="59" t="s">
        <v>10</v>
      </c>
      <c r="B301" s="3">
        <v>83.5</v>
      </c>
      <c r="C301" s="3">
        <v>85.9</v>
      </c>
      <c r="D301" s="3">
        <v>82.7</v>
      </c>
      <c r="E301" s="3">
        <v>81.400000000000006</v>
      </c>
      <c r="F301" s="3">
        <v>71.400000000000006</v>
      </c>
      <c r="G301" s="3">
        <v>76.5</v>
      </c>
    </row>
    <row r="302" spans="1:7" x14ac:dyDescent="0.2">
      <c r="A302" s="59" t="s">
        <v>11</v>
      </c>
      <c r="B302" s="2">
        <v>70.2</v>
      </c>
      <c r="C302" s="2">
        <v>69.3</v>
      </c>
      <c r="D302" s="2">
        <v>66.900000000000006</v>
      </c>
      <c r="E302" s="2">
        <v>62.9</v>
      </c>
      <c r="F302" s="2">
        <v>57.6</v>
      </c>
      <c r="G302" s="2">
        <v>60.2</v>
      </c>
    </row>
    <row r="303" spans="1:7" x14ac:dyDescent="0.2">
      <c r="A303" s="59" t="s">
        <v>12</v>
      </c>
      <c r="B303" s="3">
        <v>87.6</v>
      </c>
      <c r="C303" s="3">
        <v>91.6</v>
      </c>
      <c r="D303" s="3">
        <v>88.1</v>
      </c>
      <c r="E303" s="3">
        <v>81.3</v>
      </c>
      <c r="F303" s="3">
        <v>68.5</v>
      </c>
      <c r="G303" s="3">
        <v>71.5</v>
      </c>
    </row>
    <row r="304" spans="1:7" x14ac:dyDescent="0.2">
      <c r="A304" s="59" t="s">
        <v>13</v>
      </c>
      <c r="B304" s="2">
        <v>63.7</v>
      </c>
      <c r="C304" s="2">
        <v>65.599999999999994</v>
      </c>
      <c r="D304" s="2">
        <v>66.3</v>
      </c>
      <c r="E304" s="2">
        <v>65.400000000000006</v>
      </c>
      <c r="F304" s="57">
        <v>61</v>
      </c>
      <c r="G304" s="2">
        <v>62.3</v>
      </c>
    </row>
    <row r="305" spans="1:7" x14ac:dyDescent="0.2">
      <c r="A305" s="59" t="s">
        <v>14</v>
      </c>
      <c r="B305" s="2">
        <v>114.2</v>
      </c>
      <c r="C305" s="2">
        <v>117.8</v>
      </c>
      <c r="D305" s="2">
        <v>116.9</v>
      </c>
      <c r="E305" s="2">
        <v>113.4</v>
      </c>
      <c r="F305" s="2">
        <v>107.3</v>
      </c>
      <c r="G305" s="2">
        <v>112.8</v>
      </c>
    </row>
    <row r="306" spans="1:7" x14ac:dyDescent="0.2">
      <c r="A306" s="59" t="s">
        <v>15</v>
      </c>
      <c r="B306" s="3">
        <v>78.5</v>
      </c>
      <c r="C306" s="3">
        <v>81.400000000000006</v>
      </c>
      <c r="D306" s="3">
        <v>76.7</v>
      </c>
      <c r="E306" s="3">
        <v>75.2</v>
      </c>
      <c r="F306" s="3">
        <v>68.2</v>
      </c>
      <c r="G306" s="3">
        <v>75.7</v>
      </c>
    </row>
    <row r="307" spans="1:7" x14ac:dyDescent="0.2">
      <c r="A307" s="59" t="s">
        <v>16</v>
      </c>
      <c r="B307" s="3">
        <v>68.2</v>
      </c>
      <c r="C307" s="3">
        <v>58.4</v>
      </c>
      <c r="D307" s="3">
        <v>80.2</v>
      </c>
      <c r="E307" s="3">
        <v>67.2</v>
      </c>
      <c r="F307" s="3">
        <v>82.6</v>
      </c>
      <c r="G307" s="3">
        <v>96.2</v>
      </c>
    </row>
    <row r="308" spans="1:7" x14ac:dyDescent="0.2">
      <c r="A308" s="59" t="s">
        <v>17</v>
      </c>
      <c r="B308" s="57">
        <v>31</v>
      </c>
      <c r="C308" s="2">
        <v>32.700000000000003</v>
      </c>
      <c r="D308" s="2">
        <v>34.4</v>
      </c>
      <c r="E308" s="2">
        <v>34.200000000000003</v>
      </c>
      <c r="F308" s="2">
        <v>31.8</v>
      </c>
      <c r="G308" s="2">
        <v>33.299999999999997</v>
      </c>
    </row>
    <row r="309" spans="1:7" x14ac:dyDescent="0.2">
      <c r="A309" s="59" t="s">
        <v>18</v>
      </c>
      <c r="B309" s="3">
        <v>84.9</v>
      </c>
      <c r="C309" s="3">
        <v>88.5</v>
      </c>
      <c r="D309" s="3">
        <v>92.7</v>
      </c>
      <c r="E309" s="3">
        <v>92.8</v>
      </c>
      <c r="F309" s="3">
        <v>77.900000000000006</v>
      </c>
      <c r="G309" s="3">
        <v>81.2</v>
      </c>
    </row>
    <row r="310" spans="1:7" x14ac:dyDescent="0.2">
      <c r="A310" s="59" t="s">
        <v>19</v>
      </c>
      <c r="B310" s="3">
        <v>79.5</v>
      </c>
      <c r="C310" s="3">
        <v>87.3</v>
      </c>
      <c r="D310" s="3">
        <v>89.2</v>
      </c>
      <c r="E310" s="3">
        <v>94.7</v>
      </c>
      <c r="F310" s="3">
        <v>82.2</v>
      </c>
      <c r="G310" s="3">
        <v>84.6</v>
      </c>
    </row>
    <row r="311" spans="1:7" x14ac:dyDescent="0.2">
      <c r="A311" s="59" t="s">
        <v>20</v>
      </c>
      <c r="B311" s="2">
        <v>90.8</v>
      </c>
      <c r="C311" s="2">
        <v>89.3</v>
      </c>
      <c r="D311" s="2">
        <v>87.2</v>
      </c>
      <c r="E311" s="2">
        <v>84.6</v>
      </c>
      <c r="F311" s="2">
        <v>75.2</v>
      </c>
      <c r="G311" s="2">
        <v>76.8</v>
      </c>
    </row>
    <row r="312" spans="1:7" x14ac:dyDescent="0.2">
      <c r="A312" s="59" t="s">
        <v>21</v>
      </c>
      <c r="B312" s="2">
        <v>80.7</v>
      </c>
      <c r="C312" s="2">
        <v>83.8</v>
      </c>
      <c r="D312" s="2">
        <v>84.1</v>
      </c>
      <c r="E312" s="2">
        <v>83.2</v>
      </c>
      <c r="F312" s="2">
        <v>79.3</v>
      </c>
      <c r="G312" s="2">
        <v>85.5</v>
      </c>
    </row>
    <row r="313" spans="1:7" x14ac:dyDescent="0.2">
      <c r="A313" s="59" t="s">
        <v>22</v>
      </c>
      <c r="B313" s="58">
        <v>104</v>
      </c>
      <c r="C313" s="58">
        <v>142</v>
      </c>
      <c r="D313" s="3">
        <v>100.5</v>
      </c>
      <c r="E313" s="58">
        <v>94</v>
      </c>
      <c r="F313" s="3">
        <v>80.599999999999994</v>
      </c>
      <c r="G313" s="58">
        <v>77</v>
      </c>
    </row>
    <row r="314" spans="1:7" x14ac:dyDescent="0.2">
      <c r="A314" s="59" t="s">
        <v>23</v>
      </c>
      <c r="B314" s="2">
        <v>27.7</v>
      </c>
      <c r="C314" s="57">
        <v>30</v>
      </c>
      <c r="D314" s="2">
        <v>31.2</v>
      </c>
      <c r="E314" s="2">
        <v>29.7</v>
      </c>
      <c r="F314" s="2">
        <v>26.9</v>
      </c>
      <c r="G314" s="57">
        <v>29</v>
      </c>
    </row>
    <row r="315" spans="1:7" x14ac:dyDescent="0.2">
      <c r="A315" s="59" t="s">
        <v>24</v>
      </c>
      <c r="B315" s="2">
        <v>55.3</v>
      </c>
      <c r="C315" s="2">
        <v>57.2</v>
      </c>
      <c r="D315" s="2">
        <v>58.5</v>
      </c>
      <c r="E315" s="2">
        <v>53.7</v>
      </c>
      <c r="F315" s="2">
        <v>45.8</v>
      </c>
      <c r="G315" s="2">
        <v>52.2</v>
      </c>
    </row>
    <row r="316" spans="1:7" x14ac:dyDescent="0.2">
      <c r="A316" s="59" t="s">
        <v>25</v>
      </c>
      <c r="B316" s="3">
        <v>130.1</v>
      </c>
      <c r="C316" s="3">
        <v>130.69999999999999</v>
      </c>
      <c r="D316" s="3">
        <v>130.30000000000001</v>
      </c>
      <c r="E316" s="3">
        <v>96.4</v>
      </c>
      <c r="F316" s="58">
        <v>89</v>
      </c>
      <c r="G316" s="3">
        <v>90.1</v>
      </c>
    </row>
    <row r="317" spans="1:7" x14ac:dyDescent="0.2">
      <c r="A317" s="59" t="s">
        <v>26</v>
      </c>
      <c r="B317" s="2">
        <v>113.4</v>
      </c>
      <c r="C317" s="2">
        <v>118.7</v>
      </c>
      <c r="D317" s="2">
        <v>116.5</v>
      </c>
      <c r="E317" s="2">
        <v>109.7</v>
      </c>
      <c r="F317" s="2">
        <v>90.7</v>
      </c>
      <c r="G317" s="2">
        <v>97.7</v>
      </c>
    </row>
    <row r="318" spans="1:7" x14ac:dyDescent="0.2">
      <c r="A318" s="59" t="s">
        <v>27</v>
      </c>
      <c r="B318" s="2">
        <v>40.799999999999997</v>
      </c>
      <c r="C318" s="2">
        <v>62.5</v>
      </c>
      <c r="D318" s="2">
        <v>72.3</v>
      </c>
      <c r="E318" s="2">
        <v>56.7</v>
      </c>
      <c r="F318" s="2">
        <v>22.1</v>
      </c>
      <c r="G318" s="2">
        <v>26.8</v>
      </c>
    </row>
    <row r="319" spans="1:7" x14ac:dyDescent="0.2">
      <c r="A319" s="73" t="s">
        <v>171</v>
      </c>
    </row>
    <row r="352" spans="8:10" x14ac:dyDescent="0.2">
      <c r="H352" s="3"/>
      <c r="I352" s="3"/>
      <c r="J352" s="56" t="s">
        <v>108</v>
      </c>
    </row>
    <row r="353" spans="8:10" x14ac:dyDescent="0.2">
      <c r="H353" s="2"/>
      <c r="I353" s="2"/>
      <c r="J353" s="55" t="s">
        <v>108</v>
      </c>
    </row>
    <row r="354" spans="8:10" x14ac:dyDescent="0.2">
      <c r="H354" s="3"/>
      <c r="I354" s="3"/>
      <c r="J354" s="56" t="s">
        <v>108</v>
      </c>
    </row>
    <row r="355" spans="8:10" x14ac:dyDescent="0.2">
      <c r="H355" s="2"/>
      <c r="I355" s="2"/>
      <c r="J355" s="55" t="s">
        <v>108</v>
      </c>
    </row>
    <row r="356" spans="8:10" x14ac:dyDescent="0.2">
      <c r="H356" s="2"/>
      <c r="I356" s="2"/>
      <c r="J356" s="55" t="s">
        <v>108</v>
      </c>
    </row>
    <row r="357" spans="8:10" x14ac:dyDescent="0.2">
      <c r="H357" s="2"/>
      <c r="I357" s="2"/>
      <c r="J357" s="55" t="s">
        <v>108</v>
      </c>
    </row>
    <row r="358" spans="8:10" x14ac:dyDescent="0.2">
      <c r="H358" s="3"/>
      <c r="I358" s="3"/>
      <c r="J358" s="56" t="s">
        <v>108</v>
      </c>
    </row>
    <row r="359" spans="8:10" x14ac:dyDescent="0.2">
      <c r="H359" s="3"/>
      <c r="I359" s="3"/>
      <c r="J359" s="56" t="s">
        <v>108</v>
      </c>
    </row>
    <row r="360" spans="8:10" x14ac:dyDescent="0.2">
      <c r="H360" s="3"/>
      <c r="I360" s="3"/>
      <c r="J360" s="56" t="s">
        <v>108</v>
      </c>
    </row>
    <row r="361" spans="8:10" x14ac:dyDescent="0.2">
      <c r="H361" s="3"/>
      <c r="I361" s="3"/>
      <c r="J361" s="56" t="s">
        <v>108</v>
      </c>
    </row>
    <row r="362" spans="8:10" x14ac:dyDescent="0.2">
      <c r="H362" s="2"/>
      <c r="I362" s="2"/>
      <c r="J362" s="55" t="s">
        <v>108</v>
      </c>
    </row>
    <row r="363" spans="8:10" x14ac:dyDescent="0.2">
      <c r="H363" s="3"/>
      <c r="I363" s="3"/>
      <c r="J363" s="56" t="s">
        <v>108</v>
      </c>
    </row>
    <row r="364" spans="8:10" x14ac:dyDescent="0.2">
      <c r="H364" s="2"/>
      <c r="I364" s="2"/>
      <c r="J364" s="55" t="s">
        <v>108</v>
      </c>
    </row>
    <row r="365" spans="8:10" x14ac:dyDescent="0.2">
      <c r="H365" s="2"/>
      <c r="I365" s="2"/>
      <c r="J365" s="55" t="s">
        <v>108</v>
      </c>
    </row>
    <row r="366" spans="8:10" x14ac:dyDescent="0.2">
      <c r="H366" s="3"/>
      <c r="I366" s="3"/>
      <c r="J366" s="56" t="s">
        <v>108</v>
      </c>
    </row>
    <row r="367" spans="8:10" x14ac:dyDescent="0.2">
      <c r="H367" s="3"/>
      <c r="I367" s="3"/>
      <c r="J367" s="56" t="s">
        <v>108</v>
      </c>
    </row>
    <row r="368" spans="8:10" x14ac:dyDescent="0.2">
      <c r="H368" s="2"/>
      <c r="I368" s="2"/>
      <c r="J368" s="55" t="s">
        <v>108</v>
      </c>
    </row>
    <row r="369" spans="1:10" x14ac:dyDescent="0.2">
      <c r="H369" s="3"/>
      <c r="I369" s="3"/>
      <c r="J369" s="56" t="s">
        <v>108</v>
      </c>
    </row>
    <row r="370" spans="1:10" x14ac:dyDescent="0.2">
      <c r="H370" s="3"/>
      <c r="I370" s="3"/>
      <c r="J370" s="56" t="s">
        <v>108</v>
      </c>
    </row>
    <row r="371" spans="1:10" x14ac:dyDescent="0.2">
      <c r="H371" s="2"/>
      <c r="I371" s="2"/>
      <c r="J371" s="55" t="s">
        <v>108</v>
      </c>
    </row>
    <row r="372" spans="1:10" x14ac:dyDescent="0.2">
      <c r="H372" s="2"/>
      <c r="I372" s="2"/>
      <c r="J372" s="55" t="s">
        <v>108</v>
      </c>
    </row>
    <row r="373" spans="1:10" x14ac:dyDescent="0.2">
      <c r="H373" s="58"/>
      <c r="I373" s="58"/>
      <c r="J373" s="56" t="s">
        <v>108</v>
      </c>
    </row>
    <row r="374" spans="1:10" x14ac:dyDescent="0.2">
      <c r="H374" s="57"/>
      <c r="I374" s="57"/>
      <c r="J374" s="55" t="s">
        <v>108</v>
      </c>
    </row>
    <row r="375" spans="1:10" x14ac:dyDescent="0.2">
      <c r="H375" s="2"/>
      <c r="I375" s="2"/>
      <c r="J375" s="55" t="s">
        <v>108</v>
      </c>
    </row>
    <row r="376" spans="1:10" x14ac:dyDescent="0.2">
      <c r="H376" s="3"/>
      <c r="I376" s="3"/>
      <c r="J376" s="56" t="s">
        <v>108</v>
      </c>
    </row>
    <row r="377" spans="1:10" x14ac:dyDescent="0.2">
      <c r="H377" s="2"/>
      <c r="I377" s="2"/>
      <c r="J377" s="55" t="s">
        <v>108</v>
      </c>
    </row>
    <row r="378" spans="1:10" x14ac:dyDescent="0.2">
      <c r="H378" s="2"/>
      <c r="I378" s="2"/>
      <c r="J378" s="55" t="s">
        <v>108</v>
      </c>
    </row>
    <row r="379" spans="1:10" x14ac:dyDescent="0.2">
      <c r="A379" s="61"/>
      <c r="J379" s="55" t="s">
        <v>108</v>
      </c>
    </row>
    <row r="380" spans="1:10" x14ac:dyDescent="0.2">
      <c r="A380" s="61"/>
      <c r="J380" s="56" t="s">
        <v>108</v>
      </c>
    </row>
    <row r="381" spans="1:10" x14ac:dyDescent="0.2">
      <c r="J381" s="55" t="s">
        <v>108</v>
      </c>
    </row>
    <row r="385" spans="1:9" x14ac:dyDescent="0.2">
      <c r="A385" s="59"/>
      <c r="B385" s="2"/>
      <c r="C385" s="2"/>
      <c r="D385" s="2"/>
      <c r="E385" s="2"/>
      <c r="F385" s="2"/>
      <c r="G385" s="2"/>
      <c r="H385" s="2"/>
      <c r="I385" s="2"/>
    </row>
    <row r="386" spans="1:9" x14ac:dyDescent="0.2">
      <c r="A386" s="59"/>
      <c r="B386" s="56"/>
      <c r="C386" s="56"/>
      <c r="D386" s="56"/>
      <c r="E386" s="56"/>
      <c r="F386" s="56"/>
      <c r="G386" s="56"/>
      <c r="H386" s="56"/>
      <c r="I386" s="56"/>
    </row>
  </sheetData>
  <sortState xmlns:xlrd2="http://schemas.microsoft.com/office/spreadsheetml/2017/richdata2" ref="S100:W127">
    <sortCondition descending="1" ref="S100:S127"/>
  </sortState>
  <hyperlinks>
    <hyperlink ref="A62" r:id="rId1" xr:uid="{124A32F5-64CF-9844-895A-E697D4F0654D}"/>
    <hyperlink ref="A95" r:id="rId2" xr:uid="{9C266A7F-25DB-A142-B85B-53B57CBB1F0F}"/>
    <hyperlink ref="A128" r:id="rId3" xr:uid="{C1818EDA-7479-4547-B7CF-F95F68A81CCF}"/>
    <hyperlink ref="A161" r:id="rId4" xr:uid="{124617B5-2C7D-8F4D-8942-1FD7C4721FD4}"/>
    <hyperlink ref="A193" r:id="rId5" xr:uid="{ED6CCD19-8A10-984D-80E4-EB125B38E9E2}"/>
    <hyperlink ref="A225" r:id="rId6" xr:uid="{A0029366-008C-D245-A2B9-51344A00CA4F}"/>
    <hyperlink ref="A257" r:id="rId7" xr:uid="{99F9BFEC-CCDF-BD49-A972-3085AA1DC39A}"/>
    <hyperlink ref="A289" r:id="rId8" xr:uid="{1454C79C-471B-EF4E-9A0E-4249223C23C2}"/>
    <hyperlink ref="A319" r:id="rId9" xr:uid="{1721253D-FAFE-184B-B158-22BCFC40162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05A4-842A-7E4D-832E-CFC2E6D59FCE}">
  <dimension ref="A1:G71"/>
  <sheetViews>
    <sheetView workbookViewId="0">
      <selection activeCell="A71" sqref="A71"/>
    </sheetView>
  </sheetViews>
  <sheetFormatPr baseColWidth="10" defaultRowHeight="16" x14ac:dyDescent="0.2"/>
  <sheetData>
    <row r="1" spans="1:7" x14ac:dyDescent="0.2">
      <c r="A1" t="s">
        <v>152</v>
      </c>
      <c r="B1" t="s">
        <v>153</v>
      </c>
    </row>
    <row r="2" spans="1:7" x14ac:dyDescent="0.2">
      <c r="A2" s="52">
        <v>1</v>
      </c>
      <c r="B2" s="52">
        <v>1</v>
      </c>
      <c r="G2" s="51"/>
    </row>
    <row r="3" spans="1:7" x14ac:dyDescent="0.2">
      <c r="A3" s="52">
        <v>1</v>
      </c>
      <c r="B3" s="52">
        <v>1</v>
      </c>
      <c r="G3" s="51"/>
    </row>
    <row r="4" spans="1:7" x14ac:dyDescent="0.2">
      <c r="A4" s="52">
        <v>1</v>
      </c>
      <c r="B4" s="49">
        <v>0.99819869999999999</v>
      </c>
      <c r="G4" s="14"/>
    </row>
    <row r="5" spans="1:7" x14ac:dyDescent="0.2">
      <c r="A5" s="52">
        <v>1</v>
      </c>
      <c r="B5" s="49">
        <v>1</v>
      </c>
      <c r="G5" s="14"/>
    </row>
    <row r="6" spans="1:7" x14ac:dyDescent="0.2">
      <c r="A6" s="52">
        <v>1</v>
      </c>
      <c r="B6" s="49">
        <v>0.99319970000000002</v>
      </c>
      <c r="G6" s="14"/>
    </row>
    <row r="7" spans="1:7" x14ac:dyDescent="0.2">
      <c r="A7" s="49">
        <v>0.97658860000000003</v>
      </c>
      <c r="B7" s="49">
        <v>0.98620819999999998</v>
      </c>
      <c r="G7" s="14"/>
    </row>
    <row r="8" spans="1:7" x14ac:dyDescent="0.2">
      <c r="A8" s="52">
        <v>1</v>
      </c>
      <c r="B8" s="49">
        <v>0.98686240000000003</v>
      </c>
      <c r="G8" s="14"/>
    </row>
    <row r="9" spans="1:7" x14ac:dyDescent="0.2">
      <c r="A9" s="49">
        <v>0.9704853</v>
      </c>
      <c r="B9" s="49">
        <v>0.96441189999999999</v>
      </c>
      <c r="G9" s="14"/>
    </row>
    <row r="10" spans="1:7" x14ac:dyDescent="0.2">
      <c r="A10" s="52">
        <v>1</v>
      </c>
      <c r="B10" s="49">
        <v>0.95263399999999998</v>
      </c>
      <c r="G10" s="14"/>
    </row>
    <row r="11" spans="1:7" x14ac:dyDescent="0.2">
      <c r="A11" s="49">
        <v>0.84095350000000002</v>
      </c>
      <c r="B11" s="49">
        <v>0.96150049999999998</v>
      </c>
      <c r="G11" s="14"/>
    </row>
    <row r="12" spans="1:7" x14ac:dyDescent="0.2">
      <c r="A12" s="49">
        <v>0.93808550000000002</v>
      </c>
      <c r="B12" s="49">
        <v>0.91862849999999996</v>
      </c>
      <c r="G12" s="14"/>
    </row>
    <row r="13" spans="1:7" x14ac:dyDescent="0.2">
      <c r="A13" s="49">
        <v>0.91567980000000004</v>
      </c>
      <c r="B13" s="49">
        <v>0.91057049999999995</v>
      </c>
      <c r="G13" s="14"/>
    </row>
    <row r="14" spans="1:7" x14ac:dyDescent="0.2">
      <c r="A14" s="49">
        <v>0.81696650000000004</v>
      </c>
      <c r="B14" s="49">
        <v>0.71941860000000002</v>
      </c>
      <c r="G14" s="14"/>
    </row>
    <row r="15" spans="1:7" x14ac:dyDescent="0.2">
      <c r="A15" s="49">
        <v>0.70133120000000004</v>
      </c>
      <c r="B15" s="52">
        <v>1</v>
      </c>
    </row>
    <row r="16" spans="1:7" x14ac:dyDescent="0.2">
      <c r="A16" s="52">
        <v>1</v>
      </c>
      <c r="B16" s="52">
        <v>1</v>
      </c>
    </row>
    <row r="17" spans="1:2" x14ac:dyDescent="0.2">
      <c r="A17" s="52">
        <v>1</v>
      </c>
      <c r="B17" s="49">
        <v>1</v>
      </c>
    </row>
    <row r="18" spans="1:2" x14ac:dyDescent="0.2">
      <c r="A18" s="52">
        <v>1</v>
      </c>
      <c r="B18" s="49">
        <v>0.99369730000000001</v>
      </c>
    </row>
    <row r="19" spans="1:2" x14ac:dyDescent="0.2">
      <c r="A19" s="52">
        <v>1</v>
      </c>
      <c r="B19" s="49">
        <v>0.99311799999999995</v>
      </c>
    </row>
    <row r="20" spans="1:2" x14ac:dyDescent="0.2">
      <c r="A20" s="52">
        <v>1</v>
      </c>
      <c r="B20" s="49">
        <v>0.98605240000000005</v>
      </c>
    </row>
    <row r="21" spans="1:2" x14ac:dyDescent="0.2">
      <c r="A21" s="49">
        <v>0.97865679999999999</v>
      </c>
      <c r="B21" s="49">
        <v>0.9845912</v>
      </c>
    </row>
    <row r="22" spans="1:2" x14ac:dyDescent="0.2">
      <c r="A22" s="52">
        <v>1</v>
      </c>
      <c r="B22" s="49">
        <v>0.96345809999999998</v>
      </c>
    </row>
    <row r="23" spans="1:2" x14ac:dyDescent="0.2">
      <c r="A23" s="49">
        <v>0.96505629999999998</v>
      </c>
      <c r="B23" s="49">
        <v>0.95059769999999999</v>
      </c>
    </row>
    <row r="24" spans="1:2" x14ac:dyDescent="0.2">
      <c r="A24" s="52">
        <v>1</v>
      </c>
      <c r="B24" s="49">
        <v>0.95667089999999999</v>
      </c>
    </row>
    <row r="25" spans="1:2" x14ac:dyDescent="0.2">
      <c r="A25" s="49">
        <v>1</v>
      </c>
      <c r="B25" s="49">
        <v>0.91908029999999996</v>
      </c>
    </row>
    <row r="26" spans="1:2" x14ac:dyDescent="0.2">
      <c r="A26" s="49">
        <v>0.9386582</v>
      </c>
      <c r="B26" s="49">
        <v>0.90715199999999996</v>
      </c>
    </row>
    <row r="27" spans="1:2" x14ac:dyDescent="0.2">
      <c r="A27" s="49">
        <v>0.9132517</v>
      </c>
      <c r="B27" s="49">
        <v>0.71575670000000002</v>
      </c>
    </row>
    <row r="28" spans="1:2" x14ac:dyDescent="0.2">
      <c r="A28" s="49">
        <v>0.8238839</v>
      </c>
      <c r="B28" s="52">
        <v>1</v>
      </c>
    </row>
    <row r="29" spans="1:2" x14ac:dyDescent="0.2">
      <c r="A29" s="49">
        <v>0.70133650000000003</v>
      </c>
      <c r="B29" s="52">
        <v>1</v>
      </c>
    </row>
    <row r="30" spans="1:2" x14ac:dyDescent="0.2">
      <c r="A30" s="52">
        <v>1</v>
      </c>
      <c r="B30" s="49">
        <v>1</v>
      </c>
    </row>
    <row r="31" spans="1:2" x14ac:dyDescent="0.2">
      <c r="A31" s="52">
        <v>1</v>
      </c>
      <c r="B31" s="49">
        <v>0.99347269999999999</v>
      </c>
    </row>
    <row r="32" spans="1:2" x14ac:dyDescent="0.2">
      <c r="A32" s="52">
        <v>1</v>
      </c>
      <c r="B32" s="49">
        <v>0.99360199999999999</v>
      </c>
    </row>
    <row r="33" spans="1:2" x14ac:dyDescent="0.2">
      <c r="A33" s="52">
        <v>1</v>
      </c>
      <c r="B33" s="49">
        <v>0.98659180000000002</v>
      </c>
    </row>
    <row r="34" spans="1:2" x14ac:dyDescent="0.2">
      <c r="A34" s="52">
        <v>1</v>
      </c>
      <c r="B34" s="49">
        <v>0.98475080000000004</v>
      </c>
    </row>
    <row r="35" spans="1:2" x14ac:dyDescent="0.2">
      <c r="A35" s="49">
        <v>0.97916499999999995</v>
      </c>
      <c r="B35" s="49">
        <v>0.96386850000000002</v>
      </c>
    </row>
    <row r="36" spans="1:2" x14ac:dyDescent="0.2">
      <c r="A36" s="52">
        <v>1</v>
      </c>
      <c r="B36" s="49">
        <v>0.95491210000000004</v>
      </c>
    </row>
    <row r="37" spans="1:2" x14ac:dyDescent="0.2">
      <c r="A37" s="49">
        <v>0.97013130000000003</v>
      </c>
      <c r="B37" s="49">
        <v>0.95087169999999999</v>
      </c>
    </row>
    <row r="38" spans="1:2" x14ac:dyDescent="0.2">
      <c r="A38" s="52">
        <v>1</v>
      </c>
      <c r="B38" s="49">
        <v>0.92375450000000003</v>
      </c>
    </row>
    <row r="39" spans="1:2" x14ac:dyDescent="0.2">
      <c r="A39" s="49">
        <v>0.99740329999999999</v>
      </c>
      <c r="B39" s="49">
        <v>0.90594240000000004</v>
      </c>
    </row>
    <row r="40" spans="1:2" x14ac:dyDescent="0.2">
      <c r="A40" s="49">
        <v>0.93809129999999996</v>
      </c>
      <c r="B40" s="49">
        <v>1</v>
      </c>
    </row>
    <row r="41" spans="1:2" x14ac:dyDescent="0.2">
      <c r="A41" s="49">
        <v>0.91606719999999997</v>
      </c>
      <c r="B41" s="52">
        <v>1</v>
      </c>
    </row>
    <row r="42" spans="1:2" x14ac:dyDescent="0.2">
      <c r="A42" s="49">
        <v>0.88499850000000002</v>
      </c>
      <c r="B42" s="52">
        <v>1</v>
      </c>
    </row>
    <row r="43" spans="1:2" x14ac:dyDescent="0.2">
      <c r="A43" s="49">
        <v>0.72781910000000005</v>
      </c>
      <c r="B43" s="49">
        <v>1</v>
      </c>
    </row>
    <row r="44" spans="1:2" x14ac:dyDescent="0.2">
      <c r="A44" s="52">
        <v>1</v>
      </c>
      <c r="B44" s="49">
        <v>0.99376339999999996</v>
      </c>
    </row>
    <row r="45" spans="1:2" x14ac:dyDescent="0.2">
      <c r="A45" s="52">
        <v>1</v>
      </c>
      <c r="B45" s="49">
        <v>0.99366989999999999</v>
      </c>
    </row>
    <row r="46" spans="1:2" x14ac:dyDescent="0.2">
      <c r="A46" s="52">
        <v>1</v>
      </c>
      <c r="B46" s="49">
        <v>0.98625719999999995</v>
      </c>
    </row>
    <row r="47" spans="1:2" x14ac:dyDescent="0.2">
      <c r="A47" s="52">
        <v>1</v>
      </c>
      <c r="B47" s="49">
        <v>0.98450789999999999</v>
      </c>
    </row>
    <row r="48" spans="1:2" x14ac:dyDescent="0.2">
      <c r="A48" s="52">
        <v>1</v>
      </c>
      <c r="B48" s="49">
        <v>1</v>
      </c>
    </row>
    <row r="49" spans="1:2" x14ac:dyDescent="0.2">
      <c r="A49" s="49">
        <v>0.98210500000000001</v>
      </c>
      <c r="B49" s="49">
        <v>0.95644589999999996</v>
      </c>
    </row>
    <row r="50" spans="1:2" x14ac:dyDescent="0.2">
      <c r="A50" s="52">
        <v>1</v>
      </c>
      <c r="B50" s="49">
        <v>0.94959329999999997</v>
      </c>
    </row>
    <row r="51" spans="1:2" x14ac:dyDescent="0.2">
      <c r="A51" s="49">
        <v>0.97522399999999998</v>
      </c>
      <c r="B51" s="49">
        <v>0.9359674</v>
      </c>
    </row>
    <row r="52" spans="1:2" x14ac:dyDescent="0.2">
      <c r="A52" s="52">
        <v>1</v>
      </c>
      <c r="B52" s="49">
        <v>0.90972600000000003</v>
      </c>
    </row>
    <row r="53" spans="1:2" x14ac:dyDescent="0.2">
      <c r="A53" s="49">
        <v>0.98078100000000001</v>
      </c>
      <c r="B53" s="49">
        <v>0.99312690000000003</v>
      </c>
    </row>
    <row r="54" spans="1:2" x14ac:dyDescent="0.2">
      <c r="A54" s="49">
        <v>0.94084540000000005</v>
      </c>
      <c r="B54" s="52">
        <v>1</v>
      </c>
    </row>
    <row r="55" spans="1:2" x14ac:dyDescent="0.2">
      <c r="A55" s="49">
        <v>0.92263669999999998</v>
      </c>
      <c r="B55" s="52">
        <v>1</v>
      </c>
    </row>
    <row r="56" spans="1:2" x14ac:dyDescent="0.2">
      <c r="A56" s="49">
        <v>0.93957769999999996</v>
      </c>
      <c r="B56" s="49">
        <v>1</v>
      </c>
    </row>
    <row r="57" spans="1:2" x14ac:dyDescent="0.2">
      <c r="A57" s="49">
        <v>0.74739350000000004</v>
      </c>
      <c r="B57" s="49">
        <v>0.99405049999999995</v>
      </c>
    </row>
    <row r="58" spans="1:2" x14ac:dyDescent="0.2">
      <c r="A58" s="52">
        <v>1</v>
      </c>
      <c r="B58" s="49">
        <v>0.99433769999999999</v>
      </c>
    </row>
    <row r="59" spans="1:2" x14ac:dyDescent="0.2">
      <c r="A59" s="52">
        <v>1</v>
      </c>
      <c r="B59" s="49">
        <v>0.98568040000000001</v>
      </c>
    </row>
    <row r="60" spans="1:2" x14ac:dyDescent="0.2">
      <c r="A60" s="52">
        <v>1</v>
      </c>
      <c r="B60" s="49">
        <v>0.98400719999999997</v>
      </c>
    </row>
    <row r="61" spans="1:2" x14ac:dyDescent="0.2">
      <c r="A61" s="52">
        <v>1</v>
      </c>
      <c r="B61" s="49">
        <v>1</v>
      </c>
    </row>
    <row r="62" spans="1:2" x14ac:dyDescent="0.2">
      <c r="A62" s="52">
        <v>1</v>
      </c>
      <c r="B62" s="49">
        <v>0.96148940000000005</v>
      </c>
    </row>
    <row r="63" spans="1:2" x14ac:dyDescent="0.2">
      <c r="A63" s="49">
        <v>0.98401019999999995</v>
      </c>
      <c r="B63" s="49">
        <v>0.94908490000000001</v>
      </c>
    </row>
    <row r="64" spans="1:2" x14ac:dyDescent="0.2">
      <c r="A64" s="52">
        <v>1</v>
      </c>
      <c r="B64" s="49">
        <v>0.94629470000000004</v>
      </c>
    </row>
    <row r="65" spans="1:2" x14ac:dyDescent="0.2">
      <c r="A65" s="49">
        <v>0.97893960000000002</v>
      </c>
      <c r="B65" s="49">
        <v>0.90937420000000002</v>
      </c>
    </row>
    <row r="66" spans="1:2" x14ac:dyDescent="0.2">
      <c r="A66" s="52">
        <v>1</v>
      </c>
      <c r="B66" s="49">
        <v>0.93775149999999996</v>
      </c>
    </row>
    <row r="67" spans="1:2" x14ac:dyDescent="0.2">
      <c r="A67" s="49">
        <v>0.95260440000000002</v>
      </c>
    </row>
    <row r="68" spans="1:2" x14ac:dyDescent="0.2">
      <c r="A68" s="49">
        <v>0.9442256</v>
      </c>
    </row>
    <row r="69" spans="1:2" x14ac:dyDescent="0.2">
      <c r="A69" s="49">
        <v>0.9339942</v>
      </c>
    </row>
    <row r="70" spans="1:2" x14ac:dyDescent="0.2">
      <c r="A70" s="49">
        <v>0.91765909999999995</v>
      </c>
    </row>
    <row r="71" spans="1:2" x14ac:dyDescent="0.2">
      <c r="A71" s="49">
        <v>0.7559034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DED4-5E1E-F949-9B5C-73DCA878FFFC}">
  <dimension ref="A1:Z28"/>
  <sheetViews>
    <sheetView workbookViewId="0">
      <selection activeCell="M32" sqref="M32"/>
    </sheetView>
  </sheetViews>
  <sheetFormatPr baseColWidth="10" defaultRowHeight="16" x14ac:dyDescent="0.2"/>
  <sheetData>
    <row r="1" spans="1:26" x14ac:dyDescent="0.2">
      <c r="B1" s="19" t="s">
        <v>55</v>
      </c>
      <c r="C1" s="19" t="s">
        <v>56</v>
      </c>
      <c r="D1" s="19" t="s">
        <v>58</v>
      </c>
      <c r="E1" s="19" t="s">
        <v>59</v>
      </c>
      <c r="F1" s="19" t="s">
        <v>61</v>
      </c>
      <c r="G1" s="25" t="s">
        <v>63</v>
      </c>
      <c r="H1" s="25" t="s">
        <v>64</v>
      </c>
      <c r="I1" s="25" t="s">
        <v>66</v>
      </c>
      <c r="J1" s="25" t="s">
        <v>67</v>
      </c>
      <c r="K1" s="25" t="s">
        <v>69</v>
      </c>
      <c r="L1" s="31" t="s">
        <v>71</v>
      </c>
      <c r="M1" s="31" t="s">
        <v>72</v>
      </c>
      <c r="N1" s="31" t="s">
        <v>74</v>
      </c>
      <c r="O1" s="31" t="s">
        <v>75</v>
      </c>
      <c r="P1" s="31" t="s">
        <v>77</v>
      </c>
      <c r="Q1" s="37" t="s">
        <v>79</v>
      </c>
      <c r="R1" s="37" t="s">
        <v>80</v>
      </c>
      <c r="S1" s="37" t="s">
        <v>82</v>
      </c>
      <c r="T1" s="37" t="s">
        <v>83</v>
      </c>
      <c r="U1" s="37" t="s">
        <v>85</v>
      </c>
      <c r="V1" s="43" t="s">
        <v>87</v>
      </c>
      <c r="W1" s="43" t="s">
        <v>88</v>
      </c>
      <c r="X1" s="43" t="s">
        <v>90</v>
      </c>
      <c r="Y1" s="43" t="s">
        <v>91</v>
      </c>
      <c r="Z1" s="43" t="s">
        <v>93</v>
      </c>
    </row>
    <row r="2" spans="1:26" x14ac:dyDescent="0.2">
      <c r="A2" s="15" t="s">
        <v>1</v>
      </c>
      <c r="B2" s="14">
        <v>91.423732999999999</v>
      </c>
      <c r="C2" s="14">
        <v>457.93060000000003</v>
      </c>
      <c r="D2" s="14">
        <v>22.500691</v>
      </c>
      <c r="E2" s="14">
        <v>434.85896000000002</v>
      </c>
      <c r="F2" s="14">
        <v>74.962900000000005</v>
      </c>
      <c r="G2" s="14">
        <v>98.592720999999997</v>
      </c>
      <c r="H2" s="14">
        <v>460.85840000000002</v>
      </c>
      <c r="I2" s="14">
        <v>22.024775999999999</v>
      </c>
      <c r="J2" s="14">
        <v>460.15942999999999</v>
      </c>
      <c r="K2" s="14">
        <v>74.962900000000005</v>
      </c>
      <c r="L2" s="14">
        <v>109.630712</v>
      </c>
      <c r="M2" s="14">
        <v>464.2407</v>
      </c>
      <c r="N2" s="14">
        <v>21.732537000000001</v>
      </c>
      <c r="O2" s="14">
        <v>497.11865</v>
      </c>
      <c r="P2" s="14">
        <v>74.962900000000005</v>
      </c>
      <c r="Q2" s="14">
        <v>110.76973</v>
      </c>
      <c r="R2" s="14">
        <v>466.27390000000003</v>
      </c>
      <c r="S2" s="14">
        <v>21.005796</v>
      </c>
      <c r="T2" s="14">
        <v>490.29262999999997</v>
      </c>
      <c r="U2" s="14">
        <v>74.962900000000005</v>
      </c>
      <c r="V2" s="14">
        <v>108.847646</v>
      </c>
      <c r="W2" s="14">
        <v>463.83</v>
      </c>
      <c r="X2" s="14">
        <v>20.219754999999999</v>
      </c>
      <c r="Y2" s="14">
        <v>493.67198999999999</v>
      </c>
      <c r="Z2" s="14">
        <v>74.962900000000005</v>
      </c>
    </row>
    <row r="3" spans="1:26" x14ac:dyDescent="0.2">
      <c r="A3" s="15" t="s">
        <v>2</v>
      </c>
      <c r="B3" s="14">
        <v>110.81672</v>
      </c>
      <c r="C3" s="14">
        <v>499.71870000000001</v>
      </c>
      <c r="D3" s="14">
        <v>25.500672999999999</v>
      </c>
      <c r="E3" s="14">
        <v>483.68520000000001</v>
      </c>
      <c r="F3" s="14">
        <v>88.181659999999994</v>
      </c>
      <c r="G3" s="14">
        <v>117.0361</v>
      </c>
      <c r="H3" s="14">
        <v>508.63299999999998</v>
      </c>
      <c r="I3" s="14">
        <v>25.389174000000001</v>
      </c>
      <c r="J3" s="14">
        <v>515.05960000000005</v>
      </c>
      <c r="K3" s="14">
        <v>88.181659999999994</v>
      </c>
      <c r="L3" s="14">
        <v>128.341767</v>
      </c>
      <c r="M3" s="14">
        <v>514.40679999999998</v>
      </c>
      <c r="N3" s="14">
        <v>23.649965999999999</v>
      </c>
      <c r="O3" s="14">
        <v>559.55175999999994</v>
      </c>
      <c r="P3" s="14">
        <v>88.181659999999994</v>
      </c>
      <c r="Q3" s="14">
        <v>130.126598</v>
      </c>
      <c r="R3" s="14">
        <v>519.44050000000004</v>
      </c>
      <c r="S3" s="14">
        <v>23.550505000000001</v>
      </c>
      <c r="T3" s="14">
        <v>543.08306000000005</v>
      </c>
      <c r="U3" s="14">
        <v>88.181659999999994</v>
      </c>
      <c r="V3" s="14">
        <v>126.962864</v>
      </c>
      <c r="W3" s="14">
        <v>516.71879999999999</v>
      </c>
      <c r="X3" s="14">
        <v>22.584703000000001</v>
      </c>
      <c r="Y3" s="14">
        <v>547.85002999999995</v>
      </c>
      <c r="Z3" s="14">
        <v>88.181659999999994</v>
      </c>
    </row>
    <row r="4" spans="1:26" x14ac:dyDescent="0.2">
      <c r="A4" s="15" t="s">
        <v>3</v>
      </c>
      <c r="B4" s="14">
        <v>9.9350690000000004</v>
      </c>
      <c r="C4" s="14">
        <v>209.96895000000001</v>
      </c>
      <c r="D4" s="14">
        <v>6.5993729999999999</v>
      </c>
      <c r="E4" s="14">
        <v>81.028840000000002</v>
      </c>
      <c r="F4" s="14">
        <v>40.191082000000002</v>
      </c>
      <c r="G4" s="14">
        <v>10.855945</v>
      </c>
      <c r="H4" s="14">
        <v>198.99450999999999</v>
      </c>
      <c r="I4" s="14">
        <v>6.4045769999999997</v>
      </c>
      <c r="J4" s="14">
        <v>85.897189999999995</v>
      </c>
      <c r="K4" s="14">
        <v>40.191082000000002</v>
      </c>
      <c r="L4" s="14">
        <v>12.453137999999999</v>
      </c>
      <c r="M4" s="14">
        <v>196.09437</v>
      </c>
      <c r="N4" s="14">
        <v>6.6857680000000004</v>
      </c>
      <c r="O4" s="14">
        <v>100.67064999999999</v>
      </c>
      <c r="P4" s="14">
        <v>40.191082000000002</v>
      </c>
      <c r="Q4" s="14">
        <v>12.823427000000001</v>
      </c>
      <c r="R4" s="14">
        <v>207.63570999999999</v>
      </c>
      <c r="S4" s="14">
        <v>7.2762659999999997</v>
      </c>
      <c r="T4" s="14">
        <v>104.62735000000001</v>
      </c>
      <c r="U4" s="14">
        <v>40.191082000000002</v>
      </c>
      <c r="V4" s="14">
        <v>13.421198</v>
      </c>
      <c r="W4" s="14">
        <v>246.98889</v>
      </c>
      <c r="X4" s="14">
        <v>7.6789040000000002</v>
      </c>
      <c r="Y4" s="14">
        <v>105.84632000000001</v>
      </c>
      <c r="Z4" s="14">
        <v>40.191082000000002</v>
      </c>
    </row>
    <row r="5" spans="1:26" x14ac:dyDescent="0.2">
      <c r="A5" s="15" t="s">
        <v>4</v>
      </c>
      <c r="B5" s="14">
        <v>10.348186</v>
      </c>
      <c r="C5" s="14">
        <v>107.88131</v>
      </c>
      <c r="D5" s="14">
        <v>4.887105</v>
      </c>
      <c r="E5" s="14">
        <v>71.495599999999996</v>
      </c>
      <c r="F5" s="14">
        <v>24.071860000000001</v>
      </c>
      <c r="G5" s="14">
        <v>10.994016999999999</v>
      </c>
      <c r="H5" s="14">
        <v>104.10916</v>
      </c>
      <c r="I5" s="14">
        <v>4.7245819999999998</v>
      </c>
      <c r="J5" s="14">
        <v>72.648929999999993</v>
      </c>
      <c r="K5" s="14">
        <v>24.071860000000001</v>
      </c>
      <c r="L5" s="14">
        <v>12.305229000000001</v>
      </c>
      <c r="M5" s="14">
        <v>97.386430000000004</v>
      </c>
      <c r="N5" s="14">
        <v>5.0819020000000004</v>
      </c>
      <c r="O5" s="14">
        <v>85.669160000000005</v>
      </c>
      <c r="P5" s="14">
        <v>24.071860000000001</v>
      </c>
      <c r="Q5" s="14">
        <v>13.055255000000001</v>
      </c>
      <c r="R5" s="14">
        <v>100.81065</v>
      </c>
      <c r="S5" s="14">
        <v>5.3872790000000004</v>
      </c>
      <c r="T5" s="14">
        <v>87.308080000000004</v>
      </c>
      <c r="U5" s="14">
        <v>24.071860000000001</v>
      </c>
      <c r="V5" s="14">
        <v>12.811558</v>
      </c>
      <c r="W5" s="14">
        <v>129.36252999999999</v>
      </c>
      <c r="X5" s="14">
        <v>5.2797330000000002</v>
      </c>
      <c r="Y5" s="14">
        <v>88.727429999999998</v>
      </c>
      <c r="Z5" s="14">
        <v>24.071860000000001</v>
      </c>
    </row>
    <row r="6" spans="1:26" x14ac:dyDescent="0.2">
      <c r="A6" s="15" t="s">
        <v>5</v>
      </c>
      <c r="B6" s="14">
        <v>3.795658</v>
      </c>
      <c r="C6" s="14">
        <v>52.600580000000001</v>
      </c>
      <c r="D6" s="14">
        <v>1.4259649999999999</v>
      </c>
      <c r="E6" s="14">
        <v>22.505040000000001</v>
      </c>
      <c r="F6" s="14">
        <v>8.3413140000000006</v>
      </c>
      <c r="G6" s="14">
        <v>4.7716859999999999</v>
      </c>
      <c r="H6" s="14">
        <v>48.281570000000002</v>
      </c>
      <c r="I6" s="14">
        <v>1.5515460000000001</v>
      </c>
      <c r="J6" s="14">
        <v>28.12228</v>
      </c>
      <c r="K6" s="14">
        <v>8.3413140000000006</v>
      </c>
      <c r="L6" s="14">
        <v>4.807512</v>
      </c>
      <c r="M6" s="14">
        <v>49.107059999999997</v>
      </c>
      <c r="N6" s="14">
        <v>1.56664</v>
      </c>
      <c r="O6" s="14">
        <v>30.530899999999999</v>
      </c>
      <c r="P6" s="14">
        <v>8.3413140000000006</v>
      </c>
      <c r="Q6" s="14">
        <v>4.9170309999999997</v>
      </c>
      <c r="R6" s="14">
        <v>52.154769999999999</v>
      </c>
      <c r="S6" s="14">
        <v>1.626652</v>
      </c>
      <c r="T6" s="14">
        <v>30.482309999999998</v>
      </c>
      <c r="U6" s="14">
        <v>8.3413140000000006</v>
      </c>
      <c r="V6" s="14">
        <v>5.3247</v>
      </c>
      <c r="W6" s="14">
        <v>63.703980000000001</v>
      </c>
      <c r="X6" s="14">
        <v>1.5259320000000001</v>
      </c>
      <c r="Y6" s="14">
        <v>30.782589999999999</v>
      </c>
      <c r="Z6" s="14">
        <v>8.3413140000000006</v>
      </c>
    </row>
    <row r="7" spans="1:26" x14ac:dyDescent="0.2">
      <c r="A7" s="15" t="s">
        <v>6</v>
      </c>
      <c r="B7" s="14">
        <v>48.955444999999997</v>
      </c>
      <c r="C7" s="14">
        <v>512.93186000000003</v>
      </c>
      <c r="D7" s="14">
        <v>20.851707999999999</v>
      </c>
      <c r="E7" s="14">
        <v>317.41833000000003</v>
      </c>
      <c r="F7" s="14">
        <v>98.046980000000005</v>
      </c>
      <c r="G7" s="14">
        <v>54.474198000000001</v>
      </c>
      <c r="H7" s="14">
        <v>508.63114999999999</v>
      </c>
      <c r="I7" s="14">
        <v>21.179711999999999</v>
      </c>
      <c r="J7" s="14">
        <v>337.87671</v>
      </c>
      <c r="K7" s="14">
        <v>98.046980000000005</v>
      </c>
      <c r="L7" s="14">
        <v>65.486859999999993</v>
      </c>
      <c r="M7" s="14">
        <v>523.23571000000004</v>
      </c>
      <c r="N7" s="14">
        <v>22.54729</v>
      </c>
      <c r="O7" s="14">
        <v>394.54887000000002</v>
      </c>
      <c r="P7" s="14">
        <v>98.046980000000005</v>
      </c>
      <c r="Q7" s="14">
        <v>68.358840000000001</v>
      </c>
      <c r="R7" s="14">
        <v>542.14670000000001</v>
      </c>
      <c r="S7" s="14">
        <v>23.652301999999999</v>
      </c>
      <c r="T7" s="14">
        <v>403.63324999999998</v>
      </c>
      <c r="U7" s="14">
        <v>98.046980000000005</v>
      </c>
      <c r="V7" s="14">
        <v>65.299899999999994</v>
      </c>
      <c r="W7" s="14">
        <v>537.52919999999995</v>
      </c>
      <c r="X7" s="14">
        <v>23.073350000000001</v>
      </c>
      <c r="Y7" s="14">
        <v>362.07544000000001</v>
      </c>
      <c r="Z7" s="14">
        <v>98.046980000000005</v>
      </c>
    </row>
    <row r="8" spans="1:26" x14ac:dyDescent="0.2">
      <c r="A8" s="15" t="s">
        <v>7</v>
      </c>
      <c r="B8" s="14">
        <v>65.831913</v>
      </c>
      <c r="C8" s="14">
        <v>293.96769999999998</v>
      </c>
      <c r="D8" s="14">
        <v>13.764113</v>
      </c>
      <c r="E8" s="14">
        <v>313.11592999999999</v>
      </c>
      <c r="F8" s="14">
        <v>54.547110000000004</v>
      </c>
      <c r="G8" s="14">
        <v>70.495053999999996</v>
      </c>
      <c r="H8" s="14">
        <v>296.64640000000003</v>
      </c>
      <c r="I8" s="14">
        <v>13.81696</v>
      </c>
      <c r="J8" s="14">
        <v>332.12106</v>
      </c>
      <c r="K8" s="14">
        <v>52.306150000000002</v>
      </c>
      <c r="L8" s="14">
        <v>77.531966999999995</v>
      </c>
      <c r="M8" s="14">
        <v>299.02190000000002</v>
      </c>
      <c r="N8" s="14">
        <v>13.788245999999999</v>
      </c>
      <c r="O8" s="14">
        <v>356.84122000000002</v>
      </c>
      <c r="P8" s="14">
        <v>52.284959999999998</v>
      </c>
      <c r="Q8" s="14">
        <v>73.599304000000004</v>
      </c>
      <c r="R8" s="14">
        <v>303.20979999999997</v>
      </c>
      <c r="S8" s="14">
        <v>13.538875000000001</v>
      </c>
      <c r="T8" s="14">
        <v>346.49874</v>
      </c>
      <c r="U8" s="14">
        <v>48.491869999999999</v>
      </c>
      <c r="V8" s="14">
        <v>79.196077000000002</v>
      </c>
      <c r="W8" s="14">
        <v>302.8252</v>
      </c>
      <c r="X8" s="14">
        <v>13.069925</v>
      </c>
      <c r="Y8" s="14">
        <v>355.22244999999998</v>
      </c>
      <c r="Z8" s="14">
        <v>43.838099999999997</v>
      </c>
    </row>
    <row r="9" spans="1:26" x14ac:dyDescent="0.2">
      <c r="A9" s="15" t="s">
        <v>8</v>
      </c>
      <c r="B9" s="14">
        <v>5.8811150000000003</v>
      </c>
      <c r="C9" s="14">
        <v>58.649369999999998</v>
      </c>
      <c r="D9" s="14">
        <v>2.3266659999999999</v>
      </c>
      <c r="E9" s="14">
        <v>36.85772</v>
      </c>
      <c r="F9" s="14">
        <v>11.47974</v>
      </c>
      <c r="G9" s="14">
        <v>6.9783280000000003</v>
      </c>
      <c r="H9" s="14">
        <v>52.822699999999998</v>
      </c>
      <c r="I9" s="14">
        <v>2.4399799999999998</v>
      </c>
      <c r="J9" s="14">
        <v>41.968960000000003</v>
      </c>
      <c r="K9" s="14">
        <v>11.47974</v>
      </c>
      <c r="L9" s="14">
        <v>8.2977430000000005</v>
      </c>
      <c r="M9" s="14">
        <v>45.707859999999997</v>
      </c>
      <c r="N9" s="14">
        <v>2.7968649999999999</v>
      </c>
      <c r="O9" s="14">
        <v>52.515439999999998</v>
      </c>
      <c r="P9" s="14">
        <v>11.47974</v>
      </c>
      <c r="Q9" s="14">
        <v>7.8984930000000002</v>
      </c>
      <c r="R9" s="14">
        <v>52.837780000000002</v>
      </c>
      <c r="S9" s="14">
        <v>2.6881550000000001</v>
      </c>
      <c r="T9" s="14">
        <v>48.300530000000002</v>
      </c>
      <c r="U9" s="14">
        <v>11.47974</v>
      </c>
      <c r="V9" s="14">
        <v>9.7810860000000002</v>
      </c>
      <c r="W9" s="14">
        <v>59.238669999999999</v>
      </c>
      <c r="X9" s="14">
        <v>2.7260260000000001</v>
      </c>
      <c r="Y9" s="14">
        <v>58.599930000000001</v>
      </c>
      <c r="Z9" s="14">
        <v>11.47974</v>
      </c>
    </row>
    <row r="10" spans="1:26" x14ac:dyDescent="0.2">
      <c r="A10" s="15" t="s">
        <v>9</v>
      </c>
      <c r="B10" s="14">
        <v>54.762925000000003</v>
      </c>
      <c r="C10" s="14">
        <v>269.48289999999997</v>
      </c>
      <c r="D10" s="14">
        <v>13.812531999999999</v>
      </c>
      <c r="E10" s="14">
        <v>269.91093999999998</v>
      </c>
      <c r="F10" s="14">
        <v>48.697769999999998</v>
      </c>
      <c r="G10" s="14">
        <v>59.691223999999998</v>
      </c>
      <c r="H10" s="14">
        <v>267.10777999999999</v>
      </c>
      <c r="I10" s="14">
        <v>12.893259</v>
      </c>
      <c r="J10" s="14">
        <v>290.33206000000001</v>
      </c>
      <c r="K10" s="14">
        <v>48.697769999999998</v>
      </c>
      <c r="L10" s="14">
        <v>66.376728999999997</v>
      </c>
      <c r="M10" s="14">
        <v>274.9812</v>
      </c>
      <c r="N10" s="14">
        <v>13.417014</v>
      </c>
      <c r="O10" s="14">
        <v>315.31517000000002</v>
      </c>
      <c r="P10" s="14">
        <v>48.697769999999998</v>
      </c>
      <c r="Q10" s="14">
        <v>63.976849000000001</v>
      </c>
      <c r="R10" s="14">
        <v>275.88549999999998</v>
      </c>
      <c r="S10" s="14">
        <v>13.101603000000001</v>
      </c>
      <c r="T10" s="14">
        <v>307.81099999999998</v>
      </c>
      <c r="U10" s="14">
        <v>48.697769999999998</v>
      </c>
      <c r="V10" s="14">
        <v>65.369026000000005</v>
      </c>
      <c r="W10" s="14">
        <v>275.1071</v>
      </c>
      <c r="X10" s="14">
        <v>13.001785999999999</v>
      </c>
      <c r="Y10" s="14">
        <v>306.52400999999998</v>
      </c>
      <c r="Z10" s="14">
        <v>48.697769999999998</v>
      </c>
    </row>
    <row r="11" spans="1:26" x14ac:dyDescent="0.2">
      <c r="A11" s="15" t="s">
        <v>10</v>
      </c>
      <c r="B11" s="14">
        <v>539.48465299999998</v>
      </c>
      <c r="C11" s="14">
        <v>3050.8008</v>
      </c>
      <c r="D11" s="14">
        <v>143.06659400000001</v>
      </c>
      <c r="E11" s="14">
        <v>2472.96434</v>
      </c>
      <c r="F11" s="14">
        <v>473.75317000000001</v>
      </c>
      <c r="G11" s="14">
        <v>583.80115699999999</v>
      </c>
      <c r="H11" s="14">
        <v>3054.7530000000002</v>
      </c>
      <c r="I11" s="14">
        <v>142.03639100000001</v>
      </c>
      <c r="J11" s="14">
        <v>2595.1510499999999</v>
      </c>
      <c r="K11" s="14">
        <v>476.61786000000001</v>
      </c>
      <c r="L11" s="14">
        <v>638.92355199999997</v>
      </c>
      <c r="M11" s="14">
        <v>3069.1325999999999</v>
      </c>
      <c r="N11" s="14">
        <v>140.087411</v>
      </c>
      <c r="O11" s="14">
        <v>2790.9568800000002</v>
      </c>
      <c r="P11" s="14">
        <v>458.64350000000002</v>
      </c>
      <c r="Q11" s="14">
        <v>640.66742599999998</v>
      </c>
      <c r="R11" s="14">
        <v>3065.2293</v>
      </c>
      <c r="S11" s="14">
        <v>138.88187199999999</v>
      </c>
      <c r="T11" s="14">
        <v>2728.8702499999999</v>
      </c>
      <c r="U11" s="14">
        <v>450.25175000000002</v>
      </c>
      <c r="V11" s="14">
        <v>605.19717700000001</v>
      </c>
      <c r="W11" s="14">
        <v>3037.9167000000002</v>
      </c>
      <c r="X11" s="14">
        <v>127.83573699999999</v>
      </c>
      <c r="Y11" s="14">
        <v>2639.0086999999999</v>
      </c>
      <c r="Z11" s="14">
        <v>400.63857000000002</v>
      </c>
    </row>
    <row r="12" spans="1:26" x14ac:dyDescent="0.2">
      <c r="A12" s="15" t="s">
        <v>11</v>
      </c>
      <c r="B12" s="14">
        <v>704.32134399999995</v>
      </c>
      <c r="C12" s="14">
        <v>4356.7224999999999</v>
      </c>
      <c r="D12" s="14">
        <v>203.66698099999999</v>
      </c>
      <c r="E12" s="14">
        <v>3469.8534599999998</v>
      </c>
      <c r="F12" s="14">
        <v>925.26657</v>
      </c>
      <c r="G12" s="14">
        <v>753.35726399999999</v>
      </c>
      <c r="H12" s="14">
        <v>4381.9027999999998</v>
      </c>
      <c r="I12" s="14">
        <v>204.512293</v>
      </c>
      <c r="J12" s="14">
        <v>3690.84915</v>
      </c>
      <c r="K12" s="14">
        <v>911.02085999999997</v>
      </c>
      <c r="L12" s="14">
        <v>837.22470899999996</v>
      </c>
      <c r="M12" s="14">
        <v>4393.5038000000004</v>
      </c>
      <c r="N12" s="14">
        <v>200.68459300000001</v>
      </c>
      <c r="O12" s="14">
        <v>3974.4433600000002</v>
      </c>
      <c r="P12" s="14">
        <v>876.48321999999996</v>
      </c>
      <c r="Q12" s="14">
        <v>831.05421699999999</v>
      </c>
      <c r="R12" s="14">
        <v>4443.3743999999997</v>
      </c>
      <c r="S12" s="14">
        <v>200.80434199999999</v>
      </c>
      <c r="T12" s="14">
        <v>3888.22604</v>
      </c>
      <c r="U12" s="14">
        <v>824.63427000000001</v>
      </c>
      <c r="V12" s="14">
        <v>840.82423900000003</v>
      </c>
      <c r="W12" s="14">
        <v>4350.1189999999997</v>
      </c>
      <c r="X12" s="14">
        <v>194.24805499999999</v>
      </c>
      <c r="Y12" s="14">
        <v>3889.6689000000001</v>
      </c>
      <c r="Z12" s="14">
        <v>744.73063999999999</v>
      </c>
    </row>
    <row r="13" spans="1:26" x14ac:dyDescent="0.2">
      <c r="A13" s="15" t="s">
        <v>12</v>
      </c>
      <c r="B13" s="14">
        <v>21.262017</v>
      </c>
      <c r="C13" s="14">
        <v>477.49470000000002</v>
      </c>
      <c r="D13" s="14">
        <v>15.86795</v>
      </c>
      <c r="E13" s="14">
        <v>193.14814999999999</v>
      </c>
      <c r="F13" s="14">
        <v>95.378079999999997</v>
      </c>
      <c r="G13" s="14">
        <v>23.559925</v>
      </c>
      <c r="H13" s="14">
        <v>475.3621</v>
      </c>
      <c r="I13" s="14">
        <v>15.708524000000001</v>
      </c>
      <c r="J13" s="14">
        <v>199.84441000000001</v>
      </c>
      <c r="K13" s="14">
        <v>99.571399999999997</v>
      </c>
      <c r="L13" s="14">
        <v>23.638739000000001</v>
      </c>
      <c r="M13" s="14">
        <v>472.71120000000002</v>
      </c>
      <c r="N13" s="14">
        <v>15.141636</v>
      </c>
      <c r="O13" s="14">
        <v>212.04945000000001</v>
      </c>
      <c r="P13" s="14">
        <v>96.745080000000002</v>
      </c>
      <c r="Q13" s="14">
        <v>21.936249</v>
      </c>
      <c r="R13" s="14">
        <v>473.52730000000003</v>
      </c>
      <c r="S13" s="14">
        <v>15.386998999999999</v>
      </c>
      <c r="T13" s="14">
        <v>205.25701000000001</v>
      </c>
      <c r="U13" s="14">
        <v>90.172560000000004</v>
      </c>
      <c r="V13" s="14">
        <v>22.591225000000001</v>
      </c>
      <c r="W13" s="14">
        <v>464.37959999999998</v>
      </c>
      <c r="X13" s="14">
        <v>14.470268000000001</v>
      </c>
      <c r="Y13" s="14">
        <v>188.92599999999999</v>
      </c>
      <c r="Z13" s="14">
        <v>76.798100000000005</v>
      </c>
    </row>
    <row r="14" spans="1:26" x14ac:dyDescent="0.2">
      <c r="A14" s="15" t="s">
        <v>13</v>
      </c>
      <c r="B14" s="14">
        <v>25.072230999999999</v>
      </c>
      <c r="C14" s="14">
        <v>311.55336999999997</v>
      </c>
      <c r="D14" s="14">
        <v>12.456355</v>
      </c>
      <c r="E14" s="14">
        <v>177.37553</v>
      </c>
      <c r="F14" s="14">
        <v>63.27637</v>
      </c>
      <c r="G14" s="14">
        <v>31.696496</v>
      </c>
      <c r="H14" s="14">
        <v>307.84875</v>
      </c>
      <c r="I14" s="14">
        <v>13.076591000000001</v>
      </c>
      <c r="J14" s="14">
        <v>203.11698999999999</v>
      </c>
      <c r="K14" s="14">
        <v>63.27637</v>
      </c>
      <c r="L14" s="14">
        <v>39.709350999999998</v>
      </c>
      <c r="M14" s="14">
        <v>319.13069999999999</v>
      </c>
      <c r="N14" s="14">
        <v>14.240332</v>
      </c>
      <c r="O14" s="14">
        <v>246.47334000000001</v>
      </c>
      <c r="P14" s="14">
        <v>63.27637</v>
      </c>
      <c r="Q14" s="14">
        <v>44.289963999999998</v>
      </c>
      <c r="R14" s="14">
        <v>333.86543</v>
      </c>
      <c r="S14" s="14">
        <v>15.386492000000001</v>
      </c>
      <c r="T14" s="14">
        <v>262.95900999999998</v>
      </c>
      <c r="U14" s="14">
        <v>63.27637</v>
      </c>
      <c r="V14" s="14">
        <v>41.692928000000002</v>
      </c>
      <c r="W14" s="14">
        <v>376.70731000000001</v>
      </c>
      <c r="X14" s="14">
        <v>14.996510000000001</v>
      </c>
      <c r="Y14" s="14">
        <v>257.26922999999999</v>
      </c>
      <c r="Z14" s="14">
        <v>63.27637</v>
      </c>
    </row>
    <row r="15" spans="1:26" x14ac:dyDescent="0.2">
      <c r="A15" s="15" t="s">
        <v>14</v>
      </c>
      <c r="B15" s="14">
        <v>107.16739699999999</v>
      </c>
      <c r="C15" s="14">
        <v>233.001</v>
      </c>
      <c r="D15" s="14">
        <v>10.921146</v>
      </c>
      <c r="E15" s="14">
        <v>299.09113000000002</v>
      </c>
      <c r="F15" s="14">
        <v>66.606129999999993</v>
      </c>
      <c r="G15" s="14">
        <v>111.547878</v>
      </c>
      <c r="H15" s="14">
        <v>235.4153</v>
      </c>
      <c r="I15" s="14">
        <v>10.871708</v>
      </c>
      <c r="J15" s="14">
        <v>336.3775</v>
      </c>
      <c r="K15" s="14">
        <v>66.484650000000002</v>
      </c>
      <c r="L15" s="14">
        <v>109.52204500000001</v>
      </c>
      <c r="M15" s="14">
        <v>239.78380000000001</v>
      </c>
      <c r="N15" s="14">
        <v>11.335763999999999</v>
      </c>
      <c r="O15" s="14">
        <v>385.73667999999998</v>
      </c>
      <c r="P15" s="14">
        <v>67.040649999999999</v>
      </c>
      <c r="Q15" s="14">
        <v>216.84912199999999</v>
      </c>
      <c r="R15" s="14">
        <v>244.67599999999999</v>
      </c>
      <c r="S15" s="14">
        <v>11.317482999999999</v>
      </c>
      <c r="T15" s="14">
        <v>399.32170000000002</v>
      </c>
      <c r="U15" s="14">
        <v>64.509140000000002</v>
      </c>
      <c r="V15" s="14">
        <v>180.54210499999999</v>
      </c>
      <c r="W15" s="14">
        <v>243.2234</v>
      </c>
      <c r="X15" s="14">
        <v>10.839985</v>
      </c>
      <c r="Y15" s="14">
        <v>425.85228000000001</v>
      </c>
      <c r="Z15" s="14">
        <v>60.243090000000002</v>
      </c>
    </row>
    <row r="16" spans="1:26" x14ac:dyDescent="0.2">
      <c r="A16" s="15" t="s">
        <v>15</v>
      </c>
      <c r="B16" s="14">
        <v>322.31192299999998</v>
      </c>
      <c r="C16" s="14">
        <v>2593.2536</v>
      </c>
      <c r="D16" s="14">
        <v>111.554603</v>
      </c>
      <c r="E16" s="14">
        <v>1877.07169</v>
      </c>
      <c r="F16" s="14">
        <v>453.33024999999998</v>
      </c>
      <c r="G16" s="14">
        <v>342.93720200000001</v>
      </c>
      <c r="H16" s="14">
        <v>2610.3398999999999</v>
      </c>
      <c r="I16" s="14">
        <v>113.611214</v>
      </c>
      <c r="J16" s="14">
        <v>1961.7962</v>
      </c>
      <c r="K16" s="14">
        <v>448.57956000000001</v>
      </c>
      <c r="L16" s="14">
        <v>373.32912599999997</v>
      </c>
      <c r="M16" s="14">
        <v>2616.4164000000001</v>
      </c>
      <c r="N16" s="14">
        <v>114.296937</v>
      </c>
      <c r="O16" s="14">
        <v>2091.9324299999998</v>
      </c>
      <c r="P16" s="14">
        <v>445.67746</v>
      </c>
      <c r="Q16" s="14">
        <v>361.81796800000001</v>
      </c>
      <c r="R16" s="14">
        <v>2590.7429999999999</v>
      </c>
      <c r="S16" s="14">
        <v>113.11947499999999</v>
      </c>
      <c r="T16" s="14">
        <v>2011.3022000000001</v>
      </c>
      <c r="U16" s="14">
        <v>434.76398</v>
      </c>
      <c r="V16" s="14">
        <v>340.87186700000001</v>
      </c>
      <c r="W16" s="14">
        <v>2512.6336999999999</v>
      </c>
      <c r="X16" s="14">
        <v>103.057147</v>
      </c>
      <c r="Y16" s="14">
        <v>1896.7553</v>
      </c>
      <c r="Z16" s="14">
        <v>388.78692000000001</v>
      </c>
    </row>
    <row r="17" spans="1:26" x14ac:dyDescent="0.2">
      <c r="A17" s="15" t="s">
        <v>16</v>
      </c>
      <c r="B17" s="14">
        <v>5.4223840000000001</v>
      </c>
      <c r="C17" s="14">
        <v>56.60277</v>
      </c>
      <c r="D17" s="14">
        <v>2.1207579999999999</v>
      </c>
      <c r="E17" s="14">
        <v>33.74756</v>
      </c>
      <c r="F17" s="14">
        <v>10.67592</v>
      </c>
      <c r="G17" s="14">
        <v>6.2794379999999999</v>
      </c>
      <c r="H17" s="14">
        <v>51.999699999999997</v>
      </c>
      <c r="I17" s="14">
        <v>2.1898029999999999</v>
      </c>
      <c r="J17" s="14">
        <v>37.828580000000002</v>
      </c>
      <c r="K17" s="14">
        <v>10.67592</v>
      </c>
      <c r="L17" s="14">
        <v>7.6150950000000002</v>
      </c>
      <c r="M17" s="14">
        <v>45.197940000000003</v>
      </c>
      <c r="N17" s="14">
        <v>2.5378059999999998</v>
      </c>
      <c r="O17" s="14">
        <v>48.048319999999997</v>
      </c>
      <c r="P17" s="14">
        <v>10.67592</v>
      </c>
      <c r="Q17" s="14">
        <v>7.9499620000000002</v>
      </c>
      <c r="R17" s="14">
        <v>47.245469999999997</v>
      </c>
      <c r="S17" s="14">
        <v>2.6031040000000001</v>
      </c>
      <c r="T17" s="14">
        <v>47.62735</v>
      </c>
      <c r="U17" s="14">
        <v>10.67592</v>
      </c>
      <c r="V17" s="14">
        <v>7.998259</v>
      </c>
      <c r="W17" s="14">
        <v>59.123359999999998</v>
      </c>
      <c r="X17" s="14">
        <v>2.543104</v>
      </c>
      <c r="Y17" s="14">
        <v>50.049630000000001</v>
      </c>
      <c r="Z17" s="14">
        <v>10.67592</v>
      </c>
    </row>
    <row r="18" spans="1:26" x14ac:dyDescent="0.2">
      <c r="A18" s="15" t="s">
        <v>17</v>
      </c>
      <c r="B18" s="14">
        <v>8.5482030000000009</v>
      </c>
      <c r="C18" s="14">
        <v>96.465090000000004</v>
      </c>
      <c r="D18" s="14">
        <v>4.0149920000000003</v>
      </c>
      <c r="E18" s="14">
        <v>58.789070000000002</v>
      </c>
      <c r="F18" s="14">
        <v>20.367280000000001</v>
      </c>
      <c r="G18" s="14">
        <v>9.6065699999999996</v>
      </c>
      <c r="H18" s="14">
        <v>90.161829999999995</v>
      </c>
      <c r="I18" s="14">
        <v>4.0038780000000003</v>
      </c>
      <c r="J18" s="14">
        <v>62.607089999999999</v>
      </c>
      <c r="K18" s="14">
        <v>20.367280000000001</v>
      </c>
      <c r="L18" s="14">
        <v>11.255582</v>
      </c>
      <c r="M18" s="14">
        <v>81.337490000000003</v>
      </c>
      <c r="N18" s="14">
        <v>4.4439500000000001</v>
      </c>
      <c r="O18" s="14">
        <v>76.627769999999998</v>
      </c>
      <c r="P18" s="14">
        <v>20.367280000000001</v>
      </c>
      <c r="Q18" s="14">
        <v>11.733993</v>
      </c>
      <c r="R18" s="14">
        <v>85.395430000000005</v>
      </c>
      <c r="S18" s="14">
        <v>4.6380910000000002</v>
      </c>
      <c r="T18" s="14">
        <v>76.766919999999999</v>
      </c>
      <c r="U18" s="14">
        <v>20.367280000000001</v>
      </c>
      <c r="V18" s="14">
        <v>12.125742000000001</v>
      </c>
      <c r="W18" s="14">
        <v>105.81565000000001</v>
      </c>
      <c r="X18" s="14">
        <v>4.634226</v>
      </c>
      <c r="Y18" s="14">
        <v>81.694850000000002</v>
      </c>
      <c r="Z18" s="14">
        <v>20.367280000000001</v>
      </c>
    </row>
    <row r="19" spans="1:26" x14ac:dyDescent="0.2">
      <c r="A19" s="15" t="s">
        <v>18</v>
      </c>
      <c r="B19" s="14">
        <v>10.754087999999999</v>
      </c>
      <c r="C19" s="14">
        <v>28.6784</v>
      </c>
      <c r="D19" s="14">
        <v>3.5339529999999999</v>
      </c>
      <c r="E19" s="14">
        <v>62.216889999999999</v>
      </c>
      <c r="F19" s="14">
        <v>11.610189999999999</v>
      </c>
      <c r="G19" s="14">
        <v>11.704209000000001</v>
      </c>
      <c r="H19" s="14">
        <v>29.643000000000001</v>
      </c>
      <c r="I19" s="14">
        <v>3.6086580000000001</v>
      </c>
      <c r="J19" s="14">
        <v>65.712180000000004</v>
      </c>
      <c r="K19" s="14">
        <v>11.992290000000001</v>
      </c>
      <c r="L19" s="14">
        <v>11.504481</v>
      </c>
      <c r="M19" s="14">
        <v>30.542999999999999</v>
      </c>
      <c r="N19" s="14">
        <v>3.7381389999999999</v>
      </c>
      <c r="O19" s="14">
        <v>71.000360000000001</v>
      </c>
      <c r="P19" s="14">
        <v>12.41587</v>
      </c>
      <c r="Q19" s="14">
        <v>12.151339</v>
      </c>
      <c r="R19" s="14">
        <v>31.577100000000002</v>
      </c>
      <c r="S19" s="14">
        <v>3.7921589999999998</v>
      </c>
      <c r="T19" s="14">
        <v>69.825640000000007</v>
      </c>
      <c r="U19" s="14">
        <v>12.55227</v>
      </c>
      <c r="V19" s="14">
        <v>12.215002999999999</v>
      </c>
      <c r="W19" s="14">
        <v>32.204099999999997</v>
      </c>
      <c r="X19" s="14">
        <v>3.2707809999999999</v>
      </c>
      <c r="Y19" s="14">
        <v>73.992590000000007</v>
      </c>
      <c r="Z19" s="14">
        <v>10.678699999999999</v>
      </c>
    </row>
    <row r="20" spans="1:26" x14ac:dyDescent="0.2">
      <c r="A20" s="15" t="s">
        <v>19</v>
      </c>
      <c r="B20" s="14">
        <v>2.6467160000000001</v>
      </c>
      <c r="C20" s="14">
        <v>22.263500000000001</v>
      </c>
      <c r="D20" s="14">
        <v>0.45875899999999997</v>
      </c>
      <c r="E20" s="14">
        <v>11.66825</v>
      </c>
      <c r="F20" s="14">
        <v>2.2421600000000002</v>
      </c>
      <c r="G20" s="14">
        <v>2.7831959999999998</v>
      </c>
      <c r="H20" s="14">
        <v>23.3766</v>
      </c>
      <c r="I20" s="14">
        <v>0.49237999999999998</v>
      </c>
      <c r="J20" s="14">
        <v>13.489380000000001</v>
      </c>
      <c r="K20" s="14">
        <v>2.45783</v>
      </c>
      <c r="L20" s="14">
        <v>2.9733689999999999</v>
      </c>
      <c r="M20" s="14">
        <v>25.044799999999999</v>
      </c>
      <c r="N20" s="14">
        <v>0.51438899999999999</v>
      </c>
      <c r="O20" s="14">
        <v>15.298769999999999</v>
      </c>
      <c r="P20" s="14">
        <v>2.5118499999999999</v>
      </c>
      <c r="Q20" s="14">
        <v>3.1858650000000002</v>
      </c>
      <c r="R20" s="14">
        <v>26.557200000000002</v>
      </c>
      <c r="S20" s="14">
        <v>0.54542800000000002</v>
      </c>
      <c r="T20" s="14">
        <v>15.725849999999999</v>
      </c>
      <c r="U20" s="14">
        <v>2.6606900000000002</v>
      </c>
      <c r="V20" s="14">
        <v>3.0619209999999999</v>
      </c>
      <c r="W20" s="14">
        <v>27.572399999999998</v>
      </c>
      <c r="X20" s="14">
        <v>0.500753</v>
      </c>
      <c r="Y20" s="14">
        <v>14.933070000000001</v>
      </c>
      <c r="Z20" s="14">
        <v>2.3075199999999998</v>
      </c>
    </row>
    <row r="21" spans="1:26" x14ac:dyDescent="0.2">
      <c r="A21" s="15" t="s">
        <v>20</v>
      </c>
      <c r="B21" s="14">
        <v>156.82049900000001</v>
      </c>
      <c r="C21" s="14">
        <v>912.8587</v>
      </c>
      <c r="D21" s="14">
        <v>44.356076999999999</v>
      </c>
      <c r="E21" s="14">
        <v>784.06043</v>
      </c>
      <c r="F21" s="14">
        <v>206.85973999999999</v>
      </c>
      <c r="G21" s="14">
        <v>167.949701</v>
      </c>
      <c r="H21" s="14">
        <v>919.45150000000001</v>
      </c>
      <c r="I21" s="14">
        <v>44.486499999999999</v>
      </c>
      <c r="J21" s="14">
        <v>833.86964</v>
      </c>
      <c r="K21" s="14">
        <v>204.54983999999999</v>
      </c>
      <c r="L21" s="14">
        <v>186.70064099999999</v>
      </c>
      <c r="M21" s="14">
        <v>930.92250000000001</v>
      </c>
      <c r="N21" s="14">
        <v>44.912323999999998</v>
      </c>
      <c r="O21" s="14">
        <v>914.04344000000003</v>
      </c>
      <c r="P21" s="14">
        <v>199.45079999999999</v>
      </c>
      <c r="Q21" s="14">
        <v>193.454151</v>
      </c>
      <c r="R21" s="14">
        <v>946.64530000000002</v>
      </c>
      <c r="S21" s="14">
        <v>44.092218000000003</v>
      </c>
      <c r="T21" s="14">
        <v>910.19434999999999</v>
      </c>
      <c r="U21" s="14">
        <v>193.34822</v>
      </c>
      <c r="V21" s="14">
        <v>197.52796799999999</v>
      </c>
      <c r="W21" s="14">
        <v>950.21339999999998</v>
      </c>
      <c r="X21" s="14">
        <v>41.771701</v>
      </c>
      <c r="Y21" s="14">
        <v>909.79346999999996</v>
      </c>
      <c r="Z21" s="14">
        <v>171.46897999999999</v>
      </c>
    </row>
    <row r="22" spans="1:26" x14ac:dyDescent="0.2">
      <c r="A22" s="15" t="s">
        <v>21</v>
      </c>
      <c r="B22" s="14">
        <v>86.814306000000002</v>
      </c>
      <c r="C22" s="14">
        <v>974.10581000000002</v>
      </c>
      <c r="D22" s="14">
        <v>37.839188999999998</v>
      </c>
      <c r="E22" s="14">
        <v>556.22789999999998</v>
      </c>
      <c r="F22" s="14">
        <v>182.25169600000001</v>
      </c>
      <c r="G22" s="14">
        <v>92.178691000000001</v>
      </c>
      <c r="H22" s="14">
        <v>963.51880000000006</v>
      </c>
      <c r="I22" s="14">
        <v>37.795834999999997</v>
      </c>
      <c r="J22" s="14">
        <v>576.66141000000005</v>
      </c>
      <c r="K22" s="14">
        <v>182.25169600000001</v>
      </c>
      <c r="L22" s="14">
        <v>110.309594</v>
      </c>
      <c r="M22" s="14">
        <v>999.05703000000005</v>
      </c>
      <c r="N22" s="14">
        <v>39.609653999999999</v>
      </c>
      <c r="O22" s="14">
        <v>676.95396000000005</v>
      </c>
      <c r="P22" s="14">
        <v>182.25169600000001</v>
      </c>
      <c r="Q22" s="14">
        <v>112.756894</v>
      </c>
      <c r="R22" s="14">
        <v>1039.2738099999999</v>
      </c>
      <c r="S22" s="14">
        <v>41.502338999999999</v>
      </c>
      <c r="T22" s="14">
        <v>687.85487000000001</v>
      </c>
      <c r="U22" s="14">
        <v>182.25169600000001</v>
      </c>
      <c r="V22" s="14">
        <v>109.773938</v>
      </c>
      <c r="W22" s="14">
        <v>1101.1502599999999</v>
      </c>
      <c r="X22" s="14">
        <v>41.721851000000001</v>
      </c>
      <c r="Y22" s="14">
        <v>651.30325000000005</v>
      </c>
      <c r="Z22" s="14">
        <v>182.25169600000001</v>
      </c>
    </row>
    <row r="23" spans="1:26" x14ac:dyDescent="0.2">
      <c r="A23" s="15" t="s">
        <v>22</v>
      </c>
      <c r="B23" s="14">
        <v>31.982151999999999</v>
      </c>
      <c r="C23" s="14">
        <v>518.73569999999995</v>
      </c>
      <c r="D23" s="14">
        <v>15.640739</v>
      </c>
      <c r="E23" s="14">
        <v>206.42615000000001</v>
      </c>
      <c r="F23" s="14">
        <v>69.88082</v>
      </c>
      <c r="G23" s="14">
        <v>37.152653000000001</v>
      </c>
      <c r="H23" s="14">
        <v>522.68910000000005</v>
      </c>
      <c r="I23" s="14">
        <v>15.900696999999999</v>
      </c>
      <c r="J23" s="14">
        <v>221.35786999999999</v>
      </c>
      <c r="K23" s="14">
        <v>75.412419999999997</v>
      </c>
      <c r="L23" s="14">
        <v>42.459381999999998</v>
      </c>
      <c r="M23" s="14">
        <v>524.24199999999996</v>
      </c>
      <c r="N23" s="14">
        <v>16.152622000000001</v>
      </c>
      <c r="O23" s="14">
        <v>242.31312</v>
      </c>
      <c r="P23" s="14">
        <v>72.042280000000005</v>
      </c>
      <c r="Q23" s="14">
        <v>43.452579</v>
      </c>
      <c r="R23" s="14">
        <v>526.4058</v>
      </c>
      <c r="S23" s="14">
        <v>16.354724999999998</v>
      </c>
      <c r="T23" s="14">
        <v>239.98692</v>
      </c>
      <c r="U23" s="14">
        <v>68.661860000000004</v>
      </c>
      <c r="V23" s="14">
        <v>43.985745999999999</v>
      </c>
      <c r="W23" s="14">
        <v>516.63049999999998</v>
      </c>
      <c r="X23" s="14">
        <v>15.15657</v>
      </c>
      <c r="Y23" s="14">
        <v>229.03185999999999</v>
      </c>
      <c r="Z23" s="14">
        <v>59.731540000000003</v>
      </c>
    </row>
    <row r="24" spans="1:26" x14ac:dyDescent="0.2">
      <c r="A24" s="15" t="s">
        <v>23</v>
      </c>
      <c r="B24" s="14">
        <v>42.827382999999998</v>
      </c>
      <c r="C24" s="14">
        <v>582.54647</v>
      </c>
      <c r="D24" s="14">
        <v>21.606788999999999</v>
      </c>
      <c r="E24" s="14">
        <v>304.82449000000003</v>
      </c>
      <c r="F24" s="14">
        <v>112.17928999999999</v>
      </c>
      <c r="G24" s="14">
        <v>47.968241999999996</v>
      </c>
      <c r="H24" s="14">
        <v>569.45603000000006</v>
      </c>
      <c r="I24" s="14">
        <v>21.595123000000001</v>
      </c>
      <c r="J24" s="14">
        <v>321.54761999999999</v>
      </c>
      <c r="K24" s="14">
        <v>112.17928999999999</v>
      </c>
      <c r="L24" s="14">
        <v>52.034663999999999</v>
      </c>
      <c r="M24" s="14">
        <v>581.09343000000001</v>
      </c>
      <c r="N24" s="14">
        <v>21.771032000000002</v>
      </c>
      <c r="O24" s="14">
        <v>351.15922</v>
      </c>
      <c r="P24" s="14">
        <v>112.17928999999999</v>
      </c>
      <c r="Q24" s="14">
        <v>57.682333</v>
      </c>
      <c r="R24" s="14">
        <v>616.97185000000002</v>
      </c>
      <c r="S24" s="14">
        <v>23.712653</v>
      </c>
      <c r="T24" s="14">
        <v>377.24767000000003</v>
      </c>
      <c r="U24" s="14">
        <v>112.17928999999999</v>
      </c>
      <c r="V24" s="14">
        <v>59.146251999999997</v>
      </c>
      <c r="W24" s="14">
        <v>686.93187999999998</v>
      </c>
      <c r="X24" s="14">
        <v>23.472380000000001</v>
      </c>
      <c r="Y24" s="14">
        <v>361.64497</v>
      </c>
      <c r="Z24" s="14">
        <v>112.17928999999999</v>
      </c>
    </row>
    <row r="25" spans="1:26" x14ac:dyDescent="0.2">
      <c r="A25" s="15" t="s">
        <v>24</v>
      </c>
      <c r="B25" s="14">
        <v>18.918410000000002</v>
      </c>
      <c r="C25" s="14">
        <v>98.100160000000002</v>
      </c>
      <c r="D25" s="14">
        <v>4.8936580000000003</v>
      </c>
      <c r="E25" s="14">
        <v>97.741500000000002</v>
      </c>
      <c r="F25" s="14">
        <v>20.092096999999999</v>
      </c>
      <c r="G25" s="14">
        <v>20.186679999999999</v>
      </c>
      <c r="H25" s="14">
        <v>97.933520000000001</v>
      </c>
      <c r="I25" s="14">
        <v>4.9589800000000004</v>
      </c>
      <c r="J25" s="14">
        <v>103.44141999999999</v>
      </c>
      <c r="K25" s="14">
        <v>20.092096999999999</v>
      </c>
      <c r="L25" s="14">
        <v>22.186996000000001</v>
      </c>
      <c r="M25" s="14">
        <v>102.78574999999999</v>
      </c>
      <c r="N25" s="14">
        <v>4.9526979999999998</v>
      </c>
      <c r="O25" s="14">
        <v>113.0399</v>
      </c>
      <c r="P25" s="14">
        <v>20.092096999999999</v>
      </c>
      <c r="Q25" s="14">
        <v>22.716830000000002</v>
      </c>
      <c r="R25" s="14">
        <v>126.68581</v>
      </c>
      <c r="S25" s="14">
        <v>4.8626889999999996</v>
      </c>
      <c r="T25" s="14">
        <v>113.83125</v>
      </c>
      <c r="U25" s="14">
        <v>20.092096999999999</v>
      </c>
      <c r="V25" s="14">
        <v>20.79965</v>
      </c>
      <c r="W25" s="14">
        <v>116.97747</v>
      </c>
      <c r="X25" s="14">
        <v>4.4458710000000004</v>
      </c>
      <c r="Y25" s="14">
        <v>108.35316</v>
      </c>
      <c r="Z25" s="14">
        <v>20.092096999999999</v>
      </c>
    </row>
    <row r="26" spans="1:26" x14ac:dyDescent="0.2">
      <c r="A26" s="15" t="s">
        <v>25</v>
      </c>
      <c r="B26" s="14">
        <v>7.780062</v>
      </c>
      <c r="C26" s="14">
        <v>74.462850000000003</v>
      </c>
      <c r="D26" s="14">
        <v>3.3181690000000001</v>
      </c>
      <c r="E26" s="14">
        <v>50.822670000000002</v>
      </c>
      <c r="F26" s="14">
        <v>16.00094</v>
      </c>
      <c r="G26" s="14">
        <v>8.9017049999999998</v>
      </c>
      <c r="H26" s="14">
        <v>68.570250000000001</v>
      </c>
      <c r="I26" s="14">
        <v>3.3738000000000001</v>
      </c>
      <c r="J26" s="14">
        <v>55.358789999999999</v>
      </c>
      <c r="K26" s="14">
        <v>16.00094</v>
      </c>
      <c r="L26" s="14">
        <v>10.474232000000001</v>
      </c>
      <c r="M26" s="14">
        <v>59.44341</v>
      </c>
      <c r="N26" s="14">
        <v>3.8129140000000001</v>
      </c>
      <c r="O26" s="14">
        <v>68.481589999999997</v>
      </c>
      <c r="P26" s="14">
        <v>16.00094</v>
      </c>
      <c r="Q26" s="14">
        <v>10.63006</v>
      </c>
      <c r="R26" s="14">
        <v>64.213409999999996</v>
      </c>
      <c r="S26" s="14">
        <v>3.8589850000000001</v>
      </c>
      <c r="T26" s="14">
        <v>66.506640000000004</v>
      </c>
      <c r="U26" s="14">
        <v>16.00094</v>
      </c>
      <c r="V26" s="14">
        <v>10.131334000000001</v>
      </c>
      <c r="W26" s="14">
        <v>85.640240000000006</v>
      </c>
      <c r="X26" s="14">
        <v>3.668841</v>
      </c>
      <c r="Y26" s="14">
        <v>66.672020000000003</v>
      </c>
      <c r="Z26" s="14">
        <v>16.00094</v>
      </c>
    </row>
    <row r="27" spans="1:26" x14ac:dyDescent="0.2">
      <c r="A27" s="15" t="s">
        <v>26</v>
      </c>
      <c r="B27" s="14">
        <v>221.43375399999999</v>
      </c>
      <c r="C27" s="14">
        <v>2297.7372</v>
      </c>
      <c r="D27" s="14">
        <v>77.631876000000005</v>
      </c>
      <c r="E27" s="14">
        <v>1233.5549699999999</v>
      </c>
      <c r="F27" s="14">
        <v>337.95265000000001</v>
      </c>
      <c r="G27" s="14">
        <v>245.063997</v>
      </c>
      <c r="H27" s="14">
        <v>2289.7891</v>
      </c>
      <c r="I27" s="14">
        <v>79.697361999999998</v>
      </c>
      <c r="J27" s="14">
        <v>1313.24533</v>
      </c>
      <c r="K27" s="14">
        <v>352.2439</v>
      </c>
      <c r="L27" s="14">
        <v>276.33863100000002</v>
      </c>
      <c r="M27" s="14">
        <v>2293.0164</v>
      </c>
      <c r="N27" s="14">
        <v>81.695165000000003</v>
      </c>
      <c r="O27" s="14">
        <v>1421.70272</v>
      </c>
      <c r="P27" s="14">
        <v>347.38319999999999</v>
      </c>
      <c r="Q27" s="14">
        <v>279.31112899999999</v>
      </c>
      <c r="R27" s="14">
        <v>2313.9045999999998</v>
      </c>
      <c r="S27" s="14">
        <v>81.511227000000005</v>
      </c>
      <c r="T27" s="14">
        <v>1394.32006</v>
      </c>
      <c r="U27" s="14">
        <v>328.93849999999998</v>
      </c>
      <c r="V27" s="14">
        <v>259.923858</v>
      </c>
      <c r="W27" s="14">
        <v>2283.8137000000002</v>
      </c>
      <c r="X27" s="14">
        <v>72.322647000000003</v>
      </c>
      <c r="Y27" s="14">
        <v>1276.9626900000001</v>
      </c>
      <c r="Z27" s="14">
        <v>278.71539999999999</v>
      </c>
    </row>
    <row r="28" spans="1:26" x14ac:dyDescent="0.2">
      <c r="A28" s="15" t="s">
        <v>27</v>
      </c>
      <c r="B28" s="14">
        <v>124.842682</v>
      </c>
      <c r="C28" s="14">
        <v>524.404</v>
      </c>
      <c r="D28" s="14">
        <v>32.037680999999999</v>
      </c>
      <c r="E28" s="14">
        <v>515.65467000000001</v>
      </c>
      <c r="F28" s="14">
        <v>56.027250000000002</v>
      </c>
      <c r="G28" s="14">
        <v>135.99309</v>
      </c>
      <c r="H28" s="14">
        <v>533.11609999999996</v>
      </c>
      <c r="I28" s="14">
        <v>31.849848000000001</v>
      </c>
      <c r="J28" s="14">
        <v>541.01874999999995</v>
      </c>
      <c r="K28" s="14">
        <v>55.34966</v>
      </c>
      <c r="L28" s="14">
        <v>139.86165500000001</v>
      </c>
      <c r="M28" s="14">
        <v>539.65470000000005</v>
      </c>
      <c r="N28" s="14">
        <v>31.729198</v>
      </c>
      <c r="O28" s="14">
        <v>555.45537000000002</v>
      </c>
      <c r="P28" s="14">
        <v>54.606299999999997</v>
      </c>
      <c r="Q28" s="14">
        <v>130.318725</v>
      </c>
      <c r="R28" s="14">
        <v>545.66229999999996</v>
      </c>
      <c r="S28" s="14">
        <v>31.326491000000001</v>
      </c>
      <c r="T28" s="14">
        <v>533.87953000000005</v>
      </c>
      <c r="U28" s="14">
        <v>53.283969999999997</v>
      </c>
      <c r="V28" s="14">
        <v>137.39560700000001</v>
      </c>
      <c r="W28" s="14">
        <v>546.23</v>
      </c>
      <c r="X28" s="14">
        <v>31.065867000000001</v>
      </c>
      <c r="Y28" s="14">
        <v>547.05417</v>
      </c>
      <c r="Z28" s="14">
        <v>47.152270000000001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77DD-1075-FA48-B6A9-6386089BE801}">
  <dimension ref="A1:Z28"/>
  <sheetViews>
    <sheetView workbookViewId="0">
      <selection activeCell="S1" sqref="S1:S28"/>
    </sheetView>
  </sheetViews>
  <sheetFormatPr baseColWidth="10" defaultRowHeight="16" x14ac:dyDescent="0.2"/>
  <sheetData>
    <row r="1" spans="1:26" x14ac:dyDescent="0.2">
      <c r="B1" s="19" t="s">
        <v>58</v>
      </c>
      <c r="C1" s="19" t="s">
        <v>60</v>
      </c>
      <c r="D1" s="19" t="s">
        <v>62</v>
      </c>
      <c r="E1" s="19" t="s">
        <v>61</v>
      </c>
      <c r="F1" s="25" t="s">
        <v>66</v>
      </c>
      <c r="G1" s="25" t="s">
        <v>68</v>
      </c>
      <c r="H1" s="25" t="s">
        <v>70</v>
      </c>
      <c r="I1" s="25" t="s">
        <v>69</v>
      </c>
      <c r="J1" s="31" t="s">
        <v>74</v>
      </c>
      <c r="K1" s="31" t="s">
        <v>76</v>
      </c>
      <c r="L1" s="31" t="s">
        <v>78</v>
      </c>
      <c r="M1" s="31" t="s">
        <v>77</v>
      </c>
      <c r="N1" s="37" t="s">
        <v>82</v>
      </c>
      <c r="O1" s="37" t="s">
        <v>84</v>
      </c>
      <c r="P1" s="37" t="s">
        <v>86</v>
      </c>
      <c r="Q1" s="37" t="s">
        <v>85</v>
      </c>
      <c r="R1" s="43" t="s">
        <v>90</v>
      </c>
      <c r="S1" s="43" t="s">
        <v>92</v>
      </c>
      <c r="T1" s="43" t="s">
        <v>94</v>
      </c>
      <c r="U1" s="43" t="s">
        <v>93</v>
      </c>
      <c r="V1" s="19" t="s">
        <v>57</v>
      </c>
      <c r="W1" s="25" t="s">
        <v>65</v>
      </c>
      <c r="X1" s="31" t="s">
        <v>73</v>
      </c>
      <c r="Y1" s="37" t="s">
        <v>81</v>
      </c>
      <c r="Z1" s="43" t="s">
        <v>89</v>
      </c>
    </row>
    <row r="2" spans="1:26" x14ac:dyDescent="0.2">
      <c r="A2" s="15" t="s">
        <v>1</v>
      </c>
      <c r="B2" s="14">
        <v>26.09994</v>
      </c>
      <c r="C2" s="14">
        <v>4.2898779999999999</v>
      </c>
      <c r="D2" s="14">
        <v>38847.9</v>
      </c>
      <c r="E2" s="14">
        <v>82.163470000000004</v>
      </c>
      <c r="F2" s="14">
        <v>26.503187</v>
      </c>
      <c r="G2" s="14">
        <v>4.3018729999999996</v>
      </c>
      <c r="H2" s="14">
        <v>38883.800000000003</v>
      </c>
      <c r="I2" s="14">
        <v>84.395250000000004</v>
      </c>
      <c r="J2" s="14">
        <v>26.042687999999998</v>
      </c>
      <c r="K2" s="14">
        <v>4.1036799999999998</v>
      </c>
      <c r="L2" s="14">
        <v>38919.699999999997</v>
      </c>
      <c r="M2" s="14">
        <v>81.403260000000003</v>
      </c>
      <c r="N2" s="14">
        <v>26.222168</v>
      </c>
      <c r="O2" s="14">
        <v>4.1559889999999999</v>
      </c>
      <c r="P2" s="14">
        <v>38955.599999999999</v>
      </c>
      <c r="Q2" s="14">
        <v>82.922579999999996</v>
      </c>
      <c r="R2" s="14">
        <v>24.873297000000001</v>
      </c>
      <c r="S2" s="14">
        <v>4.0602650000000002</v>
      </c>
      <c r="T2" s="14">
        <v>38991.5</v>
      </c>
      <c r="U2" s="14">
        <v>74.962900000000005</v>
      </c>
      <c r="V2" s="14">
        <v>82520</v>
      </c>
      <c r="W2" s="14">
        <v>82520</v>
      </c>
      <c r="X2" s="14">
        <v>82520</v>
      </c>
      <c r="Y2" s="14">
        <v>82520</v>
      </c>
      <c r="Z2" s="14">
        <v>82520</v>
      </c>
    </row>
    <row r="3" spans="1:26" x14ac:dyDescent="0.2">
      <c r="A3" s="15" t="s">
        <v>2</v>
      </c>
      <c r="B3" s="14">
        <v>33.436999</v>
      </c>
      <c r="C3" s="14">
        <v>1.9585520000000001</v>
      </c>
      <c r="D3" s="14">
        <v>6893</v>
      </c>
      <c r="E3" s="14">
        <v>121.82931000000001</v>
      </c>
      <c r="F3" s="14">
        <v>32.979018000000003</v>
      </c>
      <c r="G3" s="14">
        <v>1.9640340000000001</v>
      </c>
      <c r="H3" s="14">
        <v>6893</v>
      </c>
      <c r="I3" s="14">
        <v>121.74415</v>
      </c>
      <c r="J3" s="14">
        <v>33.20431</v>
      </c>
      <c r="K3" s="14">
        <v>1.98386</v>
      </c>
      <c r="L3" s="14">
        <v>6893</v>
      </c>
      <c r="M3" s="14">
        <v>122.76801</v>
      </c>
      <c r="N3" s="14">
        <v>32.589708999999999</v>
      </c>
      <c r="O3" s="14">
        <v>1.962512</v>
      </c>
      <c r="P3" s="14">
        <v>6893</v>
      </c>
      <c r="Q3" s="14">
        <v>121.67788</v>
      </c>
      <c r="R3" s="14">
        <v>30.938054000000001</v>
      </c>
      <c r="S3" s="14">
        <v>2.129899</v>
      </c>
      <c r="T3" s="14">
        <v>6893</v>
      </c>
      <c r="U3" s="14">
        <v>110.90557</v>
      </c>
      <c r="V3" s="14">
        <v>30280</v>
      </c>
      <c r="W3" s="14">
        <v>30280</v>
      </c>
      <c r="X3" s="14">
        <v>30280</v>
      </c>
      <c r="Y3" s="14">
        <v>30280</v>
      </c>
      <c r="Z3" s="14">
        <v>30280</v>
      </c>
    </row>
    <row r="4" spans="1:26" x14ac:dyDescent="0.2">
      <c r="A4" s="15" t="s">
        <v>3</v>
      </c>
      <c r="B4" s="14">
        <v>9.5179489999999998</v>
      </c>
      <c r="C4" s="14">
        <v>2.0610222</v>
      </c>
      <c r="D4" s="14">
        <v>78423.34</v>
      </c>
      <c r="E4" s="14">
        <v>24.145555000000002</v>
      </c>
      <c r="F4" s="14">
        <v>9.7448859999999993</v>
      </c>
      <c r="G4" s="14">
        <v>2.3710993</v>
      </c>
      <c r="H4" s="14">
        <v>79190.455000000002</v>
      </c>
      <c r="I4" s="14">
        <v>24.145555000000002</v>
      </c>
      <c r="J4" s="14">
        <v>9.7576699999999992</v>
      </c>
      <c r="K4" s="14">
        <v>2.4298977000000002</v>
      </c>
      <c r="L4" s="14">
        <v>79314.078999999998</v>
      </c>
      <c r="M4" s="14">
        <v>24.145555000000002</v>
      </c>
      <c r="N4" s="14">
        <v>9.7195999999999998</v>
      </c>
      <c r="O4" s="14">
        <v>2.4933155</v>
      </c>
      <c r="P4" s="14">
        <v>78797.111000000004</v>
      </c>
      <c r="Q4" s="14">
        <v>24.145555000000002</v>
      </c>
      <c r="R4" s="14">
        <v>9.4996589999999994</v>
      </c>
      <c r="S4" s="14">
        <v>2.3511084000000002</v>
      </c>
      <c r="T4" s="14">
        <v>78237.922999999995</v>
      </c>
      <c r="U4" s="14">
        <v>24.145555000000002</v>
      </c>
      <c r="V4" s="14">
        <v>108560</v>
      </c>
      <c r="W4" s="14">
        <v>108560</v>
      </c>
      <c r="X4" s="14">
        <v>108560</v>
      </c>
      <c r="Y4" s="14">
        <v>108560</v>
      </c>
      <c r="Z4" s="14">
        <v>108560</v>
      </c>
    </row>
    <row r="5" spans="1:26" x14ac:dyDescent="0.2">
      <c r="A5" s="15" t="s">
        <v>4</v>
      </c>
      <c r="B5" s="14">
        <v>6.5331149999999996</v>
      </c>
      <c r="C5" s="14">
        <v>1.2674392000000001</v>
      </c>
      <c r="D5" s="14">
        <v>38869.25</v>
      </c>
      <c r="E5" s="14">
        <v>18.414311999999999</v>
      </c>
      <c r="F5" s="14">
        <v>6.642919</v>
      </c>
      <c r="G5" s="14">
        <v>1.413835</v>
      </c>
      <c r="H5" s="14">
        <v>39151.406000000003</v>
      </c>
      <c r="I5" s="14">
        <v>18.414311999999999</v>
      </c>
      <c r="J5" s="14">
        <v>6.6828760000000003</v>
      </c>
      <c r="K5" s="14">
        <v>1.4350822000000001</v>
      </c>
      <c r="L5" s="14">
        <v>39144.548999999999</v>
      </c>
      <c r="M5" s="14">
        <v>18.414311999999999</v>
      </c>
      <c r="N5" s="14">
        <v>6.7268140000000001</v>
      </c>
      <c r="O5" s="14">
        <v>1.4708840000000001</v>
      </c>
      <c r="P5" s="14">
        <v>39082.455999999998</v>
      </c>
      <c r="Q5" s="14">
        <v>18.414311999999999</v>
      </c>
      <c r="R5" s="14">
        <v>6.4324490000000001</v>
      </c>
      <c r="S5" s="14">
        <v>1.3854606</v>
      </c>
      <c r="T5" s="14">
        <v>38583.995999999999</v>
      </c>
      <c r="U5" s="14">
        <v>18.414311999999999</v>
      </c>
      <c r="V5" s="14">
        <v>55964</v>
      </c>
      <c r="W5" s="14">
        <v>55964</v>
      </c>
      <c r="X5" s="14">
        <v>55964</v>
      </c>
      <c r="Y5" s="14">
        <v>55964</v>
      </c>
      <c r="Z5" s="14">
        <v>55960</v>
      </c>
    </row>
    <row r="6" spans="1:26" x14ac:dyDescent="0.2">
      <c r="A6" s="15" t="s">
        <v>5</v>
      </c>
      <c r="B6" s="14">
        <v>1.4906060000000001</v>
      </c>
      <c r="C6" s="14">
        <v>0.22174430000000001</v>
      </c>
      <c r="D6" s="14">
        <v>6203.3</v>
      </c>
      <c r="E6" s="14">
        <v>5.0683879999999997</v>
      </c>
      <c r="F6" s="14">
        <v>1.4936100000000001</v>
      </c>
      <c r="G6" s="14">
        <v>0.24880269999999999</v>
      </c>
      <c r="H6" s="14">
        <v>6262.5879999999997</v>
      </c>
      <c r="I6" s="14">
        <v>5.0683879999999997</v>
      </c>
      <c r="J6" s="14">
        <v>1.527549</v>
      </c>
      <c r="K6" s="14">
        <v>0.23011409999999999</v>
      </c>
      <c r="L6" s="14">
        <v>6513.0950000000003</v>
      </c>
      <c r="M6" s="14">
        <v>5.0683879999999997</v>
      </c>
      <c r="N6" s="14">
        <v>1.5361389999999999</v>
      </c>
      <c r="O6" s="14">
        <v>0.2363402</v>
      </c>
      <c r="P6" s="14">
        <v>6517.5140000000001</v>
      </c>
      <c r="Q6" s="14">
        <v>5.0683879999999997</v>
      </c>
      <c r="R6" s="14">
        <v>1.5259320000000001</v>
      </c>
      <c r="S6" s="14">
        <v>0.23544680000000001</v>
      </c>
      <c r="T6" s="14">
        <v>6395.2730000000001</v>
      </c>
      <c r="U6" s="14">
        <v>5.0683879999999997</v>
      </c>
      <c r="V6" s="14">
        <v>9240</v>
      </c>
      <c r="W6" s="14">
        <v>9240</v>
      </c>
      <c r="X6" s="14">
        <v>9240</v>
      </c>
      <c r="Y6" s="14">
        <v>9240</v>
      </c>
      <c r="Z6" s="14">
        <v>9240</v>
      </c>
    </row>
    <row r="7" spans="1:26" x14ac:dyDescent="0.2">
      <c r="A7" s="15" t="s">
        <v>6</v>
      </c>
      <c r="B7" s="14">
        <v>19.712427000000002</v>
      </c>
      <c r="C7" s="14">
        <v>3.3222326999999998</v>
      </c>
      <c r="D7" s="14">
        <v>41701.269999999997</v>
      </c>
      <c r="E7" s="14">
        <v>61.200302000000001</v>
      </c>
      <c r="F7" s="14">
        <v>19.631719</v>
      </c>
      <c r="G7" s="14">
        <v>3.3431571</v>
      </c>
      <c r="H7" s="14">
        <v>42184.735000000001</v>
      </c>
      <c r="I7" s="14">
        <v>61.200302000000001</v>
      </c>
      <c r="J7" s="14">
        <v>19.978964999999999</v>
      </c>
      <c r="K7" s="14">
        <v>3.2298909</v>
      </c>
      <c r="L7" s="14">
        <v>42220.385999999999</v>
      </c>
      <c r="M7" s="14">
        <v>61.200302000000001</v>
      </c>
      <c r="N7" s="14">
        <v>19.864440999999999</v>
      </c>
      <c r="O7" s="14">
        <v>3.2423869999999999</v>
      </c>
      <c r="P7" s="14">
        <v>42532.084000000003</v>
      </c>
      <c r="Q7" s="14">
        <v>61.200302000000001</v>
      </c>
      <c r="R7" s="14">
        <v>20.549959999999999</v>
      </c>
      <c r="S7" s="14">
        <v>3.3792300000000002</v>
      </c>
      <c r="T7" s="14">
        <v>40379.5</v>
      </c>
      <c r="U7" s="14">
        <v>61.200302000000001</v>
      </c>
      <c r="V7" s="14">
        <v>77210</v>
      </c>
      <c r="W7" s="14">
        <v>77210</v>
      </c>
      <c r="X7" s="14">
        <v>77210</v>
      </c>
      <c r="Y7" s="14">
        <v>77205.5</v>
      </c>
      <c r="Z7" s="14">
        <v>77198.53</v>
      </c>
    </row>
    <row r="8" spans="1:26" x14ac:dyDescent="0.2">
      <c r="A8" s="15" t="s">
        <v>7</v>
      </c>
      <c r="B8" s="14">
        <v>13.764113</v>
      </c>
      <c r="C8" s="14">
        <v>1.6925410000000001</v>
      </c>
      <c r="D8" s="14">
        <v>21894.02</v>
      </c>
      <c r="E8" s="14">
        <v>35.359670000000001</v>
      </c>
      <c r="F8" s="14">
        <v>11.310055</v>
      </c>
      <c r="G8" s="14">
        <v>1.670326</v>
      </c>
      <c r="H8" s="14">
        <v>22366.072</v>
      </c>
      <c r="I8" s="14">
        <v>35.359670000000001</v>
      </c>
      <c r="J8" s="14">
        <v>11.423363</v>
      </c>
      <c r="K8" s="14">
        <v>1.6603570000000001</v>
      </c>
      <c r="L8" s="14">
        <v>22040.098000000002</v>
      </c>
      <c r="M8" s="14">
        <v>35.359670000000001</v>
      </c>
      <c r="N8" s="14">
        <v>11.384504</v>
      </c>
      <c r="O8" s="14">
        <v>1.6346860000000001</v>
      </c>
      <c r="P8" s="14">
        <v>22442.175999999999</v>
      </c>
      <c r="Q8" s="14">
        <v>35.359670000000001</v>
      </c>
      <c r="R8" s="14">
        <v>11.584965</v>
      </c>
      <c r="S8" s="14">
        <v>1.6313089999999999</v>
      </c>
      <c r="T8" s="14">
        <v>22041.637999999999</v>
      </c>
      <c r="U8" s="14">
        <v>35.359670000000001</v>
      </c>
      <c r="V8" s="14">
        <v>40000</v>
      </c>
      <c r="W8" s="14">
        <v>40000</v>
      </c>
      <c r="X8" s="14">
        <v>40000</v>
      </c>
      <c r="Y8" s="14">
        <v>40000</v>
      </c>
      <c r="Z8" s="14">
        <v>40000</v>
      </c>
    </row>
    <row r="9" spans="1:26" x14ac:dyDescent="0.2">
      <c r="A9" s="15" t="s">
        <v>8</v>
      </c>
      <c r="B9" s="14">
        <v>2.794835</v>
      </c>
      <c r="C9" s="14">
        <v>0.41784700000000002</v>
      </c>
      <c r="D9" s="14">
        <v>24212.5</v>
      </c>
      <c r="E9" s="14">
        <v>19.742069999999998</v>
      </c>
      <c r="F9" s="14">
        <v>2.8074129999999999</v>
      </c>
      <c r="G9" s="14">
        <v>0.43559999999999999</v>
      </c>
      <c r="H9" s="14">
        <v>24384</v>
      </c>
      <c r="I9" s="14">
        <v>21.076830000000001</v>
      </c>
      <c r="J9" s="14">
        <v>2.8872810000000002</v>
      </c>
      <c r="K9" s="14">
        <v>0.46196700000000002</v>
      </c>
      <c r="L9" s="14">
        <v>24384</v>
      </c>
      <c r="M9" s="14">
        <v>20.240300000000001</v>
      </c>
      <c r="N9" s="14">
        <v>2.826085</v>
      </c>
      <c r="O9" s="14">
        <v>0.442857</v>
      </c>
      <c r="P9" s="14">
        <v>24384</v>
      </c>
      <c r="Q9" s="14">
        <v>14.749790000000001</v>
      </c>
      <c r="R9" s="14">
        <v>2.7260260000000001</v>
      </c>
      <c r="S9" s="14">
        <v>0.48185499999999998</v>
      </c>
      <c r="T9" s="14">
        <v>24384</v>
      </c>
      <c r="U9" s="14">
        <v>11.47974</v>
      </c>
      <c r="V9" s="14">
        <v>43470</v>
      </c>
      <c r="W9" s="14">
        <v>42750</v>
      </c>
      <c r="X9" s="14">
        <v>42750</v>
      </c>
      <c r="Y9" s="14">
        <v>42750</v>
      </c>
      <c r="Z9" s="14">
        <v>42750</v>
      </c>
    </row>
    <row r="10" spans="1:26" x14ac:dyDescent="0.2">
      <c r="A10" s="15" t="s">
        <v>9</v>
      </c>
      <c r="B10" s="14">
        <v>24.030895000000001</v>
      </c>
      <c r="C10" s="14">
        <v>5.4127939999999999</v>
      </c>
      <c r="D10" s="14">
        <v>224090</v>
      </c>
      <c r="E10" s="14">
        <v>59.870660000000001</v>
      </c>
      <c r="F10" s="14">
        <v>24.677948000000001</v>
      </c>
      <c r="G10" s="14">
        <v>6.3751179999999996</v>
      </c>
      <c r="H10" s="14">
        <v>224090</v>
      </c>
      <c r="I10" s="14">
        <v>57.197180000000003</v>
      </c>
      <c r="J10" s="14">
        <v>25.023502000000001</v>
      </c>
      <c r="K10" s="14">
        <v>6.5927420000000003</v>
      </c>
      <c r="L10" s="14">
        <v>224090</v>
      </c>
      <c r="M10" s="14">
        <v>58.409190000000002</v>
      </c>
      <c r="N10" s="14">
        <v>24.828679000000001</v>
      </c>
      <c r="O10" s="14">
        <v>6.753946</v>
      </c>
      <c r="P10" s="14">
        <v>224090</v>
      </c>
      <c r="Q10" s="14">
        <v>55.372599999999998</v>
      </c>
      <c r="R10" s="14">
        <v>23.246067</v>
      </c>
      <c r="S10" s="14">
        <v>6.2756299999999996</v>
      </c>
      <c r="T10" s="14">
        <v>224090</v>
      </c>
      <c r="U10" s="14">
        <v>48.697769999999998</v>
      </c>
      <c r="V10" s="14">
        <v>303910</v>
      </c>
      <c r="W10" s="14">
        <v>303920</v>
      </c>
      <c r="X10" s="14">
        <v>303920</v>
      </c>
      <c r="Y10" s="14">
        <v>303930</v>
      </c>
      <c r="Z10" s="14">
        <v>303940</v>
      </c>
    </row>
    <row r="11" spans="1:26" x14ac:dyDescent="0.2">
      <c r="A11" s="15" t="s">
        <v>10</v>
      </c>
      <c r="B11" s="14">
        <v>143.06659400000001</v>
      </c>
      <c r="C11" s="14">
        <v>14.224525</v>
      </c>
      <c r="D11" s="14">
        <v>169194</v>
      </c>
      <c r="E11" s="14">
        <v>473.75317000000001</v>
      </c>
      <c r="F11" s="14">
        <v>142.03639100000001</v>
      </c>
      <c r="G11" s="14">
        <v>14.259957999999999</v>
      </c>
      <c r="H11" s="14">
        <v>170028</v>
      </c>
      <c r="I11" s="14">
        <v>476.61786000000001</v>
      </c>
      <c r="J11" s="14">
        <v>140.087411</v>
      </c>
      <c r="K11" s="14">
        <v>14.355017</v>
      </c>
      <c r="L11" s="14">
        <v>170862</v>
      </c>
      <c r="M11" s="14">
        <v>458.64350000000002</v>
      </c>
      <c r="N11" s="14">
        <v>138.88187199999999</v>
      </c>
      <c r="O11" s="14">
        <v>14.796917000000001</v>
      </c>
      <c r="P11" s="14">
        <v>171696</v>
      </c>
      <c r="Q11" s="14">
        <v>450.25175000000002</v>
      </c>
      <c r="R11" s="14">
        <v>127.83573699999999</v>
      </c>
      <c r="S11" s="14">
        <v>13.929618</v>
      </c>
      <c r="T11" s="14">
        <v>172530</v>
      </c>
      <c r="U11" s="14">
        <v>400.63857000000002</v>
      </c>
      <c r="V11" s="14">
        <v>547557</v>
      </c>
      <c r="W11" s="14">
        <v>547557</v>
      </c>
      <c r="X11" s="14">
        <v>547557</v>
      </c>
      <c r="Y11" s="14">
        <v>547557</v>
      </c>
      <c r="Z11" s="14">
        <v>547557</v>
      </c>
    </row>
    <row r="12" spans="1:26" x14ac:dyDescent="0.2">
      <c r="A12" s="15" t="s">
        <v>11</v>
      </c>
      <c r="B12" s="14">
        <v>203.66698099999999</v>
      </c>
      <c r="C12" s="14">
        <v>15.387890000000001</v>
      </c>
      <c r="D12" s="14">
        <v>114190</v>
      </c>
      <c r="E12" s="14">
        <v>925.26657</v>
      </c>
      <c r="F12" s="14">
        <v>204.512293</v>
      </c>
      <c r="G12" s="14">
        <v>15.77961</v>
      </c>
      <c r="H12" s="14">
        <v>114190</v>
      </c>
      <c r="I12" s="14">
        <v>911.02085999999997</v>
      </c>
      <c r="J12" s="14">
        <v>200.68459300000001</v>
      </c>
      <c r="K12" s="14">
        <v>16.459765000000001</v>
      </c>
      <c r="L12" s="14">
        <v>114190</v>
      </c>
      <c r="M12" s="14">
        <v>876.48321999999996</v>
      </c>
      <c r="N12" s="14">
        <v>200.80434199999999</v>
      </c>
      <c r="O12" s="14">
        <v>16.648554000000001</v>
      </c>
      <c r="P12" s="14">
        <v>114190</v>
      </c>
      <c r="Q12" s="14">
        <v>824.63427000000001</v>
      </c>
      <c r="R12" s="14">
        <v>194.24805499999999</v>
      </c>
      <c r="S12" s="14">
        <v>17.164247</v>
      </c>
      <c r="T12" s="14">
        <v>114190</v>
      </c>
      <c r="U12" s="14">
        <v>744.73063999999999</v>
      </c>
      <c r="V12" s="14">
        <v>349360</v>
      </c>
      <c r="W12" s="14">
        <v>349370</v>
      </c>
      <c r="X12" s="14">
        <v>349380</v>
      </c>
      <c r="Y12" s="14">
        <v>349390</v>
      </c>
      <c r="Z12" s="14">
        <v>349390</v>
      </c>
    </row>
    <row r="13" spans="1:26" x14ac:dyDescent="0.2">
      <c r="A13" s="15" t="s">
        <v>12</v>
      </c>
      <c r="B13" s="14">
        <v>15.86795</v>
      </c>
      <c r="C13" s="14">
        <v>3.2302034000000002</v>
      </c>
      <c r="D13" s="14">
        <v>85012.45</v>
      </c>
      <c r="E13" s="14">
        <v>40.518591999999998</v>
      </c>
      <c r="F13" s="14">
        <v>15.049636</v>
      </c>
      <c r="G13" s="14">
        <v>3.2809062</v>
      </c>
      <c r="H13" s="14">
        <v>90077.948999999993</v>
      </c>
      <c r="I13" s="14">
        <v>40.518591999999998</v>
      </c>
      <c r="J13" s="14">
        <v>15.141636</v>
      </c>
      <c r="K13" s="14">
        <v>3.3249323</v>
      </c>
      <c r="L13" s="14">
        <v>90017.737999999998</v>
      </c>
      <c r="M13" s="14">
        <v>40.518591999999998</v>
      </c>
      <c r="N13" s="14">
        <v>15.326154000000001</v>
      </c>
      <c r="O13" s="14">
        <v>3.4209101999999998</v>
      </c>
      <c r="P13" s="14">
        <v>89793.119000000006</v>
      </c>
      <c r="Q13" s="14">
        <v>40.518591999999998</v>
      </c>
      <c r="R13" s="14">
        <v>14.470268000000001</v>
      </c>
      <c r="S13" s="14">
        <v>3.1861307000000001</v>
      </c>
      <c r="T13" s="14">
        <v>88819.995999999999</v>
      </c>
      <c r="U13" s="14">
        <v>40.518591999999998</v>
      </c>
      <c r="V13" s="14">
        <v>128900</v>
      </c>
      <c r="W13" s="14">
        <v>128900</v>
      </c>
      <c r="X13" s="14">
        <v>128900</v>
      </c>
      <c r="Y13" s="14">
        <v>128900</v>
      </c>
      <c r="Z13" s="14">
        <v>128900</v>
      </c>
    </row>
    <row r="14" spans="1:26" x14ac:dyDescent="0.2">
      <c r="A14" s="15" t="s">
        <v>13</v>
      </c>
      <c r="B14" s="14">
        <v>16.699703</v>
      </c>
      <c r="C14" s="14">
        <v>2.9724105999999999</v>
      </c>
      <c r="D14" s="14">
        <v>56723.26</v>
      </c>
      <c r="E14" s="14">
        <v>50.162587000000002</v>
      </c>
      <c r="F14" s="14">
        <v>16.815667999999999</v>
      </c>
      <c r="G14" s="14">
        <v>3.1197873</v>
      </c>
      <c r="H14" s="14">
        <v>56961.273000000001</v>
      </c>
      <c r="I14" s="14">
        <v>50.162587000000002</v>
      </c>
      <c r="J14" s="14">
        <v>17.014233999999998</v>
      </c>
      <c r="K14" s="14">
        <v>3.1084969</v>
      </c>
      <c r="L14" s="14">
        <v>56580.195</v>
      </c>
      <c r="M14" s="14">
        <v>50.162587000000002</v>
      </c>
      <c r="N14" s="14">
        <v>16.998950000000001</v>
      </c>
      <c r="O14" s="14">
        <v>3.1524820999999998</v>
      </c>
      <c r="P14" s="14">
        <v>56687.468000000001</v>
      </c>
      <c r="Q14" s="14">
        <v>50.162587000000002</v>
      </c>
      <c r="R14" s="14">
        <v>17.606514000000001</v>
      </c>
      <c r="S14" s="14">
        <v>3.2245037000000001</v>
      </c>
      <c r="T14" s="14">
        <v>54870.826999999997</v>
      </c>
      <c r="U14" s="14">
        <v>50.162587000000002</v>
      </c>
      <c r="V14" s="14">
        <v>91260</v>
      </c>
      <c r="W14" s="14">
        <v>91260</v>
      </c>
      <c r="X14" s="14">
        <v>91260</v>
      </c>
      <c r="Y14" s="14">
        <v>91260</v>
      </c>
      <c r="Z14" s="14">
        <v>91260</v>
      </c>
    </row>
    <row r="15" spans="1:26" x14ac:dyDescent="0.2">
      <c r="A15" s="15" t="s">
        <v>14</v>
      </c>
      <c r="B15" s="14">
        <v>10.921146</v>
      </c>
      <c r="C15" s="14">
        <v>2.0046086000000001</v>
      </c>
      <c r="D15" s="14">
        <v>44226.73</v>
      </c>
      <c r="E15" s="14">
        <v>31.776893000000001</v>
      </c>
      <c r="F15" s="14">
        <v>10.871708</v>
      </c>
      <c r="G15" s="14">
        <v>2.1047484999999999</v>
      </c>
      <c r="H15" s="14">
        <v>45110.088000000003</v>
      </c>
      <c r="I15" s="14">
        <v>31.776893000000001</v>
      </c>
      <c r="J15" s="14">
        <v>10.980752000000001</v>
      </c>
      <c r="K15" s="14">
        <v>2.1104881</v>
      </c>
      <c r="L15" s="14">
        <v>44937.457999999999</v>
      </c>
      <c r="M15" s="14">
        <v>31.776893000000001</v>
      </c>
      <c r="N15" s="14">
        <v>11.01191</v>
      </c>
      <c r="O15" s="14">
        <v>2.1507337</v>
      </c>
      <c r="P15" s="14">
        <v>44949.599999999999</v>
      </c>
      <c r="Q15" s="14">
        <v>31.776893000000001</v>
      </c>
      <c r="R15" s="14">
        <v>10.839985</v>
      </c>
      <c r="S15" s="14">
        <v>2.0914907999999999</v>
      </c>
      <c r="T15" s="14">
        <v>44024.83</v>
      </c>
      <c r="U15" s="14">
        <v>31.776893000000001</v>
      </c>
      <c r="V15" s="14">
        <v>68890</v>
      </c>
      <c r="W15" s="14">
        <v>68890</v>
      </c>
      <c r="X15" s="14">
        <v>68890</v>
      </c>
      <c r="Y15" s="14">
        <v>68890</v>
      </c>
      <c r="Z15" s="14">
        <v>68890</v>
      </c>
    </row>
    <row r="16" spans="1:26" x14ac:dyDescent="0.2">
      <c r="A16" s="15" t="s">
        <v>15</v>
      </c>
      <c r="B16" s="14">
        <v>111.554603</v>
      </c>
      <c r="C16" s="14">
        <v>8.0427660000000003</v>
      </c>
      <c r="D16" s="14">
        <v>93508.9</v>
      </c>
      <c r="E16" s="14">
        <v>453.33024999999998</v>
      </c>
      <c r="F16" s="14">
        <v>113.611214</v>
      </c>
      <c r="G16" s="14">
        <v>11.312725</v>
      </c>
      <c r="H16" s="14">
        <v>94047</v>
      </c>
      <c r="I16" s="14">
        <v>448.57956000000001</v>
      </c>
      <c r="J16" s="14">
        <v>114.296937</v>
      </c>
      <c r="K16" s="14">
        <v>10.959962000000001</v>
      </c>
      <c r="L16" s="14">
        <v>94585.1</v>
      </c>
      <c r="M16" s="14">
        <v>445.67746</v>
      </c>
      <c r="N16" s="14">
        <v>113.11947499999999</v>
      </c>
      <c r="O16" s="14">
        <v>10.912229999999999</v>
      </c>
      <c r="P16" s="14">
        <v>95123.199999999997</v>
      </c>
      <c r="Q16" s="14">
        <v>434.76398</v>
      </c>
      <c r="R16" s="14">
        <v>103.057147</v>
      </c>
      <c r="S16" s="14">
        <v>10.660269</v>
      </c>
      <c r="T16" s="14">
        <v>95661.3</v>
      </c>
      <c r="U16" s="14">
        <v>388.78692000000001</v>
      </c>
      <c r="V16" s="14">
        <v>295718</v>
      </c>
      <c r="W16" s="14">
        <v>295718</v>
      </c>
      <c r="X16" s="14">
        <v>295718</v>
      </c>
      <c r="Y16" s="14">
        <v>295717</v>
      </c>
      <c r="Z16" s="14">
        <v>295717</v>
      </c>
    </row>
    <row r="17" spans="1:26" x14ac:dyDescent="0.2">
      <c r="A17" s="15" t="s">
        <v>16</v>
      </c>
      <c r="B17" s="14">
        <v>3.6974429999999998</v>
      </c>
      <c r="C17" s="14">
        <v>0.89214700000000002</v>
      </c>
      <c r="D17" s="14">
        <v>33953.1</v>
      </c>
      <c r="E17" s="14">
        <v>11.135820000000001</v>
      </c>
      <c r="F17" s="14">
        <v>3.8751950000000002</v>
      </c>
      <c r="G17" s="14">
        <v>0.98166699999999996</v>
      </c>
      <c r="H17" s="14">
        <v>33991.800000000003</v>
      </c>
      <c r="I17" s="14">
        <v>11.22569</v>
      </c>
      <c r="J17" s="14">
        <v>4.0247650000000004</v>
      </c>
      <c r="K17" s="14">
        <v>1.072184</v>
      </c>
      <c r="L17" s="14">
        <v>34030.5</v>
      </c>
      <c r="M17" s="14">
        <v>11.75553</v>
      </c>
      <c r="N17" s="14">
        <v>3.924687</v>
      </c>
      <c r="O17" s="14">
        <v>1.0357000000000001</v>
      </c>
      <c r="P17" s="14">
        <v>34069.199999999997</v>
      </c>
      <c r="Q17" s="14">
        <v>11.63029</v>
      </c>
      <c r="R17" s="14">
        <v>3.7981850000000001</v>
      </c>
      <c r="S17" s="14">
        <v>1.0008969999999999</v>
      </c>
      <c r="T17" s="14">
        <v>34107.9</v>
      </c>
      <c r="U17" s="14">
        <v>10.67592</v>
      </c>
      <c r="V17" s="14">
        <v>62227</v>
      </c>
      <c r="W17" s="14">
        <v>62227</v>
      </c>
      <c r="X17" s="14">
        <v>62227</v>
      </c>
      <c r="Y17" s="14">
        <v>62227</v>
      </c>
      <c r="Z17" s="14">
        <v>62230</v>
      </c>
    </row>
    <row r="18" spans="1:26" x14ac:dyDescent="0.2">
      <c r="A18" s="15" t="s">
        <v>17</v>
      </c>
      <c r="B18" s="14">
        <v>5.003215</v>
      </c>
      <c r="C18" s="14">
        <v>1.0845094</v>
      </c>
      <c r="D18" s="14">
        <v>43680.43</v>
      </c>
      <c r="E18" s="14">
        <v>13.399811</v>
      </c>
      <c r="F18" s="14">
        <v>5.2390819999999998</v>
      </c>
      <c r="G18" s="14">
        <v>1.2794190000000001</v>
      </c>
      <c r="H18" s="14">
        <v>44359.587</v>
      </c>
      <c r="I18" s="14">
        <v>13.399811</v>
      </c>
      <c r="J18" s="14">
        <v>5.4665809999999997</v>
      </c>
      <c r="K18" s="14">
        <v>1.3537082</v>
      </c>
      <c r="L18" s="14">
        <v>45205.41</v>
      </c>
      <c r="M18" s="14">
        <v>13.399811</v>
      </c>
      <c r="N18" s="14">
        <v>5.4600210000000002</v>
      </c>
      <c r="O18" s="14">
        <v>1.3949423999999999</v>
      </c>
      <c r="P18" s="14">
        <v>45481.470999999998</v>
      </c>
      <c r="Q18" s="14">
        <v>13.399811</v>
      </c>
      <c r="R18" s="14">
        <v>5.2842120000000001</v>
      </c>
      <c r="S18" s="14">
        <v>1.3353214</v>
      </c>
      <c r="T18" s="14">
        <v>45147.241999999998</v>
      </c>
      <c r="U18" s="14">
        <v>13.399811</v>
      </c>
      <c r="V18" s="14">
        <v>62642</v>
      </c>
      <c r="W18" s="14">
        <v>62641</v>
      </c>
      <c r="X18" s="14">
        <v>62630</v>
      </c>
      <c r="Y18" s="14">
        <v>62620</v>
      </c>
      <c r="Z18" s="14">
        <v>62620</v>
      </c>
    </row>
    <row r="19" spans="1:26" x14ac:dyDescent="0.2">
      <c r="A19" s="15" t="s">
        <v>18</v>
      </c>
      <c r="B19" s="14">
        <v>3.5339529999999999</v>
      </c>
      <c r="C19" s="14">
        <v>0.147559</v>
      </c>
      <c r="D19" s="14">
        <v>887</v>
      </c>
      <c r="E19" s="14">
        <v>11.610189999999999</v>
      </c>
      <c r="F19" s="14">
        <v>3.6086580000000001</v>
      </c>
      <c r="G19" s="14">
        <v>0.167715</v>
      </c>
      <c r="H19" s="14">
        <v>887</v>
      </c>
      <c r="I19" s="14">
        <v>11.992290000000001</v>
      </c>
      <c r="J19" s="14">
        <v>3.7381389999999999</v>
      </c>
      <c r="K19" s="14">
        <v>0.17319200000000001</v>
      </c>
      <c r="L19" s="14">
        <v>887</v>
      </c>
      <c r="M19" s="14">
        <v>12.41587</v>
      </c>
      <c r="N19" s="14">
        <v>3.7921589999999998</v>
      </c>
      <c r="O19" s="14">
        <v>0.16345499999999999</v>
      </c>
      <c r="P19" s="14">
        <v>887</v>
      </c>
      <c r="Q19" s="14">
        <v>12.55227</v>
      </c>
      <c r="R19" s="14">
        <v>3.2707809999999999</v>
      </c>
      <c r="S19" s="14">
        <v>0.17863100000000001</v>
      </c>
      <c r="T19" s="14">
        <v>887</v>
      </c>
      <c r="U19" s="14">
        <v>10.678699999999999</v>
      </c>
      <c r="V19" s="14">
        <v>2574.46</v>
      </c>
      <c r="W19" s="14">
        <v>2574.46</v>
      </c>
      <c r="X19" s="14">
        <v>2574.46</v>
      </c>
      <c r="Y19" s="14">
        <v>2574.46</v>
      </c>
      <c r="Z19" s="14">
        <v>2574.46</v>
      </c>
    </row>
    <row r="20" spans="1:26" x14ac:dyDescent="0.2">
      <c r="A20" s="15" t="s">
        <v>19</v>
      </c>
      <c r="B20" s="14">
        <v>0.45875899999999997</v>
      </c>
      <c r="C20" s="14">
        <v>1.3526E-2</v>
      </c>
      <c r="D20" s="14">
        <v>3.8</v>
      </c>
      <c r="E20" s="14">
        <v>2.2421600000000002</v>
      </c>
      <c r="F20" s="14">
        <v>0.49237999999999998</v>
      </c>
      <c r="G20" s="14">
        <v>2.3997999999999998E-2</v>
      </c>
      <c r="H20" s="14">
        <v>4.2</v>
      </c>
      <c r="I20" s="14">
        <v>2.45783</v>
      </c>
      <c r="J20" s="14">
        <v>0.51438899999999999</v>
      </c>
      <c r="K20" s="14">
        <v>2.7937E-2</v>
      </c>
      <c r="L20" s="14">
        <v>4.5999999999999996</v>
      </c>
      <c r="M20" s="14">
        <v>2.5118499999999999</v>
      </c>
      <c r="N20" s="14">
        <v>0.54542800000000002</v>
      </c>
      <c r="O20" s="14">
        <v>3.1406999999999997E-2</v>
      </c>
      <c r="P20" s="14">
        <v>4.5999999999999996</v>
      </c>
      <c r="Q20" s="14">
        <v>2.6606900000000002</v>
      </c>
      <c r="R20" s="14">
        <v>0.500753</v>
      </c>
      <c r="S20" s="14">
        <v>3.6381999999999998E-2</v>
      </c>
      <c r="T20" s="14">
        <v>4.5999999999999996</v>
      </c>
      <c r="U20" s="14">
        <v>2.3075199999999998</v>
      </c>
      <c r="V20" s="14">
        <v>320</v>
      </c>
      <c r="W20" s="14">
        <v>320</v>
      </c>
      <c r="X20" s="14">
        <v>320</v>
      </c>
      <c r="Y20" s="14">
        <v>320</v>
      </c>
      <c r="Z20" s="14">
        <v>320</v>
      </c>
    </row>
    <row r="21" spans="1:26" x14ac:dyDescent="0.2">
      <c r="A21" s="15" t="s">
        <v>20</v>
      </c>
      <c r="B21" s="14">
        <v>23.759656</v>
      </c>
      <c r="C21" s="14">
        <v>1.2551209999999999</v>
      </c>
      <c r="D21" s="14">
        <v>14488.8</v>
      </c>
      <c r="E21" s="14">
        <v>95.172375000000002</v>
      </c>
      <c r="F21" s="14">
        <v>24.217345999999999</v>
      </c>
      <c r="G21" s="14">
        <v>1.4135960000000001</v>
      </c>
      <c r="H21" s="14">
        <v>14209.172</v>
      </c>
      <c r="I21" s="14">
        <v>95.172375000000002</v>
      </c>
      <c r="J21" s="14">
        <v>26.196321999999999</v>
      </c>
      <c r="K21" s="14">
        <v>1.765255</v>
      </c>
      <c r="L21" s="14">
        <v>12972.294</v>
      </c>
      <c r="M21" s="14">
        <v>95.172375000000002</v>
      </c>
      <c r="N21" s="14">
        <v>26.113432</v>
      </c>
      <c r="O21" s="14">
        <v>1.9905200000000001</v>
      </c>
      <c r="P21" s="14">
        <v>10926.887000000001</v>
      </c>
      <c r="Q21" s="14">
        <v>95.172375000000002</v>
      </c>
      <c r="R21" s="14">
        <v>26.87574</v>
      </c>
      <c r="S21" s="14">
        <v>1.9892749999999999</v>
      </c>
      <c r="T21" s="14">
        <v>11626.370999999999</v>
      </c>
      <c r="U21" s="14">
        <v>95.172375000000002</v>
      </c>
      <c r="V21" s="14">
        <v>33670</v>
      </c>
      <c r="W21" s="14">
        <v>33670</v>
      </c>
      <c r="X21" s="14">
        <v>33670</v>
      </c>
      <c r="Y21" s="14">
        <v>33670</v>
      </c>
      <c r="Z21" s="14">
        <v>33670</v>
      </c>
    </row>
    <row r="22" spans="1:26" x14ac:dyDescent="0.2">
      <c r="A22" s="15" t="s">
        <v>21</v>
      </c>
      <c r="B22" s="14">
        <v>65.136436000000003</v>
      </c>
      <c r="C22" s="14">
        <v>5.6807840000000001</v>
      </c>
      <c r="D22" s="14">
        <v>94350</v>
      </c>
      <c r="E22" s="14">
        <v>396.88013000000001</v>
      </c>
      <c r="F22" s="14">
        <v>69.241012999999995</v>
      </c>
      <c r="G22" s="14">
        <v>5.9513949999999998</v>
      </c>
      <c r="H22" s="14">
        <v>94470</v>
      </c>
      <c r="I22" s="14">
        <v>412.10701</v>
      </c>
      <c r="J22" s="14">
        <v>73.082616999999999</v>
      </c>
      <c r="K22" s="14">
        <v>9.348236</v>
      </c>
      <c r="L22" s="14">
        <v>94590</v>
      </c>
      <c r="M22" s="14">
        <v>412.54151999999999</v>
      </c>
      <c r="N22" s="14">
        <v>71.890679000000006</v>
      </c>
      <c r="O22" s="14">
        <v>9.2159180000000003</v>
      </c>
      <c r="P22" s="14">
        <v>94710</v>
      </c>
      <c r="Q22" s="14">
        <v>390.13046000000003</v>
      </c>
      <c r="R22" s="14">
        <v>70.250647000000001</v>
      </c>
      <c r="S22" s="14">
        <v>9.040934</v>
      </c>
      <c r="T22" s="14">
        <v>94830</v>
      </c>
      <c r="U22" s="14">
        <v>373.27697000000001</v>
      </c>
      <c r="V22" s="14">
        <v>306190</v>
      </c>
      <c r="W22" s="14">
        <v>306190</v>
      </c>
      <c r="X22" s="14">
        <v>306170</v>
      </c>
      <c r="Y22" s="14">
        <v>306110</v>
      </c>
      <c r="Z22" s="14">
        <v>306130</v>
      </c>
    </row>
    <row r="23" spans="1:26" x14ac:dyDescent="0.2">
      <c r="A23" s="15" t="s">
        <v>22</v>
      </c>
      <c r="B23" s="14">
        <v>15.321997</v>
      </c>
      <c r="C23" s="14">
        <v>2.7732999999999999</v>
      </c>
      <c r="D23" s="14">
        <v>58570.37</v>
      </c>
      <c r="E23" s="14">
        <v>45.537505000000003</v>
      </c>
      <c r="F23" s="14">
        <v>15.483946</v>
      </c>
      <c r="G23" s="14">
        <v>2.9483465</v>
      </c>
      <c r="H23" s="14">
        <v>58738.29</v>
      </c>
      <c r="I23" s="14">
        <v>45.537505000000003</v>
      </c>
      <c r="J23" s="14">
        <v>15.65278</v>
      </c>
      <c r="K23" s="14">
        <v>2.9469514000000001</v>
      </c>
      <c r="L23" s="14">
        <v>58435.239000000001</v>
      </c>
      <c r="M23" s="14">
        <v>45.537505000000003</v>
      </c>
      <c r="N23" s="14">
        <v>15.670404</v>
      </c>
      <c r="O23" s="14">
        <v>2.9965229</v>
      </c>
      <c r="P23" s="14">
        <v>58484.466999999997</v>
      </c>
      <c r="Q23" s="14">
        <v>45.537505000000003</v>
      </c>
      <c r="R23" s="14">
        <v>15.15657</v>
      </c>
      <c r="S23" s="14">
        <v>2.9049459999999998</v>
      </c>
      <c r="T23" s="14">
        <v>56542.610999999997</v>
      </c>
      <c r="U23" s="14">
        <v>45.537505000000003</v>
      </c>
      <c r="V23" s="14">
        <v>91605.6</v>
      </c>
      <c r="W23" s="14">
        <v>91605.6</v>
      </c>
      <c r="X23" s="14">
        <v>91605.6</v>
      </c>
      <c r="Y23" s="14">
        <v>91605.6</v>
      </c>
      <c r="Z23" s="14">
        <v>91605.6</v>
      </c>
    </row>
    <row r="24" spans="1:26" x14ac:dyDescent="0.2">
      <c r="A24" s="15" t="s">
        <v>23</v>
      </c>
      <c r="B24" s="14">
        <v>21.93525</v>
      </c>
      <c r="C24" s="14">
        <v>4.6257975</v>
      </c>
      <c r="D24" s="14">
        <v>165415.12</v>
      </c>
      <c r="E24" s="14">
        <v>58.314011000000001</v>
      </c>
      <c r="F24" s="14">
        <v>22.980153999999999</v>
      </c>
      <c r="G24" s="14">
        <v>5.3804732</v>
      </c>
      <c r="H24" s="14">
        <v>164903.726</v>
      </c>
      <c r="I24" s="14">
        <v>58.314011000000001</v>
      </c>
      <c r="J24" s="14">
        <v>23.06279</v>
      </c>
      <c r="K24" s="14">
        <v>5.4827276999999999</v>
      </c>
      <c r="L24" s="14">
        <v>164982.47700000001</v>
      </c>
      <c r="M24" s="14">
        <v>58.314011000000001</v>
      </c>
      <c r="N24" s="14">
        <v>23.484945</v>
      </c>
      <c r="O24" s="14">
        <v>5.6692311999999996</v>
      </c>
      <c r="P24" s="14">
        <v>164395.71799999999</v>
      </c>
      <c r="Q24" s="14">
        <v>58.314011000000001</v>
      </c>
      <c r="R24" s="14">
        <v>23.472380000000001</v>
      </c>
      <c r="S24" s="14">
        <v>5.4744631999999998</v>
      </c>
      <c r="T24" s="14">
        <v>162312.019</v>
      </c>
      <c r="U24" s="14">
        <v>58.314011000000001</v>
      </c>
      <c r="V24" s="14">
        <v>230080</v>
      </c>
      <c r="W24" s="14">
        <v>230080</v>
      </c>
      <c r="X24" s="14">
        <v>230080</v>
      </c>
      <c r="Y24" s="14">
        <v>230080</v>
      </c>
      <c r="Z24" s="14">
        <v>230080</v>
      </c>
    </row>
    <row r="25" spans="1:26" x14ac:dyDescent="0.2">
      <c r="A25" s="15" t="s">
        <v>24</v>
      </c>
      <c r="B25" s="14">
        <v>4.8936580000000003</v>
      </c>
      <c r="C25" s="14">
        <v>0.57391300000000001</v>
      </c>
      <c r="D25" s="14">
        <v>19233.7</v>
      </c>
      <c r="E25" s="14">
        <v>41.526310000000002</v>
      </c>
      <c r="F25" s="14">
        <v>4.9589800000000004</v>
      </c>
      <c r="G25" s="14">
        <v>0.59881600000000001</v>
      </c>
      <c r="H25" s="14">
        <v>19259</v>
      </c>
      <c r="I25" s="14">
        <v>42.633009999999999</v>
      </c>
      <c r="J25" s="14">
        <v>4.9526979999999998</v>
      </c>
      <c r="K25" s="14">
        <v>0.65140600000000004</v>
      </c>
      <c r="L25" s="14">
        <v>19259</v>
      </c>
      <c r="M25" s="14">
        <v>42.515410000000003</v>
      </c>
      <c r="N25" s="14">
        <v>4.8626889999999996</v>
      </c>
      <c r="O25" s="14">
        <v>1.2366440000000001</v>
      </c>
      <c r="P25" s="14">
        <v>19259</v>
      </c>
      <c r="Q25" s="14">
        <v>40.188020000000002</v>
      </c>
      <c r="R25" s="14">
        <v>4.4458710000000004</v>
      </c>
      <c r="S25" s="14">
        <v>1.1492929999999999</v>
      </c>
      <c r="T25" s="14">
        <v>19259</v>
      </c>
      <c r="U25" s="14">
        <v>37.28884</v>
      </c>
      <c r="V25" s="14">
        <v>48080</v>
      </c>
      <c r="W25" s="14">
        <v>48080</v>
      </c>
      <c r="X25" s="14">
        <v>48080</v>
      </c>
      <c r="Y25" s="14">
        <v>48080</v>
      </c>
      <c r="Z25" s="14">
        <v>48080</v>
      </c>
    </row>
    <row r="26" spans="1:26" x14ac:dyDescent="0.2">
      <c r="A26" s="15" t="s">
        <v>25</v>
      </c>
      <c r="B26" s="14">
        <v>9.2257390000000008</v>
      </c>
      <c r="C26" s="14">
        <v>0.67441600000000002</v>
      </c>
      <c r="D26" s="14">
        <v>12459.7</v>
      </c>
      <c r="E26" s="14">
        <v>17.85108</v>
      </c>
      <c r="F26" s="14">
        <v>9.9030269999999998</v>
      </c>
      <c r="G26" s="14">
        <v>0.65549000000000002</v>
      </c>
      <c r="H26" s="14">
        <v>12439.3</v>
      </c>
      <c r="I26" s="14">
        <v>17.944669999999999</v>
      </c>
      <c r="J26" s="14">
        <v>9.9115149999999996</v>
      </c>
      <c r="K26" s="14">
        <v>0.64183199999999996</v>
      </c>
      <c r="L26" s="14">
        <v>12419</v>
      </c>
      <c r="M26" s="14">
        <v>17.791329999999999</v>
      </c>
      <c r="N26" s="14">
        <v>10.248400999999999</v>
      </c>
      <c r="O26" s="14">
        <v>0.64126300000000003</v>
      </c>
      <c r="P26" s="14">
        <v>12398.6</v>
      </c>
      <c r="Q26" s="14">
        <v>17.28266</v>
      </c>
      <c r="R26" s="14">
        <v>9.6109159999999996</v>
      </c>
      <c r="S26" s="14">
        <v>0.64395599999999997</v>
      </c>
      <c r="T26" s="14">
        <v>12378.3</v>
      </c>
      <c r="U26" s="14">
        <v>16.00094</v>
      </c>
      <c r="V26" s="14">
        <v>20142</v>
      </c>
      <c r="W26" s="14">
        <v>20138.099999999999</v>
      </c>
      <c r="X26" s="14">
        <v>20136.400000000001</v>
      </c>
      <c r="Y26" s="14">
        <v>20136.400000000001</v>
      </c>
      <c r="Z26" s="14">
        <v>20136.400000000001</v>
      </c>
    </row>
    <row r="27" spans="1:26" x14ac:dyDescent="0.2">
      <c r="A27" s="15" t="s">
        <v>26</v>
      </c>
      <c r="B27" s="14">
        <v>77.631876000000005</v>
      </c>
      <c r="C27" s="14">
        <v>5.6111560000000003</v>
      </c>
      <c r="D27" s="14">
        <v>185552.4</v>
      </c>
      <c r="E27" s="14">
        <v>337.95265000000001</v>
      </c>
      <c r="F27" s="14">
        <v>79.697361999999998</v>
      </c>
      <c r="G27" s="14">
        <v>5.9650610000000004</v>
      </c>
      <c r="H27" s="14">
        <v>185593</v>
      </c>
      <c r="I27" s="14">
        <v>352.2439</v>
      </c>
      <c r="J27" s="14">
        <v>81.695165000000003</v>
      </c>
      <c r="K27" s="14">
        <v>6.5321439999999997</v>
      </c>
      <c r="L27" s="14">
        <v>185635.9</v>
      </c>
      <c r="M27" s="14">
        <v>347.38319999999999</v>
      </c>
      <c r="N27" s="14">
        <v>81.511227000000005</v>
      </c>
      <c r="O27" s="14">
        <v>6.7441139999999997</v>
      </c>
      <c r="P27" s="14">
        <v>185678.8</v>
      </c>
      <c r="Q27" s="14">
        <v>328.93849999999998</v>
      </c>
      <c r="R27" s="14">
        <v>72.322647000000003</v>
      </c>
      <c r="S27" s="14">
        <v>6.4711780000000001</v>
      </c>
      <c r="T27" s="14">
        <v>185721.7</v>
      </c>
      <c r="U27" s="14">
        <v>278.71539999999999</v>
      </c>
      <c r="V27" s="14">
        <v>499564</v>
      </c>
      <c r="W27" s="14">
        <v>499547.35</v>
      </c>
      <c r="X27" s="14">
        <v>499603.48</v>
      </c>
      <c r="Y27" s="14">
        <v>499570.04</v>
      </c>
      <c r="Z27" s="14">
        <v>499556.65</v>
      </c>
    </row>
    <row r="28" spans="1:26" x14ac:dyDescent="0.2">
      <c r="A28" s="15" t="s">
        <v>27</v>
      </c>
      <c r="B28" s="14">
        <v>32.037680999999999</v>
      </c>
      <c r="C28" s="14">
        <v>8.0028039999999994</v>
      </c>
      <c r="D28" s="14">
        <v>279800</v>
      </c>
      <c r="E28" s="14">
        <v>56.027250000000002</v>
      </c>
      <c r="F28" s="14">
        <v>31.849848000000001</v>
      </c>
      <c r="G28" s="14">
        <v>8.2026339999999998</v>
      </c>
      <c r="H28" s="14">
        <v>279800</v>
      </c>
      <c r="I28" s="14">
        <v>55.34966</v>
      </c>
      <c r="J28" s="14">
        <v>31.729198</v>
      </c>
      <c r="K28" s="14">
        <v>8.2372709999999998</v>
      </c>
      <c r="L28" s="14">
        <v>279800</v>
      </c>
      <c r="M28" s="14">
        <v>54.606299999999997</v>
      </c>
      <c r="N28" s="14">
        <v>31.326491000000001</v>
      </c>
      <c r="O28" s="14">
        <v>8.2134090000000004</v>
      </c>
      <c r="P28" s="14">
        <v>279800</v>
      </c>
      <c r="Q28" s="14">
        <v>53.283969999999997</v>
      </c>
      <c r="R28" s="14">
        <v>31.065867000000001</v>
      </c>
      <c r="S28" s="14">
        <v>8.8263090000000002</v>
      </c>
      <c r="T28" s="14">
        <v>279800</v>
      </c>
      <c r="U28" s="14">
        <v>47.152270000000001</v>
      </c>
      <c r="V28" s="14">
        <v>407310.64</v>
      </c>
      <c r="W28" s="14">
        <v>407310.64</v>
      </c>
      <c r="X28" s="14">
        <v>407310.64</v>
      </c>
      <c r="Y28" s="14">
        <v>407283.59</v>
      </c>
      <c r="Z28" s="14">
        <v>407283.53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0429-2AD2-104E-923D-9FEFCA88B03A}">
  <dimension ref="A1:O71"/>
  <sheetViews>
    <sheetView workbookViewId="0">
      <selection activeCell="D11" sqref="D11"/>
    </sheetView>
  </sheetViews>
  <sheetFormatPr baseColWidth="10" defaultRowHeight="16" x14ac:dyDescent="0.2"/>
  <sheetData>
    <row r="1" spans="1:15" x14ac:dyDescent="0.2">
      <c r="A1" t="s">
        <v>152</v>
      </c>
      <c r="B1" t="s">
        <v>153</v>
      </c>
    </row>
    <row r="2" spans="1:15" x14ac:dyDescent="0.2">
      <c r="A2" s="49">
        <v>0.91026609999999997</v>
      </c>
      <c r="B2" s="49">
        <v>0.66586040000000002</v>
      </c>
    </row>
    <row r="3" spans="1:15" x14ac:dyDescent="0.2">
      <c r="A3" s="49">
        <v>0.98424089999999997</v>
      </c>
      <c r="B3" s="49">
        <v>0.73287709999999995</v>
      </c>
      <c r="G3" s="49"/>
      <c r="I3" s="15"/>
      <c r="O3" s="49"/>
    </row>
    <row r="4" spans="1:15" x14ac:dyDescent="0.2">
      <c r="A4" s="49">
        <v>1</v>
      </c>
      <c r="B4" s="49">
        <v>0.9352104</v>
      </c>
      <c r="G4" s="49"/>
      <c r="I4" s="15"/>
      <c r="O4" s="49"/>
    </row>
    <row r="5" spans="1:15" x14ac:dyDescent="0.2">
      <c r="A5" s="49">
        <v>0.89204000000000006</v>
      </c>
      <c r="B5" s="49">
        <v>0.61833879999999997</v>
      </c>
      <c r="I5" s="15"/>
      <c r="O5" s="49"/>
    </row>
    <row r="6" spans="1:15" x14ac:dyDescent="0.2">
      <c r="A6" s="49">
        <v>1</v>
      </c>
      <c r="B6" s="49">
        <v>0.6531285</v>
      </c>
      <c r="I6" s="15"/>
      <c r="O6" s="49"/>
    </row>
    <row r="7" spans="1:15" x14ac:dyDescent="0.2">
      <c r="A7" s="49">
        <v>1</v>
      </c>
      <c r="B7" s="49">
        <v>0.72507180000000004</v>
      </c>
      <c r="I7" s="15"/>
      <c r="O7" s="49"/>
    </row>
    <row r="8" spans="1:15" x14ac:dyDescent="0.2">
      <c r="A8" s="49">
        <v>1</v>
      </c>
      <c r="B8" s="49">
        <v>0.83216670000000004</v>
      </c>
      <c r="I8" s="15"/>
      <c r="O8" s="49"/>
    </row>
    <row r="9" spans="1:15" x14ac:dyDescent="0.2">
      <c r="A9" s="49">
        <v>1</v>
      </c>
      <c r="B9" s="49">
        <v>0.73223320000000003</v>
      </c>
      <c r="G9" s="49"/>
      <c r="I9" s="15"/>
    </row>
    <row r="10" spans="1:15" x14ac:dyDescent="0.2">
      <c r="A10" s="49">
        <v>1</v>
      </c>
      <c r="B10" s="49">
        <v>1</v>
      </c>
      <c r="I10" s="15"/>
    </row>
    <row r="11" spans="1:15" x14ac:dyDescent="0.2">
      <c r="A11" s="49">
        <v>1</v>
      </c>
      <c r="B11" s="49">
        <v>0.84501800000000005</v>
      </c>
      <c r="G11" s="49"/>
      <c r="I11" s="15"/>
    </row>
    <row r="12" spans="1:15" x14ac:dyDescent="0.2">
      <c r="A12" s="49">
        <v>1</v>
      </c>
      <c r="B12" s="49">
        <v>0.60784769999999999</v>
      </c>
      <c r="G12" s="49"/>
      <c r="I12" s="15"/>
    </row>
    <row r="13" spans="1:15" x14ac:dyDescent="0.2">
      <c r="A13" s="49">
        <v>1</v>
      </c>
      <c r="B13" s="49">
        <v>0.92031220000000002</v>
      </c>
      <c r="G13" s="49"/>
      <c r="I13" s="15"/>
    </row>
    <row r="14" spans="1:15" x14ac:dyDescent="0.2">
      <c r="A14" s="49">
        <v>1</v>
      </c>
      <c r="B14" s="49">
        <v>0.8808416</v>
      </c>
      <c r="G14" s="49"/>
      <c r="I14" s="15"/>
    </row>
    <row r="15" spans="1:15" x14ac:dyDescent="0.2">
      <c r="A15" s="49">
        <v>1</v>
      </c>
      <c r="B15" s="49">
        <v>0.68918959999999996</v>
      </c>
      <c r="I15" s="15"/>
    </row>
    <row r="16" spans="1:15" x14ac:dyDescent="0.2">
      <c r="A16" s="49">
        <v>0.9067752</v>
      </c>
      <c r="B16" s="49">
        <v>0.77528790000000003</v>
      </c>
      <c r="G16" s="49"/>
    </row>
    <row r="17" spans="1:7" x14ac:dyDescent="0.2">
      <c r="A17" s="49">
        <v>0.97612920000000003</v>
      </c>
      <c r="B17" s="49">
        <v>0.81596259999999998</v>
      </c>
      <c r="G17" s="49"/>
    </row>
    <row r="18" spans="1:7" x14ac:dyDescent="0.2">
      <c r="A18" s="49">
        <v>1</v>
      </c>
      <c r="B18" s="49">
        <v>0.64706719999999995</v>
      </c>
      <c r="G18" s="49"/>
    </row>
    <row r="19" spans="1:7" x14ac:dyDescent="0.2">
      <c r="A19" s="49">
        <v>0.88053650000000006</v>
      </c>
      <c r="B19" s="49">
        <v>0.64153090000000002</v>
      </c>
      <c r="G19" s="49"/>
    </row>
    <row r="20" spans="1:7" x14ac:dyDescent="0.2">
      <c r="A20" s="49">
        <v>1</v>
      </c>
      <c r="B20" s="49">
        <v>0.70457919999999996</v>
      </c>
      <c r="G20" s="49"/>
    </row>
    <row r="21" spans="1:7" x14ac:dyDescent="0.2">
      <c r="A21" s="49">
        <v>1</v>
      </c>
      <c r="B21" s="49">
        <v>0.80584060000000002</v>
      </c>
      <c r="G21" s="49"/>
    </row>
    <row r="22" spans="1:7" x14ac:dyDescent="0.2">
      <c r="A22" s="49">
        <v>1</v>
      </c>
      <c r="B22" s="49">
        <v>0.76283270000000003</v>
      </c>
      <c r="G22" s="49"/>
    </row>
    <row r="23" spans="1:7" x14ac:dyDescent="0.2">
      <c r="A23" s="49">
        <v>1</v>
      </c>
      <c r="B23" s="49">
        <v>1</v>
      </c>
      <c r="G23" s="49"/>
    </row>
    <row r="24" spans="1:7" x14ac:dyDescent="0.2">
      <c r="A24" s="49">
        <v>1</v>
      </c>
      <c r="B24" s="49">
        <v>0.90979880000000002</v>
      </c>
      <c r="G24" s="49"/>
    </row>
    <row r="25" spans="1:7" x14ac:dyDescent="0.2">
      <c r="A25" s="49">
        <v>1</v>
      </c>
      <c r="B25" s="49">
        <v>0.65354780000000001</v>
      </c>
      <c r="G25" s="49"/>
    </row>
    <row r="26" spans="1:7" x14ac:dyDescent="0.2">
      <c r="A26" s="49">
        <v>1</v>
      </c>
      <c r="B26" s="49">
        <v>0.92467759999999999</v>
      </c>
      <c r="G26" s="49"/>
    </row>
    <row r="27" spans="1:7" x14ac:dyDescent="0.2">
      <c r="A27" s="49">
        <v>1</v>
      </c>
      <c r="B27" s="49">
        <v>0.87771250000000001</v>
      </c>
      <c r="G27" s="49"/>
    </row>
    <row r="28" spans="1:7" x14ac:dyDescent="0.2">
      <c r="A28" s="49">
        <v>1</v>
      </c>
      <c r="B28" s="49">
        <v>0.65921439999999998</v>
      </c>
      <c r="G28" s="49"/>
    </row>
    <row r="29" spans="1:7" x14ac:dyDescent="0.2">
      <c r="A29" s="49">
        <v>1</v>
      </c>
      <c r="B29" s="49">
        <v>0.72741279999999997</v>
      </c>
      <c r="G29" s="49"/>
    </row>
    <row r="30" spans="1:7" x14ac:dyDescent="0.2">
      <c r="A30" s="49">
        <v>0.91525670000000003</v>
      </c>
      <c r="B30" s="49">
        <v>0.83837919999999999</v>
      </c>
    </row>
    <row r="31" spans="1:7" x14ac:dyDescent="0.2">
      <c r="A31" s="49">
        <v>0.97095410000000004</v>
      </c>
      <c r="B31" s="49">
        <v>0.63110189999999999</v>
      </c>
    </row>
    <row r="32" spans="1:7" x14ac:dyDescent="0.2">
      <c r="A32" s="49">
        <v>1</v>
      </c>
      <c r="B32" s="49">
        <v>0.58315649999999997</v>
      </c>
    </row>
    <row r="33" spans="1:2" x14ac:dyDescent="0.2">
      <c r="A33" s="49">
        <v>0.87438859999999996</v>
      </c>
      <c r="B33" s="49">
        <v>0.65144979999999997</v>
      </c>
    </row>
    <row r="34" spans="1:2" x14ac:dyDescent="0.2">
      <c r="A34" s="49">
        <v>1</v>
      </c>
      <c r="B34" s="49">
        <v>0.71655009999999997</v>
      </c>
    </row>
    <row r="35" spans="1:2" x14ac:dyDescent="0.2">
      <c r="A35" s="49">
        <v>1</v>
      </c>
      <c r="B35" s="49">
        <v>0.70146120000000001</v>
      </c>
    </row>
    <row r="36" spans="1:2" x14ac:dyDescent="0.2">
      <c r="A36" s="49">
        <v>1</v>
      </c>
      <c r="B36" s="49">
        <v>1</v>
      </c>
    </row>
    <row r="37" spans="1:2" x14ac:dyDescent="0.2">
      <c r="A37" s="49">
        <v>1</v>
      </c>
      <c r="B37" s="49">
        <v>0.86975270000000005</v>
      </c>
    </row>
    <row r="38" spans="1:2" x14ac:dyDescent="0.2">
      <c r="A38" s="49">
        <v>1</v>
      </c>
      <c r="B38" s="49">
        <v>0.69289679999999998</v>
      </c>
    </row>
    <row r="39" spans="1:2" x14ac:dyDescent="0.2">
      <c r="A39" s="49">
        <v>1</v>
      </c>
      <c r="B39" s="49">
        <v>0.93894219999999995</v>
      </c>
    </row>
    <row r="40" spans="1:2" x14ac:dyDescent="0.2">
      <c r="A40" s="49">
        <v>1</v>
      </c>
      <c r="B40" s="49">
        <v>0.79113060000000002</v>
      </c>
    </row>
    <row r="41" spans="1:2" x14ac:dyDescent="0.2">
      <c r="A41" s="49">
        <v>1</v>
      </c>
      <c r="B41" s="49">
        <v>0.65867929999999997</v>
      </c>
    </row>
    <row r="42" spans="1:2" x14ac:dyDescent="0.2">
      <c r="A42" s="49">
        <v>1</v>
      </c>
      <c r="B42" s="49">
        <v>0.71388569999999996</v>
      </c>
    </row>
    <row r="43" spans="1:2" x14ac:dyDescent="0.2">
      <c r="A43" s="49">
        <v>1</v>
      </c>
      <c r="B43" s="49">
        <v>0.85113329999999998</v>
      </c>
    </row>
    <row r="44" spans="1:2" x14ac:dyDescent="0.2">
      <c r="A44" s="49">
        <v>0.9068486</v>
      </c>
      <c r="B44" s="49">
        <v>0.62568729999999995</v>
      </c>
    </row>
    <row r="45" spans="1:2" x14ac:dyDescent="0.2">
      <c r="A45" s="49">
        <v>0.98664629999999998</v>
      </c>
      <c r="B45" s="49">
        <v>0.64351060000000004</v>
      </c>
    </row>
    <row r="46" spans="1:2" x14ac:dyDescent="0.2">
      <c r="A46" s="49">
        <v>1</v>
      </c>
      <c r="B46" s="49">
        <v>0.62362949999999995</v>
      </c>
    </row>
    <row r="47" spans="1:2" x14ac:dyDescent="0.2">
      <c r="A47" s="49">
        <v>0.87233700000000003</v>
      </c>
      <c r="B47" s="49">
        <v>0.7210974</v>
      </c>
    </row>
    <row r="48" spans="1:2" x14ac:dyDescent="0.2">
      <c r="A48" s="49">
        <v>1</v>
      </c>
      <c r="B48" s="49">
        <v>0.71321749999999995</v>
      </c>
    </row>
    <row r="49" spans="1:2" x14ac:dyDescent="0.2">
      <c r="A49" s="49">
        <v>1</v>
      </c>
      <c r="B49" s="49">
        <v>1</v>
      </c>
    </row>
    <row r="50" spans="1:2" x14ac:dyDescent="0.2">
      <c r="A50" s="49">
        <v>1</v>
      </c>
      <c r="B50" s="49">
        <v>0.86654120000000001</v>
      </c>
    </row>
    <row r="51" spans="1:2" x14ac:dyDescent="0.2">
      <c r="A51" s="49">
        <v>1</v>
      </c>
      <c r="B51" s="49">
        <v>0.66539649999999995</v>
      </c>
    </row>
    <row r="52" spans="1:2" x14ac:dyDescent="0.2">
      <c r="A52" s="49">
        <v>1</v>
      </c>
      <c r="B52" s="49">
        <v>0.92874630000000002</v>
      </c>
    </row>
    <row r="53" spans="1:2" x14ac:dyDescent="0.2">
      <c r="A53" s="49">
        <v>1</v>
      </c>
      <c r="B53" s="49">
        <v>0.81693479999999996</v>
      </c>
    </row>
    <row r="54" spans="1:2" x14ac:dyDescent="0.2">
      <c r="A54" s="49">
        <v>1</v>
      </c>
      <c r="B54" s="49">
        <v>0.66360620000000003</v>
      </c>
    </row>
    <row r="55" spans="1:2" x14ac:dyDescent="0.2">
      <c r="A55" s="49">
        <v>1</v>
      </c>
      <c r="B55" s="49">
        <v>0.64773670000000005</v>
      </c>
    </row>
    <row r="56" spans="1:2" x14ac:dyDescent="0.2">
      <c r="A56" s="49">
        <v>1</v>
      </c>
      <c r="B56" s="49">
        <v>0.81242179999999997</v>
      </c>
    </row>
    <row r="57" spans="1:2" x14ac:dyDescent="0.2">
      <c r="A57" s="49">
        <v>1</v>
      </c>
      <c r="B57" s="49">
        <v>0.67934620000000001</v>
      </c>
    </row>
    <row r="58" spans="1:2" x14ac:dyDescent="0.2">
      <c r="A58" s="49">
        <v>0.88160810000000001</v>
      </c>
      <c r="B58" s="49">
        <v>0.53533160000000002</v>
      </c>
    </row>
    <row r="59" spans="1:2" x14ac:dyDescent="0.2">
      <c r="A59" s="49">
        <v>0.95867809999999998</v>
      </c>
      <c r="B59" s="49">
        <v>0.61096309999999998</v>
      </c>
    </row>
    <row r="60" spans="1:2" x14ac:dyDescent="0.2">
      <c r="A60" s="49">
        <v>1</v>
      </c>
      <c r="B60" s="49">
        <v>0.69134850000000003</v>
      </c>
    </row>
    <row r="61" spans="1:2" x14ac:dyDescent="0.2">
      <c r="A61" s="49">
        <v>0.88701629999999998</v>
      </c>
      <c r="B61" s="49">
        <v>0.69584100000000004</v>
      </c>
    </row>
    <row r="62" spans="1:2" x14ac:dyDescent="0.2">
      <c r="A62" s="49">
        <v>1</v>
      </c>
      <c r="B62" s="49">
        <v>1</v>
      </c>
    </row>
    <row r="63" spans="1:2" x14ac:dyDescent="0.2">
      <c r="A63" s="49">
        <v>1</v>
      </c>
      <c r="B63" s="49">
        <v>0.92038419999999999</v>
      </c>
    </row>
    <row r="64" spans="1:2" x14ac:dyDescent="0.2">
      <c r="A64" s="49">
        <v>1</v>
      </c>
      <c r="B64" s="49">
        <v>0.695052</v>
      </c>
    </row>
    <row r="65" spans="1:2" x14ac:dyDescent="0.2">
      <c r="A65" s="49">
        <v>1</v>
      </c>
      <c r="B65" s="49">
        <v>0.98471359999999997</v>
      </c>
    </row>
    <row r="66" spans="1:2" x14ac:dyDescent="0.2">
      <c r="A66" s="49">
        <v>1</v>
      </c>
      <c r="B66" s="49">
        <v>0.80553730000000001</v>
      </c>
    </row>
    <row r="67" spans="1:2" x14ac:dyDescent="0.2">
      <c r="A67" s="49">
        <v>1</v>
      </c>
    </row>
    <row r="68" spans="1:2" x14ac:dyDescent="0.2">
      <c r="A68" s="49">
        <v>1</v>
      </c>
    </row>
    <row r="69" spans="1:2" x14ac:dyDescent="0.2">
      <c r="A69" s="49">
        <v>1</v>
      </c>
    </row>
    <row r="70" spans="1:2" x14ac:dyDescent="0.2">
      <c r="A70" s="49">
        <v>1</v>
      </c>
    </row>
    <row r="71" spans="1:2" x14ac:dyDescent="0.2">
      <c r="A71" s="4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1974-5FC9-0E41-AB19-B4C03B0BD048}">
  <dimension ref="A1:L71"/>
  <sheetViews>
    <sheetView topLeftCell="A42" workbookViewId="0">
      <selection activeCell="J13" sqref="J13"/>
    </sheetView>
  </sheetViews>
  <sheetFormatPr baseColWidth="10" defaultRowHeight="16" x14ac:dyDescent="0.2"/>
  <cols>
    <col min="12" max="12" width="13.33203125" customWidth="1"/>
  </cols>
  <sheetData>
    <row r="1" spans="1:12" x14ac:dyDescent="0.2">
      <c r="A1" t="s">
        <v>152</v>
      </c>
      <c r="B1" t="s">
        <v>153</v>
      </c>
      <c r="L1" s="15"/>
    </row>
    <row r="2" spans="1:12" x14ac:dyDescent="0.2">
      <c r="A2" s="49">
        <v>1</v>
      </c>
      <c r="B2" s="49">
        <v>0.56006990000000001</v>
      </c>
      <c r="L2" s="15"/>
    </row>
    <row r="3" spans="1:12" x14ac:dyDescent="0.2">
      <c r="A3" s="49">
        <v>1</v>
      </c>
      <c r="B3" s="49">
        <v>0.64858959999999999</v>
      </c>
      <c r="L3" s="15"/>
    </row>
    <row r="4" spans="1:12" x14ac:dyDescent="0.2">
      <c r="A4" s="49">
        <v>0.44395610000000002</v>
      </c>
      <c r="B4" s="49">
        <v>0.36769269999999998</v>
      </c>
      <c r="L4" s="15"/>
    </row>
    <row r="5" spans="1:12" x14ac:dyDescent="0.2">
      <c r="A5" s="49">
        <v>1</v>
      </c>
      <c r="B5" s="49">
        <v>0.7393208</v>
      </c>
      <c r="L5" s="15"/>
    </row>
    <row r="6" spans="1:12" x14ac:dyDescent="0.2">
      <c r="A6" s="49">
        <v>1</v>
      </c>
      <c r="B6" s="49">
        <v>1</v>
      </c>
      <c r="L6" s="15"/>
    </row>
    <row r="7" spans="1:12" x14ac:dyDescent="0.2">
      <c r="A7" s="49">
        <v>1</v>
      </c>
      <c r="B7" s="49">
        <v>0.48383930000000003</v>
      </c>
      <c r="L7" s="15"/>
    </row>
    <row r="8" spans="1:12" x14ac:dyDescent="0.2">
      <c r="A8" s="49">
        <v>0.43748199999999998</v>
      </c>
      <c r="B8" s="49">
        <v>1</v>
      </c>
      <c r="L8" s="15"/>
    </row>
    <row r="9" spans="1:12" x14ac:dyDescent="0.2">
      <c r="A9" s="49">
        <v>0.18435170000000001</v>
      </c>
      <c r="B9" s="49">
        <v>0.56008380000000002</v>
      </c>
      <c r="L9" s="15"/>
    </row>
    <row r="10" spans="1:12" x14ac:dyDescent="0.2">
      <c r="A10" s="49">
        <v>1</v>
      </c>
      <c r="B10" s="49">
        <v>1</v>
      </c>
      <c r="L10" s="15"/>
    </row>
    <row r="11" spans="1:12" x14ac:dyDescent="0.2">
      <c r="A11" s="49">
        <v>1</v>
      </c>
      <c r="B11" s="49">
        <v>1</v>
      </c>
      <c r="L11" s="15"/>
    </row>
    <row r="12" spans="1:12" x14ac:dyDescent="0.2">
      <c r="A12" s="49">
        <v>0.40312120000000001</v>
      </c>
      <c r="B12" s="49">
        <v>0.54899739999999997</v>
      </c>
      <c r="L12" s="15"/>
    </row>
    <row r="13" spans="1:12" x14ac:dyDescent="0.2">
      <c r="A13" s="49">
        <v>0.72243139999999995</v>
      </c>
      <c r="B13" s="49">
        <v>1</v>
      </c>
      <c r="L13" s="15"/>
    </row>
    <row r="14" spans="1:12" x14ac:dyDescent="0.2">
      <c r="A14" s="49">
        <v>1</v>
      </c>
      <c r="B14" s="49">
        <v>1</v>
      </c>
      <c r="L14" s="15"/>
    </row>
    <row r="15" spans="1:12" x14ac:dyDescent="0.2">
      <c r="A15" s="49">
        <v>1</v>
      </c>
      <c r="B15" s="49">
        <v>0.52985110000000002</v>
      </c>
    </row>
    <row r="16" spans="1:12" x14ac:dyDescent="0.2">
      <c r="A16" s="49">
        <v>1</v>
      </c>
      <c r="B16" s="49">
        <v>0.61804320000000001</v>
      </c>
    </row>
    <row r="17" spans="1:12" x14ac:dyDescent="0.2">
      <c r="A17" s="49">
        <v>1</v>
      </c>
      <c r="B17" s="49">
        <v>0.36612270000000002</v>
      </c>
    </row>
    <row r="18" spans="1:12" x14ac:dyDescent="0.2">
      <c r="A18" s="49">
        <v>0.43714520000000001</v>
      </c>
      <c r="B18" s="49">
        <v>0.73544529999999997</v>
      </c>
    </row>
    <row r="19" spans="1:12" x14ac:dyDescent="0.2">
      <c r="A19" s="49">
        <v>1</v>
      </c>
      <c r="B19" s="49">
        <v>1</v>
      </c>
    </row>
    <row r="20" spans="1:12" x14ac:dyDescent="0.2">
      <c r="A20" s="49">
        <v>1</v>
      </c>
      <c r="B20" s="49">
        <v>0.4696728</v>
      </c>
    </row>
    <row r="21" spans="1:12" x14ac:dyDescent="0.2">
      <c r="A21" s="49">
        <v>1</v>
      </c>
      <c r="B21" s="49">
        <v>1</v>
      </c>
    </row>
    <row r="22" spans="1:12" x14ac:dyDescent="0.2">
      <c r="A22" s="49">
        <v>0.46643289999999998</v>
      </c>
      <c r="B22" s="49">
        <v>0.51736510000000002</v>
      </c>
    </row>
    <row r="23" spans="1:12" x14ac:dyDescent="0.2">
      <c r="A23" s="49">
        <v>0.1918716</v>
      </c>
      <c r="B23" s="49">
        <v>1</v>
      </c>
    </row>
    <row r="24" spans="1:12" x14ac:dyDescent="0.2">
      <c r="A24" s="49">
        <v>1</v>
      </c>
      <c r="B24" s="49">
        <v>1</v>
      </c>
    </row>
    <row r="25" spans="1:12" x14ac:dyDescent="0.2">
      <c r="A25" s="49">
        <v>1</v>
      </c>
      <c r="B25" s="49">
        <v>0.52578610000000003</v>
      </c>
    </row>
    <row r="26" spans="1:12" x14ac:dyDescent="0.2">
      <c r="A26" s="49">
        <v>0.41026679999999999</v>
      </c>
      <c r="B26" s="49">
        <v>1</v>
      </c>
    </row>
    <row r="27" spans="1:12" x14ac:dyDescent="0.2">
      <c r="A27" s="49">
        <v>0.70528080000000004</v>
      </c>
      <c r="B27" s="49">
        <v>1</v>
      </c>
    </row>
    <row r="28" spans="1:12" x14ac:dyDescent="0.2">
      <c r="A28" s="49">
        <v>1</v>
      </c>
      <c r="B28" s="49">
        <v>0.52819590000000005</v>
      </c>
    </row>
    <row r="29" spans="1:12" x14ac:dyDescent="0.2">
      <c r="A29" s="49">
        <v>1</v>
      </c>
      <c r="B29" s="49">
        <v>0.61086289999999999</v>
      </c>
      <c r="L29" s="15"/>
    </row>
    <row r="30" spans="1:12" x14ac:dyDescent="0.2">
      <c r="A30" s="49">
        <v>1</v>
      </c>
      <c r="B30" s="49">
        <v>0.40251589999999998</v>
      </c>
      <c r="L30" s="15"/>
    </row>
    <row r="31" spans="1:12" x14ac:dyDescent="0.2">
      <c r="A31" s="49">
        <v>1</v>
      </c>
      <c r="B31" s="49">
        <v>0.75267919999999999</v>
      </c>
      <c r="L31" s="15"/>
    </row>
    <row r="32" spans="1:12" x14ac:dyDescent="0.2">
      <c r="A32" s="49">
        <v>0.44270939999999998</v>
      </c>
      <c r="B32" s="49">
        <v>1</v>
      </c>
      <c r="L32" s="15"/>
    </row>
    <row r="33" spans="1:12" x14ac:dyDescent="0.2">
      <c r="A33" s="49">
        <v>1</v>
      </c>
      <c r="B33" s="49">
        <v>0.4546383</v>
      </c>
      <c r="L33" s="15"/>
    </row>
    <row r="34" spans="1:12" x14ac:dyDescent="0.2">
      <c r="A34" s="49">
        <v>1</v>
      </c>
      <c r="B34" s="49">
        <v>1</v>
      </c>
      <c r="L34" s="15"/>
    </row>
    <row r="35" spans="1:12" x14ac:dyDescent="0.2">
      <c r="A35" s="49">
        <v>1</v>
      </c>
      <c r="B35" s="49">
        <v>0.51595159999999995</v>
      </c>
      <c r="L35" s="15"/>
    </row>
    <row r="36" spans="1:12" x14ac:dyDescent="0.2">
      <c r="A36" s="49">
        <v>0.46687200000000001</v>
      </c>
      <c r="B36" s="49">
        <v>1</v>
      </c>
      <c r="L36" s="15"/>
    </row>
    <row r="37" spans="1:12" x14ac:dyDescent="0.2">
      <c r="A37" s="49">
        <v>0.19308439999999999</v>
      </c>
      <c r="B37" s="49">
        <v>1</v>
      </c>
      <c r="L37" s="15"/>
    </row>
    <row r="38" spans="1:12" x14ac:dyDescent="0.2">
      <c r="A38" s="49">
        <v>1</v>
      </c>
      <c r="B38" s="49">
        <v>0.51775870000000002</v>
      </c>
      <c r="L38" s="15"/>
    </row>
    <row r="39" spans="1:12" x14ac:dyDescent="0.2">
      <c r="A39" s="49">
        <v>1</v>
      </c>
      <c r="B39" s="49">
        <v>1</v>
      </c>
      <c r="L39" s="15"/>
    </row>
    <row r="40" spans="1:12" x14ac:dyDescent="0.2">
      <c r="A40" s="49">
        <v>0.4416349</v>
      </c>
      <c r="B40" s="49">
        <v>1</v>
      </c>
      <c r="L40" s="15"/>
    </row>
    <row r="41" spans="1:12" x14ac:dyDescent="0.2">
      <c r="A41" s="49">
        <v>0.71169179999999999</v>
      </c>
      <c r="B41" s="49">
        <v>0.52899510000000005</v>
      </c>
      <c r="L41" s="15"/>
    </row>
    <row r="42" spans="1:12" x14ac:dyDescent="0.2">
      <c r="A42" s="49">
        <v>1</v>
      </c>
      <c r="B42" s="49">
        <v>0.60706740000000003</v>
      </c>
    </row>
    <row r="43" spans="1:12" x14ac:dyDescent="0.2">
      <c r="A43" s="49">
        <v>1</v>
      </c>
      <c r="B43" s="49">
        <v>0.40199449999999998</v>
      </c>
    </row>
    <row r="44" spans="1:12" x14ac:dyDescent="0.2">
      <c r="A44" s="49">
        <v>1</v>
      </c>
      <c r="B44" s="49">
        <v>0.77225500000000002</v>
      </c>
    </row>
    <row r="45" spans="1:12" x14ac:dyDescent="0.2">
      <c r="A45" s="49">
        <v>1</v>
      </c>
      <c r="B45" s="49">
        <v>1</v>
      </c>
    </row>
    <row r="46" spans="1:12" x14ac:dyDescent="0.2">
      <c r="A46" s="49">
        <v>0.43702069999999998</v>
      </c>
      <c r="B46" s="49">
        <v>0.44780989999999998</v>
      </c>
    </row>
    <row r="47" spans="1:12" x14ac:dyDescent="0.2">
      <c r="A47" s="49">
        <v>1</v>
      </c>
      <c r="B47" s="49">
        <v>1</v>
      </c>
    </row>
    <row r="48" spans="1:12" x14ac:dyDescent="0.2">
      <c r="A48" s="49">
        <v>1</v>
      </c>
      <c r="B48" s="49">
        <v>0.50097559999999997</v>
      </c>
    </row>
    <row r="49" spans="1:2" x14ac:dyDescent="0.2">
      <c r="A49" s="49">
        <v>1</v>
      </c>
      <c r="B49" s="49">
        <v>1</v>
      </c>
    </row>
    <row r="50" spans="1:2" x14ac:dyDescent="0.2">
      <c r="A50" s="49">
        <v>0.4639664</v>
      </c>
      <c r="B50" s="49">
        <v>1</v>
      </c>
    </row>
    <row r="51" spans="1:2" x14ac:dyDescent="0.2">
      <c r="A51" s="49">
        <v>0.19678590000000001</v>
      </c>
      <c r="B51" s="49">
        <v>0.51919020000000005</v>
      </c>
    </row>
    <row r="52" spans="1:2" x14ac:dyDescent="0.2">
      <c r="A52" s="49">
        <v>1</v>
      </c>
      <c r="B52" s="49">
        <v>1</v>
      </c>
    </row>
    <row r="53" spans="1:2" x14ac:dyDescent="0.2">
      <c r="A53" s="49">
        <v>1</v>
      </c>
      <c r="B53" s="49">
        <v>1</v>
      </c>
    </row>
    <row r="54" spans="1:2" x14ac:dyDescent="0.2">
      <c r="A54" s="49">
        <v>0.50445549999999995</v>
      </c>
      <c r="B54" s="49">
        <v>0.56716429999999995</v>
      </c>
    </row>
    <row r="55" spans="1:2" x14ac:dyDescent="0.2">
      <c r="A55" s="49">
        <v>0.71487420000000002</v>
      </c>
      <c r="B55" s="49">
        <v>0.63099430000000001</v>
      </c>
    </row>
    <row r="56" spans="1:2" x14ac:dyDescent="0.2">
      <c r="A56" s="49">
        <v>1</v>
      </c>
      <c r="B56" s="49">
        <v>0.41986649999999998</v>
      </c>
    </row>
    <row r="57" spans="1:2" x14ac:dyDescent="0.2">
      <c r="A57" s="49">
        <v>1</v>
      </c>
      <c r="B57" s="49">
        <v>0.79734150000000004</v>
      </c>
    </row>
    <row r="58" spans="1:2" x14ac:dyDescent="0.2">
      <c r="A58" s="49">
        <v>1</v>
      </c>
      <c r="B58" s="49">
        <v>1</v>
      </c>
    </row>
    <row r="59" spans="1:2" x14ac:dyDescent="0.2">
      <c r="A59" s="49">
        <v>1</v>
      </c>
      <c r="B59" s="49">
        <v>0.45973599999999998</v>
      </c>
    </row>
    <row r="60" spans="1:2" x14ac:dyDescent="0.2">
      <c r="A60" s="49">
        <v>0.44371899999999997</v>
      </c>
      <c r="B60" s="49">
        <v>1</v>
      </c>
    </row>
    <row r="61" spans="1:2" x14ac:dyDescent="0.2">
      <c r="A61" s="49">
        <v>1</v>
      </c>
      <c r="B61" s="49">
        <v>0.53004700000000005</v>
      </c>
    </row>
    <row r="62" spans="1:2" x14ac:dyDescent="0.2">
      <c r="A62" s="49">
        <v>1</v>
      </c>
      <c r="B62" s="49">
        <v>1</v>
      </c>
    </row>
    <row r="63" spans="1:2" x14ac:dyDescent="0.2">
      <c r="A63" s="49">
        <v>1</v>
      </c>
      <c r="B63" s="49">
        <v>1</v>
      </c>
    </row>
    <row r="64" spans="1:2" x14ac:dyDescent="0.2">
      <c r="A64" s="49">
        <v>0.48527670000000001</v>
      </c>
      <c r="B64" s="49">
        <v>0.53110420000000003</v>
      </c>
    </row>
    <row r="65" spans="1:2" x14ac:dyDescent="0.2">
      <c r="A65" s="49">
        <v>0.20083970000000001</v>
      </c>
      <c r="B65" s="49">
        <v>1</v>
      </c>
    </row>
    <row r="66" spans="1:2" x14ac:dyDescent="0.2">
      <c r="A66" s="49">
        <v>1</v>
      </c>
      <c r="B66" s="49">
        <v>1</v>
      </c>
    </row>
    <row r="67" spans="1:2" x14ac:dyDescent="0.2">
      <c r="A67" s="49">
        <v>1</v>
      </c>
    </row>
    <row r="68" spans="1:2" x14ac:dyDescent="0.2">
      <c r="A68" s="49">
        <v>0.48233280000000001</v>
      </c>
    </row>
    <row r="69" spans="1:2" x14ac:dyDescent="0.2">
      <c r="A69" s="49">
        <v>0.73876949999999997</v>
      </c>
    </row>
    <row r="70" spans="1:2" x14ac:dyDescent="0.2">
      <c r="A70" s="49">
        <v>1</v>
      </c>
    </row>
    <row r="71" spans="1:2" x14ac:dyDescent="0.2">
      <c r="A71" s="4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B14CE-1356-294F-90FA-835FB8F0418F}">
  <dimension ref="A1:G163"/>
  <sheetViews>
    <sheetView workbookViewId="0">
      <selection activeCell="L25" sqref="L25"/>
    </sheetView>
  </sheetViews>
  <sheetFormatPr baseColWidth="10" defaultRowHeight="16" x14ac:dyDescent="0.2"/>
  <cols>
    <col min="1" max="1" width="14.33203125" customWidth="1"/>
    <col min="2" max="2" width="16.33203125" customWidth="1"/>
    <col min="3" max="3" width="13.5" customWidth="1"/>
    <col min="4" max="4" width="18.5" customWidth="1"/>
    <col min="5" max="5" width="16.1640625" customWidth="1"/>
    <col min="6" max="6" width="18.5" customWidth="1"/>
    <col min="7" max="7" width="11.6640625" customWidth="1"/>
  </cols>
  <sheetData>
    <row r="1" spans="1:7" x14ac:dyDescent="0.2">
      <c r="B1" t="s">
        <v>48</v>
      </c>
      <c r="C1" t="s">
        <v>49</v>
      </c>
      <c r="D1" t="s">
        <v>100</v>
      </c>
      <c r="E1" t="s">
        <v>47</v>
      </c>
      <c r="F1" t="s">
        <v>95</v>
      </c>
      <c r="G1" t="s">
        <v>50</v>
      </c>
    </row>
    <row r="2" spans="1:7" x14ac:dyDescent="0.2">
      <c r="A2" t="s">
        <v>1</v>
      </c>
      <c r="B2">
        <v>91.42373280644631</v>
      </c>
      <c r="C2">
        <v>457.93060000000003</v>
      </c>
      <c r="D2">
        <v>26.09994</v>
      </c>
      <c r="E2">
        <v>395.83735303149905</v>
      </c>
      <c r="F2" s="17">
        <f>-G2+1000</f>
        <v>917.83653000000004</v>
      </c>
      <c r="G2" s="8">
        <v>82.163470000000004</v>
      </c>
    </row>
    <row r="3" spans="1:7" x14ac:dyDescent="0.2">
      <c r="A3" t="s">
        <v>2</v>
      </c>
      <c r="B3">
        <v>110.81671961953641</v>
      </c>
      <c r="C3">
        <v>499.71870000000001</v>
      </c>
      <c r="D3">
        <v>33.436999</v>
      </c>
      <c r="E3">
        <v>476.06275735692725</v>
      </c>
      <c r="F3" s="17">
        <f t="shared" ref="F3:F66" si="0">-G3+1000</f>
        <v>878.17069000000004</v>
      </c>
      <c r="G3" s="3">
        <v>121.82930999999999</v>
      </c>
    </row>
    <row r="4" spans="1:7" x14ac:dyDescent="0.2">
      <c r="A4" t="s">
        <v>3</v>
      </c>
      <c r="B4">
        <v>9.9350693304657884</v>
      </c>
      <c r="C4">
        <v>326.54829999999998</v>
      </c>
      <c r="D4">
        <v>9.5179489999999998</v>
      </c>
      <c r="E4">
        <v>53.95389762443439</v>
      </c>
      <c r="F4" s="17">
        <f t="shared" si="0"/>
        <v>941.51160000000004</v>
      </c>
      <c r="G4" s="8">
        <v>58.488399999999999</v>
      </c>
    </row>
    <row r="5" spans="1:7" x14ac:dyDescent="0.2">
      <c r="A5" t="s">
        <v>4</v>
      </c>
      <c r="B5" s="6">
        <v>10.348185532</v>
      </c>
      <c r="C5">
        <v>183.52029999999999</v>
      </c>
      <c r="D5">
        <v>6.5331149999999996</v>
      </c>
      <c r="E5">
        <v>52.397494687486265</v>
      </c>
      <c r="F5" s="17">
        <f t="shared" si="0"/>
        <v>974.78747999999996</v>
      </c>
      <c r="G5" s="3">
        <v>25.212520000000001</v>
      </c>
    </row>
    <row r="6" spans="1:7" x14ac:dyDescent="0.2">
      <c r="A6" t="s">
        <v>5</v>
      </c>
      <c r="B6">
        <v>3.7956582192759893</v>
      </c>
      <c r="C6">
        <v>61.5687</v>
      </c>
      <c r="D6">
        <v>1.4906060000000001</v>
      </c>
      <c r="E6">
        <v>21.046951516493198</v>
      </c>
      <c r="F6" s="17">
        <f t="shared" si="0"/>
        <v>990.25435000000004</v>
      </c>
      <c r="G6" s="3">
        <v>9.7456499999999995</v>
      </c>
    </row>
    <row r="7" spans="1:7" x14ac:dyDescent="0.2">
      <c r="A7" t="s">
        <v>6</v>
      </c>
      <c r="B7">
        <v>48.95544515631866</v>
      </c>
      <c r="C7">
        <v>535.44399999999996</v>
      </c>
      <c r="D7">
        <v>23.695026000000002</v>
      </c>
      <c r="E7">
        <v>196.27206857633828</v>
      </c>
      <c r="F7" s="17">
        <f t="shared" si="0"/>
        <v>868.15097000000003</v>
      </c>
      <c r="G7" s="3">
        <v>131.84903</v>
      </c>
    </row>
    <row r="8" spans="1:7" x14ac:dyDescent="0.2">
      <c r="A8" t="s">
        <v>7</v>
      </c>
      <c r="B8">
        <v>65.831913051761632</v>
      </c>
      <c r="C8">
        <v>293.96769999999998</v>
      </c>
      <c r="D8">
        <v>13.764113</v>
      </c>
      <c r="E8">
        <v>313.11592931433864</v>
      </c>
      <c r="F8" s="17">
        <f t="shared" si="0"/>
        <v>945.45289000000002</v>
      </c>
      <c r="G8" s="2">
        <v>54.547110000000004</v>
      </c>
    </row>
    <row r="9" spans="1:7" x14ac:dyDescent="0.2">
      <c r="A9" t="s">
        <v>8</v>
      </c>
      <c r="B9">
        <v>5.8811146014106823</v>
      </c>
      <c r="C9">
        <v>69.107399999999998</v>
      </c>
      <c r="D9">
        <v>2.794835</v>
      </c>
      <c r="E9">
        <v>24.072829276774378</v>
      </c>
      <c r="F9" s="17">
        <f t="shared" si="0"/>
        <v>980.25792999999999</v>
      </c>
      <c r="G9" s="2">
        <v>19.742069999999998</v>
      </c>
    </row>
    <row r="10" spans="1:7" x14ac:dyDescent="0.2">
      <c r="A10" t="s">
        <v>9</v>
      </c>
      <c r="B10">
        <v>54.762924604670907</v>
      </c>
      <c r="C10">
        <v>269.48289999999997</v>
      </c>
      <c r="D10">
        <v>24.030895000000001</v>
      </c>
      <c r="E10">
        <v>240.771351298833</v>
      </c>
      <c r="F10" s="17">
        <f t="shared" si="0"/>
        <v>940.12933999999996</v>
      </c>
      <c r="G10" s="8">
        <v>59.870660000000001</v>
      </c>
    </row>
    <row r="11" spans="1:7" x14ac:dyDescent="0.2">
      <c r="A11" t="s">
        <v>10</v>
      </c>
      <c r="B11">
        <v>539.48465294242874</v>
      </c>
      <c r="C11">
        <v>3050.8008</v>
      </c>
      <c r="D11">
        <v>143.06659400000001</v>
      </c>
      <c r="E11">
        <v>2472.9643445871698</v>
      </c>
      <c r="F11" s="17">
        <f t="shared" si="0"/>
        <v>526.24683000000005</v>
      </c>
      <c r="G11" s="8">
        <v>473.75317000000001</v>
      </c>
    </row>
    <row r="12" spans="1:7" x14ac:dyDescent="0.2">
      <c r="A12" t="s">
        <v>11</v>
      </c>
      <c r="B12">
        <v>704.32134379729746</v>
      </c>
      <c r="C12">
        <v>4356.7224999999999</v>
      </c>
      <c r="D12">
        <v>203.66698099999999</v>
      </c>
      <c r="E12">
        <v>3469.8534639455338</v>
      </c>
      <c r="F12" s="17">
        <f t="shared" si="0"/>
        <v>74.733429999999998</v>
      </c>
      <c r="G12" s="3">
        <v>925.26657</v>
      </c>
    </row>
    <row r="13" spans="1:7" x14ac:dyDescent="0.2">
      <c r="A13" t="s">
        <v>12</v>
      </c>
      <c r="B13">
        <v>21.262017070989746</v>
      </c>
      <c r="C13">
        <v>477.49470000000002</v>
      </c>
      <c r="D13">
        <v>15.86795</v>
      </c>
      <c r="E13">
        <v>193.14814658693302</v>
      </c>
      <c r="F13" s="17">
        <f t="shared" si="0"/>
        <v>904.62192000000005</v>
      </c>
      <c r="G13" s="8">
        <v>95.378079999999997</v>
      </c>
    </row>
    <row r="14" spans="1:7" x14ac:dyDescent="0.2">
      <c r="A14" t="s">
        <v>13</v>
      </c>
      <c r="B14">
        <v>25.072230839362067</v>
      </c>
      <c r="C14">
        <v>465.1601</v>
      </c>
      <c r="D14">
        <v>17.274353999999999</v>
      </c>
      <c r="E14" s="6">
        <v>128.61000000000001</v>
      </c>
      <c r="F14" s="17">
        <f t="shared" si="0"/>
        <v>936.71362999999997</v>
      </c>
      <c r="G14" s="3">
        <v>63.286370000000005</v>
      </c>
    </row>
    <row r="15" spans="1:7" x14ac:dyDescent="0.2">
      <c r="A15" t="s">
        <v>14</v>
      </c>
      <c r="B15">
        <v>107.16739731248727</v>
      </c>
      <c r="C15">
        <v>233.001</v>
      </c>
      <c r="D15">
        <v>10.921146</v>
      </c>
      <c r="E15">
        <v>299.091127524505</v>
      </c>
      <c r="F15" s="17">
        <f t="shared" si="0"/>
        <v>933.39386999999999</v>
      </c>
      <c r="G15" s="3">
        <v>66.606130000000007</v>
      </c>
    </row>
    <row r="16" spans="1:7" x14ac:dyDescent="0.2">
      <c r="A16" t="s">
        <v>15</v>
      </c>
      <c r="B16">
        <v>322.31192255779183</v>
      </c>
      <c r="C16">
        <v>2593.2536</v>
      </c>
      <c r="D16">
        <v>111.554603</v>
      </c>
      <c r="E16">
        <v>1877.0716876337788</v>
      </c>
      <c r="F16" s="17">
        <f t="shared" si="0"/>
        <v>546.66975000000002</v>
      </c>
      <c r="G16" s="8">
        <v>453.33024999999998</v>
      </c>
    </row>
    <row r="17" spans="1:7" x14ac:dyDescent="0.2">
      <c r="A17" t="s">
        <v>16</v>
      </c>
      <c r="B17">
        <v>5.4223840650655326</v>
      </c>
      <c r="C17">
        <v>100.4171</v>
      </c>
      <c r="D17">
        <v>3.6974430000000003</v>
      </c>
      <c r="E17">
        <v>28.083597512484101</v>
      </c>
      <c r="F17" s="17">
        <f t="shared" si="0"/>
        <v>988.86418000000003</v>
      </c>
      <c r="G17" s="8">
        <v>11.135819999999999</v>
      </c>
    </row>
    <row r="18" spans="1:7" x14ac:dyDescent="0.2">
      <c r="A18" t="s">
        <v>17</v>
      </c>
      <c r="B18">
        <v>8.5482031863154333</v>
      </c>
      <c r="C18">
        <v>147.69450000000001</v>
      </c>
      <c r="D18">
        <v>5.003215</v>
      </c>
      <c r="E18">
        <v>43.047309305736292</v>
      </c>
      <c r="F18" s="17">
        <f t="shared" si="0"/>
        <v>979.45515</v>
      </c>
      <c r="G18" s="3">
        <v>20.54485</v>
      </c>
    </row>
    <row r="19" spans="1:7" x14ac:dyDescent="0.2">
      <c r="A19" t="s">
        <v>18</v>
      </c>
      <c r="B19">
        <v>10.754088413320945</v>
      </c>
      <c r="C19">
        <v>28.6784</v>
      </c>
      <c r="D19">
        <v>3.5339529999999999</v>
      </c>
      <c r="E19">
        <v>62.216885435948797</v>
      </c>
      <c r="F19" s="17">
        <f t="shared" si="0"/>
        <v>988.38981000000001</v>
      </c>
      <c r="G19" s="8">
        <v>11.610190000000001</v>
      </c>
    </row>
    <row r="20" spans="1:7" x14ac:dyDescent="0.2">
      <c r="A20" t="s">
        <v>19</v>
      </c>
      <c r="B20">
        <v>2.6467160331129205</v>
      </c>
      <c r="C20">
        <v>22.263500000000001</v>
      </c>
      <c r="D20">
        <v>0.45875900000000003</v>
      </c>
      <c r="E20">
        <v>11.668253265441665</v>
      </c>
      <c r="F20" s="17">
        <f t="shared" si="0"/>
        <v>997.75783999999999</v>
      </c>
      <c r="G20" s="8">
        <v>2.2421599999999997</v>
      </c>
    </row>
    <row r="21" spans="1:7" x14ac:dyDescent="0.2">
      <c r="A21" t="s">
        <v>20</v>
      </c>
      <c r="B21">
        <v>156.8204985116779</v>
      </c>
      <c r="C21">
        <v>912.8587</v>
      </c>
      <c r="D21">
        <v>44.356076999999999</v>
      </c>
      <c r="E21">
        <v>784.06043024008</v>
      </c>
      <c r="F21" s="17">
        <f t="shared" si="0"/>
        <v>793.14026000000001</v>
      </c>
      <c r="G21" s="3">
        <v>206.85973999999999</v>
      </c>
    </row>
    <row r="22" spans="1:7" x14ac:dyDescent="0.2">
      <c r="A22" t="s">
        <v>21</v>
      </c>
      <c r="B22">
        <v>86.814306306458704</v>
      </c>
      <c r="C22">
        <v>1837.1736000000001</v>
      </c>
      <c r="D22">
        <v>65.136436000000003</v>
      </c>
      <c r="E22">
        <v>470.02257279090998</v>
      </c>
      <c r="F22" s="17">
        <f t="shared" si="0"/>
        <v>603.11986999999999</v>
      </c>
      <c r="G22" s="3">
        <v>396.88013000000001</v>
      </c>
    </row>
    <row r="23" spans="1:7" x14ac:dyDescent="0.2">
      <c r="A23" t="s">
        <v>22</v>
      </c>
      <c r="B23">
        <v>31.982152338227422</v>
      </c>
      <c r="C23">
        <v>518.73569999999995</v>
      </c>
      <c r="D23">
        <v>15.640739</v>
      </c>
      <c r="E23">
        <v>206.42615230893085</v>
      </c>
      <c r="F23" s="17">
        <f t="shared" si="0"/>
        <v>930.11918000000003</v>
      </c>
      <c r="G23" s="8">
        <v>69.88082</v>
      </c>
    </row>
    <row r="24" spans="1:7" x14ac:dyDescent="0.2">
      <c r="A24" t="s">
        <v>23</v>
      </c>
      <c r="B24">
        <v>42.827383176418941</v>
      </c>
      <c r="C24">
        <v>891.52549999999997</v>
      </c>
      <c r="D24">
        <v>21.93525</v>
      </c>
      <c r="E24">
        <v>185.28685455262101</v>
      </c>
      <c r="F24" s="17">
        <f t="shared" si="0"/>
        <v>883.81226000000004</v>
      </c>
      <c r="G24" s="3">
        <v>116.18774000000001</v>
      </c>
    </row>
    <row r="25" spans="1:7" x14ac:dyDescent="0.2">
      <c r="A25" t="s">
        <v>24</v>
      </c>
      <c r="B25">
        <v>18.918409851781501</v>
      </c>
      <c r="C25">
        <v>275.91039999999998</v>
      </c>
      <c r="D25">
        <v>4.8936580000000003</v>
      </c>
      <c r="E25">
        <v>89.952699524894001</v>
      </c>
      <c r="F25" s="17">
        <f t="shared" si="0"/>
        <v>958.47369000000003</v>
      </c>
      <c r="G25" s="3">
        <v>41.526309999999995</v>
      </c>
    </row>
    <row r="26" spans="1:7" x14ac:dyDescent="0.2">
      <c r="A26" t="s">
        <v>25</v>
      </c>
      <c r="B26">
        <v>7.7800622366442029</v>
      </c>
      <c r="C26">
        <v>99.396299999999997</v>
      </c>
      <c r="D26">
        <v>9.225738999999999</v>
      </c>
      <c r="E26">
        <v>44.766722790582605</v>
      </c>
      <c r="F26" s="17">
        <f t="shared" si="0"/>
        <v>982.14891999999998</v>
      </c>
      <c r="G26" s="8">
        <v>17.851080000000003</v>
      </c>
    </row>
    <row r="27" spans="1:7" x14ac:dyDescent="0.2">
      <c r="A27" t="s">
        <v>26</v>
      </c>
      <c r="B27">
        <v>221.43375391751638</v>
      </c>
      <c r="C27">
        <v>2297.7372</v>
      </c>
      <c r="D27">
        <v>77.631876000000005</v>
      </c>
      <c r="E27">
        <v>1233.5549670116764</v>
      </c>
      <c r="F27" s="17">
        <f t="shared" si="0"/>
        <v>662.04735000000005</v>
      </c>
      <c r="G27" s="3">
        <v>337.95265000000001</v>
      </c>
    </row>
    <row r="28" spans="1:7" x14ac:dyDescent="0.2">
      <c r="A28" t="s">
        <v>27</v>
      </c>
      <c r="B28">
        <v>124.84268165798646</v>
      </c>
      <c r="C28">
        <v>524.404</v>
      </c>
      <c r="D28">
        <v>32.037680999999999</v>
      </c>
      <c r="E28">
        <v>515.65467146954688</v>
      </c>
      <c r="F28" s="17">
        <f t="shared" si="0"/>
        <v>943.97275000000002</v>
      </c>
      <c r="G28" s="3">
        <v>56.027250000000002</v>
      </c>
    </row>
    <row r="29" spans="1:7" x14ac:dyDescent="0.2">
      <c r="A29" t="s">
        <v>1</v>
      </c>
      <c r="B29">
        <v>98.592721333859885</v>
      </c>
      <c r="C29">
        <v>460.85840000000002</v>
      </c>
      <c r="D29">
        <v>26.503187</v>
      </c>
      <c r="E29">
        <v>417.26115184497718</v>
      </c>
      <c r="F29" s="17">
        <f t="shared" si="0"/>
        <v>915.60474999999997</v>
      </c>
      <c r="G29" s="8">
        <v>84.395250000000004</v>
      </c>
    </row>
    <row r="30" spans="1:7" x14ac:dyDescent="0.2">
      <c r="A30" t="s">
        <v>2</v>
      </c>
      <c r="B30">
        <v>117.03609956353067</v>
      </c>
      <c r="C30">
        <v>508.63299999999998</v>
      </c>
      <c r="D30">
        <v>32.979017999999996</v>
      </c>
      <c r="E30">
        <v>502.76472055635384</v>
      </c>
      <c r="F30" s="17">
        <f t="shared" si="0"/>
        <v>878.25585000000001</v>
      </c>
      <c r="G30" s="3">
        <v>121.74414999999999</v>
      </c>
    </row>
    <row r="31" spans="1:7" x14ac:dyDescent="0.2">
      <c r="A31" t="s">
        <v>3</v>
      </c>
      <c r="B31">
        <v>10.855945243458672</v>
      </c>
      <c r="C31">
        <v>336.42520000000002</v>
      </c>
      <c r="D31">
        <v>9.7459030000000002</v>
      </c>
      <c r="E31">
        <v>59.199447421492366</v>
      </c>
      <c r="F31" s="17">
        <f t="shared" si="0"/>
        <v>939.49306000000001</v>
      </c>
      <c r="G31" s="8">
        <v>60.50694</v>
      </c>
    </row>
    <row r="32" spans="1:7" x14ac:dyDescent="0.2">
      <c r="A32" t="s">
        <v>4</v>
      </c>
      <c r="B32" s="6">
        <v>10.994017318999999</v>
      </c>
      <c r="C32">
        <v>182.47239999999999</v>
      </c>
      <c r="D32">
        <v>6.7930420000000007</v>
      </c>
      <c r="E32">
        <v>56.323836169717652</v>
      </c>
      <c r="F32" s="17">
        <f t="shared" si="0"/>
        <v>973.83826999999997</v>
      </c>
      <c r="G32" s="3">
        <v>26.161729999999999</v>
      </c>
    </row>
    <row r="33" spans="1:7" x14ac:dyDescent="0.2">
      <c r="A33" t="s">
        <v>5</v>
      </c>
      <c r="B33">
        <v>4.7716863039612276</v>
      </c>
      <c r="C33">
        <v>62.514400000000002</v>
      </c>
      <c r="D33">
        <v>1.5515460000000001</v>
      </c>
      <c r="E33">
        <v>22.946726163578855</v>
      </c>
      <c r="F33" s="17">
        <f t="shared" si="0"/>
        <v>989.95388000000003</v>
      </c>
      <c r="G33" s="3">
        <v>10.04612</v>
      </c>
    </row>
    <row r="34" spans="1:7" x14ac:dyDescent="0.2">
      <c r="A34" t="s">
        <v>6</v>
      </c>
      <c r="B34">
        <v>54.474197550228943</v>
      </c>
      <c r="C34">
        <v>538.60530000000006</v>
      </c>
      <c r="D34">
        <v>24.445396000000002</v>
      </c>
      <c r="E34">
        <v>218.62894095167508</v>
      </c>
      <c r="F34" s="17">
        <f t="shared" si="0"/>
        <v>867.22873000000004</v>
      </c>
      <c r="G34" s="3">
        <v>132.77126999999999</v>
      </c>
    </row>
    <row r="35" spans="1:7" x14ac:dyDescent="0.2">
      <c r="A35" t="s">
        <v>7</v>
      </c>
      <c r="B35">
        <v>70.495053634295346</v>
      </c>
      <c r="C35">
        <v>296.64640000000003</v>
      </c>
      <c r="D35">
        <v>13.81696</v>
      </c>
      <c r="E35">
        <v>332.12106380639062</v>
      </c>
      <c r="F35" s="17">
        <f t="shared" si="0"/>
        <v>947.69385</v>
      </c>
      <c r="G35" s="2">
        <v>52.306150000000002</v>
      </c>
    </row>
    <row r="36" spans="1:7" x14ac:dyDescent="0.2">
      <c r="A36" t="s">
        <v>8</v>
      </c>
      <c r="B36">
        <v>6.9783275660777226</v>
      </c>
      <c r="C36">
        <v>69.756100000000004</v>
      </c>
      <c r="D36">
        <v>2.8074129999999999</v>
      </c>
      <c r="E36">
        <v>26.92438510306593</v>
      </c>
      <c r="F36" s="17">
        <f t="shared" si="0"/>
        <v>978.92317000000003</v>
      </c>
      <c r="G36" s="2">
        <v>21.076830000000001</v>
      </c>
    </row>
    <row r="37" spans="1:7" x14ac:dyDescent="0.2">
      <c r="A37" t="s">
        <v>9</v>
      </c>
      <c r="B37">
        <v>59.691223683530055</v>
      </c>
      <c r="C37">
        <v>271.62610000000001</v>
      </c>
      <c r="D37">
        <v>24.677948000000001</v>
      </c>
      <c r="E37">
        <v>255.64797991647103</v>
      </c>
      <c r="F37" s="17">
        <f t="shared" si="0"/>
        <v>942.80282</v>
      </c>
      <c r="G37" s="8">
        <v>57.197180000000003</v>
      </c>
    </row>
    <row r="38" spans="1:7" x14ac:dyDescent="0.2">
      <c r="A38" t="s">
        <v>10</v>
      </c>
      <c r="B38">
        <v>583.80115710118275</v>
      </c>
      <c r="C38">
        <v>3054.7530000000002</v>
      </c>
      <c r="D38">
        <v>142.03639100000001</v>
      </c>
      <c r="E38">
        <v>2595.1510451976515</v>
      </c>
      <c r="F38" s="17">
        <f t="shared" si="0"/>
        <v>523.38213999999994</v>
      </c>
      <c r="G38" s="8">
        <v>476.61786000000001</v>
      </c>
    </row>
    <row r="39" spans="1:7" x14ac:dyDescent="0.2">
      <c r="A39" t="s">
        <v>11</v>
      </c>
      <c r="B39">
        <v>753.35726424000802</v>
      </c>
      <c r="C39">
        <v>4381.9027999999998</v>
      </c>
      <c r="D39">
        <v>204.512293</v>
      </c>
      <c r="E39">
        <v>3690.8491525176532</v>
      </c>
      <c r="F39" s="17">
        <f t="shared" si="0"/>
        <v>88.979140000000029</v>
      </c>
      <c r="G39" s="3">
        <v>911.02085999999997</v>
      </c>
    </row>
    <row r="40" spans="1:7" x14ac:dyDescent="0.2">
      <c r="A40" t="s">
        <v>12</v>
      </c>
      <c r="B40">
        <v>23.559924565735546</v>
      </c>
      <c r="C40">
        <v>475.3621</v>
      </c>
      <c r="D40">
        <v>15.708523999999999</v>
      </c>
      <c r="E40">
        <v>199.84440601353094</v>
      </c>
      <c r="F40" s="17">
        <f t="shared" si="0"/>
        <v>900.42859999999996</v>
      </c>
      <c r="G40" s="8">
        <v>99.571399999999997</v>
      </c>
    </row>
    <row r="41" spans="1:7" x14ac:dyDescent="0.2">
      <c r="A41" t="s">
        <v>13</v>
      </c>
      <c r="B41">
        <v>31.696495809546985</v>
      </c>
      <c r="C41">
        <v>468.82929999999999</v>
      </c>
      <c r="D41">
        <v>17.874513</v>
      </c>
      <c r="E41" s="6">
        <v>143.11199999999999</v>
      </c>
      <c r="F41" s="17">
        <f t="shared" si="0"/>
        <v>934.24183000000005</v>
      </c>
      <c r="G41" s="3">
        <v>65.758169999999993</v>
      </c>
    </row>
    <row r="42" spans="1:7" x14ac:dyDescent="0.2">
      <c r="A42" t="s">
        <v>14</v>
      </c>
      <c r="B42">
        <v>111.54787795327648</v>
      </c>
      <c r="C42">
        <v>235.4153</v>
      </c>
      <c r="D42">
        <v>10.871708</v>
      </c>
      <c r="E42">
        <v>336.37750016054645</v>
      </c>
      <c r="F42" s="17">
        <f t="shared" si="0"/>
        <v>933.51535000000001</v>
      </c>
      <c r="G42" s="3">
        <v>66.484649999999988</v>
      </c>
    </row>
    <row r="43" spans="1:7" x14ac:dyDescent="0.2">
      <c r="A43" t="s">
        <v>15</v>
      </c>
      <c r="B43">
        <v>342.9372017730625</v>
      </c>
      <c r="C43">
        <v>2610.3398999999999</v>
      </c>
      <c r="D43">
        <v>113.611214</v>
      </c>
      <c r="E43">
        <v>1961.7961973543565</v>
      </c>
      <c r="F43" s="17">
        <f t="shared" si="0"/>
        <v>551.42043999999999</v>
      </c>
      <c r="G43" s="8">
        <v>448.57956000000001</v>
      </c>
    </row>
    <row r="44" spans="1:7" x14ac:dyDescent="0.2">
      <c r="A44" t="s">
        <v>16</v>
      </c>
      <c r="B44">
        <v>6.279437879761244</v>
      </c>
      <c r="C44">
        <v>99.9649</v>
      </c>
      <c r="D44">
        <v>3.8751950000000002</v>
      </c>
      <c r="E44">
        <v>30.483806017831817</v>
      </c>
      <c r="F44" s="17">
        <f t="shared" si="0"/>
        <v>988.77431000000001</v>
      </c>
      <c r="G44" s="8">
        <v>11.22569</v>
      </c>
    </row>
    <row r="45" spans="1:7" x14ac:dyDescent="0.2">
      <c r="A45" t="s">
        <v>17</v>
      </c>
      <c r="B45">
        <v>9.6065703619777505</v>
      </c>
      <c r="C45">
        <v>146.07910000000001</v>
      </c>
      <c r="D45">
        <v>5.2390820000000007</v>
      </c>
      <c r="E45">
        <v>47.758736931780085</v>
      </c>
      <c r="F45" s="17">
        <f t="shared" si="0"/>
        <v>979.29900999999995</v>
      </c>
      <c r="G45" s="3">
        <v>20.700990000000001</v>
      </c>
    </row>
    <row r="46" spans="1:7" x14ac:dyDescent="0.2">
      <c r="A46" t="s">
        <v>18</v>
      </c>
      <c r="B46">
        <v>11.704208687376596</v>
      </c>
      <c r="C46">
        <v>29.643000000000001</v>
      </c>
      <c r="D46">
        <v>3.6086579999999997</v>
      </c>
      <c r="E46">
        <v>65.712180342983643</v>
      </c>
      <c r="F46" s="17">
        <f t="shared" si="0"/>
        <v>988.00770999999997</v>
      </c>
      <c r="G46" s="8">
        <v>11.992290000000001</v>
      </c>
    </row>
    <row r="47" spans="1:7" x14ac:dyDescent="0.2">
      <c r="A47" t="s">
        <v>19</v>
      </c>
      <c r="B47">
        <v>2.7831955144706182</v>
      </c>
      <c r="C47">
        <v>23.3766</v>
      </c>
      <c r="D47">
        <v>0.49237999999999998</v>
      </c>
      <c r="E47">
        <v>13.489380930863083</v>
      </c>
      <c r="F47" s="17">
        <f t="shared" si="0"/>
        <v>997.54217000000006</v>
      </c>
      <c r="G47" s="8">
        <v>2.45783</v>
      </c>
    </row>
    <row r="48" spans="1:7" x14ac:dyDescent="0.2">
      <c r="A48" t="s">
        <v>20</v>
      </c>
      <c r="B48">
        <v>167.94970050588415</v>
      </c>
      <c r="C48">
        <v>919.45150000000001</v>
      </c>
      <c r="D48">
        <v>44.486499999999999</v>
      </c>
      <c r="E48">
        <v>833.86964168706027</v>
      </c>
      <c r="F48" s="17">
        <f t="shared" si="0"/>
        <v>795.45015999999998</v>
      </c>
      <c r="G48" s="3">
        <v>204.54983999999999</v>
      </c>
    </row>
    <row r="49" spans="1:7" x14ac:dyDescent="0.2">
      <c r="A49" t="s">
        <v>21</v>
      </c>
      <c r="B49">
        <v>92.178691127183001</v>
      </c>
      <c r="C49">
        <v>1843.2689</v>
      </c>
      <c r="D49">
        <v>69.241013000000009</v>
      </c>
      <c r="E49">
        <v>524.64583388458175</v>
      </c>
      <c r="F49" s="17">
        <f t="shared" si="0"/>
        <v>587.89299000000005</v>
      </c>
      <c r="G49" s="3">
        <v>412.10701</v>
      </c>
    </row>
    <row r="50" spans="1:7" x14ac:dyDescent="0.2">
      <c r="A50" t="s">
        <v>22</v>
      </c>
      <c r="B50">
        <v>37.152652906890992</v>
      </c>
      <c r="C50">
        <v>522.68910000000005</v>
      </c>
      <c r="D50">
        <v>15.900697000000001</v>
      </c>
      <c r="E50">
        <v>221.35787471892979</v>
      </c>
      <c r="F50" s="17">
        <f t="shared" si="0"/>
        <v>924.58758</v>
      </c>
      <c r="G50" s="8">
        <v>75.412419999999997</v>
      </c>
    </row>
    <row r="51" spans="1:7" x14ac:dyDescent="0.2">
      <c r="A51" t="s">
        <v>23</v>
      </c>
      <c r="B51">
        <v>47.968241760727409</v>
      </c>
      <c r="C51">
        <v>905.51599999999996</v>
      </c>
      <c r="D51">
        <v>22.980153999999999</v>
      </c>
      <c r="E51">
        <v>210.1467489204195</v>
      </c>
      <c r="F51" s="17">
        <f t="shared" si="0"/>
        <v>880.62675000000002</v>
      </c>
      <c r="G51" s="3">
        <v>119.37325</v>
      </c>
    </row>
    <row r="52" spans="1:7" x14ac:dyDescent="0.2">
      <c r="A52" t="s">
        <v>24</v>
      </c>
      <c r="B52">
        <v>20.186679627576687</v>
      </c>
      <c r="C52">
        <v>275.42250000000001</v>
      </c>
      <c r="D52">
        <v>4.9589799999999995</v>
      </c>
      <c r="E52">
        <v>95.649966260980165</v>
      </c>
      <c r="F52" s="17">
        <f t="shared" si="0"/>
        <v>957.36698999999999</v>
      </c>
      <c r="G52" s="3">
        <v>42.633009999999999</v>
      </c>
    </row>
    <row r="53" spans="1:7" x14ac:dyDescent="0.2">
      <c r="A53" t="s">
        <v>25</v>
      </c>
      <c r="B53">
        <v>8.9017046622377443</v>
      </c>
      <c r="C53">
        <v>102.56950000000001</v>
      </c>
      <c r="D53">
        <v>9.9030269999999998</v>
      </c>
      <c r="E53">
        <v>48.589100043095378</v>
      </c>
      <c r="F53" s="17">
        <f t="shared" si="0"/>
        <v>982.05533000000003</v>
      </c>
      <c r="G53" s="8">
        <v>17.944669999999999</v>
      </c>
    </row>
    <row r="54" spans="1:7" x14ac:dyDescent="0.2">
      <c r="A54" t="s">
        <v>26</v>
      </c>
      <c r="B54">
        <v>245.06399697412027</v>
      </c>
      <c r="C54">
        <v>2289.7891</v>
      </c>
      <c r="D54">
        <v>79.697361999999998</v>
      </c>
      <c r="E54">
        <v>1313.2453301976493</v>
      </c>
      <c r="F54" s="17">
        <f t="shared" si="0"/>
        <v>647.75610000000006</v>
      </c>
      <c r="G54" s="3">
        <v>352.2439</v>
      </c>
    </row>
    <row r="55" spans="1:7" x14ac:dyDescent="0.2">
      <c r="A55" t="s">
        <v>27</v>
      </c>
      <c r="B55">
        <v>135.99308991753585</v>
      </c>
      <c r="C55">
        <v>533.11609999999996</v>
      </c>
      <c r="D55">
        <v>31.849848000000001</v>
      </c>
      <c r="E55">
        <v>541.0187497690971</v>
      </c>
      <c r="F55" s="17">
        <f t="shared" si="0"/>
        <v>944.65034000000003</v>
      </c>
      <c r="G55" s="3">
        <v>55.34966</v>
      </c>
    </row>
    <row r="56" spans="1:7" x14ac:dyDescent="0.2">
      <c r="A56" t="s">
        <v>1</v>
      </c>
      <c r="B56">
        <v>109.63071153092346</v>
      </c>
      <c r="C56">
        <v>464.2407</v>
      </c>
      <c r="D56">
        <v>26.042687999999998</v>
      </c>
      <c r="E56">
        <v>454.99117409610164</v>
      </c>
      <c r="F56" s="17">
        <f t="shared" si="0"/>
        <v>918.59673999999995</v>
      </c>
      <c r="G56" s="8">
        <v>81.403259999999989</v>
      </c>
    </row>
    <row r="57" spans="1:7" x14ac:dyDescent="0.2">
      <c r="A57" t="s">
        <v>2</v>
      </c>
      <c r="B57">
        <v>128.34176659380154</v>
      </c>
      <c r="C57">
        <v>514.40679999999998</v>
      </c>
      <c r="D57">
        <v>33.20431</v>
      </c>
      <c r="E57">
        <v>543.29906699890159</v>
      </c>
      <c r="F57" s="17">
        <f t="shared" si="0"/>
        <v>877.23199</v>
      </c>
      <c r="G57" s="3">
        <v>122.76800999999999</v>
      </c>
    </row>
    <row r="58" spans="1:7" x14ac:dyDescent="0.2">
      <c r="A58" t="s">
        <v>3</v>
      </c>
      <c r="B58">
        <v>12.453138095525633</v>
      </c>
      <c r="C58">
        <v>333.84300000000002</v>
      </c>
      <c r="D58">
        <v>9.757670000000001</v>
      </c>
      <c r="E58">
        <v>66.363537115268556</v>
      </c>
      <c r="F58" s="17">
        <f t="shared" si="0"/>
        <v>943.79759999999999</v>
      </c>
      <c r="G58" s="8">
        <v>56.202400000000004</v>
      </c>
    </row>
    <row r="59" spans="1:7" x14ac:dyDescent="0.2">
      <c r="A59" t="s">
        <v>4</v>
      </c>
      <c r="B59" s="6">
        <v>12.305229171000001</v>
      </c>
      <c r="C59">
        <v>179.43039999999999</v>
      </c>
      <c r="D59">
        <v>6.6828760000000003</v>
      </c>
      <c r="E59">
        <v>62.316840749970545</v>
      </c>
      <c r="F59" s="17">
        <f t="shared" si="0"/>
        <v>974.83516999999995</v>
      </c>
      <c r="G59" s="3">
        <v>25.164830000000002</v>
      </c>
    </row>
    <row r="60" spans="1:7" x14ac:dyDescent="0.2">
      <c r="A60" t="s">
        <v>5</v>
      </c>
      <c r="B60">
        <v>4.8075122853254015</v>
      </c>
      <c r="C60">
        <v>63.854300000000002</v>
      </c>
      <c r="D60">
        <v>1.5812729999999999</v>
      </c>
      <c r="E60">
        <v>25.596474964572511</v>
      </c>
      <c r="F60" s="17">
        <f t="shared" si="0"/>
        <v>990.05993000000001</v>
      </c>
      <c r="G60" s="3">
        <v>9.9400700000000004</v>
      </c>
    </row>
    <row r="61" spans="1:7" x14ac:dyDescent="0.2">
      <c r="A61" t="s">
        <v>6</v>
      </c>
      <c r="B61">
        <v>65.486859513957228</v>
      </c>
      <c r="C61">
        <v>542.51220000000001</v>
      </c>
      <c r="D61">
        <v>24.190964000000001</v>
      </c>
      <c r="E61">
        <v>249.00054072917868</v>
      </c>
      <c r="F61" s="17">
        <f t="shared" si="0"/>
        <v>868.85352</v>
      </c>
      <c r="G61" s="3">
        <v>131.14648</v>
      </c>
    </row>
    <row r="62" spans="1:7" x14ac:dyDescent="0.2">
      <c r="A62" t="s">
        <v>7</v>
      </c>
      <c r="B62">
        <v>77.531967097326486</v>
      </c>
      <c r="C62">
        <v>299.02190000000002</v>
      </c>
      <c r="D62">
        <v>13.788245999999999</v>
      </c>
      <c r="E62">
        <v>356.84121641006772</v>
      </c>
      <c r="F62" s="17">
        <f t="shared" si="0"/>
        <v>947.71504000000004</v>
      </c>
      <c r="G62" s="2">
        <v>52.284959999999998</v>
      </c>
    </row>
    <row r="63" spans="1:7" x14ac:dyDescent="0.2">
      <c r="A63" t="s">
        <v>8</v>
      </c>
      <c r="B63">
        <v>8.29774303414416</v>
      </c>
      <c r="C63">
        <v>70.203199999999995</v>
      </c>
      <c r="D63">
        <v>2.8872809999999998</v>
      </c>
      <c r="E63">
        <v>30.624720196228996</v>
      </c>
      <c r="F63" s="17">
        <f t="shared" si="0"/>
        <v>979.75969999999995</v>
      </c>
      <c r="G63" s="2">
        <v>20.240299999999998</v>
      </c>
    </row>
    <row r="64" spans="1:7" x14ac:dyDescent="0.2">
      <c r="A64" t="s">
        <v>9</v>
      </c>
      <c r="B64">
        <v>66.376729178037991</v>
      </c>
      <c r="C64">
        <v>274.9812</v>
      </c>
      <c r="D64">
        <v>25.023502000000001</v>
      </c>
      <c r="E64">
        <v>275.70800176784297</v>
      </c>
      <c r="F64" s="17">
        <f t="shared" si="0"/>
        <v>941.59081000000003</v>
      </c>
      <c r="G64" s="8">
        <v>58.409190000000002</v>
      </c>
    </row>
    <row r="65" spans="1:7" x14ac:dyDescent="0.2">
      <c r="A65" t="s">
        <v>10</v>
      </c>
      <c r="B65">
        <v>638.92355175763521</v>
      </c>
      <c r="C65">
        <v>3069.1325999999999</v>
      </c>
      <c r="D65">
        <v>140.087411</v>
      </c>
      <c r="E65">
        <v>2790.9568787466646</v>
      </c>
      <c r="F65" s="17">
        <f t="shared" si="0"/>
        <v>541.35649999999998</v>
      </c>
      <c r="G65" s="8">
        <v>458.64350000000002</v>
      </c>
    </row>
    <row r="66" spans="1:7" x14ac:dyDescent="0.2">
      <c r="A66" t="s">
        <v>11</v>
      </c>
      <c r="B66">
        <v>837.22470922586683</v>
      </c>
      <c r="C66">
        <v>4393.5038000000004</v>
      </c>
      <c r="D66">
        <v>200.68459300000001</v>
      </c>
      <c r="E66">
        <v>3974.443355019605</v>
      </c>
      <c r="F66" s="17">
        <f t="shared" si="0"/>
        <v>123.51678000000004</v>
      </c>
      <c r="G66" s="3">
        <v>876.48321999999996</v>
      </c>
    </row>
    <row r="67" spans="1:7" x14ac:dyDescent="0.2">
      <c r="A67" t="s">
        <v>12</v>
      </c>
      <c r="B67">
        <v>23.638738917212109</v>
      </c>
      <c r="C67">
        <v>472.71120000000002</v>
      </c>
      <c r="D67">
        <v>15.141636</v>
      </c>
      <c r="E67">
        <v>212.0494472421112</v>
      </c>
      <c r="F67" s="17">
        <f t="shared" ref="F67:F130" si="1">-G67+1000</f>
        <v>903.25491999999997</v>
      </c>
      <c r="G67" s="8">
        <v>96.745080000000002</v>
      </c>
    </row>
    <row r="68" spans="1:7" x14ac:dyDescent="0.2">
      <c r="A68" t="s">
        <v>13</v>
      </c>
      <c r="B68">
        <v>39.709351311009222</v>
      </c>
      <c r="C68">
        <v>472.09780000000001</v>
      </c>
      <c r="D68">
        <v>17.849381000000001</v>
      </c>
      <c r="E68" s="6">
        <v>160.565</v>
      </c>
      <c r="F68" s="17">
        <f t="shared" si="1"/>
        <v>934.11915999999997</v>
      </c>
      <c r="G68" s="3">
        <v>65.880839999999992</v>
      </c>
    </row>
    <row r="69" spans="1:7" x14ac:dyDescent="0.2">
      <c r="A69" t="s">
        <v>14</v>
      </c>
      <c r="B69">
        <v>109.52204482074934</v>
      </c>
      <c r="C69">
        <v>239.78380000000001</v>
      </c>
      <c r="D69">
        <v>11.335763999999999</v>
      </c>
      <c r="E69">
        <v>385.73668079711814</v>
      </c>
      <c r="F69" s="17">
        <f t="shared" si="1"/>
        <v>932.95934999999997</v>
      </c>
      <c r="G69" s="3">
        <v>67.040649999999999</v>
      </c>
    </row>
    <row r="70" spans="1:7" x14ac:dyDescent="0.2">
      <c r="A70" t="s">
        <v>15</v>
      </c>
      <c r="B70">
        <v>373.32912631630683</v>
      </c>
      <c r="C70">
        <v>2616.4164000000001</v>
      </c>
      <c r="D70">
        <v>114.296937</v>
      </c>
      <c r="E70">
        <v>2091.9324262669788</v>
      </c>
      <c r="F70" s="17">
        <f t="shared" si="1"/>
        <v>554.32254</v>
      </c>
      <c r="G70" s="8">
        <v>445.67746</v>
      </c>
    </row>
    <row r="71" spans="1:7" x14ac:dyDescent="0.2">
      <c r="A71" t="s">
        <v>16</v>
      </c>
      <c r="B71">
        <v>7.6150946416610354</v>
      </c>
      <c r="C71">
        <v>100.0243</v>
      </c>
      <c r="D71">
        <v>4.0247649999999995</v>
      </c>
      <c r="E71">
        <v>34.429023435021151</v>
      </c>
      <c r="F71" s="17">
        <f t="shared" si="1"/>
        <v>988.24446999999998</v>
      </c>
      <c r="G71" s="8">
        <v>11.75553</v>
      </c>
    </row>
    <row r="72" spans="1:7" x14ac:dyDescent="0.2">
      <c r="A72" t="s">
        <v>17</v>
      </c>
      <c r="B72">
        <v>11.255581775625673</v>
      </c>
      <c r="C72">
        <v>146.7697</v>
      </c>
      <c r="D72">
        <v>5.4665809999999997</v>
      </c>
      <c r="E72">
        <v>53.751411409444664</v>
      </c>
      <c r="F72" s="17">
        <f t="shared" si="1"/>
        <v>979.56772000000001</v>
      </c>
      <c r="G72" s="3">
        <v>20.432279999999999</v>
      </c>
    </row>
    <row r="73" spans="1:7" x14ac:dyDescent="0.2">
      <c r="A73" t="s">
        <v>18</v>
      </c>
      <c r="B73">
        <v>11.504480929066453</v>
      </c>
      <c r="C73">
        <v>30.542999999999999</v>
      </c>
      <c r="D73">
        <v>3.7381390000000003</v>
      </c>
      <c r="E73">
        <v>71.000359760461123</v>
      </c>
      <c r="F73" s="17">
        <f t="shared" si="1"/>
        <v>987.58412999999996</v>
      </c>
      <c r="G73" s="8">
        <v>12.41587</v>
      </c>
    </row>
    <row r="74" spans="1:7" x14ac:dyDescent="0.2">
      <c r="A74" t="s">
        <v>19</v>
      </c>
      <c r="B74">
        <v>2.9733688809244665</v>
      </c>
      <c r="C74">
        <v>25.044799999999999</v>
      </c>
      <c r="D74">
        <v>0.51438899999999999</v>
      </c>
      <c r="E74">
        <v>15.298771846953235</v>
      </c>
      <c r="F74" s="17">
        <f t="shared" si="1"/>
        <v>997.48815000000002</v>
      </c>
      <c r="G74" s="8">
        <v>2.5118499999999999</v>
      </c>
    </row>
    <row r="75" spans="1:7" x14ac:dyDescent="0.2">
      <c r="A75" t="s">
        <v>20</v>
      </c>
      <c r="B75">
        <v>186.70064131842793</v>
      </c>
      <c r="C75">
        <v>930.92250000000001</v>
      </c>
      <c r="D75">
        <v>44.912323999999998</v>
      </c>
      <c r="E75">
        <v>914.04343817960716</v>
      </c>
      <c r="F75" s="17">
        <f t="shared" si="1"/>
        <v>800.54920000000004</v>
      </c>
      <c r="G75" s="3">
        <v>199.45079999999999</v>
      </c>
    </row>
    <row r="76" spans="1:7" x14ac:dyDescent="0.2">
      <c r="A76" t="s">
        <v>21</v>
      </c>
      <c r="B76">
        <v>110.30959423727396</v>
      </c>
      <c r="C76">
        <v>1838.8898999999999</v>
      </c>
      <c r="D76">
        <v>73.082616999999999</v>
      </c>
      <c r="E76">
        <v>588.78256776587205</v>
      </c>
      <c r="F76" s="17">
        <f t="shared" si="1"/>
        <v>587.45848000000001</v>
      </c>
      <c r="G76" s="3">
        <v>412.54151999999999</v>
      </c>
    </row>
    <row r="77" spans="1:7" x14ac:dyDescent="0.2">
      <c r="A77" t="s">
        <v>22</v>
      </c>
      <c r="B77">
        <v>42.459381834781958</v>
      </c>
      <c r="C77">
        <v>524.24199999999996</v>
      </c>
      <c r="D77">
        <v>16.152622000000001</v>
      </c>
      <c r="E77">
        <v>242.31311657796689</v>
      </c>
      <c r="F77" s="17">
        <f t="shared" si="1"/>
        <v>927.95771999999999</v>
      </c>
      <c r="G77" s="8">
        <v>72.042280000000005</v>
      </c>
    </row>
    <row r="78" spans="1:7" x14ac:dyDescent="0.2">
      <c r="A78" t="s">
        <v>23</v>
      </c>
      <c r="B78">
        <v>52.034664287496199</v>
      </c>
      <c r="C78">
        <v>899.90549999999996</v>
      </c>
      <c r="D78">
        <v>23.444791000000002</v>
      </c>
      <c r="E78">
        <v>243.31707935863608</v>
      </c>
      <c r="F78" s="17">
        <f t="shared" si="1"/>
        <v>880.34749999999997</v>
      </c>
      <c r="G78" s="3">
        <v>119.6525</v>
      </c>
    </row>
    <row r="79" spans="1:7" x14ac:dyDescent="0.2">
      <c r="A79" t="s">
        <v>24</v>
      </c>
      <c r="B79">
        <v>22.186996262128215</v>
      </c>
      <c r="C79">
        <v>274.60140000000001</v>
      </c>
      <c r="D79">
        <v>4.9526980000000007</v>
      </c>
      <c r="E79">
        <v>106.13792401559286</v>
      </c>
      <c r="F79" s="17">
        <f t="shared" si="1"/>
        <v>957.48459000000003</v>
      </c>
      <c r="G79" s="3">
        <v>42.515410000000003</v>
      </c>
    </row>
    <row r="80" spans="1:7" x14ac:dyDescent="0.2">
      <c r="A80" t="s">
        <v>25</v>
      </c>
      <c r="B80">
        <v>10.474231567122159</v>
      </c>
      <c r="C80">
        <v>103.50920000000001</v>
      </c>
      <c r="D80">
        <v>9.9115149999999996</v>
      </c>
      <c r="E80">
        <v>54.177882425843102</v>
      </c>
      <c r="F80" s="17">
        <f t="shared" si="1"/>
        <v>982.20866999999998</v>
      </c>
      <c r="G80" s="8">
        <v>17.791330000000002</v>
      </c>
    </row>
    <row r="81" spans="1:7" x14ac:dyDescent="0.2">
      <c r="A81" t="s">
        <v>26</v>
      </c>
      <c r="B81">
        <v>276.33863147607332</v>
      </c>
      <c r="C81">
        <v>2293.0164</v>
      </c>
      <c r="D81">
        <v>81.695164999999989</v>
      </c>
      <c r="E81">
        <v>1421.7027152180381</v>
      </c>
      <c r="F81" s="17">
        <f t="shared" si="1"/>
        <v>652.61680000000001</v>
      </c>
      <c r="G81" s="3">
        <v>347.38319999999999</v>
      </c>
    </row>
    <row r="82" spans="1:7" x14ac:dyDescent="0.2">
      <c r="A82" t="s">
        <v>27</v>
      </c>
      <c r="B82">
        <v>139.8616549749392</v>
      </c>
      <c r="C82">
        <v>539.65470000000005</v>
      </c>
      <c r="D82">
        <v>31.729198</v>
      </c>
      <c r="E82">
        <v>555.45537148708934</v>
      </c>
      <c r="F82" s="17">
        <f t="shared" si="1"/>
        <v>945.39369999999997</v>
      </c>
      <c r="G82" s="3">
        <v>54.606300000000005</v>
      </c>
    </row>
    <row r="83" spans="1:7" x14ac:dyDescent="0.2">
      <c r="A83" t="s">
        <v>1</v>
      </c>
      <c r="B83">
        <v>110.76973021184098</v>
      </c>
      <c r="C83">
        <v>466.27390000000003</v>
      </c>
      <c r="D83">
        <v>26.222168</v>
      </c>
      <c r="E83">
        <v>444.62117610054827</v>
      </c>
      <c r="F83" s="17">
        <f t="shared" si="1"/>
        <v>917.07741999999996</v>
      </c>
      <c r="G83" s="8">
        <v>82.922579999999996</v>
      </c>
    </row>
    <row r="84" spans="1:7" x14ac:dyDescent="0.2">
      <c r="A84" t="s">
        <v>2</v>
      </c>
      <c r="B84">
        <v>130.12659754509551</v>
      </c>
      <c r="C84">
        <v>519.44050000000004</v>
      </c>
      <c r="D84">
        <v>32.589708999999999</v>
      </c>
      <c r="E84">
        <v>535.83087674509716</v>
      </c>
      <c r="F84" s="17">
        <f t="shared" si="1"/>
        <v>878.32212000000004</v>
      </c>
      <c r="G84" s="3">
        <v>121.67788</v>
      </c>
    </row>
    <row r="85" spans="1:7" x14ac:dyDescent="0.2">
      <c r="A85" t="s">
        <v>3</v>
      </c>
      <c r="B85">
        <v>12.823426821590063</v>
      </c>
      <c r="C85">
        <v>339.18729999999999</v>
      </c>
      <c r="D85">
        <v>9.7195999999999998</v>
      </c>
      <c r="E85">
        <v>68.915875214653681</v>
      </c>
      <c r="F85" s="17">
        <f t="shared" si="1"/>
        <v>945.27132000000006</v>
      </c>
      <c r="G85" s="8">
        <v>54.728679999999997</v>
      </c>
    </row>
    <row r="86" spans="1:7" x14ac:dyDescent="0.2">
      <c r="A86" t="s">
        <v>4</v>
      </c>
      <c r="B86" s="6">
        <v>13.055255109000001</v>
      </c>
      <c r="C86">
        <v>178.15969999999999</v>
      </c>
      <c r="D86">
        <v>6.7268140000000001</v>
      </c>
      <c r="E86">
        <v>62.327983579589898</v>
      </c>
      <c r="F86" s="17">
        <f t="shared" si="1"/>
        <v>974.59020999999996</v>
      </c>
      <c r="G86" s="3">
        <v>25.409790000000001</v>
      </c>
    </row>
    <row r="87" spans="1:7" x14ac:dyDescent="0.2">
      <c r="A87" t="s">
        <v>5</v>
      </c>
      <c r="B87">
        <v>4.9170309467528446</v>
      </c>
      <c r="C87">
        <v>64.971199999999996</v>
      </c>
      <c r="D87">
        <v>1.626652</v>
      </c>
      <c r="E87">
        <v>25.944504645695737</v>
      </c>
      <c r="F87" s="17">
        <f t="shared" si="1"/>
        <v>989.99851999999998</v>
      </c>
      <c r="G87" s="3">
        <v>10.001479999999999</v>
      </c>
    </row>
    <row r="88" spans="1:7" x14ac:dyDescent="0.2">
      <c r="A88" t="s">
        <v>6</v>
      </c>
      <c r="B88">
        <v>68.358839625418355</v>
      </c>
      <c r="C88">
        <v>542.14670000000001</v>
      </c>
      <c r="D88">
        <v>24.227513999999999</v>
      </c>
      <c r="E88">
        <v>252.5481799648966</v>
      </c>
      <c r="F88" s="17">
        <f t="shared" si="1"/>
        <v>874.60523000000001</v>
      </c>
      <c r="G88" s="3">
        <v>125.39477000000001</v>
      </c>
    </row>
    <row r="89" spans="1:7" x14ac:dyDescent="0.2">
      <c r="A89" t="s">
        <v>7</v>
      </c>
      <c r="B89">
        <v>73.599303860684699</v>
      </c>
      <c r="C89">
        <v>303.20979999999997</v>
      </c>
      <c r="D89">
        <v>13.538875000000001</v>
      </c>
      <c r="E89">
        <v>346.49873796163519</v>
      </c>
      <c r="F89" s="17">
        <f t="shared" si="1"/>
        <v>951.50812999999994</v>
      </c>
      <c r="G89" s="2">
        <v>48.491870000000006</v>
      </c>
    </row>
    <row r="90" spans="1:7" x14ac:dyDescent="0.2">
      <c r="A90" t="s">
        <v>8</v>
      </c>
      <c r="B90">
        <v>7.8984927050037683</v>
      </c>
      <c r="C90">
        <v>70.031400000000005</v>
      </c>
      <c r="D90">
        <v>2.826085</v>
      </c>
      <c r="E90">
        <v>31.081901909215638</v>
      </c>
      <c r="F90" s="17">
        <f t="shared" si="1"/>
        <v>985.25021000000004</v>
      </c>
      <c r="G90" s="2">
        <v>14.749790000000001</v>
      </c>
    </row>
    <row r="91" spans="1:7" x14ac:dyDescent="0.2">
      <c r="A91" t="s">
        <v>9</v>
      </c>
      <c r="B91">
        <v>63.976848760783064</v>
      </c>
      <c r="C91">
        <v>275.88549999999998</v>
      </c>
      <c r="D91">
        <v>24.828679000000001</v>
      </c>
      <c r="E91">
        <v>268.51491697254858</v>
      </c>
      <c r="F91" s="17">
        <f t="shared" si="1"/>
        <v>944.62739999999997</v>
      </c>
      <c r="G91" s="8">
        <v>55.372599999999998</v>
      </c>
    </row>
    <row r="92" spans="1:7" x14ac:dyDescent="0.2">
      <c r="A92" t="s">
        <v>10</v>
      </c>
      <c r="B92">
        <v>640.6674256392032</v>
      </c>
      <c r="C92">
        <v>3065.2293</v>
      </c>
      <c r="D92">
        <v>138.88187200000002</v>
      </c>
      <c r="E92">
        <v>2728.8702467058779</v>
      </c>
      <c r="F92" s="17">
        <f t="shared" si="1"/>
        <v>549.74824999999998</v>
      </c>
      <c r="G92" s="8">
        <v>450.25175000000002</v>
      </c>
    </row>
    <row r="93" spans="1:7" x14ac:dyDescent="0.2">
      <c r="A93" t="s">
        <v>11</v>
      </c>
      <c r="B93">
        <v>831.05421657253282</v>
      </c>
      <c r="C93">
        <v>4443.3743999999997</v>
      </c>
      <c r="D93">
        <v>200.80434199999999</v>
      </c>
      <c r="E93">
        <v>3888.2260359215625</v>
      </c>
      <c r="F93" s="17">
        <f t="shared" si="1"/>
        <v>175.36572999999999</v>
      </c>
      <c r="G93" s="3">
        <v>824.63427000000001</v>
      </c>
    </row>
    <row r="94" spans="1:7" x14ac:dyDescent="0.2">
      <c r="A94" t="s">
        <v>12</v>
      </c>
      <c r="B94">
        <v>21.936248551293691</v>
      </c>
      <c r="C94">
        <v>473.52730000000003</v>
      </c>
      <c r="D94">
        <v>15.386998999999999</v>
      </c>
      <c r="E94">
        <v>205.25701489250162</v>
      </c>
      <c r="F94" s="17">
        <f t="shared" si="1"/>
        <v>909.82744000000002</v>
      </c>
      <c r="G94" s="8">
        <v>90.172560000000004</v>
      </c>
    </row>
    <row r="95" spans="1:7" x14ac:dyDescent="0.2">
      <c r="A95" t="s">
        <v>13</v>
      </c>
      <c r="B95">
        <v>44.289964219362822</v>
      </c>
      <c r="C95">
        <v>474.85840000000002</v>
      </c>
      <c r="D95">
        <v>17.968800999999999</v>
      </c>
      <c r="E95" s="6">
        <v>163.989</v>
      </c>
      <c r="F95" s="17">
        <f t="shared" si="1"/>
        <v>934.37130999999999</v>
      </c>
      <c r="G95" s="3">
        <v>65.628690000000006</v>
      </c>
    </row>
    <row r="96" spans="1:7" x14ac:dyDescent="0.2">
      <c r="A96" t="s">
        <v>14</v>
      </c>
      <c r="B96">
        <v>216.84912194568989</v>
      </c>
      <c r="C96">
        <v>244.67599999999999</v>
      </c>
      <c r="D96">
        <v>11.317482999999999</v>
      </c>
      <c r="E96">
        <v>399.32170163243075</v>
      </c>
      <c r="F96" s="17">
        <f t="shared" si="1"/>
        <v>935.49086</v>
      </c>
      <c r="G96" s="3">
        <v>64.509140000000002</v>
      </c>
    </row>
    <row r="97" spans="1:7" x14ac:dyDescent="0.2">
      <c r="A97" t="s">
        <v>15</v>
      </c>
      <c r="B97">
        <v>361.81796778195371</v>
      </c>
      <c r="C97">
        <v>2590.7429999999999</v>
      </c>
      <c r="D97">
        <v>113.11947500000001</v>
      </c>
      <c r="E97">
        <v>2011.3021988274477</v>
      </c>
      <c r="F97" s="17">
        <f t="shared" si="1"/>
        <v>565.23602000000005</v>
      </c>
      <c r="G97" s="8">
        <v>434.76398</v>
      </c>
    </row>
    <row r="98" spans="1:7" x14ac:dyDescent="0.2">
      <c r="A98" t="s">
        <v>16</v>
      </c>
      <c r="B98">
        <v>7.9499616650665113</v>
      </c>
      <c r="C98">
        <v>98.886799999999994</v>
      </c>
      <c r="D98">
        <v>3.924687</v>
      </c>
      <c r="E98">
        <v>34.343961072823475</v>
      </c>
      <c r="F98" s="17">
        <f t="shared" si="1"/>
        <v>988.36971000000005</v>
      </c>
      <c r="G98" s="8">
        <v>11.63029</v>
      </c>
    </row>
    <row r="99" spans="1:7" x14ac:dyDescent="0.2">
      <c r="A99" t="s">
        <v>17</v>
      </c>
      <c r="B99">
        <v>11.733992610988006</v>
      </c>
      <c r="C99">
        <v>147.5085</v>
      </c>
      <c r="D99">
        <v>5.4600209999999993</v>
      </c>
      <c r="E99">
        <v>54.751510087780304</v>
      </c>
      <c r="F99" s="17">
        <f t="shared" si="1"/>
        <v>979.34090000000003</v>
      </c>
      <c r="G99" s="3">
        <v>20.659099999999999</v>
      </c>
    </row>
    <row r="100" spans="1:7" x14ac:dyDescent="0.2">
      <c r="A100" t="s">
        <v>18</v>
      </c>
      <c r="B100">
        <v>12.151339425089958</v>
      </c>
      <c r="C100">
        <v>31.577100000000002</v>
      </c>
      <c r="D100">
        <v>3.7921590000000003</v>
      </c>
      <c r="E100">
        <v>69.825641851011653</v>
      </c>
      <c r="F100" s="17">
        <f t="shared" si="1"/>
        <v>987.44772999999998</v>
      </c>
      <c r="G100" s="8">
        <v>12.55227</v>
      </c>
    </row>
    <row r="101" spans="1:7" x14ac:dyDescent="0.2">
      <c r="A101" t="s">
        <v>19</v>
      </c>
      <c r="B101">
        <v>3.1858653390064684</v>
      </c>
      <c r="C101">
        <v>26.557200000000002</v>
      </c>
      <c r="D101">
        <v>0.54542800000000002</v>
      </c>
      <c r="E101">
        <v>15.725847979402216</v>
      </c>
      <c r="F101" s="17">
        <f t="shared" si="1"/>
        <v>997.33930999999995</v>
      </c>
      <c r="G101" s="8">
        <v>2.6606900000000002</v>
      </c>
    </row>
    <row r="102" spans="1:7" x14ac:dyDescent="0.2">
      <c r="A102" t="s">
        <v>20</v>
      </c>
      <c r="B102">
        <v>193.45415109019228</v>
      </c>
      <c r="C102">
        <v>946.64530000000002</v>
      </c>
      <c r="D102">
        <v>44.092218000000003</v>
      </c>
      <c r="E102">
        <v>910.19434756862597</v>
      </c>
      <c r="F102" s="17">
        <f t="shared" si="1"/>
        <v>806.65178000000003</v>
      </c>
      <c r="G102" s="3">
        <v>193.34822</v>
      </c>
    </row>
    <row r="103" spans="1:7" x14ac:dyDescent="0.2">
      <c r="A103" t="s">
        <v>21</v>
      </c>
      <c r="B103">
        <v>112.75689402572034</v>
      </c>
      <c r="C103">
        <v>1832.7421999999999</v>
      </c>
      <c r="D103">
        <v>71.890679000000006</v>
      </c>
      <c r="E103">
        <v>596.054591863312</v>
      </c>
      <c r="F103" s="17">
        <f t="shared" si="1"/>
        <v>609.86953999999992</v>
      </c>
      <c r="G103" s="3">
        <v>390.13046000000003</v>
      </c>
    </row>
    <row r="104" spans="1:7" x14ac:dyDescent="0.2">
      <c r="A104" t="s">
        <v>22</v>
      </c>
      <c r="B104">
        <v>43.452578855536409</v>
      </c>
      <c r="C104">
        <v>526.4058</v>
      </c>
      <c r="D104">
        <v>16.354725000000002</v>
      </c>
      <c r="E104">
        <v>239.98692263890158</v>
      </c>
      <c r="F104" s="17">
        <f t="shared" si="1"/>
        <v>931.33813999999995</v>
      </c>
      <c r="G104" s="8">
        <v>68.661860000000004</v>
      </c>
    </row>
    <row r="105" spans="1:7" x14ac:dyDescent="0.2">
      <c r="A105" t="s">
        <v>23</v>
      </c>
      <c r="B105">
        <v>57.682332745388372</v>
      </c>
      <c r="C105">
        <v>897.22609999999997</v>
      </c>
      <c r="D105">
        <v>23.712653</v>
      </c>
      <c r="E105">
        <v>251.01927841619676</v>
      </c>
      <c r="F105" s="17">
        <f t="shared" si="1"/>
        <v>883.77553</v>
      </c>
      <c r="G105" s="3">
        <v>116.22447</v>
      </c>
    </row>
    <row r="106" spans="1:7" x14ac:dyDescent="0.2">
      <c r="A106" t="s">
        <v>24</v>
      </c>
      <c r="B106">
        <v>22.716830140117203</v>
      </c>
      <c r="C106">
        <v>274.16039999999998</v>
      </c>
      <c r="D106">
        <v>4.8626890000000005</v>
      </c>
      <c r="E106">
        <v>105.720354988541</v>
      </c>
      <c r="F106" s="17">
        <f t="shared" si="1"/>
        <v>959.81197999999995</v>
      </c>
      <c r="G106" s="3">
        <v>40.188019999999995</v>
      </c>
    </row>
    <row r="107" spans="1:7" x14ac:dyDescent="0.2">
      <c r="A107" t="s">
        <v>25</v>
      </c>
      <c r="B107">
        <v>10.630059765803715</v>
      </c>
      <c r="C107">
        <v>102.85590000000001</v>
      </c>
      <c r="D107">
        <v>10.248400999999999</v>
      </c>
      <c r="E107">
        <v>54.331588482305797</v>
      </c>
      <c r="F107" s="17">
        <f t="shared" si="1"/>
        <v>982.71734000000004</v>
      </c>
      <c r="G107" s="8">
        <v>17.28266</v>
      </c>
    </row>
    <row r="108" spans="1:7" x14ac:dyDescent="0.2">
      <c r="A108" t="s">
        <v>26</v>
      </c>
      <c r="B108">
        <v>279.31112914509259</v>
      </c>
      <c r="C108">
        <v>2313.9045999999998</v>
      </c>
      <c r="D108">
        <v>81.511227000000005</v>
      </c>
      <c r="E108">
        <v>1394.3200551294094</v>
      </c>
      <c r="F108" s="17">
        <f t="shared" si="1"/>
        <v>671.06150000000002</v>
      </c>
      <c r="G108" s="3">
        <v>328.93849999999998</v>
      </c>
    </row>
    <row r="109" spans="1:7" x14ac:dyDescent="0.2">
      <c r="A109" t="s">
        <v>27</v>
      </c>
      <c r="B109">
        <v>130.31872457658451</v>
      </c>
      <c r="C109">
        <v>545.66229999999996</v>
      </c>
      <c r="D109">
        <v>31.326491000000001</v>
      </c>
      <c r="E109">
        <v>533.87952918845372</v>
      </c>
      <c r="F109" s="17">
        <f t="shared" si="1"/>
        <v>946.71603000000005</v>
      </c>
      <c r="G109" s="3">
        <v>53.283970000000004</v>
      </c>
    </row>
    <row r="110" spans="1:7" x14ac:dyDescent="0.2">
      <c r="A110" t="s">
        <v>1</v>
      </c>
      <c r="B110">
        <v>108.84764557729027</v>
      </c>
      <c r="C110">
        <v>108.84764557729027</v>
      </c>
      <c r="D110">
        <v>24.873296999999997</v>
      </c>
      <c r="E110">
        <v>435.225238000437</v>
      </c>
      <c r="F110" s="17">
        <f t="shared" si="1"/>
        <v>925.03710000000001</v>
      </c>
      <c r="G110" s="8">
        <v>74.962899999999991</v>
      </c>
    </row>
    <row r="111" spans="1:7" x14ac:dyDescent="0.2">
      <c r="A111" t="s">
        <v>2</v>
      </c>
      <c r="B111">
        <v>126.96286444326667</v>
      </c>
      <c r="C111">
        <v>126.96286444326667</v>
      </c>
      <c r="D111">
        <v>30.938054000000001</v>
      </c>
      <c r="E111">
        <v>525.21181065260851</v>
      </c>
      <c r="F111" s="17">
        <f t="shared" si="1"/>
        <v>889.09442999999999</v>
      </c>
      <c r="G111" s="3">
        <v>110.90557000000001</v>
      </c>
    </row>
    <row r="112" spans="1:7" x14ac:dyDescent="0.2">
      <c r="A112" t="s">
        <v>3</v>
      </c>
      <c r="B112">
        <v>13.421197804123111</v>
      </c>
      <c r="C112">
        <v>13.421197804123111</v>
      </c>
      <c r="D112">
        <v>9.4996589999999994</v>
      </c>
      <c r="E112">
        <v>70.240275010196356</v>
      </c>
      <c r="F112" s="17">
        <f t="shared" si="1"/>
        <v>951.54016999999999</v>
      </c>
      <c r="G112" s="8">
        <v>48.459830000000004</v>
      </c>
    </row>
    <row r="113" spans="1:7" x14ac:dyDescent="0.2">
      <c r="A113" t="s">
        <v>4</v>
      </c>
      <c r="B113" s="6">
        <v>12.811557938</v>
      </c>
      <c r="C113" s="6">
        <v>12.811557938</v>
      </c>
      <c r="D113" s="6">
        <v>6.4324489999999992</v>
      </c>
      <c r="E113">
        <v>57.472012426685268</v>
      </c>
      <c r="F113" s="17">
        <f t="shared" si="1"/>
        <v>975.92813999999998</v>
      </c>
      <c r="G113" s="3">
        <v>24.071860000000001</v>
      </c>
    </row>
    <row r="114" spans="1:7" x14ac:dyDescent="0.2">
      <c r="A114" t="s">
        <v>5</v>
      </c>
      <c r="B114">
        <v>5.324700100465293</v>
      </c>
      <c r="C114">
        <v>5.324700100465293</v>
      </c>
      <c r="D114">
        <v>1.5259320000000001</v>
      </c>
      <c r="E114">
        <v>25.00844888635066</v>
      </c>
      <c r="F114" s="17">
        <f t="shared" si="1"/>
        <v>991.09100999999998</v>
      </c>
      <c r="G114" s="3">
        <v>8.9089899999999993</v>
      </c>
    </row>
    <row r="115" spans="1:7" x14ac:dyDescent="0.2">
      <c r="A115" t="s">
        <v>6</v>
      </c>
      <c r="B115">
        <v>65.29989982873947</v>
      </c>
      <c r="C115">
        <v>65.29989982873947</v>
      </c>
      <c r="D115">
        <v>23.766193999999999</v>
      </c>
      <c r="E115">
        <v>245.97455865404294</v>
      </c>
      <c r="F115" s="17">
        <f t="shared" si="1"/>
        <v>885.93142</v>
      </c>
      <c r="G115" s="3">
        <v>114.06858</v>
      </c>
    </row>
    <row r="116" spans="1:7" x14ac:dyDescent="0.2">
      <c r="A116" t="s">
        <v>7</v>
      </c>
      <c r="B116">
        <v>79.196077044801271</v>
      </c>
      <c r="C116">
        <v>79.196077044801271</v>
      </c>
      <c r="D116">
        <v>13.069925</v>
      </c>
      <c r="E116">
        <v>355.22244950521105</v>
      </c>
      <c r="F116" s="17">
        <f t="shared" si="1"/>
        <v>956.16190000000006</v>
      </c>
      <c r="G116" s="2">
        <v>43.838099999999997</v>
      </c>
    </row>
    <row r="117" spans="1:7" x14ac:dyDescent="0.2">
      <c r="A117" t="s">
        <v>8</v>
      </c>
      <c r="B117">
        <v>9.7810855859656183</v>
      </c>
      <c r="C117">
        <v>9.7810855859656183</v>
      </c>
      <c r="D117">
        <v>2.7260260000000001</v>
      </c>
      <c r="E117">
        <v>31.370395572765847</v>
      </c>
      <c r="F117" s="17">
        <f t="shared" si="1"/>
        <v>988.52026000000001</v>
      </c>
      <c r="G117" s="2">
        <v>11.47974</v>
      </c>
    </row>
    <row r="118" spans="1:7" x14ac:dyDescent="0.2">
      <c r="A118" t="s">
        <v>9</v>
      </c>
      <c r="B118">
        <v>65.369025511283112</v>
      </c>
      <c r="C118">
        <v>65.369025511283112</v>
      </c>
      <c r="D118">
        <v>23.246067</v>
      </c>
      <c r="E118">
        <v>271.89178836264665</v>
      </c>
      <c r="F118" s="17">
        <f t="shared" si="1"/>
        <v>951.30223000000001</v>
      </c>
      <c r="G118" s="8">
        <v>48.697769999999998</v>
      </c>
    </row>
    <row r="119" spans="1:7" x14ac:dyDescent="0.2">
      <c r="A119" t="s">
        <v>10</v>
      </c>
      <c r="B119">
        <v>605.19717711127544</v>
      </c>
      <c r="C119">
        <v>605.19717711127544</v>
      </c>
      <c r="D119">
        <v>127.83573699999999</v>
      </c>
      <c r="E119">
        <v>2639.0087016482562</v>
      </c>
      <c r="F119" s="17">
        <f t="shared" si="1"/>
        <v>599.36142999999993</v>
      </c>
      <c r="G119" s="8">
        <v>400.63857000000002</v>
      </c>
    </row>
    <row r="120" spans="1:7" x14ac:dyDescent="0.2">
      <c r="A120" t="s">
        <v>11</v>
      </c>
      <c r="B120">
        <v>840.82423901477398</v>
      </c>
      <c r="C120">
        <v>840.82423901477398</v>
      </c>
      <c r="D120">
        <v>194.24805499999999</v>
      </c>
      <c r="E120">
        <v>3889.6688952996215</v>
      </c>
      <c r="F120" s="17">
        <f t="shared" si="1"/>
        <v>255.26936000000001</v>
      </c>
      <c r="G120" s="3">
        <v>744.73063999999999</v>
      </c>
    </row>
    <row r="121" spans="1:7" x14ac:dyDescent="0.2">
      <c r="A121" t="s">
        <v>12</v>
      </c>
      <c r="B121">
        <v>22.591224996236253</v>
      </c>
      <c r="C121">
        <v>22.591224996236253</v>
      </c>
      <c r="D121">
        <v>14.470268000000001</v>
      </c>
      <c r="E121">
        <v>188.92599593680674</v>
      </c>
      <c r="F121" s="17">
        <f t="shared" si="1"/>
        <v>923.20190000000002</v>
      </c>
      <c r="G121" s="8">
        <v>76.798100000000005</v>
      </c>
    </row>
    <row r="122" spans="1:7" x14ac:dyDescent="0.2">
      <c r="A122" t="s">
        <v>13</v>
      </c>
      <c r="B122">
        <v>41.692928494897089</v>
      </c>
      <c r="C122">
        <v>41.692928494897089</v>
      </c>
      <c r="D122">
        <v>17.606514000000001</v>
      </c>
      <c r="E122" s="6">
        <v>157.18199999999999</v>
      </c>
      <c r="F122" s="17">
        <f t="shared" si="1"/>
        <v>936.72362999999996</v>
      </c>
      <c r="G122" s="3">
        <v>63.27637</v>
      </c>
    </row>
    <row r="123" spans="1:7" x14ac:dyDescent="0.2">
      <c r="A123" t="s">
        <v>14</v>
      </c>
      <c r="B123">
        <v>180.54210516769857</v>
      </c>
      <c r="C123">
        <v>180.54210516769857</v>
      </c>
      <c r="D123">
        <v>10.839985</v>
      </c>
      <c r="E123">
        <v>425.85228192812104</v>
      </c>
      <c r="F123" s="17">
        <f t="shared" si="1"/>
        <v>939.75691000000006</v>
      </c>
      <c r="G123" s="3">
        <v>60.243089999999995</v>
      </c>
    </row>
    <row r="124" spans="1:7" x14ac:dyDescent="0.2">
      <c r="A124" t="s">
        <v>15</v>
      </c>
      <c r="B124">
        <v>340.87186687236863</v>
      </c>
      <c r="C124">
        <v>340.87186687236863</v>
      </c>
      <c r="D124">
        <v>103.057147</v>
      </c>
      <c r="E124">
        <v>1896.7553015181375</v>
      </c>
      <c r="F124" s="17">
        <f t="shared" si="1"/>
        <v>611.21307999999999</v>
      </c>
      <c r="G124" s="8">
        <v>388.78692000000001</v>
      </c>
    </row>
    <row r="125" spans="1:7" x14ac:dyDescent="0.2">
      <c r="A125" t="s">
        <v>16</v>
      </c>
      <c r="B125">
        <v>7.9982590922131145</v>
      </c>
      <c r="C125">
        <v>7.9982590922131145</v>
      </c>
      <c r="D125">
        <v>3.7981850000000001</v>
      </c>
      <c r="E125">
        <v>34.601740323338618</v>
      </c>
      <c r="F125" s="17">
        <f t="shared" si="1"/>
        <v>989.32407999999998</v>
      </c>
      <c r="G125" s="8">
        <v>10.67592</v>
      </c>
    </row>
    <row r="126" spans="1:7" x14ac:dyDescent="0.2">
      <c r="A126" t="s">
        <v>17</v>
      </c>
      <c r="B126">
        <v>12.125742354964805</v>
      </c>
      <c r="C126">
        <v>12.125742354964805</v>
      </c>
      <c r="D126">
        <v>5.2842120000000001</v>
      </c>
      <c r="E126">
        <v>56.846622904439066</v>
      </c>
      <c r="F126" s="17">
        <f t="shared" si="1"/>
        <v>979.63271999999995</v>
      </c>
      <c r="G126" s="3">
        <v>20.367279999999997</v>
      </c>
    </row>
    <row r="127" spans="1:7" x14ac:dyDescent="0.2">
      <c r="A127" t="s">
        <v>18</v>
      </c>
      <c r="B127">
        <v>12.215002696486984</v>
      </c>
      <c r="C127">
        <v>12.215002696486984</v>
      </c>
      <c r="D127">
        <v>3.2707809999999999</v>
      </c>
      <c r="E127">
        <v>73.992591285302936</v>
      </c>
      <c r="F127" s="17">
        <f t="shared" si="1"/>
        <v>989.32129999999995</v>
      </c>
      <c r="G127" s="8">
        <v>10.678700000000001</v>
      </c>
    </row>
    <row r="128" spans="1:7" x14ac:dyDescent="0.2">
      <c r="A128" t="s">
        <v>19</v>
      </c>
      <c r="B128">
        <v>3.0619213875947833</v>
      </c>
      <c r="C128">
        <v>3.0619213875947833</v>
      </c>
      <c r="D128">
        <v>0.500753</v>
      </c>
      <c r="E128">
        <v>14.933066818960594</v>
      </c>
      <c r="F128" s="17">
        <f t="shared" si="1"/>
        <v>997.69248000000005</v>
      </c>
      <c r="G128" s="8">
        <v>2.3075199999999998</v>
      </c>
    </row>
    <row r="129" spans="1:7" x14ac:dyDescent="0.2">
      <c r="A129" t="s">
        <v>20</v>
      </c>
      <c r="B129">
        <v>197.52796849338239</v>
      </c>
      <c r="C129">
        <v>197.52796849338239</v>
      </c>
      <c r="D129">
        <v>41.771701</v>
      </c>
      <c r="E129">
        <v>909.79346666148103</v>
      </c>
      <c r="F129" s="17">
        <f t="shared" si="1"/>
        <v>828.53102000000001</v>
      </c>
      <c r="G129" s="3">
        <v>171.46898000000002</v>
      </c>
    </row>
    <row r="130" spans="1:7" x14ac:dyDescent="0.2">
      <c r="A130" t="s">
        <v>21</v>
      </c>
      <c r="B130">
        <v>109.77393801726173</v>
      </c>
      <c r="C130">
        <v>109.77393801726173</v>
      </c>
      <c r="D130">
        <v>70.250647000000001</v>
      </c>
      <c r="E130">
        <v>599.44918839910758</v>
      </c>
      <c r="F130" s="17">
        <f t="shared" si="1"/>
        <v>626.72303000000011</v>
      </c>
      <c r="G130" s="3">
        <v>373.27696999999995</v>
      </c>
    </row>
    <row r="131" spans="1:7" x14ac:dyDescent="0.2">
      <c r="A131" t="s">
        <v>22</v>
      </c>
      <c r="B131">
        <v>43.985746000811822</v>
      </c>
      <c r="C131">
        <v>43.985746000811822</v>
      </c>
      <c r="D131">
        <v>15.15657</v>
      </c>
      <c r="E131">
        <v>229.03186052077729</v>
      </c>
      <c r="F131" s="17">
        <f t="shared" ref="F131:F136" si="2">-G131+1000</f>
        <v>940.26846</v>
      </c>
      <c r="G131" s="8">
        <v>59.731540000000003</v>
      </c>
    </row>
    <row r="132" spans="1:7" x14ac:dyDescent="0.2">
      <c r="A132" t="s">
        <v>23</v>
      </c>
      <c r="B132">
        <v>59.146251858018843</v>
      </c>
      <c r="C132">
        <v>59.146251858018843</v>
      </c>
      <c r="D132">
        <v>23.472380000000001</v>
      </c>
      <c r="E132">
        <v>251.362040527804</v>
      </c>
      <c r="F132" s="17">
        <f t="shared" si="2"/>
        <v>887.82070999999996</v>
      </c>
      <c r="G132" s="3">
        <v>112.17928999999999</v>
      </c>
    </row>
    <row r="133" spans="1:7" x14ac:dyDescent="0.2">
      <c r="A133" t="s">
        <v>24</v>
      </c>
      <c r="B133">
        <v>20.799650422485307</v>
      </c>
      <c r="C133">
        <v>20.799650422485307</v>
      </c>
      <c r="D133">
        <v>4.4458710000000004</v>
      </c>
      <c r="E133">
        <v>106.69682862555049</v>
      </c>
      <c r="F133" s="17">
        <f t="shared" si="2"/>
        <v>962.71116000000006</v>
      </c>
      <c r="G133" s="3">
        <v>37.288839999999993</v>
      </c>
    </row>
    <row r="134" spans="1:7" x14ac:dyDescent="0.2">
      <c r="A134" t="s">
        <v>25</v>
      </c>
      <c r="B134">
        <v>10.131334311794406</v>
      </c>
      <c r="C134">
        <v>10.131334311794406</v>
      </c>
      <c r="D134">
        <v>9.6109159999999996</v>
      </c>
      <c r="E134">
        <v>53.706800043684197</v>
      </c>
      <c r="F134" s="17">
        <f t="shared" si="2"/>
        <v>983.99905999999999</v>
      </c>
      <c r="G134" s="8">
        <v>16.00094</v>
      </c>
    </row>
    <row r="135" spans="1:7" x14ac:dyDescent="0.2">
      <c r="A135" t="s">
        <v>26</v>
      </c>
      <c r="B135">
        <v>259.92385753307019</v>
      </c>
      <c r="C135">
        <v>259.92385753307019</v>
      </c>
      <c r="D135">
        <v>72.322647000000003</v>
      </c>
      <c r="E135">
        <v>1276.9626856482525</v>
      </c>
      <c r="F135" s="17">
        <f t="shared" si="2"/>
        <v>721.28459999999995</v>
      </c>
      <c r="G135" s="3">
        <v>278.71540000000005</v>
      </c>
    </row>
    <row r="136" spans="1:7" x14ac:dyDescent="0.2">
      <c r="A136" t="s">
        <v>27</v>
      </c>
      <c r="B136">
        <v>137.39560704153357</v>
      </c>
      <c r="C136">
        <v>137.39560704153357</v>
      </c>
      <c r="D136">
        <v>31.065866999999997</v>
      </c>
      <c r="E136">
        <v>547.05417423587585</v>
      </c>
      <c r="F136" s="17">
        <f t="shared" si="2"/>
        <v>952.84772999999996</v>
      </c>
      <c r="G136" s="3">
        <v>47.152269999999994</v>
      </c>
    </row>
    <row r="137" spans="1:7" x14ac:dyDescent="0.2">
      <c r="B137" s="12"/>
      <c r="F137" s="8"/>
    </row>
    <row r="138" spans="1:7" x14ac:dyDescent="0.2">
      <c r="B138" s="12"/>
      <c r="F138" s="3"/>
    </row>
    <row r="139" spans="1:7" x14ac:dyDescent="0.2">
      <c r="B139" s="12"/>
      <c r="F139" s="8"/>
    </row>
    <row r="140" spans="1:7" x14ac:dyDescent="0.2">
      <c r="B140" s="6"/>
      <c r="F140" s="3"/>
    </row>
    <row r="141" spans="1:7" x14ac:dyDescent="0.2">
      <c r="B141" s="12"/>
      <c r="F141" s="3"/>
    </row>
    <row r="142" spans="1:7" x14ac:dyDescent="0.2">
      <c r="B142" s="12"/>
      <c r="F142" s="3"/>
    </row>
    <row r="143" spans="1:7" x14ac:dyDescent="0.2">
      <c r="B143" s="12"/>
      <c r="F143" s="2"/>
    </row>
    <row r="144" spans="1:7" x14ac:dyDescent="0.2">
      <c r="B144" s="12"/>
      <c r="F144" s="2"/>
    </row>
    <row r="145" spans="2:6" x14ac:dyDescent="0.2">
      <c r="B145" s="12"/>
      <c r="F145" s="8"/>
    </row>
    <row r="146" spans="2:6" x14ac:dyDescent="0.2">
      <c r="B146" s="12"/>
      <c r="F146" s="8"/>
    </row>
    <row r="147" spans="2:6" x14ac:dyDescent="0.2">
      <c r="B147" s="12"/>
      <c r="F147" s="3"/>
    </row>
    <row r="148" spans="2:6" x14ac:dyDescent="0.2">
      <c r="B148" s="12"/>
      <c r="F148" s="8"/>
    </row>
    <row r="149" spans="2:6" x14ac:dyDescent="0.2">
      <c r="B149" s="12"/>
      <c r="E149" s="6"/>
      <c r="F149" s="3"/>
    </row>
    <row r="150" spans="2:6" x14ac:dyDescent="0.2">
      <c r="B150" s="12"/>
      <c r="F150" s="3"/>
    </row>
    <row r="151" spans="2:6" x14ac:dyDescent="0.2">
      <c r="B151" s="12"/>
      <c r="F151" s="8"/>
    </row>
    <row r="152" spans="2:6" x14ac:dyDescent="0.2">
      <c r="B152" s="12"/>
      <c r="F152" s="8"/>
    </row>
    <row r="153" spans="2:6" x14ac:dyDescent="0.2">
      <c r="B153" s="12"/>
      <c r="F153" s="3"/>
    </row>
    <row r="154" spans="2:6" x14ac:dyDescent="0.2">
      <c r="B154" s="12"/>
      <c r="F154" s="8"/>
    </row>
    <row r="155" spans="2:6" x14ac:dyDescent="0.2">
      <c r="B155" s="12"/>
      <c r="F155" s="8"/>
    </row>
    <row r="156" spans="2:6" x14ac:dyDescent="0.2">
      <c r="B156" s="12"/>
      <c r="F156" s="3"/>
    </row>
    <row r="157" spans="2:6" x14ac:dyDescent="0.2">
      <c r="B157" s="12"/>
      <c r="F157" s="3"/>
    </row>
    <row r="158" spans="2:6" x14ac:dyDescent="0.2">
      <c r="B158" s="12"/>
      <c r="F158" s="8"/>
    </row>
    <row r="159" spans="2:6" x14ac:dyDescent="0.2">
      <c r="B159" s="12"/>
      <c r="F159" s="3"/>
    </row>
    <row r="160" spans="2:6" x14ac:dyDescent="0.2">
      <c r="B160" s="12"/>
      <c r="F160" s="3"/>
    </row>
    <row r="161" spans="2:6" x14ac:dyDescent="0.2">
      <c r="B161" s="12"/>
      <c r="F161" s="8"/>
    </row>
    <row r="162" spans="2:6" x14ac:dyDescent="0.2">
      <c r="B162" s="12"/>
      <c r="F162" s="3"/>
    </row>
    <row r="163" spans="2:6" x14ac:dyDescent="0.2">
      <c r="B163" s="12"/>
      <c r="F16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4A87-6A5F-A940-BAF4-DE11DB6D6F58}">
  <dimension ref="A1:G163"/>
  <sheetViews>
    <sheetView workbookViewId="0">
      <selection activeCell="E18" sqref="E18"/>
    </sheetView>
  </sheetViews>
  <sheetFormatPr baseColWidth="10" defaultRowHeight="16" x14ac:dyDescent="0.2"/>
  <cols>
    <col min="1" max="1" width="14.33203125" customWidth="1"/>
    <col min="2" max="2" width="16.83203125" customWidth="1"/>
    <col min="3" max="3" width="17.83203125" customWidth="1"/>
    <col min="4" max="4" width="17.6640625" customWidth="1"/>
    <col min="5" max="5" width="18.33203125" customWidth="1"/>
    <col min="6" max="6" width="18.5" customWidth="1"/>
    <col min="7" max="7" width="11.6640625" customWidth="1"/>
  </cols>
  <sheetData>
    <row r="1" spans="1:7" x14ac:dyDescent="0.2">
      <c r="B1" t="s">
        <v>100</v>
      </c>
      <c r="C1" t="s">
        <v>96</v>
      </c>
      <c r="D1" t="s">
        <v>99</v>
      </c>
      <c r="E1" t="s">
        <v>97</v>
      </c>
      <c r="F1" t="s">
        <v>95</v>
      </c>
      <c r="G1" t="s">
        <v>50</v>
      </c>
    </row>
    <row r="2" spans="1:7" x14ac:dyDescent="0.2">
      <c r="A2" t="s">
        <v>1</v>
      </c>
      <c r="B2">
        <v>26.09994</v>
      </c>
      <c r="C2">
        <v>82520</v>
      </c>
      <c r="D2">
        <v>4.2898779999999999</v>
      </c>
      <c r="E2">
        <v>38847.9</v>
      </c>
      <c r="F2" s="17">
        <f>-G2+1000</f>
        <v>917.83653000000004</v>
      </c>
      <c r="G2" s="8">
        <v>82.163470000000004</v>
      </c>
    </row>
    <row r="3" spans="1:7" x14ac:dyDescent="0.2">
      <c r="A3" t="s">
        <v>2</v>
      </c>
      <c r="B3">
        <v>33.436999</v>
      </c>
      <c r="C3">
        <v>30280</v>
      </c>
      <c r="D3">
        <v>1.9585519999999998</v>
      </c>
      <c r="E3">
        <v>6893</v>
      </c>
      <c r="F3" s="17">
        <f t="shared" ref="F3:F66" si="0">-G3+1000</f>
        <v>878.17069000000004</v>
      </c>
      <c r="G3" s="3">
        <v>121.82930999999999</v>
      </c>
    </row>
    <row r="4" spans="1:7" x14ac:dyDescent="0.2">
      <c r="A4" t="s">
        <v>3</v>
      </c>
      <c r="B4">
        <v>9.5179489999999998</v>
      </c>
      <c r="C4">
        <v>108560</v>
      </c>
      <c r="D4">
        <v>1.3477429999999999</v>
      </c>
      <c r="E4">
        <v>38410</v>
      </c>
      <c r="F4" s="17">
        <f t="shared" si="0"/>
        <v>941.51160000000004</v>
      </c>
      <c r="G4" s="8">
        <v>58.488399999999999</v>
      </c>
    </row>
    <row r="5" spans="1:7" x14ac:dyDescent="0.2">
      <c r="A5" t="s">
        <v>4</v>
      </c>
      <c r="B5">
        <v>6.5331149999999996</v>
      </c>
      <c r="C5">
        <v>55964</v>
      </c>
      <c r="D5">
        <v>1.1917519999999999</v>
      </c>
      <c r="E5">
        <v>19241.202000000001</v>
      </c>
      <c r="F5" s="17">
        <f t="shared" si="0"/>
        <v>974.78747999999996</v>
      </c>
      <c r="G5" s="3">
        <v>25.212520000000001</v>
      </c>
    </row>
    <row r="6" spans="1:7" x14ac:dyDescent="0.2">
      <c r="A6" t="s">
        <v>5</v>
      </c>
      <c r="B6">
        <v>1.4906060000000001</v>
      </c>
      <c r="C6">
        <v>9240</v>
      </c>
      <c r="D6">
        <v>0.120154</v>
      </c>
      <c r="E6">
        <v>1726.1</v>
      </c>
      <c r="F6" s="17">
        <f t="shared" si="0"/>
        <v>990.25435000000004</v>
      </c>
      <c r="G6" s="3">
        <v>9.7456499999999995</v>
      </c>
    </row>
    <row r="7" spans="1:7" x14ac:dyDescent="0.2">
      <c r="A7" t="s">
        <v>6</v>
      </c>
      <c r="B7">
        <v>23.695026000000002</v>
      </c>
      <c r="C7">
        <v>77210</v>
      </c>
      <c r="D7">
        <v>2.905948</v>
      </c>
      <c r="E7">
        <v>26698.5</v>
      </c>
      <c r="F7" s="17">
        <f t="shared" si="0"/>
        <v>868.15097000000003</v>
      </c>
      <c r="G7" s="3">
        <v>131.84903</v>
      </c>
    </row>
    <row r="8" spans="1:7" x14ac:dyDescent="0.2">
      <c r="A8" t="s">
        <v>7</v>
      </c>
      <c r="B8">
        <v>13.764113</v>
      </c>
      <c r="C8">
        <v>40000</v>
      </c>
      <c r="D8">
        <v>1.6925409999999999</v>
      </c>
      <c r="E8">
        <v>6246.6</v>
      </c>
      <c r="F8" s="17">
        <f t="shared" si="0"/>
        <v>945.45289000000002</v>
      </c>
      <c r="G8" s="2">
        <v>54.547110000000004</v>
      </c>
    </row>
    <row r="9" spans="1:7" x14ac:dyDescent="0.2">
      <c r="A9" t="s">
        <v>8</v>
      </c>
      <c r="B9">
        <v>2.794835</v>
      </c>
      <c r="C9">
        <v>43470</v>
      </c>
      <c r="D9">
        <v>0.41784699999999997</v>
      </c>
      <c r="E9">
        <v>24212.5</v>
      </c>
      <c r="F9" s="17">
        <f t="shared" si="0"/>
        <v>980.25792999999999</v>
      </c>
      <c r="G9" s="2">
        <v>19.742069999999998</v>
      </c>
    </row>
    <row r="10" spans="1:7" x14ac:dyDescent="0.2">
      <c r="A10" t="s">
        <v>9</v>
      </c>
      <c r="B10">
        <v>24.030895000000001</v>
      </c>
      <c r="C10">
        <v>303910</v>
      </c>
      <c r="D10">
        <v>5.4127939999999999</v>
      </c>
      <c r="E10">
        <v>224090</v>
      </c>
      <c r="F10" s="17">
        <f t="shared" si="0"/>
        <v>940.12933999999996</v>
      </c>
      <c r="G10" s="8">
        <v>59.870660000000001</v>
      </c>
    </row>
    <row r="11" spans="1:7" x14ac:dyDescent="0.2">
      <c r="A11" t="s">
        <v>10</v>
      </c>
      <c r="B11">
        <v>143.06659400000001</v>
      </c>
      <c r="C11">
        <v>547557</v>
      </c>
      <c r="D11">
        <v>14.224525</v>
      </c>
      <c r="E11">
        <v>169194</v>
      </c>
      <c r="F11" s="17">
        <f t="shared" si="0"/>
        <v>526.24683000000005</v>
      </c>
      <c r="G11" s="8">
        <v>473.75317000000001</v>
      </c>
    </row>
    <row r="12" spans="1:7" x14ac:dyDescent="0.2">
      <c r="A12" t="s">
        <v>11</v>
      </c>
      <c r="B12">
        <v>203.66698099999999</v>
      </c>
      <c r="C12">
        <v>349360</v>
      </c>
      <c r="D12">
        <v>15.387889999999999</v>
      </c>
      <c r="E12">
        <v>114190</v>
      </c>
      <c r="F12" s="17">
        <f t="shared" si="0"/>
        <v>74.733429999999998</v>
      </c>
      <c r="G12" s="3">
        <v>925.26657</v>
      </c>
    </row>
    <row r="13" spans="1:7" x14ac:dyDescent="0.2">
      <c r="A13" t="s">
        <v>12</v>
      </c>
      <c r="B13">
        <v>15.86795</v>
      </c>
      <c r="C13">
        <v>128900</v>
      </c>
      <c r="D13">
        <v>1.3499590000000001</v>
      </c>
      <c r="E13">
        <v>39018</v>
      </c>
      <c r="F13" s="17">
        <f t="shared" si="0"/>
        <v>904.62192000000005</v>
      </c>
      <c r="G13" s="8">
        <v>95.378079999999997</v>
      </c>
    </row>
    <row r="14" spans="1:7" x14ac:dyDescent="0.2">
      <c r="A14" t="s">
        <v>13</v>
      </c>
      <c r="B14">
        <v>17.274353999999999</v>
      </c>
      <c r="C14">
        <v>91260</v>
      </c>
      <c r="D14">
        <v>2.156501</v>
      </c>
      <c r="E14" s="6">
        <v>20587.3</v>
      </c>
      <c r="F14" s="17">
        <f t="shared" si="0"/>
        <v>936.71362999999997</v>
      </c>
      <c r="G14" s="3">
        <v>63.286370000000005</v>
      </c>
    </row>
    <row r="15" spans="1:7" x14ac:dyDescent="0.2">
      <c r="A15" t="s">
        <v>14</v>
      </c>
      <c r="B15">
        <v>10.921146</v>
      </c>
      <c r="C15">
        <v>68890</v>
      </c>
      <c r="D15">
        <v>0.39715200000000001</v>
      </c>
      <c r="E15">
        <v>7623.5</v>
      </c>
      <c r="F15" s="17">
        <f t="shared" si="0"/>
        <v>933.39386999999999</v>
      </c>
      <c r="G15" s="3">
        <v>66.606130000000007</v>
      </c>
    </row>
    <row r="16" spans="1:7" x14ac:dyDescent="0.2">
      <c r="A16" t="s">
        <v>15</v>
      </c>
      <c r="B16">
        <v>111.554603</v>
      </c>
      <c r="C16">
        <v>295718</v>
      </c>
      <c r="D16">
        <v>8.0427660000000003</v>
      </c>
      <c r="E16">
        <v>93508.9</v>
      </c>
      <c r="F16" s="17">
        <f t="shared" si="0"/>
        <v>546.66975000000002</v>
      </c>
      <c r="G16" s="8">
        <v>453.33024999999998</v>
      </c>
    </row>
    <row r="17" spans="1:7" x14ac:dyDescent="0.2">
      <c r="A17" t="s">
        <v>16</v>
      </c>
      <c r="B17">
        <v>3.6974430000000003</v>
      </c>
      <c r="C17">
        <v>62227</v>
      </c>
      <c r="D17">
        <v>0.89214700000000002</v>
      </c>
      <c r="E17">
        <v>33953.1</v>
      </c>
      <c r="F17" s="17">
        <f t="shared" si="0"/>
        <v>988.86418000000003</v>
      </c>
      <c r="G17" s="8">
        <v>11.135819999999999</v>
      </c>
    </row>
    <row r="18" spans="1:7" x14ac:dyDescent="0.2">
      <c r="A18" t="s">
        <v>17</v>
      </c>
      <c r="B18">
        <v>5.003215</v>
      </c>
      <c r="C18">
        <v>62642</v>
      </c>
      <c r="D18">
        <v>0.68798599999999999</v>
      </c>
      <c r="E18">
        <v>21900</v>
      </c>
      <c r="F18" s="17">
        <f t="shared" si="0"/>
        <v>979.45515</v>
      </c>
      <c r="G18" s="3">
        <v>20.54485</v>
      </c>
    </row>
    <row r="19" spans="1:7" x14ac:dyDescent="0.2">
      <c r="A19" t="s">
        <v>18</v>
      </c>
      <c r="B19">
        <v>3.5339529999999999</v>
      </c>
      <c r="C19">
        <v>2574.46</v>
      </c>
      <c r="D19">
        <v>0.147559</v>
      </c>
      <c r="E19">
        <v>887</v>
      </c>
      <c r="F19" s="17">
        <f t="shared" si="0"/>
        <v>988.38981000000001</v>
      </c>
      <c r="G19" s="8">
        <v>11.610190000000001</v>
      </c>
    </row>
    <row r="20" spans="1:7" x14ac:dyDescent="0.2">
      <c r="A20" t="s">
        <v>19</v>
      </c>
      <c r="B20">
        <v>0.45875900000000003</v>
      </c>
      <c r="C20">
        <v>320</v>
      </c>
      <c r="D20">
        <v>1.3526E-2</v>
      </c>
      <c r="E20">
        <v>3.8</v>
      </c>
      <c r="F20" s="17">
        <f t="shared" si="0"/>
        <v>997.75783999999999</v>
      </c>
      <c r="G20" s="8">
        <v>2.2421599999999997</v>
      </c>
    </row>
    <row r="21" spans="1:7" x14ac:dyDescent="0.2">
      <c r="A21" t="s">
        <v>20</v>
      </c>
      <c r="B21">
        <v>44.356076999999999</v>
      </c>
      <c r="C21">
        <v>33670</v>
      </c>
      <c r="D21">
        <v>1.2551210000000002</v>
      </c>
      <c r="E21">
        <v>3657.6</v>
      </c>
      <c r="F21" s="17">
        <f t="shared" si="0"/>
        <v>793.14026000000001</v>
      </c>
      <c r="G21" s="3">
        <v>206.85973999999999</v>
      </c>
    </row>
    <row r="22" spans="1:7" x14ac:dyDescent="0.2">
      <c r="A22" t="s">
        <v>21</v>
      </c>
      <c r="B22">
        <v>65.136436000000003</v>
      </c>
      <c r="C22">
        <v>306190</v>
      </c>
      <c r="D22">
        <v>5.6807840000000001</v>
      </c>
      <c r="E22">
        <v>94350</v>
      </c>
      <c r="F22" s="17">
        <f t="shared" si="0"/>
        <v>603.11986999999999</v>
      </c>
      <c r="G22" s="3">
        <v>396.88013000000001</v>
      </c>
    </row>
    <row r="23" spans="1:7" x14ac:dyDescent="0.2">
      <c r="A23" t="s">
        <v>22</v>
      </c>
      <c r="B23">
        <v>15.640739</v>
      </c>
      <c r="C23">
        <v>91605.6</v>
      </c>
      <c r="D23">
        <v>2.7733000000000003</v>
      </c>
      <c r="E23">
        <v>33120</v>
      </c>
      <c r="F23" s="17">
        <f t="shared" si="0"/>
        <v>930.11918000000003</v>
      </c>
      <c r="G23" s="8">
        <v>69.88082</v>
      </c>
    </row>
    <row r="24" spans="1:7" x14ac:dyDescent="0.2">
      <c r="A24" t="s">
        <v>23</v>
      </c>
      <c r="B24">
        <v>21.93525</v>
      </c>
      <c r="C24">
        <v>230080</v>
      </c>
      <c r="D24">
        <v>3.683738</v>
      </c>
      <c r="E24">
        <v>69290.5</v>
      </c>
      <c r="F24" s="17">
        <f t="shared" si="0"/>
        <v>883.81226000000004</v>
      </c>
      <c r="G24" s="3">
        <v>116.18774000000001</v>
      </c>
    </row>
    <row r="25" spans="1:7" x14ac:dyDescent="0.2">
      <c r="A25" t="s">
        <v>24</v>
      </c>
      <c r="B25">
        <v>4.8936580000000003</v>
      </c>
      <c r="C25">
        <v>48080</v>
      </c>
      <c r="D25">
        <v>0.57391300000000001</v>
      </c>
      <c r="E25">
        <v>19233.7</v>
      </c>
      <c r="F25" s="17">
        <f t="shared" si="0"/>
        <v>958.47369000000003</v>
      </c>
      <c r="G25" s="3">
        <v>41.526309999999995</v>
      </c>
    </row>
    <row r="26" spans="1:7" x14ac:dyDescent="0.2">
      <c r="A26" t="s">
        <v>25</v>
      </c>
      <c r="B26">
        <v>9.225738999999999</v>
      </c>
      <c r="C26">
        <v>20142</v>
      </c>
      <c r="D26">
        <v>0.67441600000000002</v>
      </c>
      <c r="E26">
        <v>12459.7</v>
      </c>
      <c r="F26" s="17">
        <f t="shared" si="0"/>
        <v>982.14891999999998</v>
      </c>
      <c r="G26" s="8">
        <v>17.851080000000003</v>
      </c>
    </row>
    <row r="27" spans="1:7" x14ac:dyDescent="0.2">
      <c r="A27" t="s">
        <v>26</v>
      </c>
      <c r="B27">
        <v>77.631876000000005</v>
      </c>
      <c r="C27">
        <v>499564</v>
      </c>
      <c r="D27">
        <v>5.6111560000000003</v>
      </c>
      <c r="E27">
        <v>185552.4</v>
      </c>
      <c r="F27" s="17">
        <f t="shared" si="0"/>
        <v>662.04735000000005</v>
      </c>
      <c r="G27" s="3">
        <v>337.95265000000001</v>
      </c>
    </row>
    <row r="28" spans="1:7" x14ac:dyDescent="0.2">
      <c r="A28" t="s">
        <v>27</v>
      </c>
      <c r="B28">
        <v>32.037680999999999</v>
      </c>
      <c r="C28">
        <v>407310.64</v>
      </c>
      <c r="D28">
        <v>8.0028039999999994</v>
      </c>
      <c r="E28">
        <v>279800</v>
      </c>
      <c r="F28" s="17">
        <f t="shared" si="0"/>
        <v>943.97275000000002</v>
      </c>
      <c r="G28" s="3">
        <v>56.027250000000002</v>
      </c>
    </row>
    <row r="29" spans="1:7" x14ac:dyDescent="0.2">
      <c r="A29" t="s">
        <v>1</v>
      </c>
      <c r="B29">
        <v>26.503187</v>
      </c>
      <c r="C29">
        <v>82520</v>
      </c>
      <c r="D29">
        <v>4.3018729999999996</v>
      </c>
      <c r="E29">
        <v>38883.800000000003</v>
      </c>
      <c r="F29" s="17">
        <f t="shared" si="0"/>
        <v>915.60474999999997</v>
      </c>
      <c r="G29" s="8">
        <v>84.395250000000004</v>
      </c>
    </row>
    <row r="30" spans="1:7" x14ac:dyDescent="0.2">
      <c r="A30" t="s">
        <v>2</v>
      </c>
      <c r="B30">
        <v>32.979017999999996</v>
      </c>
      <c r="C30">
        <v>30280</v>
      </c>
      <c r="D30">
        <v>1.9640340000000001</v>
      </c>
      <c r="E30">
        <v>6893</v>
      </c>
      <c r="F30" s="17">
        <f t="shared" si="0"/>
        <v>878.25585000000001</v>
      </c>
      <c r="G30" s="3">
        <v>121.74414999999999</v>
      </c>
    </row>
    <row r="31" spans="1:7" x14ac:dyDescent="0.2">
      <c r="A31" t="s">
        <v>3</v>
      </c>
      <c r="B31">
        <v>9.7459030000000002</v>
      </c>
      <c r="C31">
        <v>108560</v>
      </c>
      <c r="D31">
        <v>1.378638</v>
      </c>
      <c r="E31">
        <v>38540</v>
      </c>
      <c r="F31" s="17">
        <f t="shared" si="0"/>
        <v>939.49306000000001</v>
      </c>
      <c r="G31" s="8">
        <v>60.50694</v>
      </c>
    </row>
    <row r="32" spans="1:7" x14ac:dyDescent="0.2">
      <c r="A32" t="s">
        <v>4</v>
      </c>
      <c r="B32">
        <v>6.7930420000000007</v>
      </c>
      <c r="C32">
        <v>55964</v>
      </c>
      <c r="D32">
        <v>1.1692909999999999</v>
      </c>
      <c r="E32">
        <v>19316.083999999999</v>
      </c>
      <c r="F32" s="17">
        <f t="shared" si="0"/>
        <v>973.83826999999997</v>
      </c>
      <c r="G32" s="3">
        <v>26.161729999999999</v>
      </c>
    </row>
    <row r="33" spans="1:7" x14ac:dyDescent="0.2">
      <c r="A33" t="s">
        <v>5</v>
      </c>
      <c r="B33">
        <v>1.5515460000000001</v>
      </c>
      <c r="C33">
        <v>9240</v>
      </c>
      <c r="D33">
        <v>0.135657</v>
      </c>
      <c r="E33">
        <v>1725.9</v>
      </c>
      <c r="F33" s="17">
        <f t="shared" si="0"/>
        <v>989.95388000000003</v>
      </c>
      <c r="G33" s="3">
        <v>10.04612</v>
      </c>
    </row>
    <row r="34" spans="1:7" x14ac:dyDescent="0.2">
      <c r="A34" t="s">
        <v>6</v>
      </c>
      <c r="B34">
        <v>24.445396000000002</v>
      </c>
      <c r="C34">
        <v>77210</v>
      </c>
      <c r="D34">
        <v>2.9313859999999998</v>
      </c>
      <c r="E34">
        <v>26716.6</v>
      </c>
      <c r="F34" s="17">
        <f t="shared" si="0"/>
        <v>867.22873000000004</v>
      </c>
      <c r="G34" s="3">
        <v>132.77126999999999</v>
      </c>
    </row>
    <row r="35" spans="1:7" x14ac:dyDescent="0.2">
      <c r="A35" t="s">
        <v>7</v>
      </c>
      <c r="B35">
        <v>13.81696</v>
      </c>
      <c r="C35">
        <v>40000</v>
      </c>
      <c r="D35">
        <v>1.670326</v>
      </c>
      <c r="E35">
        <v>6256</v>
      </c>
      <c r="F35" s="17">
        <f t="shared" si="0"/>
        <v>947.69385</v>
      </c>
      <c r="G35" s="2">
        <v>52.306150000000002</v>
      </c>
    </row>
    <row r="36" spans="1:7" x14ac:dyDescent="0.2">
      <c r="A36" t="s">
        <v>8</v>
      </c>
      <c r="B36">
        <v>2.8074129999999999</v>
      </c>
      <c r="C36">
        <v>42750</v>
      </c>
      <c r="D36">
        <v>0.43560000000000004</v>
      </c>
      <c r="E36">
        <v>24384</v>
      </c>
      <c r="F36" s="17">
        <f t="shared" si="0"/>
        <v>978.92317000000003</v>
      </c>
      <c r="G36" s="2">
        <v>21.076830000000001</v>
      </c>
    </row>
    <row r="37" spans="1:7" x14ac:dyDescent="0.2">
      <c r="A37" t="s">
        <v>9</v>
      </c>
      <c r="B37">
        <v>24.677948000000001</v>
      </c>
      <c r="C37">
        <v>303920</v>
      </c>
      <c r="D37">
        <v>6.3751180000000005</v>
      </c>
      <c r="E37">
        <v>224090</v>
      </c>
      <c r="F37" s="17">
        <f t="shared" si="0"/>
        <v>942.80282</v>
      </c>
      <c r="G37" s="8">
        <v>57.197180000000003</v>
      </c>
    </row>
    <row r="38" spans="1:7" x14ac:dyDescent="0.2">
      <c r="A38" t="s">
        <v>10</v>
      </c>
      <c r="B38">
        <v>142.03639100000001</v>
      </c>
      <c r="C38">
        <v>547557</v>
      </c>
      <c r="D38">
        <v>14.259958000000001</v>
      </c>
      <c r="E38">
        <v>170028</v>
      </c>
      <c r="F38" s="17">
        <f t="shared" si="0"/>
        <v>523.38213999999994</v>
      </c>
      <c r="G38" s="8">
        <v>476.61786000000001</v>
      </c>
    </row>
    <row r="39" spans="1:7" x14ac:dyDescent="0.2">
      <c r="A39" t="s">
        <v>11</v>
      </c>
      <c r="B39">
        <v>204.512293</v>
      </c>
      <c r="C39">
        <v>349370</v>
      </c>
      <c r="D39">
        <v>15.77961</v>
      </c>
      <c r="E39">
        <v>114190</v>
      </c>
      <c r="F39" s="17">
        <f t="shared" si="0"/>
        <v>88.979140000000029</v>
      </c>
      <c r="G39" s="3">
        <v>911.02085999999997</v>
      </c>
    </row>
    <row r="40" spans="1:7" x14ac:dyDescent="0.2">
      <c r="A40" t="s">
        <v>12</v>
      </c>
      <c r="B40">
        <v>15.708523999999999</v>
      </c>
      <c r="C40">
        <v>128900</v>
      </c>
      <c r="D40">
        <v>1.657662</v>
      </c>
      <c r="E40">
        <v>39018</v>
      </c>
      <c r="F40" s="17">
        <f t="shared" si="0"/>
        <v>900.42859999999996</v>
      </c>
      <c r="G40" s="8">
        <v>99.571399999999997</v>
      </c>
    </row>
    <row r="41" spans="1:7" x14ac:dyDescent="0.2">
      <c r="A41" t="s">
        <v>13</v>
      </c>
      <c r="B41">
        <v>17.874513</v>
      </c>
      <c r="C41">
        <v>91260</v>
      </c>
      <c r="D41">
        <v>2.0945140000000002</v>
      </c>
      <c r="E41" s="6">
        <v>20572.7</v>
      </c>
      <c r="F41" s="17">
        <f t="shared" si="0"/>
        <v>934.24183000000005</v>
      </c>
      <c r="G41" s="3">
        <v>65.758169999999993</v>
      </c>
    </row>
    <row r="42" spans="1:7" x14ac:dyDescent="0.2">
      <c r="A42" t="s">
        <v>14</v>
      </c>
      <c r="B42">
        <v>10.871708</v>
      </c>
      <c r="C42">
        <v>68890</v>
      </c>
      <c r="D42">
        <v>0.46102799999999999</v>
      </c>
      <c r="E42">
        <v>7700.2</v>
      </c>
      <c r="F42" s="17">
        <f t="shared" si="0"/>
        <v>933.51535000000001</v>
      </c>
      <c r="G42" s="3">
        <v>66.484649999999988</v>
      </c>
    </row>
    <row r="43" spans="1:7" x14ac:dyDescent="0.2">
      <c r="A43" t="s">
        <v>15</v>
      </c>
      <c r="B43">
        <v>113.611214</v>
      </c>
      <c r="C43">
        <v>295718</v>
      </c>
      <c r="D43">
        <v>11.312725</v>
      </c>
      <c r="E43">
        <v>94047</v>
      </c>
      <c r="F43" s="17">
        <f t="shared" si="0"/>
        <v>551.42043999999999</v>
      </c>
      <c r="G43" s="8">
        <v>448.57956000000001</v>
      </c>
    </row>
    <row r="44" spans="1:7" x14ac:dyDescent="0.2">
      <c r="A44" t="s">
        <v>16</v>
      </c>
      <c r="B44">
        <v>3.8751950000000002</v>
      </c>
      <c r="C44">
        <v>62227</v>
      </c>
      <c r="D44">
        <v>0.98166700000000007</v>
      </c>
      <c r="E44">
        <v>33991.800000000003</v>
      </c>
      <c r="F44" s="17">
        <f t="shared" si="0"/>
        <v>988.77431000000001</v>
      </c>
      <c r="G44" s="8">
        <v>11.22569</v>
      </c>
    </row>
    <row r="45" spans="1:7" x14ac:dyDescent="0.2">
      <c r="A45" t="s">
        <v>17</v>
      </c>
      <c r="B45">
        <v>5.2390820000000007</v>
      </c>
      <c r="C45">
        <v>62641</v>
      </c>
      <c r="D45">
        <v>0.69317999999999991</v>
      </c>
      <c r="E45">
        <v>21960</v>
      </c>
      <c r="F45" s="17">
        <f t="shared" si="0"/>
        <v>979.29900999999995</v>
      </c>
      <c r="G45" s="3">
        <v>20.700990000000001</v>
      </c>
    </row>
    <row r="46" spans="1:7" x14ac:dyDescent="0.2">
      <c r="A46" t="s">
        <v>18</v>
      </c>
      <c r="B46">
        <v>3.6086579999999997</v>
      </c>
      <c r="C46">
        <v>2574.46</v>
      </c>
      <c r="D46">
        <v>0.167715</v>
      </c>
      <c r="E46">
        <v>887</v>
      </c>
      <c r="F46" s="17">
        <f t="shared" si="0"/>
        <v>988.00770999999997</v>
      </c>
      <c r="G46" s="8">
        <v>11.992290000000001</v>
      </c>
    </row>
    <row r="47" spans="1:7" x14ac:dyDescent="0.2">
      <c r="A47" t="s">
        <v>19</v>
      </c>
      <c r="B47">
        <v>0.49237999999999998</v>
      </c>
      <c r="C47">
        <v>320</v>
      </c>
      <c r="D47">
        <v>2.3998000000000002E-2</v>
      </c>
      <c r="E47">
        <v>4.2</v>
      </c>
      <c r="F47" s="17">
        <f t="shared" si="0"/>
        <v>997.54217000000006</v>
      </c>
      <c r="G47" s="8">
        <v>2.45783</v>
      </c>
    </row>
    <row r="48" spans="1:7" x14ac:dyDescent="0.2">
      <c r="A48" t="s">
        <v>20</v>
      </c>
      <c r="B48">
        <v>44.486499999999999</v>
      </c>
      <c r="C48">
        <v>33670</v>
      </c>
      <c r="D48">
        <v>1.4135960000000001</v>
      </c>
      <c r="E48">
        <v>3667</v>
      </c>
      <c r="F48" s="17">
        <f t="shared" si="0"/>
        <v>795.45015999999998</v>
      </c>
      <c r="G48" s="3">
        <v>204.54983999999999</v>
      </c>
    </row>
    <row r="49" spans="1:7" x14ac:dyDescent="0.2">
      <c r="A49" t="s">
        <v>21</v>
      </c>
      <c r="B49">
        <v>69.241013000000009</v>
      </c>
      <c r="C49">
        <v>306190</v>
      </c>
      <c r="D49">
        <v>5.9513950000000007</v>
      </c>
      <c r="E49">
        <v>94470</v>
      </c>
      <c r="F49" s="17">
        <f t="shared" si="0"/>
        <v>587.89299000000005</v>
      </c>
      <c r="G49" s="3">
        <v>412.10701</v>
      </c>
    </row>
    <row r="50" spans="1:7" x14ac:dyDescent="0.2">
      <c r="A50" t="s">
        <v>22</v>
      </c>
      <c r="B50">
        <v>15.900697000000001</v>
      </c>
      <c r="C50">
        <v>91605.6</v>
      </c>
      <c r="D50">
        <v>2.7755649999999998</v>
      </c>
      <c r="E50">
        <v>33120</v>
      </c>
      <c r="F50" s="17">
        <f t="shared" si="0"/>
        <v>924.58758</v>
      </c>
      <c r="G50" s="8">
        <v>75.412419999999997</v>
      </c>
    </row>
    <row r="51" spans="1:7" x14ac:dyDescent="0.2">
      <c r="A51" t="s">
        <v>23</v>
      </c>
      <c r="B51">
        <v>22.980153999999999</v>
      </c>
      <c r="C51">
        <v>230080</v>
      </c>
      <c r="D51">
        <v>3.7785850000000001</v>
      </c>
      <c r="E51">
        <v>69290.5</v>
      </c>
      <c r="F51" s="17">
        <f t="shared" si="0"/>
        <v>880.62675000000002</v>
      </c>
      <c r="G51" s="3">
        <v>119.37325</v>
      </c>
    </row>
    <row r="52" spans="1:7" x14ac:dyDescent="0.2">
      <c r="A52" t="s">
        <v>24</v>
      </c>
      <c r="B52">
        <v>4.9589799999999995</v>
      </c>
      <c r="C52">
        <v>48080</v>
      </c>
      <c r="D52">
        <v>0.59881600000000001</v>
      </c>
      <c r="E52">
        <v>19259</v>
      </c>
      <c r="F52" s="17">
        <f t="shared" si="0"/>
        <v>957.36698999999999</v>
      </c>
      <c r="G52" s="3">
        <v>42.633009999999999</v>
      </c>
    </row>
    <row r="53" spans="1:7" x14ac:dyDescent="0.2">
      <c r="A53" t="s">
        <v>25</v>
      </c>
      <c r="B53">
        <v>9.9030269999999998</v>
      </c>
      <c r="C53">
        <v>20138.099999999999</v>
      </c>
      <c r="D53">
        <v>0.65549000000000002</v>
      </c>
      <c r="E53">
        <v>12439.3</v>
      </c>
      <c r="F53" s="17">
        <f t="shared" si="0"/>
        <v>982.05533000000003</v>
      </c>
      <c r="G53" s="8">
        <v>17.944669999999999</v>
      </c>
    </row>
    <row r="54" spans="1:7" x14ac:dyDescent="0.2">
      <c r="A54" t="s">
        <v>26</v>
      </c>
      <c r="B54">
        <v>79.697361999999998</v>
      </c>
      <c r="C54">
        <v>499547.35</v>
      </c>
      <c r="D54">
        <v>5.9650609999999995</v>
      </c>
      <c r="E54">
        <v>185593</v>
      </c>
      <c r="F54" s="17">
        <f t="shared" si="0"/>
        <v>647.75610000000006</v>
      </c>
      <c r="G54" s="3">
        <v>352.2439</v>
      </c>
    </row>
    <row r="55" spans="1:7" x14ac:dyDescent="0.2">
      <c r="A55" t="s">
        <v>27</v>
      </c>
      <c r="B55">
        <v>31.849848000000001</v>
      </c>
      <c r="C55">
        <v>407310.64</v>
      </c>
      <c r="D55">
        <v>8.2026339999999998</v>
      </c>
      <c r="E55">
        <v>279800</v>
      </c>
      <c r="F55" s="17">
        <f t="shared" si="0"/>
        <v>944.65034000000003</v>
      </c>
      <c r="G55" s="3">
        <v>55.34966</v>
      </c>
    </row>
    <row r="56" spans="1:7" x14ac:dyDescent="0.2">
      <c r="A56" t="s">
        <v>1</v>
      </c>
      <c r="B56">
        <v>26.042687999999998</v>
      </c>
      <c r="C56">
        <v>82520</v>
      </c>
      <c r="D56" s="2">
        <v>4.1036800000000007</v>
      </c>
      <c r="E56">
        <v>38919.699999999997</v>
      </c>
      <c r="F56" s="17">
        <f t="shared" si="0"/>
        <v>918.59673999999995</v>
      </c>
      <c r="G56" s="8">
        <v>81.403259999999989</v>
      </c>
    </row>
    <row r="57" spans="1:7" x14ac:dyDescent="0.2">
      <c r="A57" t="s">
        <v>2</v>
      </c>
      <c r="B57">
        <v>33.20431</v>
      </c>
      <c r="C57">
        <v>30280</v>
      </c>
      <c r="D57" s="3">
        <v>1.98386</v>
      </c>
      <c r="E57">
        <v>6893</v>
      </c>
      <c r="F57" s="17">
        <f t="shared" si="0"/>
        <v>877.23199</v>
      </c>
      <c r="G57" s="3">
        <v>122.76800999999999</v>
      </c>
    </row>
    <row r="58" spans="1:7" x14ac:dyDescent="0.2">
      <c r="A58" t="s">
        <v>3</v>
      </c>
      <c r="B58">
        <v>9.757670000000001</v>
      </c>
      <c r="C58">
        <v>108560</v>
      </c>
      <c r="D58" s="2">
        <v>1.4001749999999999</v>
      </c>
      <c r="E58">
        <v>38670</v>
      </c>
      <c r="F58" s="17">
        <f t="shared" si="0"/>
        <v>943.79759999999999</v>
      </c>
      <c r="G58" s="8">
        <v>56.202400000000004</v>
      </c>
    </row>
    <row r="59" spans="1:7" x14ac:dyDescent="0.2">
      <c r="A59" t="s">
        <v>4</v>
      </c>
      <c r="B59">
        <v>6.6828760000000003</v>
      </c>
      <c r="C59">
        <v>55964</v>
      </c>
      <c r="D59" s="3">
        <v>1.147926</v>
      </c>
      <c r="E59">
        <v>19341.099999999999</v>
      </c>
      <c r="F59" s="17">
        <f t="shared" si="0"/>
        <v>974.83516999999995</v>
      </c>
      <c r="G59" s="3">
        <v>25.164830000000002</v>
      </c>
    </row>
    <row r="60" spans="1:7" x14ac:dyDescent="0.2">
      <c r="A60" t="s">
        <v>5</v>
      </c>
      <c r="B60">
        <v>1.5812729999999999</v>
      </c>
      <c r="C60">
        <v>9240</v>
      </c>
      <c r="D60" s="3">
        <v>0.192633</v>
      </c>
      <c r="E60">
        <v>1725.7</v>
      </c>
      <c r="F60" s="17">
        <f t="shared" si="0"/>
        <v>990.05993000000001</v>
      </c>
      <c r="G60" s="3">
        <v>9.9400700000000004</v>
      </c>
    </row>
    <row r="61" spans="1:7" x14ac:dyDescent="0.2">
      <c r="A61" t="s">
        <v>6</v>
      </c>
      <c r="B61">
        <v>24.190964000000001</v>
      </c>
      <c r="C61">
        <v>77210</v>
      </c>
      <c r="D61" s="3">
        <v>2.9963580000000003</v>
      </c>
      <c r="E61">
        <v>26734.7</v>
      </c>
      <c r="F61" s="17">
        <f t="shared" si="0"/>
        <v>868.85352</v>
      </c>
      <c r="G61" s="3">
        <v>131.14648</v>
      </c>
    </row>
    <row r="62" spans="1:7" x14ac:dyDescent="0.2">
      <c r="A62" t="s">
        <v>7</v>
      </c>
      <c r="B62">
        <v>13.788245999999999</v>
      </c>
      <c r="C62">
        <v>40000</v>
      </c>
      <c r="D62" s="2">
        <v>1.6603569999999999</v>
      </c>
      <c r="E62">
        <v>6265.6</v>
      </c>
      <c r="F62" s="17">
        <f t="shared" si="0"/>
        <v>947.71504000000004</v>
      </c>
      <c r="G62" s="2">
        <v>52.284959999999998</v>
      </c>
    </row>
    <row r="63" spans="1:7" x14ac:dyDescent="0.2">
      <c r="A63" t="s">
        <v>8</v>
      </c>
      <c r="B63">
        <v>2.8872809999999998</v>
      </c>
      <c r="C63">
        <v>42750</v>
      </c>
      <c r="D63" s="5">
        <v>0.46196699999999996</v>
      </c>
      <c r="E63">
        <v>24384</v>
      </c>
      <c r="F63" s="17">
        <f t="shared" si="0"/>
        <v>979.75969999999995</v>
      </c>
      <c r="G63" s="2">
        <v>20.240299999999998</v>
      </c>
    </row>
    <row r="64" spans="1:7" x14ac:dyDescent="0.2">
      <c r="A64" t="s">
        <v>9</v>
      </c>
      <c r="B64">
        <v>25.023502000000001</v>
      </c>
      <c r="C64">
        <v>303920</v>
      </c>
      <c r="D64" s="8">
        <v>6.5927420000000003</v>
      </c>
      <c r="E64">
        <v>224090</v>
      </c>
      <c r="F64" s="17">
        <f t="shared" si="0"/>
        <v>941.59081000000003</v>
      </c>
      <c r="G64" s="8">
        <v>58.409190000000002</v>
      </c>
    </row>
    <row r="65" spans="1:7" x14ac:dyDescent="0.2">
      <c r="A65" t="s">
        <v>10</v>
      </c>
      <c r="B65">
        <v>140.087411</v>
      </c>
      <c r="C65">
        <v>547557</v>
      </c>
      <c r="D65" s="2">
        <v>14.355017</v>
      </c>
      <c r="E65">
        <v>170862</v>
      </c>
      <c r="F65" s="17">
        <f t="shared" si="0"/>
        <v>541.35649999999998</v>
      </c>
      <c r="G65" s="8">
        <v>458.64350000000002</v>
      </c>
    </row>
    <row r="66" spans="1:7" x14ac:dyDescent="0.2">
      <c r="A66" t="s">
        <v>11</v>
      </c>
      <c r="B66">
        <v>200.68459300000001</v>
      </c>
      <c r="C66">
        <v>349380</v>
      </c>
      <c r="D66" s="4">
        <v>16.459765000000001</v>
      </c>
      <c r="E66">
        <v>114190</v>
      </c>
      <c r="F66" s="17">
        <f t="shared" si="0"/>
        <v>123.51678000000004</v>
      </c>
      <c r="G66" s="3">
        <v>876.48321999999996</v>
      </c>
    </row>
    <row r="67" spans="1:7" x14ac:dyDescent="0.2">
      <c r="A67" t="s">
        <v>12</v>
      </c>
      <c r="B67">
        <v>15.141636</v>
      </c>
      <c r="C67">
        <v>128900</v>
      </c>
      <c r="D67" s="2">
        <v>1.6820219999999999</v>
      </c>
      <c r="E67">
        <v>39018</v>
      </c>
      <c r="F67" s="17">
        <f t="shared" ref="F67:F130" si="1">-G67+1000</f>
        <v>903.25491999999997</v>
      </c>
      <c r="G67" s="8">
        <v>96.745080000000002</v>
      </c>
    </row>
    <row r="68" spans="1:7" x14ac:dyDescent="0.2">
      <c r="A68" t="s">
        <v>13</v>
      </c>
      <c r="B68">
        <v>17.849381000000001</v>
      </c>
      <c r="C68">
        <v>91260</v>
      </c>
      <c r="D68" s="3">
        <v>1.887324</v>
      </c>
      <c r="E68" s="6">
        <v>20559.2</v>
      </c>
      <c r="F68" s="17">
        <f t="shared" si="1"/>
        <v>934.11915999999997</v>
      </c>
      <c r="G68" s="3">
        <v>65.880839999999992</v>
      </c>
    </row>
    <row r="69" spans="1:7" x14ac:dyDescent="0.2">
      <c r="A69" t="s">
        <v>14</v>
      </c>
      <c r="B69">
        <v>11.335763999999999</v>
      </c>
      <c r="C69">
        <v>68890</v>
      </c>
      <c r="D69" s="3">
        <v>0.46359500000000003</v>
      </c>
      <c r="E69">
        <v>7740.2</v>
      </c>
      <c r="F69" s="17">
        <f t="shared" si="1"/>
        <v>932.95934999999997</v>
      </c>
      <c r="G69" s="3">
        <v>67.040649999999999</v>
      </c>
    </row>
    <row r="70" spans="1:7" x14ac:dyDescent="0.2">
      <c r="A70" t="s">
        <v>15</v>
      </c>
      <c r="B70">
        <v>114.296937</v>
      </c>
      <c r="C70">
        <v>295718</v>
      </c>
      <c r="D70" s="2">
        <v>10.959961999999999</v>
      </c>
      <c r="E70">
        <v>94585.1</v>
      </c>
      <c r="F70" s="17">
        <f t="shared" si="1"/>
        <v>554.32254</v>
      </c>
      <c r="G70" s="8">
        <v>445.67746</v>
      </c>
    </row>
    <row r="71" spans="1:7" x14ac:dyDescent="0.2">
      <c r="A71" t="s">
        <v>16</v>
      </c>
      <c r="B71">
        <v>4.0247649999999995</v>
      </c>
      <c r="C71">
        <v>62227</v>
      </c>
      <c r="D71" s="2">
        <v>1.072184</v>
      </c>
      <c r="E71">
        <v>34030.5</v>
      </c>
      <c r="F71" s="17">
        <f t="shared" si="1"/>
        <v>988.24446999999998</v>
      </c>
      <c r="G71" s="8">
        <v>11.75553</v>
      </c>
    </row>
    <row r="72" spans="1:7" x14ac:dyDescent="0.2">
      <c r="A72" t="s">
        <v>17</v>
      </c>
      <c r="B72">
        <v>5.4665809999999997</v>
      </c>
      <c r="C72">
        <v>62630</v>
      </c>
      <c r="D72" s="3">
        <v>0.74392999999999998</v>
      </c>
      <c r="E72">
        <v>21980</v>
      </c>
      <c r="F72" s="17">
        <f t="shared" si="1"/>
        <v>979.56772000000001</v>
      </c>
      <c r="G72" s="3">
        <v>20.432279999999999</v>
      </c>
    </row>
    <row r="73" spans="1:7" x14ac:dyDescent="0.2">
      <c r="A73" t="s">
        <v>18</v>
      </c>
      <c r="B73">
        <v>3.7381390000000003</v>
      </c>
      <c r="C73">
        <v>2574.46</v>
      </c>
      <c r="D73" s="2">
        <v>0.17319200000000001</v>
      </c>
      <c r="E73">
        <v>887</v>
      </c>
      <c r="F73" s="17">
        <f t="shared" si="1"/>
        <v>987.58412999999996</v>
      </c>
      <c r="G73" s="8">
        <v>12.41587</v>
      </c>
    </row>
    <row r="74" spans="1:7" x14ac:dyDescent="0.2">
      <c r="A74" t="s">
        <v>19</v>
      </c>
      <c r="B74">
        <v>0.51438899999999999</v>
      </c>
      <c r="C74">
        <v>320</v>
      </c>
      <c r="D74" s="2">
        <v>2.7937E-2</v>
      </c>
      <c r="E74">
        <v>4.5999999999999996</v>
      </c>
      <c r="F74" s="17">
        <f t="shared" si="1"/>
        <v>997.48815000000002</v>
      </c>
      <c r="G74" s="8">
        <v>2.5118499999999999</v>
      </c>
    </row>
    <row r="75" spans="1:7" x14ac:dyDescent="0.2">
      <c r="A75" t="s">
        <v>20</v>
      </c>
      <c r="B75">
        <v>44.912323999999998</v>
      </c>
      <c r="C75">
        <v>33670</v>
      </c>
      <c r="D75" s="3">
        <v>1.765255</v>
      </c>
      <c r="E75">
        <v>3676.3</v>
      </c>
      <c r="F75" s="17">
        <f t="shared" si="1"/>
        <v>800.54920000000004</v>
      </c>
      <c r="G75" s="3">
        <v>199.45079999999999</v>
      </c>
    </row>
    <row r="76" spans="1:7" x14ac:dyDescent="0.2">
      <c r="A76" t="s">
        <v>21</v>
      </c>
      <c r="B76">
        <v>73.082616999999999</v>
      </c>
      <c r="C76">
        <v>306170</v>
      </c>
      <c r="D76" s="3">
        <v>9.348236</v>
      </c>
      <c r="E76">
        <v>94590</v>
      </c>
      <c r="F76" s="17">
        <f t="shared" si="1"/>
        <v>587.45848000000001</v>
      </c>
      <c r="G76" s="3">
        <v>412.54151999999999</v>
      </c>
    </row>
    <row r="77" spans="1:7" x14ac:dyDescent="0.2">
      <c r="A77" t="s">
        <v>22</v>
      </c>
      <c r="B77">
        <v>16.152622000000001</v>
      </c>
      <c r="C77">
        <v>91605.6</v>
      </c>
      <c r="D77" s="8">
        <v>2.8177399999999997</v>
      </c>
      <c r="E77">
        <v>33120</v>
      </c>
      <c r="F77" s="17">
        <f t="shared" si="1"/>
        <v>927.95771999999999</v>
      </c>
      <c r="G77" s="8">
        <v>72.042280000000005</v>
      </c>
    </row>
    <row r="78" spans="1:7" x14ac:dyDescent="0.2">
      <c r="A78" t="s">
        <v>23</v>
      </c>
      <c r="B78">
        <v>23.444791000000002</v>
      </c>
      <c r="C78">
        <v>230080</v>
      </c>
      <c r="D78" s="3">
        <v>3.7001019999999998</v>
      </c>
      <c r="E78">
        <v>69290.5</v>
      </c>
      <c r="F78" s="17">
        <f t="shared" si="1"/>
        <v>880.34749999999997</v>
      </c>
      <c r="G78" s="3">
        <v>119.6525</v>
      </c>
    </row>
    <row r="79" spans="1:7" x14ac:dyDescent="0.2">
      <c r="A79" t="s">
        <v>24</v>
      </c>
      <c r="B79">
        <v>4.9526980000000007</v>
      </c>
      <c r="C79">
        <v>48080</v>
      </c>
      <c r="D79" s="3">
        <v>0.65140599999999993</v>
      </c>
      <c r="E79">
        <v>19259</v>
      </c>
      <c r="F79" s="17">
        <f t="shared" si="1"/>
        <v>957.48459000000003</v>
      </c>
      <c r="G79" s="3">
        <v>42.515410000000003</v>
      </c>
    </row>
    <row r="80" spans="1:7" x14ac:dyDescent="0.2">
      <c r="A80" t="s">
        <v>25</v>
      </c>
      <c r="B80">
        <v>9.9115149999999996</v>
      </c>
      <c r="C80">
        <v>20136.400000000001</v>
      </c>
      <c r="D80" s="2">
        <v>0.64183199999999996</v>
      </c>
      <c r="E80">
        <v>12419</v>
      </c>
      <c r="F80" s="17">
        <f t="shared" si="1"/>
        <v>982.20866999999998</v>
      </c>
      <c r="G80" s="8">
        <v>17.791330000000002</v>
      </c>
    </row>
    <row r="81" spans="1:7" x14ac:dyDescent="0.2">
      <c r="A81" t="s">
        <v>26</v>
      </c>
      <c r="B81">
        <v>81.695164999999989</v>
      </c>
      <c r="C81">
        <v>499603.47899999999</v>
      </c>
      <c r="D81" s="3">
        <v>6.5321440000000006</v>
      </c>
      <c r="E81">
        <v>185635.9</v>
      </c>
      <c r="F81" s="17">
        <f t="shared" si="1"/>
        <v>652.61680000000001</v>
      </c>
      <c r="G81" s="3">
        <v>347.38319999999999</v>
      </c>
    </row>
    <row r="82" spans="1:7" x14ac:dyDescent="0.2">
      <c r="A82" t="s">
        <v>27</v>
      </c>
      <c r="B82">
        <v>31.729198</v>
      </c>
      <c r="C82">
        <v>407310.64</v>
      </c>
      <c r="D82" s="3">
        <v>8.2372709999999998</v>
      </c>
      <c r="E82">
        <v>279800</v>
      </c>
      <c r="F82" s="17">
        <f t="shared" si="1"/>
        <v>945.39369999999997</v>
      </c>
      <c r="G82" s="3">
        <v>54.606300000000005</v>
      </c>
    </row>
    <row r="83" spans="1:7" x14ac:dyDescent="0.2">
      <c r="A83" t="s">
        <v>1</v>
      </c>
      <c r="B83">
        <v>26.222168</v>
      </c>
      <c r="C83">
        <v>82520</v>
      </c>
      <c r="D83" s="2">
        <v>4.1559889999999999</v>
      </c>
      <c r="E83">
        <v>38955.599999999999</v>
      </c>
      <c r="F83" s="17">
        <f t="shared" si="1"/>
        <v>917.07741999999996</v>
      </c>
      <c r="G83" s="8">
        <v>82.922579999999996</v>
      </c>
    </row>
    <row r="84" spans="1:7" x14ac:dyDescent="0.2">
      <c r="A84" t="s">
        <v>2</v>
      </c>
      <c r="B84">
        <v>32.589708999999999</v>
      </c>
      <c r="C84">
        <v>30280</v>
      </c>
      <c r="D84" s="3">
        <v>1.962512</v>
      </c>
      <c r="E84">
        <v>6893</v>
      </c>
      <c r="F84" s="17">
        <f t="shared" si="1"/>
        <v>878.32212000000004</v>
      </c>
      <c r="G84" s="3">
        <v>121.67788</v>
      </c>
    </row>
    <row r="85" spans="1:7" x14ac:dyDescent="0.2">
      <c r="A85" t="s">
        <v>3</v>
      </c>
      <c r="B85">
        <v>9.7195999999999998</v>
      </c>
      <c r="C85">
        <v>108560</v>
      </c>
      <c r="D85" s="2">
        <v>1.424833</v>
      </c>
      <c r="E85">
        <v>38800</v>
      </c>
      <c r="F85" s="17">
        <f t="shared" si="1"/>
        <v>945.27132000000006</v>
      </c>
      <c r="G85" s="8">
        <v>54.728679999999997</v>
      </c>
    </row>
    <row r="86" spans="1:7" x14ac:dyDescent="0.2">
      <c r="A86" t="s">
        <v>4</v>
      </c>
      <c r="B86">
        <v>6.7268140000000001</v>
      </c>
      <c r="C86">
        <v>55964</v>
      </c>
      <c r="D86" s="3">
        <v>1.1523320000000001</v>
      </c>
      <c r="E86">
        <v>19366.099999999999</v>
      </c>
      <c r="F86" s="17">
        <f t="shared" si="1"/>
        <v>974.59020999999996</v>
      </c>
      <c r="G86" s="3">
        <v>25.409790000000001</v>
      </c>
    </row>
    <row r="87" spans="1:7" x14ac:dyDescent="0.2">
      <c r="A87" t="s">
        <v>5</v>
      </c>
      <c r="B87">
        <v>1.626652</v>
      </c>
      <c r="C87">
        <v>9240</v>
      </c>
      <c r="D87" s="3">
        <v>0.19727600000000001</v>
      </c>
      <c r="E87">
        <v>1725.5</v>
      </c>
      <c r="F87" s="17">
        <f t="shared" si="1"/>
        <v>989.99851999999998</v>
      </c>
      <c r="G87" s="3">
        <v>10.001479999999999</v>
      </c>
    </row>
    <row r="88" spans="1:7" x14ac:dyDescent="0.2">
      <c r="A88" t="s">
        <v>6</v>
      </c>
      <c r="B88">
        <v>24.227513999999999</v>
      </c>
      <c r="C88">
        <v>77205.5</v>
      </c>
      <c r="D88" s="3">
        <v>3.2423870000000004</v>
      </c>
      <c r="E88">
        <v>26752.799999999999</v>
      </c>
      <c r="F88" s="17">
        <f t="shared" si="1"/>
        <v>874.60523000000001</v>
      </c>
      <c r="G88" s="3">
        <v>125.39477000000001</v>
      </c>
    </row>
    <row r="89" spans="1:7" x14ac:dyDescent="0.2">
      <c r="A89" t="s">
        <v>7</v>
      </c>
      <c r="B89">
        <v>13.538875000000001</v>
      </c>
      <c r="C89">
        <v>40000</v>
      </c>
      <c r="D89" s="5">
        <v>1.6346859999999999</v>
      </c>
      <c r="E89">
        <v>6275</v>
      </c>
      <c r="F89" s="17">
        <f t="shared" si="1"/>
        <v>951.50812999999994</v>
      </c>
      <c r="G89" s="2">
        <v>48.491870000000006</v>
      </c>
    </row>
    <row r="90" spans="1:7" x14ac:dyDescent="0.2">
      <c r="A90" t="s">
        <v>8</v>
      </c>
      <c r="B90">
        <v>2.826085</v>
      </c>
      <c r="C90">
        <v>42750</v>
      </c>
      <c r="D90" s="5">
        <v>0.442857</v>
      </c>
      <c r="E90">
        <v>24384</v>
      </c>
      <c r="F90" s="17">
        <f t="shared" si="1"/>
        <v>985.25021000000004</v>
      </c>
      <c r="G90" s="2">
        <v>14.749790000000001</v>
      </c>
    </row>
    <row r="91" spans="1:7" x14ac:dyDescent="0.2">
      <c r="A91" t="s">
        <v>9</v>
      </c>
      <c r="B91">
        <v>24.828679000000001</v>
      </c>
      <c r="C91">
        <v>303930</v>
      </c>
      <c r="D91" s="8">
        <v>6.753946</v>
      </c>
      <c r="E91">
        <v>224090</v>
      </c>
      <c r="F91" s="17">
        <f t="shared" si="1"/>
        <v>944.62739999999997</v>
      </c>
      <c r="G91" s="8">
        <v>55.372599999999998</v>
      </c>
    </row>
    <row r="92" spans="1:7" x14ac:dyDescent="0.2">
      <c r="A92" t="s">
        <v>10</v>
      </c>
      <c r="B92">
        <v>138.88187200000002</v>
      </c>
      <c r="C92">
        <v>547557</v>
      </c>
      <c r="D92" s="2">
        <v>14.796916999999999</v>
      </c>
      <c r="E92">
        <v>171696</v>
      </c>
      <c r="F92" s="17">
        <f t="shared" si="1"/>
        <v>549.74824999999998</v>
      </c>
      <c r="G92" s="8">
        <v>450.25175000000002</v>
      </c>
    </row>
    <row r="93" spans="1:7" x14ac:dyDescent="0.2">
      <c r="A93" t="s">
        <v>11</v>
      </c>
      <c r="B93">
        <v>200.80434199999999</v>
      </c>
      <c r="C93">
        <v>349390</v>
      </c>
      <c r="D93" s="3">
        <v>16.648554000000001</v>
      </c>
      <c r="E93">
        <v>114190</v>
      </c>
      <c r="F93" s="17">
        <f t="shared" si="1"/>
        <v>175.36572999999999</v>
      </c>
      <c r="G93" s="3">
        <v>824.63427000000001</v>
      </c>
    </row>
    <row r="94" spans="1:7" x14ac:dyDescent="0.2">
      <c r="A94" t="s">
        <v>12</v>
      </c>
      <c r="B94">
        <v>15.386998999999999</v>
      </c>
      <c r="C94">
        <v>128900</v>
      </c>
      <c r="D94" s="2">
        <v>1.702512</v>
      </c>
      <c r="E94">
        <v>39018</v>
      </c>
      <c r="F94" s="17">
        <f t="shared" si="1"/>
        <v>909.82744000000002</v>
      </c>
      <c r="G94" s="8">
        <v>90.172560000000004</v>
      </c>
    </row>
    <row r="95" spans="1:7" x14ac:dyDescent="0.2">
      <c r="A95" t="s">
        <v>13</v>
      </c>
      <c r="B95">
        <v>17.968800999999999</v>
      </c>
      <c r="C95">
        <v>91260</v>
      </c>
      <c r="D95" s="3">
        <v>1.8468450000000001</v>
      </c>
      <c r="E95" s="6">
        <v>20544.7</v>
      </c>
      <c r="F95" s="17">
        <f t="shared" si="1"/>
        <v>934.37130999999999</v>
      </c>
      <c r="G95" s="3">
        <v>65.628690000000006</v>
      </c>
    </row>
    <row r="96" spans="1:7" x14ac:dyDescent="0.2">
      <c r="A96" t="s">
        <v>14</v>
      </c>
      <c r="B96">
        <v>11.317482999999999</v>
      </c>
      <c r="C96">
        <v>68890</v>
      </c>
      <c r="D96" s="3">
        <v>0.49037500000000001</v>
      </c>
      <c r="E96">
        <v>7780.2</v>
      </c>
      <c r="F96" s="17">
        <f t="shared" si="1"/>
        <v>935.49086</v>
      </c>
      <c r="G96" s="3">
        <v>64.509140000000002</v>
      </c>
    </row>
    <row r="97" spans="1:7" x14ac:dyDescent="0.2">
      <c r="A97" t="s">
        <v>15</v>
      </c>
      <c r="B97">
        <v>113.11947500000001</v>
      </c>
      <c r="C97">
        <v>295717</v>
      </c>
      <c r="D97" s="2">
        <v>10.912229999999999</v>
      </c>
      <c r="E97">
        <v>95123.199999999997</v>
      </c>
      <c r="F97" s="17">
        <f t="shared" si="1"/>
        <v>565.23602000000005</v>
      </c>
      <c r="G97" s="8">
        <v>434.76398</v>
      </c>
    </row>
    <row r="98" spans="1:7" x14ac:dyDescent="0.2">
      <c r="A98" t="s">
        <v>16</v>
      </c>
      <c r="B98">
        <v>3.924687</v>
      </c>
      <c r="C98">
        <v>62227</v>
      </c>
      <c r="D98" s="2">
        <v>1.0357000000000001</v>
      </c>
      <c r="E98">
        <v>34069.199999999997</v>
      </c>
      <c r="F98" s="17">
        <f t="shared" si="1"/>
        <v>988.36971000000005</v>
      </c>
      <c r="G98" s="8">
        <v>11.63029</v>
      </c>
    </row>
    <row r="99" spans="1:7" x14ac:dyDescent="0.2">
      <c r="A99" t="s">
        <v>17</v>
      </c>
      <c r="B99">
        <v>5.4600209999999993</v>
      </c>
      <c r="C99">
        <v>62620</v>
      </c>
      <c r="D99" s="3">
        <v>0.72469399999999995</v>
      </c>
      <c r="E99">
        <v>22000</v>
      </c>
      <c r="F99" s="17">
        <f t="shared" si="1"/>
        <v>979.34090000000003</v>
      </c>
      <c r="G99" s="3">
        <v>20.659099999999999</v>
      </c>
    </row>
    <row r="100" spans="1:7" x14ac:dyDescent="0.2">
      <c r="A100" t="s">
        <v>18</v>
      </c>
      <c r="B100">
        <v>3.7921590000000003</v>
      </c>
      <c r="C100">
        <v>2574.46</v>
      </c>
      <c r="D100" s="2">
        <v>0.16345500000000002</v>
      </c>
      <c r="E100">
        <v>887</v>
      </c>
      <c r="F100" s="17">
        <f t="shared" si="1"/>
        <v>987.44772999999998</v>
      </c>
      <c r="G100" s="8">
        <v>12.55227</v>
      </c>
    </row>
    <row r="101" spans="1:7" x14ac:dyDescent="0.2">
      <c r="A101" t="s">
        <v>19</v>
      </c>
      <c r="B101">
        <v>0.54542800000000002</v>
      </c>
      <c r="C101">
        <v>320</v>
      </c>
      <c r="D101" s="5">
        <v>3.1406999999999997E-2</v>
      </c>
      <c r="E101">
        <v>4.5999999999999996</v>
      </c>
      <c r="F101" s="17">
        <f t="shared" si="1"/>
        <v>997.33930999999995</v>
      </c>
      <c r="G101" s="8">
        <v>2.6606900000000002</v>
      </c>
    </row>
    <row r="102" spans="1:7" x14ac:dyDescent="0.2">
      <c r="A102" t="s">
        <v>20</v>
      </c>
      <c r="B102">
        <v>44.092218000000003</v>
      </c>
      <c r="C102">
        <v>33670</v>
      </c>
      <c r="D102" s="3">
        <v>1.9905200000000001</v>
      </c>
      <c r="E102">
        <v>3685.7</v>
      </c>
      <c r="F102" s="17">
        <f t="shared" si="1"/>
        <v>806.65178000000003</v>
      </c>
      <c r="G102" s="3">
        <v>193.34822</v>
      </c>
    </row>
    <row r="103" spans="1:7" x14ac:dyDescent="0.2">
      <c r="A103" t="s">
        <v>21</v>
      </c>
      <c r="B103">
        <v>71.890679000000006</v>
      </c>
      <c r="C103">
        <v>306110</v>
      </c>
      <c r="D103" s="3">
        <v>9.2159180000000003</v>
      </c>
      <c r="E103">
        <v>94710</v>
      </c>
      <c r="F103" s="17">
        <f t="shared" si="1"/>
        <v>609.86953999999992</v>
      </c>
      <c r="G103" s="3">
        <v>390.13046000000003</v>
      </c>
    </row>
    <row r="104" spans="1:7" x14ac:dyDescent="0.2">
      <c r="A104" t="s">
        <v>22</v>
      </c>
      <c r="B104">
        <v>16.354725000000002</v>
      </c>
      <c r="C104">
        <v>91605.6</v>
      </c>
      <c r="D104" s="8">
        <v>2.9040019999999998</v>
      </c>
      <c r="E104">
        <v>33120</v>
      </c>
      <c r="F104" s="17">
        <f t="shared" si="1"/>
        <v>931.33813999999995</v>
      </c>
      <c r="G104" s="8">
        <v>68.661860000000004</v>
      </c>
    </row>
    <row r="105" spans="1:7" x14ac:dyDescent="0.2">
      <c r="A105" t="s">
        <v>23</v>
      </c>
      <c r="B105">
        <v>23.712653</v>
      </c>
      <c r="C105">
        <v>230080</v>
      </c>
      <c r="D105" s="4">
        <v>3.83161</v>
      </c>
      <c r="E105">
        <v>69290.5</v>
      </c>
      <c r="F105" s="17">
        <f t="shared" si="1"/>
        <v>883.77553</v>
      </c>
      <c r="G105" s="3">
        <v>116.22447</v>
      </c>
    </row>
    <row r="106" spans="1:7" x14ac:dyDescent="0.2">
      <c r="A106" t="s">
        <v>24</v>
      </c>
      <c r="B106">
        <v>4.8626890000000005</v>
      </c>
      <c r="C106">
        <v>48080</v>
      </c>
      <c r="D106" s="3">
        <v>1.2366440000000001</v>
      </c>
      <c r="E106">
        <v>19259</v>
      </c>
      <c r="F106" s="17">
        <f t="shared" si="1"/>
        <v>959.81197999999995</v>
      </c>
      <c r="G106" s="3">
        <v>40.188019999999995</v>
      </c>
    </row>
    <row r="107" spans="1:7" x14ac:dyDescent="0.2">
      <c r="A107" t="s">
        <v>25</v>
      </c>
      <c r="B107">
        <v>10.248400999999999</v>
      </c>
      <c r="C107">
        <v>20136.400000000001</v>
      </c>
      <c r="D107" s="2">
        <v>0.64126300000000003</v>
      </c>
      <c r="E107">
        <v>12398.6</v>
      </c>
      <c r="F107" s="17">
        <f t="shared" si="1"/>
        <v>982.71734000000004</v>
      </c>
      <c r="G107" s="8">
        <v>17.28266</v>
      </c>
    </row>
    <row r="108" spans="1:7" x14ac:dyDescent="0.2">
      <c r="A108" t="s">
        <v>26</v>
      </c>
      <c r="B108">
        <v>81.511227000000005</v>
      </c>
      <c r="C108">
        <v>499570.03600000002</v>
      </c>
      <c r="D108" s="3">
        <v>6.7441139999999997</v>
      </c>
      <c r="E108">
        <v>185678.8</v>
      </c>
      <c r="F108" s="17">
        <f t="shared" si="1"/>
        <v>671.06150000000002</v>
      </c>
      <c r="G108" s="3">
        <v>328.93849999999998</v>
      </c>
    </row>
    <row r="109" spans="1:7" x14ac:dyDescent="0.2">
      <c r="A109" t="s">
        <v>27</v>
      </c>
      <c r="B109">
        <v>31.326491000000001</v>
      </c>
      <c r="C109">
        <v>407283.59</v>
      </c>
      <c r="D109" s="3">
        <v>8.2134090000000004</v>
      </c>
      <c r="E109">
        <v>279800</v>
      </c>
      <c r="F109" s="17">
        <f t="shared" si="1"/>
        <v>946.71603000000005</v>
      </c>
      <c r="G109" s="3">
        <v>53.283970000000004</v>
      </c>
    </row>
    <row r="110" spans="1:7" x14ac:dyDescent="0.2">
      <c r="A110" t="s">
        <v>1</v>
      </c>
      <c r="B110">
        <v>24.873296999999997</v>
      </c>
      <c r="C110">
        <v>82520</v>
      </c>
      <c r="D110" s="2">
        <v>4.0602650000000002</v>
      </c>
      <c r="E110">
        <v>38991.5</v>
      </c>
      <c r="F110" s="17">
        <f t="shared" si="1"/>
        <v>925.03710000000001</v>
      </c>
      <c r="G110" s="8">
        <v>74.962899999999991</v>
      </c>
    </row>
    <row r="111" spans="1:7" x14ac:dyDescent="0.2">
      <c r="A111" t="s">
        <v>2</v>
      </c>
      <c r="B111">
        <v>30.938054000000001</v>
      </c>
      <c r="C111">
        <v>30280</v>
      </c>
      <c r="D111" s="4">
        <v>2.129899</v>
      </c>
      <c r="E111">
        <v>6893</v>
      </c>
      <c r="F111" s="17">
        <f t="shared" si="1"/>
        <v>889.09442999999999</v>
      </c>
      <c r="G111" s="3">
        <v>110.90557000000001</v>
      </c>
    </row>
    <row r="112" spans="1:7" x14ac:dyDescent="0.2">
      <c r="A112" t="s">
        <v>3</v>
      </c>
      <c r="B112">
        <v>9.4996589999999994</v>
      </c>
      <c r="C112">
        <v>108560</v>
      </c>
      <c r="D112" s="2">
        <v>1.5502419999999999</v>
      </c>
      <c r="E112">
        <v>38930</v>
      </c>
      <c r="F112" s="17">
        <f t="shared" si="1"/>
        <v>951.54016999999999</v>
      </c>
      <c r="G112" s="8">
        <v>48.459830000000004</v>
      </c>
    </row>
    <row r="113" spans="1:7" x14ac:dyDescent="0.2">
      <c r="A113" t="s">
        <v>4</v>
      </c>
      <c r="B113" s="6">
        <v>6.4324489999999992</v>
      </c>
      <c r="C113">
        <v>55960</v>
      </c>
      <c r="D113" s="3">
        <v>1.174296</v>
      </c>
      <c r="E113">
        <v>19391.099999999999</v>
      </c>
      <c r="F113" s="17">
        <f t="shared" si="1"/>
        <v>975.92813999999998</v>
      </c>
      <c r="G113" s="3">
        <v>24.071860000000001</v>
      </c>
    </row>
    <row r="114" spans="1:7" x14ac:dyDescent="0.2">
      <c r="A114" t="s">
        <v>5</v>
      </c>
      <c r="B114">
        <v>1.5259320000000001</v>
      </c>
      <c r="C114">
        <v>9240</v>
      </c>
      <c r="D114" s="3">
        <v>0.22282199999999999</v>
      </c>
      <c r="E114">
        <v>1725.3</v>
      </c>
      <c r="F114" s="17">
        <f t="shared" si="1"/>
        <v>991.09100999999998</v>
      </c>
      <c r="G114" s="3">
        <v>8.9089899999999993</v>
      </c>
    </row>
    <row r="115" spans="1:7" x14ac:dyDescent="0.2">
      <c r="A115" t="s">
        <v>6</v>
      </c>
      <c r="B115">
        <v>23.766193999999999</v>
      </c>
      <c r="C115">
        <v>77198.53</v>
      </c>
      <c r="D115" s="3">
        <v>3.3792300000000002</v>
      </c>
      <c r="E115">
        <v>26770.9</v>
      </c>
      <c r="F115" s="17">
        <f t="shared" si="1"/>
        <v>885.93142</v>
      </c>
      <c r="G115" s="3">
        <v>114.06858</v>
      </c>
    </row>
    <row r="116" spans="1:7" x14ac:dyDescent="0.2">
      <c r="A116" t="s">
        <v>7</v>
      </c>
      <c r="B116">
        <v>13.069925</v>
      </c>
      <c r="C116">
        <v>40000</v>
      </c>
      <c r="D116" s="2">
        <v>1.6313089999999999</v>
      </c>
      <c r="E116">
        <v>6284.4</v>
      </c>
      <c r="F116" s="17">
        <f t="shared" si="1"/>
        <v>956.16190000000006</v>
      </c>
      <c r="G116" s="2">
        <v>43.838099999999997</v>
      </c>
    </row>
    <row r="117" spans="1:7" x14ac:dyDescent="0.2">
      <c r="A117" t="s">
        <v>8</v>
      </c>
      <c r="B117">
        <v>2.7260260000000001</v>
      </c>
      <c r="C117">
        <v>42750</v>
      </c>
      <c r="D117" s="2">
        <v>0.48185500000000003</v>
      </c>
      <c r="E117">
        <v>24384</v>
      </c>
      <c r="F117" s="17">
        <f t="shared" si="1"/>
        <v>988.52026000000001</v>
      </c>
      <c r="G117" s="2">
        <v>11.47974</v>
      </c>
    </row>
    <row r="118" spans="1:7" x14ac:dyDescent="0.2">
      <c r="A118" t="s">
        <v>9</v>
      </c>
      <c r="B118">
        <v>23.246067</v>
      </c>
      <c r="C118">
        <v>303940</v>
      </c>
      <c r="D118" s="8">
        <v>6.2756300000000005</v>
      </c>
      <c r="E118">
        <v>224090</v>
      </c>
      <c r="F118" s="17">
        <f t="shared" si="1"/>
        <v>951.30223000000001</v>
      </c>
      <c r="G118" s="8">
        <v>48.697769999999998</v>
      </c>
    </row>
    <row r="119" spans="1:7" x14ac:dyDescent="0.2">
      <c r="A119" t="s">
        <v>10</v>
      </c>
      <c r="B119">
        <v>127.83573699999999</v>
      </c>
      <c r="C119">
        <v>547557</v>
      </c>
      <c r="D119" s="2">
        <v>13.929618</v>
      </c>
      <c r="E119">
        <v>172530</v>
      </c>
      <c r="F119" s="17">
        <f t="shared" si="1"/>
        <v>599.36142999999993</v>
      </c>
      <c r="G119" s="8">
        <v>400.63857000000002</v>
      </c>
    </row>
    <row r="120" spans="1:7" x14ac:dyDescent="0.2">
      <c r="A120" t="s">
        <v>11</v>
      </c>
      <c r="B120">
        <v>194.24805499999999</v>
      </c>
      <c r="C120">
        <v>349390</v>
      </c>
      <c r="D120" s="4">
        <v>17.164247</v>
      </c>
      <c r="E120">
        <v>114190</v>
      </c>
      <c r="F120" s="17">
        <f t="shared" si="1"/>
        <v>255.26936000000001</v>
      </c>
      <c r="G120" s="3">
        <v>744.73063999999999</v>
      </c>
    </row>
    <row r="121" spans="1:7" x14ac:dyDescent="0.2">
      <c r="A121" t="s">
        <v>12</v>
      </c>
      <c r="B121">
        <v>14.470268000000001</v>
      </c>
      <c r="C121">
        <v>128900</v>
      </c>
      <c r="D121" s="2">
        <v>1.7269239999999999</v>
      </c>
      <c r="E121">
        <v>39018</v>
      </c>
      <c r="F121" s="17">
        <f t="shared" si="1"/>
        <v>923.20190000000002</v>
      </c>
      <c r="G121" s="8">
        <v>76.798100000000005</v>
      </c>
    </row>
    <row r="122" spans="1:7" x14ac:dyDescent="0.2">
      <c r="A122" t="s">
        <v>13</v>
      </c>
      <c r="B122">
        <v>17.606514000000001</v>
      </c>
      <c r="C122">
        <v>91260</v>
      </c>
      <c r="D122" s="4">
        <v>1.922069</v>
      </c>
      <c r="E122" s="6">
        <v>20530.099999999999</v>
      </c>
      <c r="F122" s="17">
        <f t="shared" si="1"/>
        <v>936.72362999999996</v>
      </c>
      <c r="G122" s="3">
        <v>63.27637</v>
      </c>
    </row>
    <row r="123" spans="1:7" x14ac:dyDescent="0.2">
      <c r="A123" t="s">
        <v>14</v>
      </c>
      <c r="B123">
        <v>10.839985</v>
      </c>
      <c r="C123">
        <v>68890</v>
      </c>
      <c r="D123" s="4">
        <v>0.483184</v>
      </c>
      <c r="E123">
        <v>7820.2</v>
      </c>
      <c r="F123" s="17">
        <f t="shared" si="1"/>
        <v>939.75691000000006</v>
      </c>
      <c r="G123" s="3">
        <v>60.243089999999995</v>
      </c>
    </row>
    <row r="124" spans="1:7" x14ac:dyDescent="0.2">
      <c r="A124" t="s">
        <v>15</v>
      </c>
      <c r="B124">
        <v>103.057147</v>
      </c>
      <c r="C124">
        <v>295717</v>
      </c>
      <c r="D124" s="2">
        <v>10.660269</v>
      </c>
      <c r="E124">
        <v>95661.3</v>
      </c>
      <c r="F124" s="17">
        <f t="shared" si="1"/>
        <v>611.21307999999999</v>
      </c>
      <c r="G124" s="8">
        <v>388.78692000000001</v>
      </c>
    </row>
    <row r="125" spans="1:7" x14ac:dyDescent="0.2">
      <c r="A125" t="s">
        <v>16</v>
      </c>
      <c r="B125">
        <v>3.7981850000000001</v>
      </c>
      <c r="C125">
        <v>62230</v>
      </c>
      <c r="D125" s="2">
        <v>1.0008970000000001</v>
      </c>
      <c r="E125">
        <v>34107.9</v>
      </c>
      <c r="F125" s="17">
        <f t="shared" si="1"/>
        <v>989.32407999999998</v>
      </c>
      <c r="G125" s="8">
        <v>10.67592</v>
      </c>
    </row>
    <row r="126" spans="1:7" x14ac:dyDescent="0.2">
      <c r="A126" t="s">
        <v>17</v>
      </c>
      <c r="B126">
        <v>5.2842120000000001</v>
      </c>
      <c r="C126">
        <v>62620</v>
      </c>
      <c r="D126" s="3">
        <v>0.77543200000000001</v>
      </c>
      <c r="E126">
        <v>22010</v>
      </c>
      <c r="F126" s="17">
        <f t="shared" si="1"/>
        <v>979.63271999999995</v>
      </c>
      <c r="G126" s="3">
        <v>20.367279999999997</v>
      </c>
    </row>
    <row r="127" spans="1:7" x14ac:dyDescent="0.2">
      <c r="A127" t="s">
        <v>18</v>
      </c>
      <c r="B127">
        <v>3.2707809999999999</v>
      </c>
      <c r="C127">
        <v>2574.46</v>
      </c>
      <c r="D127" s="2">
        <v>0.17863100000000001</v>
      </c>
      <c r="E127">
        <v>887</v>
      </c>
      <c r="F127" s="17">
        <f t="shared" si="1"/>
        <v>989.32129999999995</v>
      </c>
      <c r="G127" s="8">
        <v>10.678700000000001</v>
      </c>
    </row>
    <row r="128" spans="1:7" x14ac:dyDescent="0.2">
      <c r="A128" t="s">
        <v>19</v>
      </c>
      <c r="B128">
        <v>0.500753</v>
      </c>
      <c r="C128">
        <v>320</v>
      </c>
      <c r="D128" s="2">
        <v>3.6381999999999998E-2</v>
      </c>
      <c r="E128">
        <v>4.5999999999999996</v>
      </c>
      <c r="F128" s="17">
        <f t="shared" si="1"/>
        <v>997.69248000000005</v>
      </c>
      <c r="G128" s="8">
        <v>2.3075199999999998</v>
      </c>
    </row>
    <row r="129" spans="1:7" x14ac:dyDescent="0.2">
      <c r="A129" t="s">
        <v>20</v>
      </c>
      <c r="B129">
        <v>41.771701</v>
      </c>
      <c r="C129">
        <v>33670</v>
      </c>
      <c r="D129" s="3">
        <v>1.9892750000000001</v>
      </c>
      <c r="E129">
        <v>3695</v>
      </c>
      <c r="F129" s="17">
        <f t="shared" si="1"/>
        <v>828.53102000000001</v>
      </c>
      <c r="G129" s="3">
        <v>171.46898000000002</v>
      </c>
    </row>
    <row r="130" spans="1:7" x14ac:dyDescent="0.2">
      <c r="A130" t="s">
        <v>21</v>
      </c>
      <c r="B130">
        <v>70.250647000000001</v>
      </c>
      <c r="C130">
        <v>306130</v>
      </c>
      <c r="D130" s="3">
        <v>9.040934</v>
      </c>
      <c r="E130">
        <v>94830</v>
      </c>
      <c r="F130" s="17">
        <f t="shared" si="1"/>
        <v>626.72303000000011</v>
      </c>
      <c r="G130" s="3">
        <v>373.27696999999995</v>
      </c>
    </row>
    <row r="131" spans="1:7" x14ac:dyDescent="0.2">
      <c r="A131" t="s">
        <v>22</v>
      </c>
      <c r="B131">
        <v>15.15657</v>
      </c>
      <c r="C131">
        <v>91605.6</v>
      </c>
      <c r="D131" s="8">
        <v>2.9049459999999998</v>
      </c>
      <c r="E131">
        <v>33120</v>
      </c>
      <c r="F131" s="17">
        <f t="shared" ref="F131:F136" si="2">-G131+1000</f>
        <v>940.26846</v>
      </c>
      <c r="G131" s="8">
        <v>59.731540000000003</v>
      </c>
    </row>
    <row r="132" spans="1:7" x14ac:dyDescent="0.2">
      <c r="A132" t="s">
        <v>23</v>
      </c>
      <c r="B132">
        <v>23.472380000000001</v>
      </c>
      <c r="C132">
        <v>230080</v>
      </c>
      <c r="D132" s="3">
        <v>3.8464430000000003</v>
      </c>
      <c r="E132">
        <v>69290.5</v>
      </c>
      <c r="F132" s="17">
        <f t="shared" si="2"/>
        <v>887.82070999999996</v>
      </c>
      <c r="G132" s="3">
        <v>112.17928999999999</v>
      </c>
    </row>
    <row r="133" spans="1:7" x14ac:dyDescent="0.2">
      <c r="A133" t="s">
        <v>24</v>
      </c>
      <c r="B133">
        <v>4.4458710000000004</v>
      </c>
      <c r="C133">
        <v>48080</v>
      </c>
      <c r="D133" s="3">
        <v>1.1492929999999999</v>
      </c>
      <c r="E133">
        <v>19259</v>
      </c>
      <c r="F133" s="17">
        <f t="shared" si="2"/>
        <v>962.71116000000006</v>
      </c>
      <c r="G133" s="3">
        <v>37.288839999999993</v>
      </c>
    </row>
    <row r="134" spans="1:7" x14ac:dyDescent="0.2">
      <c r="A134" t="s">
        <v>25</v>
      </c>
      <c r="B134">
        <v>9.6109159999999996</v>
      </c>
      <c r="C134">
        <v>20136.400000000001</v>
      </c>
      <c r="D134" s="5">
        <v>0.64395599999999997</v>
      </c>
      <c r="E134">
        <v>12378.3</v>
      </c>
      <c r="F134" s="17">
        <f t="shared" si="2"/>
        <v>983.99905999999999</v>
      </c>
      <c r="G134" s="8">
        <v>16.00094</v>
      </c>
    </row>
    <row r="135" spans="1:7" x14ac:dyDescent="0.2">
      <c r="A135" t="s">
        <v>26</v>
      </c>
      <c r="B135">
        <v>72.322647000000003</v>
      </c>
      <c r="C135">
        <v>499556.64500000002</v>
      </c>
      <c r="D135" s="4">
        <v>6.4711780000000001</v>
      </c>
      <c r="E135">
        <v>185721.7</v>
      </c>
      <c r="F135" s="17">
        <f t="shared" si="2"/>
        <v>721.28459999999995</v>
      </c>
      <c r="G135" s="3">
        <v>278.71540000000005</v>
      </c>
    </row>
    <row r="136" spans="1:7" x14ac:dyDescent="0.2">
      <c r="A136" t="s">
        <v>27</v>
      </c>
      <c r="B136">
        <v>31.065866999999997</v>
      </c>
      <c r="C136">
        <v>407283.53200000001</v>
      </c>
      <c r="D136" s="3">
        <v>8.8263089999999984</v>
      </c>
      <c r="E136">
        <v>279800</v>
      </c>
      <c r="F136" s="17">
        <f t="shared" si="2"/>
        <v>952.84772999999996</v>
      </c>
      <c r="G136" s="3">
        <v>47.152269999999994</v>
      </c>
    </row>
    <row r="137" spans="1:7" x14ac:dyDescent="0.2">
      <c r="C137" s="2"/>
      <c r="D137" s="2"/>
      <c r="F137" s="8"/>
    </row>
    <row r="138" spans="1:7" x14ac:dyDescent="0.2">
      <c r="C138" s="3"/>
      <c r="D138" s="3"/>
      <c r="F138" s="3"/>
    </row>
    <row r="139" spans="1:7" x14ac:dyDescent="0.2">
      <c r="C139" s="2"/>
      <c r="D139" s="2"/>
      <c r="F139" s="8"/>
    </row>
    <row r="140" spans="1:7" x14ac:dyDescent="0.2">
      <c r="C140" s="3"/>
      <c r="D140" s="3"/>
      <c r="F140" s="3"/>
    </row>
    <row r="141" spans="1:7" x14ac:dyDescent="0.2">
      <c r="C141" s="4"/>
      <c r="D141" s="3"/>
      <c r="F141" s="3"/>
    </row>
    <row r="142" spans="1:7" x14ac:dyDescent="0.2">
      <c r="C142" s="3"/>
      <c r="D142" s="3"/>
      <c r="F142" s="3"/>
    </row>
    <row r="143" spans="1:7" x14ac:dyDescent="0.2">
      <c r="C143" s="2"/>
      <c r="D143" s="2"/>
      <c r="F143" s="2"/>
    </row>
    <row r="144" spans="1:7" x14ac:dyDescent="0.2">
      <c r="C144" s="2"/>
      <c r="D144" s="5"/>
      <c r="F144" s="2"/>
    </row>
    <row r="145" spans="3:6" x14ac:dyDescent="0.2">
      <c r="C145" s="2"/>
      <c r="D145" s="8"/>
      <c r="F145" s="8"/>
    </row>
    <row r="146" spans="3:6" x14ac:dyDescent="0.2">
      <c r="C146" s="2"/>
      <c r="D146" s="2"/>
      <c r="F146" s="8"/>
    </row>
    <row r="147" spans="3:6" x14ac:dyDescent="0.2">
      <c r="C147" s="3"/>
      <c r="D147" s="3"/>
      <c r="F147" s="3"/>
    </row>
    <row r="148" spans="3:6" x14ac:dyDescent="0.2">
      <c r="C148" s="2"/>
      <c r="D148" s="2"/>
      <c r="F148" s="8"/>
    </row>
    <row r="149" spans="3:6" x14ac:dyDescent="0.2">
      <c r="C149" s="3"/>
      <c r="D149" s="3"/>
      <c r="F149" s="3"/>
    </row>
    <row r="150" spans="3:6" x14ac:dyDescent="0.2">
      <c r="C150" s="3"/>
      <c r="D150" s="3"/>
      <c r="F150" s="3"/>
    </row>
    <row r="151" spans="3:6" x14ac:dyDescent="0.2">
      <c r="C151" s="2"/>
      <c r="D151" s="2"/>
      <c r="F151" s="8"/>
    </row>
    <row r="152" spans="3:6" x14ac:dyDescent="0.2">
      <c r="C152" s="2"/>
      <c r="D152" s="2"/>
      <c r="F152" s="8"/>
    </row>
    <row r="153" spans="3:6" x14ac:dyDescent="0.2">
      <c r="C153" s="3"/>
      <c r="D153" s="4"/>
      <c r="F153" s="3"/>
    </row>
    <row r="154" spans="3:6" x14ac:dyDescent="0.2">
      <c r="C154" s="2"/>
      <c r="D154" s="2"/>
      <c r="F154" s="8"/>
    </row>
    <row r="155" spans="3:6" x14ac:dyDescent="0.2">
      <c r="C155" s="2"/>
      <c r="D155" s="2"/>
      <c r="F155" s="8"/>
    </row>
    <row r="156" spans="3:6" x14ac:dyDescent="0.2">
      <c r="C156" s="3"/>
      <c r="D156" s="3"/>
      <c r="F156" s="3"/>
    </row>
    <row r="157" spans="3:6" x14ac:dyDescent="0.2">
      <c r="C157" s="4"/>
      <c r="D157" s="3"/>
      <c r="F157" s="3"/>
    </row>
    <row r="158" spans="3:6" x14ac:dyDescent="0.2">
      <c r="C158" s="2"/>
      <c r="D158" s="8"/>
      <c r="F158" s="8"/>
    </row>
    <row r="159" spans="3:6" x14ac:dyDescent="0.2">
      <c r="C159" s="3"/>
      <c r="D159" s="3"/>
      <c r="F159" s="3"/>
    </row>
    <row r="160" spans="3:6" x14ac:dyDescent="0.2">
      <c r="C160" s="4"/>
      <c r="D160" s="3"/>
      <c r="F160" s="3"/>
    </row>
    <row r="161" spans="3:6" x14ac:dyDescent="0.2">
      <c r="C161" s="2"/>
      <c r="D161" s="5"/>
      <c r="F161" s="8"/>
    </row>
    <row r="162" spans="3:6" x14ac:dyDescent="0.2">
      <c r="C162" s="3"/>
      <c r="D162" s="3"/>
      <c r="F162" s="3"/>
    </row>
    <row r="163" spans="3:6" x14ac:dyDescent="0.2">
      <c r="C163" s="3"/>
      <c r="D163" s="3"/>
      <c r="F16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CC06-D1D2-F647-A43F-115CF8AA2096}">
  <dimension ref="A1:B136"/>
  <sheetViews>
    <sheetView workbookViewId="0">
      <selection activeCell="P20" sqref="P20"/>
    </sheetView>
  </sheetViews>
  <sheetFormatPr baseColWidth="10" defaultRowHeight="16" x14ac:dyDescent="0.2"/>
  <cols>
    <col min="1" max="1" width="16" customWidth="1"/>
    <col min="2" max="2" width="12.83203125" customWidth="1"/>
  </cols>
  <sheetData>
    <row r="1" spans="1:2" x14ac:dyDescent="0.2">
      <c r="A1" t="s">
        <v>106</v>
      </c>
      <c r="B1" t="s">
        <v>107</v>
      </c>
    </row>
    <row r="2" spans="1:2" x14ac:dyDescent="0.2">
      <c r="A2" s="49">
        <v>0.97271160000000001</v>
      </c>
      <c r="B2" s="52">
        <v>1</v>
      </c>
    </row>
    <row r="3" spans="1:2" x14ac:dyDescent="0.2">
      <c r="A3" s="49">
        <v>0.97951560000000004</v>
      </c>
      <c r="B3" s="52">
        <v>1</v>
      </c>
    </row>
    <row r="4" spans="1:2" x14ac:dyDescent="0.2">
      <c r="A4" s="49">
        <v>0.95152689999999995</v>
      </c>
      <c r="B4" s="49">
        <v>0.95263399999999998</v>
      </c>
    </row>
    <row r="5" spans="1:2" x14ac:dyDescent="0.2">
      <c r="A5" s="49">
        <v>0.98360720000000001</v>
      </c>
      <c r="B5" s="49">
        <v>0.98686240000000003</v>
      </c>
    </row>
    <row r="6" spans="1:2" x14ac:dyDescent="0.2">
      <c r="A6" s="49">
        <v>0.99631250000000005</v>
      </c>
      <c r="B6" s="49">
        <v>0.99319970000000002</v>
      </c>
    </row>
    <row r="7" spans="1:2" x14ac:dyDescent="0.2">
      <c r="A7" s="49">
        <v>0.89451080000000005</v>
      </c>
      <c r="B7" s="49">
        <v>0.91862849999999996</v>
      </c>
    </row>
    <row r="8" spans="1:2" x14ac:dyDescent="0.2">
      <c r="A8" s="52">
        <v>1</v>
      </c>
      <c r="B8" s="49">
        <v>0.97658860000000003</v>
      </c>
    </row>
    <row r="9" spans="1:2" x14ac:dyDescent="0.2">
      <c r="A9" s="49">
        <v>0.98380780000000001</v>
      </c>
      <c r="B9" s="49">
        <v>0.99819869999999999</v>
      </c>
    </row>
    <row r="10" spans="1:2" x14ac:dyDescent="0.2">
      <c r="A10" s="49">
        <v>0.97361660000000005</v>
      </c>
      <c r="B10" s="52">
        <v>1</v>
      </c>
    </row>
    <row r="11" spans="1:2" x14ac:dyDescent="0.2">
      <c r="A11" s="52">
        <v>1</v>
      </c>
      <c r="B11" s="52">
        <v>1</v>
      </c>
    </row>
    <row r="12" spans="1:2" x14ac:dyDescent="0.2">
      <c r="A12" s="52">
        <v>1</v>
      </c>
      <c r="B12" s="52">
        <v>1</v>
      </c>
    </row>
    <row r="13" spans="1:2" x14ac:dyDescent="0.2">
      <c r="A13" s="52">
        <v>1</v>
      </c>
      <c r="B13" s="49">
        <v>0.91567980000000004</v>
      </c>
    </row>
    <row r="14" spans="1:2" x14ac:dyDescent="0.2">
      <c r="A14" s="49">
        <v>0.96107790000000004</v>
      </c>
      <c r="B14" s="49">
        <v>0.96150049999999998</v>
      </c>
    </row>
    <row r="15" spans="1:2" x14ac:dyDescent="0.2">
      <c r="A15" s="52">
        <v>1</v>
      </c>
      <c r="B15" s="49">
        <v>0.93808550000000002</v>
      </c>
    </row>
    <row r="16" spans="1:2" x14ac:dyDescent="0.2">
      <c r="A16" s="52">
        <v>1</v>
      </c>
      <c r="B16" s="49">
        <v>0.84095350000000002</v>
      </c>
    </row>
    <row r="17" spans="1:2" x14ac:dyDescent="0.2">
      <c r="A17" s="49">
        <v>0.99403779999999997</v>
      </c>
      <c r="B17" s="52">
        <v>1</v>
      </c>
    </row>
    <row r="18" spans="1:2" x14ac:dyDescent="0.2">
      <c r="A18" s="49">
        <v>0.98677809999999999</v>
      </c>
      <c r="B18" s="49">
        <v>0.98620819999999998</v>
      </c>
    </row>
    <row r="19" spans="1:2" x14ac:dyDescent="0.2">
      <c r="A19" s="52">
        <v>1</v>
      </c>
      <c r="B19" s="52">
        <v>1</v>
      </c>
    </row>
    <row r="20" spans="1:2" x14ac:dyDescent="0.2">
      <c r="A20" s="52">
        <v>1</v>
      </c>
      <c r="B20" s="52">
        <v>1</v>
      </c>
    </row>
    <row r="21" spans="1:2" x14ac:dyDescent="0.2">
      <c r="A21" s="52">
        <v>1</v>
      </c>
      <c r="B21" s="49">
        <v>0.81696650000000004</v>
      </c>
    </row>
    <row r="22" spans="1:2" x14ac:dyDescent="0.2">
      <c r="A22" s="49">
        <v>0.83960330000000005</v>
      </c>
      <c r="B22" s="49">
        <v>0.71941860000000002</v>
      </c>
    </row>
    <row r="23" spans="1:2" x14ac:dyDescent="0.2">
      <c r="A23" s="49">
        <v>0.99310690000000001</v>
      </c>
      <c r="B23" s="49">
        <v>0.9704853</v>
      </c>
    </row>
    <row r="24" spans="1:2" x14ac:dyDescent="0.2">
      <c r="A24" s="49">
        <v>0.91257180000000004</v>
      </c>
      <c r="B24" s="49">
        <v>0.91057049999999995</v>
      </c>
    </row>
    <row r="25" spans="1:2" x14ac:dyDescent="0.2">
      <c r="A25" s="49">
        <v>0.97319549999999999</v>
      </c>
      <c r="B25" s="49">
        <v>0.96441189999999999</v>
      </c>
    </row>
    <row r="26" spans="1:2" x14ac:dyDescent="0.2">
      <c r="A26" s="49">
        <v>0.99184240000000001</v>
      </c>
      <c r="B26" s="49">
        <v>1</v>
      </c>
    </row>
    <row r="27" spans="1:2" x14ac:dyDescent="0.2">
      <c r="A27" s="49">
        <v>0.95825439999999995</v>
      </c>
      <c r="B27" s="49">
        <v>0.70133120000000004</v>
      </c>
    </row>
    <row r="28" spans="1:2" x14ac:dyDescent="0.2">
      <c r="A28" s="52">
        <v>1</v>
      </c>
      <c r="B28" s="52">
        <v>1</v>
      </c>
    </row>
    <row r="29" spans="1:2" x14ac:dyDescent="0.2">
      <c r="A29" s="49">
        <v>0.97149439999999998</v>
      </c>
      <c r="B29" s="52">
        <v>1</v>
      </c>
    </row>
    <row r="30" spans="1:2" x14ac:dyDescent="0.2">
      <c r="A30" s="49">
        <v>0.97252519999999998</v>
      </c>
      <c r="B30" s="52">
        <v>1</v>
      </c>
    </row>
    <row r="31" spans="1:2" x14ac:dyDescent="0.2">
      <c r="A31" s="49">
        <v>0.95165129999999998</v>
      </c>
      <c r="B31" s="49">
        <v>0.95059769999999999</v>
      </c>
    </row>
    <row r="32" spans="1:2" x14ac:dyDescent="0.2">
      <c r="A32" s="49">
        <v>0.98339220000000005</v>
      </c>
      <c r="B32" s="49">
        <v>0.9845912</v>
      </c>
    </row>
    <row r="33" spans="1:2" x14ac:dyDescent="0.2">
      <c r="A33" s="49">
        <v>0.99378949999999999</v>
      </c>
      <c r="B33" s="49">
        <v>0.99311799999999995</v>
      </c>
    </row>
    <row r="34" spans="1:2" x14ac:dyDescent="0.2">
      <c r="A34" s="49">
        <v>0.89750549999999996</v>
      </c>
      <c r="B34" s="49">
        <v>0.91908029999999996</v>
      </c>
    </row>
    <row r="35" spans="1:2" x14ac:dyDescent="0.2">
      <c r="A35" s="52">
        <v>1</v>
      </c>
      <c r="B35" s="49">
        <v>0.97865679999999999</v>
      </c>
    </row>
    <row r="36" spans="1:2" x14ac:dyDescent="0.2">
      <c r="A36" s="49">
        <v>0.9827089</v>
      </c>
      <c r="B36" s="49">
        <v>1</v>
      </c>
    </row>
    <row r="37" spans="1:2" x14ac:dyDescent="0.2">
      <c r="A37" s="49">
        <v>0.9766918</v>
      </c>
      <c r="B37" s="52">
        <v>1</v>
      </c>
    </row>
    <row r="38" spans="1:2" x14ac:dyDescent="0.2">
      <c r="A38" s="52">
        <v>1</v>
      </c>
      <c r="B38" s="52">
        <v>1</v>
      </c>
    </row>
    <row r="39" spans="1:2" x14ac:dyDescent="0.2">
      <c r="A39" s="52">
        <v>1</v>
      </c>
      <c r="B39" s="52">
        <v>1</v>
      </c>
    </row>
    <row r="40" spans="1:2" x14ac:dyDescent="0.2">
      <c r="A40" s="52">
        <v>1</v>
      </c>
      <c r="B40" s="49">
        <v>0.9132517</v>
      </c>
    </row>
    <row r="41" spans="1:2" x14ac:dyDescent="0.2">
      <c r="A41" s="49">
        <v>0.95581260000000001</v>
      </c>
      <c r="B41" s="49">
        <v>0.95667089999999999</v>
      </c>
    </row>
    <row r="42" spans="1:2" x14ac:dyDescent="0.2">
      <c r="A42" s="52">
        <v>1</v>
      </c>
      <c r="B42" s="49">
        <v>0.9386582</v>
      </c>
    </row>
    <row r="43" spans="1:2" x14ac:dyDescent="0.2">
      <c r="A43" s="52">
        <v>1</v>
      </c>
      <c r="B43" s="49">
        <v>1</v>
      </c>
    </row>
    <row r="44" spans="1:2" x14ac:dyDescent="0.2">
      <c r="A44" s="49">
        <v>0.99377360000000003</v>
      </c>
      <c r="B44" s="52">
        <v>1</v>
      </c>
    </row>
    <row r="45" spans="1:2" x14ac:dyDescent="0.2">
      <c r="A45" s="49">
        <v>0.98715509999999995</v>
      </c>
      <c r="B45" s="49">
        <v>0.98605240000000005</v>
      </c>
    </row>
    <row r="46" spans="1:2" x14ac:dyDescent="0.2">
      <c r="A46" s="52">
        <v>1</v>
      </c>
      <c r="B46" s="52">
        <v>1</v>
      </c>
    </row>
    <row r="47" spans="1:2" x14ac:dyDescent="0.2">
      <c r="A47" s="52">
        <v>1</v>
      </c>
      <c r="B47" s="52">
        <v>1</v>
      </c>
    </row>
    <row r="48" spans="1:2" x14ac:dyDescent="0.2">
      <c r="A48" s="52">
        <v>1</v>
      </c>
      <c r="B48" s="49">
        <v>0.8238839</v>
      </c>
    </row>
    <row r="49" spans="1:2" x14ac:dyDescent="0.2">
      <c r="A49" s="49">
        <v>0.90705959999999997</v>
      </c>
      <c r="B49" s="49">
        <v>0.71575670000000002</v>
      </c>
    </row>
    <row r="50" spans="1:2" x14ac:dyDescent="0.2">
      <c r="A50" s="49">
        <v>0.98390929999999999</v>
      </c>
      <c r="B50" s="49">
        <v>0.96505629999999998</v>
      </c>
    </row>
    <row r="51" spans="1:2" x14ac:dyDescent="0.2">
      <c r="A51" s="49">
        <v>0.91424519999999998</v>
      </c>
      <c r="B51" s="49">
        <v>0.90715199999999996</v>
      </c>
    </row>
    <row r="52" spans="1:2" x14ac:dyDescent="0.2">
      <c r="A52" s="49">
        <v>0.97249050000000004</v>
      </c>
      <c r="B52" s="49">
        <v>0.96345809999999998</v>
      </c>
    </row>
    <row r="53" spans="1:2" x14ac:dyDescent="0.2">
      <c r="A53" s="49">
        <v>0.99087539999999996</v>
      </c>
      <c r="B53" s="49">
        <v>0.99369730000000001</v>
      </c>
    </row>
    <row r="54" spans="1:2" x14ac:dyDescent="0.2">
      <c r="A54" s="49">
        <v>0.94416659999999997</v>
      </c>
      <c r="B54" s="49">
        <v>0.70133650000000003</v>
      </c>
    </row>
    <row r="55" spans="1:2" x14ac:dyDescent="0.2">
      <c r="A55" s="52">
        <v>1</v>
      </c>
      <c r="B55" s="52">
        <v>1</v>
      </c>
    </row>
    <row r="56" spans="1:2" x14ac:dyDescent="0.2">
      <c r="A56" s="49">
        <v>0.97415549999999995</v>
      </c>
      <c r="B56" s="52">
        <v>1</v>
      </c>
    </row>
    <row r="57" spans="1:2" x14ac:dyDescent="0.2">
      <c r="A57" s="49">
        <v>0.96667530000000002</v>
      </c>
      <c r="B57" s="52">
        <v>1</v>
      </c>
    </row>
    <row r="58" spans="1:2" x14ac:dyDescent="0.2">
      <c r="A58" s="49">
        <v>0.95448909999999998</v>
      </c>
      <c r="B58" s="49">
        <v>0.95491210000000004</v>
      </c>
    </row>
    <row r="59" spans="1:2" x14ac:dyDescent="0.2">
      <c r="A59" s="49">
        <v>0.98413170000000005</v>
      </c>
      <c r="B59" s="49">
        <v>0.98475080000000004</v>
      </c>
    </row>
    <row r="60" spans="1:2" x14ac:dyDescent="0.2">
      <c r="A60" s="49">
        <v>0.99421510000000002</v>
      </c>
      <c r="B60" s="49">
        <v>0.99360199999999999</v>
      </c>
    </row>
    <row r="61" spans="1:2" x14ac:dyDescent="0.2">
      <c r="A61" s="49">
        <v>0.89711989999999997</v>
      </c>
      <c r="B61" s="49">
        <v>0.92375450000000003</v>
      </c>
    </row>
    <row r="62" spans="1:2" x14ac:dyDescent="0.2">
      <c r="A62" s="52">
        <v>1</v>
      </c>
      <c r="B62" s="49">
        <v>0.97916499999999995</v>
      </c>
    </row>
    <row r="63" spans="1:2" x14ac:dyDescent="0.2">
      <c r="A63" s="49">
        <v>0.98373279999999996</v>
      </c>
      <c r="B63" s="49">
        <v>1</v>
      </c>
    </row>
    <row r="64" spans="1:2" x14ac:dyDescent="0.2">
      <c r="A64" s="49">
        <v>0.97361070000000005</v>
      </c>
      <c r="B64" s="52">
        <v>1</v>
      </c>
    </row>
    <row r="65" spans="1:2" x14ac:dyDescent="0.2">
      <c r="A65" s="52">
        <v>1</v>
      </c>
      <c r="B65" s="52">
        <v>1</v>
      </c>
    </row>
    <row r="66" spans="1:2" x14ac:dyDescent="0.2">
      <c r="A66" s="52">
        <v>1</v>
      </c>
      <c r="B66" s="52">
        <v>1</v>
      </c>
    </row>
    <row r="67" spans="1:2" x14ac:dyDescent="0.2">
      <c r="A67" s="52">
        <v>1</v>
      </c>
      <c r="B67" s="49">
        <v>0.91606719999999997</v>
      </c>
    </row>
    <row r="68" spans="1:2" x14ac:dyDescent="0.2">
      <c r="A68" s="49">
        <v>0.95222899999999999</v>
      </c>
      <c r="B68" s="49">
        <v>0.95087169999999999</v>
      </c>
    </row>
    <row r="69" spans="1:2" x14ac:dyDescent="0.2">
      <c r="A69" s="52">
        <v>1</v>
      </c>
      <c r="B69" s="49">
        <v>0.93809129999999996</v>
      </c>
    </row>
    <row r="70" spans="1:2" x14ac:dyDescent="0.2">
      <c r="A70" s="52">
        <v>1</v>
      </c>
      <c r="B70" s="49">
        <v>0.99740329999999999</v>
      </c>
    </row>
    <row r="71" spans="1:2" x14ac:dyDescent="0.2">
      <c r="A71" s="49">
        <v>0.992811</v>
      </c>
      <c r="B71" s="52">
        <v>1</v>
      </c>
    </row>
    <row r="72" spans="1:2" x14ac:dyDescent="0.2">
      <c r="A72" s="49">
        <v>0.98708890000000005</v>
      </c>
      <c r="B72" s="49">
        <v>0.98659180000000002</v>
      </c>
    </row>
    <row r="73" spans="1:2" x14ac:dyDescent="0.2">
      <c r="A73" s="52">
        <v>1</v>
      </c>
      <c r="B73" s="52">
        <v>1</v>
      </c>
    </row>
    <row r="74" spans="1:2" x14ac:dyDescent="0.2">
      <c r="A74" s="52">
        <v>1</v>
      </c>
      <c r="B74" s="52">
        <v>1</v>
      </c>
    </row>
    <row r="75" spans="1:2" x14ac:dyDescent="0.2">
      <c r="A75" s="52">
        <v>1</v>
      </c>
      <c r="B75" s="49">
        <v>0.88499850000000002</v>
      </c>
    </row>
    <row r="76" spans="1:2" x14ac:dyDescent="0.2">
      <c r="A76" s="49">
        <v>0.86843780000000004</v>
      </c>
      <c r="B76" s="49">
        <v>1</v>
      </c>
    </row>
    <row r="77" spans="1:2" x14ac:dyDescent="0.2">
      <c r="A77" s="49">
        <v>0.979653</v>
      </c>
      <c r="B77" s="49">
        <v>0.97013130000000003</v>
      </c>
    </row>
    <row r="78" spans="1:2" x14ac:dyDescent="0.2">
      <c r="A78" s="49">
        <v>0.92175660000000004</v>
      </c>
      <c r="B78" s="49">
        <v>0.90594240000000004</v>
      </c>
    </row>
    <row r="79" spans="1:2" x14ac:dyDescent="0.2">
      <c r="A79" s="49">
        <v>0.97336719999999999</v>
      </c>
      <c r="B79" s="49">
        <v>0.96386850000000002</v>
      </c>
    </row>
    <row r="80" spans="1:2" x14ac:dyDescent="0.2">
      <c r="A80" s="49">
        <v>0.99045689999999997</v>
      </c>
      <c r="B80" s="49">
        <v>0.99347269999999999</v>
      </c>
    </row>
    <row r="81" spans="1:2" x14ac:dyDescent="0.2">
      <c r="A81" s="49">
        <v>0.94384500000000005</v>
      </c>
      <c r="B81" s="49">
        <v>0.72781910000000005</v>
      </c>
    </row>
    <row r="82" spans="1:2" x14ac:dyDescent="0.2">
      <c r="A82" s="52">
        <v>1</v>
      </c>
      <c r="B82" s="52">
        <v>1</v>
      </c>
    </row>
    <row r="83" spans="1:2" x14ac:dyDescent="0.2">
      <c r="A83" s="49">
        <v>0.96365350000000005</v>
      </c>
      <c r="B83" s="52">
        <v>1</v>
      </c>
    </row>
    <row r="84" spans="1:2" x14ac:dyDescent="0.2">
      <c r="A84" s="49">
        <v>0.9797498</v>
      </c>
      <c r="B84" s="52">
        <v>1</v>
      </c>
    </row>
    <row r="85" spans="1:2" x14ac:dyDescent="0.2">
      <c r="A85" s="49">
        <v>0.957345</v>
      </c>
      <c r="B85" s="49">
        <v>0.95644589999999996</v>
      </c>
    </row>
    <row r="86" spans="1:2" x14ac:dyDescent="0.2">
      <c r="A86" s="49">
        <v>0.98369779999999996</v>
      </c>
      <c r="B86" s="49">
        <v>0.98450789999999999</v>
      </c>
    </row>
    <row r="87" spans="1:2" x14ac:dyDescent="0.2">
      <c r="A87" s="49">
        <v>0.99451389999999995</v>
      </c>
      <c r="B87" s="49">
        <v>0.99366989999999999</v>
      </c>
    </row>
    <row r="88" spans="1:2" x14ac:dyDescent="0.2">
      <c r="A88" s="49">
        <v>0.90029119999999996</v>
      </c>
      <c r="B88" s="49">
        <v>0.9359674</v>
      </c>
    </row>
    <row r="89" spans="1:2" x14ac:dyDescent="0.2">
      <c r="A89" s="52">
        <v>1</v>
      </c>
      <c r="B89" s="49">
        <v>0.98210500000000001</v>
      </c>
    </row>
    <row r="90" spans="1:2" x14ac:dyDescent="0.2">
      <c r="A90" s="49">
        <v>0.98939929999999998</v>
      </c>
      <c r="B90" s="49">
        <v>1</v>
      </c>
    </row>
    <row r="91" spans="1:2" x14ac:dyDescent="0.2">
      <c r="A91" s="49">
        <v>0.97510870000000005</v>
      </c>
      <c r="B91" s="52">
        <v>1</v>
      </c>
    </row>
    <row r="92" spans="1:2" x14ac:dyDescent="0.2">
      <c r="A92" s="52">
        <v>1</v>
      </c>
      <c r="B92" s="52">
        <v>1</v>
      </c>
    </row>
    <row r="93" spans="1:2" x14ac:dyDescent="0.2">
      <c r="A93" s="52">
        <v>1</v>
      </c>
      <c r="B93" s="52">
        <v>1</v>
      </c>
    </row>
    <row r="94" spans="1:2" x14ac:dyDescent="0.2">
      <c r="A94" s="52">
        <v>1</v>
      </c>
      <c r="B94" s="49">
        <v>0.92263669999999998</v>
      </c>
    </row>
    <row r="95" spans="1:2" x14ac:dyDescent="0.2">
      <c r="A95" s="49">
        <v>0.95146260000000005</v>
      </c>
      <c r="B95" s="49">
        <v>0.94959329999999997</v>
      </c>
    </row>
    <row r="96" spans="1:2" x14ac:dyDescent="0.2">
      <c r="A96" s="52">
        <v>1</v>
      </c>
      <c r="B96" s="49">
        <v>0.94084540000000005</v>
      </c>
    </row>
    <row r="97" spans="1:2" x14ac:dyDescent="0.2">
      <c r="A97" s="52">
        <v>1</v>
      </c>
      <c r="B97" s="49">
        <v>0.98078100000000001</v>
      </c>
    </row>
    <row r="98" spans="1:2" x14ac:dyDescent="0.2">
      <c r="A98" s="49">
        <v>0.99284130000000004</v>
      </c>
      <c r="B98" s="52">
        <v>1</v>
      </c>
    </row>
    <row r="99" spans="1:2" x14ac:dyDescent="0.2">
      <c r="A99" s="49">
        <v>0.98706939999999999</v>
      </c>
      <c r="B99" s="49">
        <v>0.98625719999999995</v>
      </c>
    </row>
    <row r="100" spans="1:2" x14ac:dyDescent="0.2">
      <c r="A100" s="52">
        <v>1</v>
      </c>
      <c r="B100" s="52">
        <v>1</v>
      </c>
    </row>
    <row r="101" spans="1:2" x14ac:dyDescent="0.2">
      <c r="A101" s="52">
        <v>1</v>
      </c>
      <c r="B101" s="52">
        <v>1</v>
      </c>
    </row>
    <row r="102" spans="1:2" x14ac:dyDescent="0.2">
      <c r="A102" s="52">
        <v>1</v>
      </c>
      <c r="B102" s="49">
        <v>0.93957769999999996</v>
      </c>
    </row>
    <row r="103" spans="1:2" x14ac:dyDescent="0.2">
      <c r="A103" s="49">
        <v>0.86654120000000001</v>
      </c>
      <c r="B103" s="49">
        <v>0.99312690000000003</v>
      </c>
    </row>
    <row r="104" spans="1:2" x14ac:dyDescent="0.2">
      <c r="A104" s="49">
        <v>0.98146699999999998</v>
      </c>
      <c r="B104" s="49">
        <v>0.97522399999999998</v>
      </c>
    </row>
    <row r="105" spans="1:2" x14ac:dyDescent="0.2">
      <c r="A105" s="49">
        <v>0.91912720000000003</v>
      </c>
      <c r="B105" s="49">
        <v>0.90972600000000003</v>
      </c>
    </row>
    <row r="106" spans="1:2" x14ac:dyDescent="0.2">
      <c r="A106" s="49">
        <v>0.97494599999999998</v>
      </c>
      <c r="B106" s="49">
        <v>1</v>
      </c>
    </row>
    <row r="107" spans="1:2" x14ac:dyDescent="0.2">
      <c r="A107" s="49">
        <v>0.99141210000000002</v>
      </c>
      <c r="B107" s="49">
        <v>0.99376339999999996</v>
      </c>
    </row>
    <row r="108" spans="1:2" x14ac:dyDescent="0.2">
      <c r="A108" s="49">
        <v>0.95009120000000002</v>
      </c>
      <c r="B108" s="49">
        <v>0.74739350000000004</v>
      </c>
    </row>
    <row r="109" spans="1:2" x14ac:dyDescent="0.2">
      <c r="A109" s="52">
        <v>1</v>
      </c>
      <c r="B109" s="52">
        <v>1</v>
      </c>
    </row>
    <row r="110" spans="1:2" x14ac:dyDescent="0.2">
      <c r="A110" s="49">
        <v>0.96760440000000003</v>
      </c>
      <c r="B110" s="52">
        <v>1</v>
      </c>
    </row>
    <row r="111" spans="1:2" x14ac:dyDescent="0.2">
      <c r="A111" s="49">
        <v>0.96302770000000004</v>
      </c>
      <c r="B111" s="52">
        <v>1</v>
      </c>
    </row>
    <row r="112" spans="1:2" x14ac:dyDescent="0.2">
      <c r="A112" s="49">
        <v>0.96091760000000004</v>
      </c>
      <c r="B112" s="49">
        <v>0.96148940000000005</v>
      </c>
    </row>
    <row r="113" spans="1:2" x14ac:dyDescent="0.2">
      <c r="A113" s="49">
        <v>0.98252490000000003</v>
      </c>
      <c r="B113" s="49">
        <v>0.98400719999999997</v>
      </c>
    </row>
    <row r="114" spans="1:2" x14ac:dyDescent="0.2">
      <c r="A114" s="49">
        <v>0.99442710000000001</v>
      </c>
      <c r="B114" s="49">
        <v>0.99433769999999999</v>
      </c>
    </row>
    <row r="115" spans="1:2" x14ac:dyDescent="0.2">
      <c r="A115" s="49">
        <v>0.90885530000000003</v>
      </c>
      <c r="B115" s="49">
        <v>0.94629470000000004</v>
      </c>
    </row>
    <row r="116" spans="1:2" x14ac:dyDescent="0.2">
      <c r="A116" s="52">
        <v>1</v>
      </c>
      <c r="B116" s="49">
        <v>0.98401019999999995</v>
      </c>
    </row>
    <row r="117" spans="1:2" x14ac:dyDescent="0.2">
      <c r="A117" s="49">
        <v>0.99220489999999995</v>
      </c>
      <c r="B117" s="49">
        <v>1</v>
      </c>
    </row>
    <row r="118" spans="1:2" x14ac:dyDescent="0.2">
      <c r="A118" s="49">
        <v>0.9783482</v>
      </c>
      <c r="B118" s="52">
        <v>1</v>
      </c>
    </row>
    <row r="119" spans="1:2" x14ac:dyDescent="0.2">
      <c r="A119" s="52">
        <v>1</v>
      </c>
      <c r="B119" s="52">
        <v>1</v>
      </c>
    </row>
    <row r="120" spans="1:2" x14ac:dyDescent="0.2">
      <c r="A120" s="52">
        <v>1</v>
      </c>
      <c r="B120" s="52">
        <v>1</v>
      </c>
    </row>
    <row r="121" spans="1:2" x14ac:dyDescent="0.2">
      <c r="A121" s="52">
        <v>1</v>
      </c>
      <c r="B121" s="49">
        <v>0.9339942</v>
      </c>
    </row>
    <row r="122" spans="1:2" x14ac:dyDescent="0.2">
      <c r="A122" s="49">
        <v>0.95096780000000003</v>
      </c>
      <c r="B122" s="49">
        <v>0.94908490000000001</v>
      </c>
    </row>
    <row r="123" spans="1:2" x14ac:dyDescent="0.2">
      <c r="A123" s="52">
        <v>1</v>
      </c>
      <c r="B123" s="49">
        <v>0.9442256</v>
      </c>
    </row>
    <row r="124" spans="1:2" x14ac:dyDescent="0.2">
      <c r="A124" s="52">
        <v>1</v>
      </c>
      <c r="B124" s="49">
        <v>0.95260440000000002</v>
      </c>
    </row>
    <row r="125" spans="1:2" x14ac:dyDescent="0.2">
      <c r="A125" s="49">
        <v>0.99333349999999998</v>
      </c>
      <c r="B125" s="52">
        <v>1</v>
      </c>
    </row>
    <row r="126" spans="1:2" x14ac:dyDescent="0.2">
      <c r="A126" s="49">
        <v>0.98645530000000003</v>
      </c>
      <c r="B126" s="49">
        <v>0.98568040000000001</v>
      </c>
    </row>
    <row r="127" spans="1:2" x14ac:dyDescent="0.2">
      <c r="A127" s="52">
        <v>1</v>
      </c>
      <c r="B127" s="52">
        <v>1</v>
      </c>
    </row>
    <row r="128" spans="1:2" x14ac:dyDescent="0.2">
      <c r="A128" s="52">
        <v>1</v>
      </c>
      <c r="B128" s="52">
        <v>1</v>
      </c>
    </row>
    <row r="129" spans="1:2" x14ac:dyDescent="0.2">
      <c r="A129" s="52">
        <v>0.99880970000000002</v>
      </c>
      <c r="B129" s="49">
        <v>0.91765909999999995</v>
      </c>
    </row>
    <row r="130" spans="1:2" x14ac:dyDescent="0.2">
      <c r="A130" s="49">
        <v>0.91277770000000003</v>
      </c>
      <c r="B130" s="49">
        <v>0.93775149999999996</v>
      </c>
    </row>
    <row r="131" spans="1:2" x14ac:dyDescent="0.2">
      <c r="A131" s="49">
        <v>0.97878370000000003</v>
      </c>
      <c r="B131" s="49">
        <v>0.97893960000000002</v>
      </c>
    </row>
    <row r="132" spans="1:2" x14ac:dyDescent="0.2">
      <c r="A132" s="49">
        <v>0.91999569999999997</v>
      </c>
      <c r="B132" s="49">
        <v>0.90937420000000002</v>
      </c>
    </row>
    <row r="133" spans="1:2" x14ac:dyDescent="0.2">
      <c r="A133" s="49">
        <v>0.98002650000000002</v>
      </c>
      <c r="B133" s="49">
        <v>1</v>
      </c>
    </row>
    <row r="134" spans="1:2" x14ac:dyDescent="0.2">
      <c r="A134" s="49">
        <v>0.9912242</v>
      </c>
      <c r="B134" s="49">
        <v>0.99405049999999995</v>
      </c>
    </row>
    <row r="135" spans="1:2" x14ac:dyDescent="0.2">
      <c r="A135" s="49">
        <v>0.95436730000000003</v>
      </c>
      <c r="B135" s="49">
        <v>0.7559034</v>
      </c>
    </row>
    <row r="136" spans="1:2" x14ac:dyDescent="0.2">
      <c r="A136" s="52">
        <v>1</v>
      </c>
      <c r="B136" s="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5B37-9303-E246-A248-32B8278AD170}">
  <dimension ref="A1:B28"/>
  <sheetViews>
    <sheetView workbookViewId="0">
      <selection activeCell="H25" sqref="H25"/>
    </sheetView>
  </sheetViews>
  <sheetFormatPr baseColWidth="10" defaultRowHeight="16" x14ac:dyDescent="0.2"/>
  <cols>
    <col min="1" max="1" width="11.6640625" customWidth="1"/>
  </cols>
  <sheetData>
    <row r="1" spans="1:2" x14ac:dyDescent="0.2">
      <c r="A1" t="s">
        <v>106</v>
      </c>
      <c r="B1" t="s">
        <v>107</v>
      </c>
    </row>
    <row r="2" spans="1:2" x14ac:dyDescent="0.2">
      <c r="A2" s="49">
        <v>0.90399739999999995</v>
      </c>
      <c r="B2" s="49">
        <v>1</v>
      </c>
    </row>
    <row r="3" spans="1:2" x14ac:dyDescent="0.2">
      <c r="A3" s="49">
        <v>0.97522569999999997</v>
      </c>
      <c r="B3" s="49">
        <v>1</v>
      </c>
    </row>
    <row r="4" spans="1:2" x14ac:dyDescent="0.2">
      <c r="A4" s="49">
        <v>0.66712380000000004</v>
      </c>
      <c r="B4" s="49">
        <v>0.54232380000000002</v>
      </c>
    </row>
    <row r="5" spans="1:2" x14ac:dyDescent="0.2">
      <c r="A5" s="49">
        <v>0.71698099999999998</v>
      </c>
      <c r="B5" s="49">
        <v>0.62274960000000001</v>
      </c>
    </row>
    <row r="6" spans="1:2" x14ac:dyDescent="0.2">
      <c r="A6" s="49">
        <v>0.84840749999999998</v>
      </c>
      <c r="B6" s="49">
        <v>0.39048260000000001</v>
      </c>
    </row>
    <row r="7" spans="1:2" x14ac:dyDescent="0.2">
      <c r="A7" s="49">
        <v>0.63959500000000002</v>
      </c>
      <c r="B7" s="49">
        <v>0.75872799999999996</v>
      </c>
    </row>
    <row r="8" spans="1:2" x14ac:dyDescent="0.2">
      <c r="A8" s="49">
        <v>1</v>
      </c>
      <c r="B8" s="49">
        <v>0.44088749999999999</v>
      </c>
    </row>
    <row r="9" spans="1:2" x14ac:dyDescent="0.2">
      <c r="A9" s="49">
        <v>0.60778109999999996</v>
      </c>
      <c r="B9" s="49">
        <v>1</v>
      </c>
    </row>
    <row r="10" spans="1:2" x14ac:dyDescent="0.2">
      <c r="A10" s="49">
        <v>0.88120100000000001</v>
      </c>
      <c r="B10" s="49">
        <v>1</v>
      </c>
    </row>
    <row r="11" spans="1:2" x14ac:dyDescent="0.2">
      <c r="A11" s="49">
        <v>1</v>
      </c>
      <c r="B11" s="49">
        <v>1</v>
      </c>
    </row>
    <row r="12" spans="1:2" x14ac:dyDescent="0.2">
      <c r="A12" s="49">
        <v>1</v>
      </c>
      <c r="B12" s="49">
        <v>1</v>
      </c>
    </row>
    <row r="13" spans="1:2" x14ac:dyDescent="0.2">
      <c r="A13" s="49">
        <v>1</v>
      </c>
      <c r="B13" s="49">
        <v>0.46349240000000003</v>
      </c>
    </row>
    <row r="14" spans="1:2" x14ac:dyDescent="0.2">
      <c r="A14" s="49">
        <v>0.6601728</v>
      </c>
      <c r="B14" s="49">
        <v>0.4628024</v>
      </c>
    </row>
    <row r="15" spans="1:2" x14ac:dyDescent="0.2">
      <c r="A15" s="49">
        <v>1</v>
      </c>
      <c r="B15" s="49">
        <v>0.1932287</v>
      </c>
    </row>
    <row r="16" spans="1:2" x14ac:dyDescent="0.2">
      <c r="A16" s="49">
        <v>1</v>
      </c>
      <c r="B16" s="49">
        <v>1</v>
      </c>
    </row>
    <row r="17" spans="1:2" x14ac:dyDescent="0.2">
      <c r="A17" s="49">
        <v>0.74946539999999995</v>
      </c>
      <c r="B17" s="49">
        <v>1</v>
      </c>
    </row>
    <row r="18" spans="1:2" x14ac:dyDescent="0.2">
      <c r="A18" s="49">
        <v>0.72031670000000003</v>
      </c>
      <c r="B18" s="49">
        <v>0.52415219999999996</v>
      </c>
    </row>
    <row r="19" spans="1:2" x14ac:dyDescent="0.2">
      <c r="A19" s="49">
        <v>1</v>
      </c>
      <c r="B19" s="49">
        <v>1</v>
      </c>
    </row>
    <row r="20" spans="1:2" x14ac:dyDescent="0.2">
      <c r="A20" s="49">
        <v>1</v>
      </c>
      <c r="B20" s="49">
        <v>1</v>
      </c>
    </row>
    <row r="21" spans="1:2" x14ac:dyDescent="0.2">
      <c r="A21" s="49">
        <v>1</v>
      </c>
      <c r="B21" s="49">
        <v>0.44491950000000002</v>
      </c>
    </row>
    <row r="22" spans="1:2" x14ac:dyDescent="0.2">
      <c r="A22" s="49">
        <v>0.88139599999999996</v>
      </c>
      <c r="B22" s="49">
        <v>1</v>
      </c>
    </row>
    <row r="23" spans="1:2" x14ac:dyDescent="0.2">
      <c r="A23" s="49">
        <v>1</v>
      </c>
      <c r="B23" s="49">
        <v>0.71842779999999995</v>
      </c>
    </row>
    <row r="24" spans="1:2" x14ac:dyDescent="0.2">
      <c r="A24" s="49">
        <v>0.66136870000000003</v>
      </c>
      <c r="B24" s="49">
        <v>0.528331</v>
      </c>
    </row>
    <row r="25" spans="1:2" x14ac:dyDescent="0.2">
      <c r="A25" s="49">
        <v>0.9389111</v>
      </c>
      <c r="B25" s="49">
        <v>1</v>
      </c>
    </row>
    <row r="26" spans="1:2" x14ac:dyDescent="0.2">
      <c r="A26" s="49">
        <v>0.83276260000000002</v>
      </c>
      <c r="B26" s="49">
        <v>1</v>
      </c>
    </row>
    <row r="27" spans="1:2" x14ac:dyDescent="0.2">
      <c r="A27" s="49">
        <v>1</v>
      </c>
      <c r="B27" s="49">
        <v>1</v>
      </c>
    </row>
    <row r="28" spans="1:2" x14ac:dyDescent="0.2">
      <c r="A28" s="49">
        <v>1</v>
      </c>
      <c r="B28" s="49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54A7-A9C6-5840-845D-0BE153972EF4}">
  <dimension ref="A1:T228"/>
  <sheetViews>
    <sheetView topLeftCell="A132" workbookViewId="0">
      <selection activeCell="A225" sqref="A225:G228"/>
    </sheetView>
  </sheetViews>
  <sheetFormatPr baseColWidth="10" defaultRowHeight="16" x14ac:dyDescent="0.2"/>
  <sheetData>
    <row r="1" spans="1:8" x14ac:dyDescent="0.2">
      <c r="A1" t="s">
        <v>105</v>
      </c>
    </row>
    <row r="2" spans="1:8" x14ac:dyDescent="0.2">
      <c r="A2" s="1" t="s">
        <v>44</v>
      </c>
    </row>
    <row r="3" spans="1:8" x14ac:dyDescent="0.2">
      <c r="A3" t="s">
        <v>42</v>
      </c>
      <c r="B3">
        <v>2016</v>
      </c>
      <c r="C3">
        <v>2017</v>
      </c>
      <c r="D3">
        <v>2018</v>
      </c>
      <c r="E3">
        <v>2019</v>
      </c>
      <c r="F3">
        <v>2020</v>
      </c>
      <c r="G3">
        <v>2021</v>
      </c>
    </row>
    <row r="4" spans="1:8" x14ac:dyDescent="0.2">
      <c r="A4" t="s">
        <v>1</v>
      </c>
      <c r="B4">
        <v>96.01559861072009</v>
      </c>
      <c r="C4">
        <v>103.64107446570605</v>
      </c>
      <c r="D4">
        <v>117.05301062504306</v>
      </c>
      <c r="E4">
        <v>112.70521208133314</v>
      </c>
      <c r="F4">
        <v>111.62148024983688</v>
      </c>
      <c r="G4">
        <v>133.44498182809863</v>
      </c>
      <c r="H4">
        <f>AVERAGE(B4:G4)</f>
        <v>112.41355964345631</v>
      </c>
    </row>
    <row r="5" spans="1:8" x14ac:dyDescent="0.2">
      <c r="A5" t="s">
        <v>2</v>
      </c>
      <c r="B5">
        <v>115.45575056544776</v>
      </c>
      <c r="C5">
        <v>122.95822719494139</v>
      </c>
      <c r="D5">
        <v>138.08475939513716</v>
      </c>
      <c r="E5">
        <v>134.02561531529389</v>
      </c>
      <c r="F5">
        <v>127.8104881757202</v>
      </c>
      <c r="G5">
        <v>154.51887126201302</v>
      </c>
    </row>
    <row r="6" spans="1:8" x14ac:dyDescent="0.2">
      <c r="A6" t="s">
        <v>3</v>
      </c>
      <c r="B6">
        <v>10.226568438914025</v>
      </c>
      <c r="C6">
        <v>11.724968020743301</v>
      </c>
      <c r="D6">
        <v>14.078532890766445</v>
      </c>
      <c r="E6">
        <v>14.470783056668573</v>
      </c>
      <c r="F6">
        <v>14.283828584746258</v>
      </c>
      <c r="G6">
        <v>17.714226629580359</v>
      </c>
    </row>
    <row r="7" spans="1:8" x14ac:dyDescent="0.2">
      <c r="A7" t="s">
        <v>4</v>
      </c>
      <c r="B7">
        <v>10.880325984937937</v>
      </c>
      <c r="C7">
        <v>12.231634578895703</v>
      </c>
      <c r="D7">
        <v>14.441867879332083</v>
      </c>
      <c r="E7">
        <v>14.267306251540042</v>
      </c>
      <c r="F7">
        <v>13.858533774330921</v>
      </c>
      <c r="G7">
        <v>15.035331838983925</v>
      </c>
    </row>
    <row r="8" spans="1:8" x14ac:dyDescent="0.2">
      <c r="A8" t="s">
        <v>5</v>
      </c>
      <c r="B8">
        <v>3.6542295771529778</v>
      </c>
      <c r="C8">
        <v>4.7368673746046097</v>
      </c>
      <c r="D8">
        <v>4.9369544166273034</v>
      </c>
      <c r="E8">
        <v>5.1495499832083294</v>
      </c>
      <c r="F8">
        <v>5.0274688749286129</v>
      </c>
      <c r="G8">
        <v>5.1665677114133643</v>
      </c>
    </row>
    <row r="9" spans="1:8" x14ac:dyDescent="0.2">
      <c r="A9" t="s">
        <v>6</v>
      </c>
      <c r="B9">
        <v>51.07779281844244</v>
      </c>
      <c r="C9">
        <v>57.65600536154809</v>
      </c>
      <c r="D9">
        <v>67.720278111206028</v>
      </c>
      <c r="E9">
        <v>69.721069672622619</v>
      </c>
      <c r="F9">
        <v>64.331017546127256</v>
      </c>
      <c r="G9">
        <v>85.053779147990539</v>
      </c>
    </row>
    <row r="10" spans="1:8" x14ac:dyDescent="0.2">
      <c r="A10" t="s">
        <v>7</v>
      </c>
      <c r="B10">
        <v>68.182232598033295</v>
      </c>
      <c r="C10">
        <v>73.24286564951052</v>
      </c>
      <c r="D10">
        <v>80.643580745562573</v>
      </c>
      <c r="E10">
        <v>75.720674915395506</v>
      </c>
      <c r="F10">
        <v>80.504277730586153</v>
      </c>
      <c r="G10">
        <v>91.486046688265517</v>
      </c>
    </row>
    <row r="11" spans="1:8" x14ac:dyDescent="0.2">
      <c r="A11" t="s">
        <v>8</v>
      </c>
      <c r="B11">
        <v>6.0671529144887302</v>
      </c>
      <c r="C11">
        <v>7.125083318031777</v>
      </c>
      <c r="D11">
        <v>8.5837938355090131</v>
      </c>
      <c r="E11">
        <v>8.0983446529176337</v>
      </c>
      <c r="F11">
        <v>9.8273411017899104</v>
      </c>
      <c r="G11">
        <v>11.287192377848656</v>
      </c>
    </row>
    <row r="12" spans="1:8" x14ac:dyDescent="0.2">
      <c r="A12" t="s">
        <v>9</v>
      </c>
      <c r="B12">
        <v>56.039183893774457</v>
      </c>
      <c r="C12">
        <v>61.373318955294216</v>
      </c>
      <c r="D12">
        <v>69.665687487843087</v>
      </c>
      <c r="E12">
        <v>64.693312447058716</v>
      </c>
      <c r="F12">
        <v>66.626583427237534</v>
      </c>
      <c r="G12">
        <v>71.243545317828307</v>
      </c>
    </row>
    <row r="13" spans="1:8" x14ac:dyDescent="0.2">
      <c r="A13" t="s">
        <v>10</v>
      </c>
      <c r="B13">
        <v>559.12222106731656</v>
      </c>
      <c r="C13">
        <v>608.20452987529518</v>
      </c>
      <c r="D13">
        <v>665.84577171764658</v>
      </c>
      <c r="E13">
        <v>664.8794203372538</v>
      </c>
      <c r="F13">
        <v>625.99199947081888</v>
      </c>
      <c r="G13">
        <v>740.25941897285634</v>
      </c>
    </row>
    <row r="14" spans="1:8" x14ac:dyDescent="0.2">
      <c r="A14" t="s">
        <v>11</v>
      </c>
      <c r="B14">
        <v>692.84054471089655</v>
      </c>
      <c r="C14">
        <v>773.68587701058959</v>
      </c>
      <c r="D14">
        <v>871.18187520078368</v>
      </c>
      <c r="E14">
        <v>860.09674378039074</v>
      </c>
      <c r="F14">
        <v>859.22730272218143</v>
      </c>
      <c r="G14">
        <v>992.15235377130193</v>
      </c>
    </row>
    <row r="15" spans="1:8" x14ac:dyDescent="0.2">
      <c r="A15" t="s">
        <v>12</v>
      </c>
      <c r="B15">
        <v>24.794230135602785</v>
      </c>
      <c r="C15">
        <v>24.026625231445923</v>
      </c>
      <c r="D15">
        <v>27.884619942492531</v>
      </c>
      <c r="E15">
        <v>25.526804076109766</v>
      </c>
      <c r="F15">
        <v>28.265513633179843</v>
      </c>
      <c r="G15">
        <v>38.992002999883091</v>
      </c>
    </row>
    <row r="16" spans="1:8" x14ac:dyDescent="0.2">
      <c r="A16" t="s">
        <v>13</v>
      </c>
      <c r="B16">
        <v>27.713567851095856</v>
      </c>
      <c r="C16">
        <v>33.063567350904933</v>
      </c>
      <c r="D16">
        <v>43.048511352211484</v>
      </c>
      <c r="E16">
        <v>46.575892795706324</v>
      </c>
      <c r="F16">
        <v>42.837372698838685</v>
      </c>
      <c r="G16">
        <v>55.456580412294677</v>
      </c>
    </row>
    <row r="17" spans="1:7" x14ac:dyDescent="0.2">
      <c r="A17" t="s">
        <v>14</v>
      </c>
      <c r="B17">
        <v>112.42500113875359</v>
      </c>
      <c r="C17">
        <v>116.29259537851078</v>
      </c>
      <c r="D17">
        <v>110.13507476392698</v>
      </c>
      <c r="E17">
        <v>219.4463867690271</v>
      </c>
      <c r="F17">
        <v>185.87797366172038</v>
      </c>
      <c r="G17">
        <v>124.54613480607939</v>
      </c>
    </row>
    <row r="18" spans="1:7" x14ac:dyDescent="0.2">
      <c r="A18" t="s">
        <v>15</v>
      </c>
      <c r="B18">
        <v>329.63309043642101</v>
      </c>
      <c r="C18">
        <v>354.18408162976533</v>
      </c>
      <c r="D18">
        <v>387.581948199686</v>
      </c>
      <c r="E18">
        <v>366.85504333882295</v>
      </c>
      <c r="F18">
        <v>335.26859542070127</v>
      </c>
      <c r="G18">
        <v>422.49210676821025</v>
      </c>
    </row>
    <row r="19" spans="1:7" x14ac:dyDescent="0.2">
      <c r="A19" t="s">
        <v>16</v>
      </c>
      <c r="B19">
        <v>5.9150467163346452</v>
      </c>
      <c r="C19">
        <v>6.6799414878929531</v>
      </c>
      <c r="D19">
        <v>7.9555850840188178</v>
      </c>
      <c r="E19">
        <v>7.8966702005019487</v>
      </c>
      <c r="F19">
        <v>7.5968753887828999</v>
      </c>
      <c r="G19">
        <v>10.27376962234092</v>
      </c>
    </row>
    <row r="20" spans="1:7" x14ac:dyDescent="0.2">
      <c r="A20" t="s">
        <v>17</v>
      </c>
      <c r="B20">
        <v>8.2686348809113053</v>
      </c>
      <c r="C20">
        <v>9.1606603486388405</v>
      </c>
      <c r="D20">
        <v>10.941824600506658</v>
      </c>
      <c r="E20">
        <v>9.6987789963686115</v>
      </c>
      <c r="F20">
        <v>7.9243635727486597</v>
      </c>
      <c r="G20">
        <v>13.070819171499791</v>
      </c>
    </row>
    <row r="21" spans="1:7" x14ac:dyDescent="0.2">
      <c r="A21" t="s">
        <v>18</v>
      </c>
      <c r="B21">
        <v>11.15667793068563</v>
      </c>
      <c r="C21">
        <v>12.41284526288355</v>
      </c>
      <c r="D21">
        <v>12.101790005807835</v>
      </c>
      <c r="E21">
        <v>12.770497267498019</v>
      </c>
      <c r="F21">
        <v>12.707320058739334</v>
      </c>
      <c r="G21">
        <v>15.010106417360223</v>
      </c>
    </row>
    <row r="22" spans="1:7" x14ac:dyDescent="0.2">
      <c r="A22" t="s">
        <v>19</v>
      </c>
      <c r="B22">
        <v>2.7134159840602199</v>
      </c>
      <c r="C22">
        <v>2.8782196113872569</v>
      </c>
      <c r="D22">
        <v>3.2118564005668397</v>
      </c>
      <c r="E22">
        <v>3.3401992611664615</v>
      </c>
      <c r="F22">
        <v>3.275385494003427</v>
      </c>
      <c r="G22">
        <v>3.9940863394441157</v>
      </c>
    </row>
    <row r="23" spans="1:7" x14ac:dyDescent="0.2">
      <c r="A23" t="s">
        <v>20</v>
      </c>
      <c r="B23">
        <v>160.63488663852178</v>
      </c>
      <c r="C23">
        <v>171.7160575482356</v>
      </c>
      <c r="D23">
        <v>191.56145008078417</v>
      </c>
      <c r="E23">
        <v>201.12031253333302</v>
      </c>
      <c r="F23">
        <v>197.93915909260755</v>
      </c>
      <c r="G23">
        <v>217.29423250774843</v>
      </c>
    </row>
    <row r="24" spans="1:7" x14ac:dyDescent="0.2">
      <c r="A24" t="s">
        <v>21</v>
      </c>
      <c r="B24">
        <v>95.049710865374863</v>
      </c>
      <c r="C24">
        <v>105.04035138782314</v>
      </c>
      <c r="D24">
        <v>126.29426585818314</v>
      </c>
      <c r="E24">
        <v>122.17039120695942</v>
      </c>
      <c r="F24">
        <v>112.45249634587276</v>
      </c>
      <c r="G24">
        <v>146.03485331054662</v>
      </c>
    </row>
    <row r="25" spans="1:7" x14ac:dyDescent="0.2">
      <c r="A25" t="s">
        <v>22</v>
      </c>
      <c r="B25">
        <v>32.682471120367779</v>
      </c>
      <c r="C25">
        <v>38.132712330262422</v>
      </c>
      <c r="D25">
        <v>44.32021185588075</v>
      </c>
      <c r="E25">
        <v>44.37972988350581</v>
      </c>
      <c r="F25">
        <v>43.783208360185334</v>
      </c>
      <c r="G25">
        <v>52.353825962754975</v>
      </c>
    </row>
    <row r="26" spans="1:7" x14ac:dyDescent="0.2">
      <c r="A26" t="s">
        <v>23</v>
      </c>
      <c r="B26">
        <v>43.988643082380769</v>
      </c>
      <c r="C26">
        <v>50.298778531770509</v>
      </c>
      <c r="D26">
        <v>56.814390095392731</v>
      </c>
      <c r="E26">
        <v>60.969442412515633</v>
      </c>
      <c r="F26">
        <v>61.669439208294065</v>
      </c>
      <c r="G26">
        <v>73.602682434381308</v>
      </c>
    </row>
    <row r="27" spans="1:7" x14ac:dyDescent="0.2">
      <c r="A27" t="s">
        <v>24</v>
      </c>
      <c r="B27">
        <v>20.931672905993047</v>
      </c>
      <c r="C27">
        <v>22.055916753354158</v>
      </c>
      <c r="D27">
        <v>24.785436298596061</v>
      </c>
      <c r="E27">
        <v>25.089621293168587</v>
      </c>
      <c r="F27">
        <v>21.247608314454531</v>
      </c>
      <c r="G27">
        <v>25.060740252801921</v>
      </c>
    </row>
    <row r="28" spans="1:7" x14ac:dyDescent="0.2">
      <c r="A28" t="s">
        <v>25</v>
      </c>
      <c r="B28">
        <v>8.2491046823883458</v>
      </c>
      <c r="C28">
        <v>9.7324744587764869</v>
      </c>
      <c r="D28">
        <v>11.544541267948228</v>
      </c>
      <c r="E28">
        <v>11.204184507105863</v>
      </c>
      <c r="F28">
        <v>10.754798631276294</v>
      </c>
      <c r="G28">
        <v>13.519252794585054</v>
      </c>
    </row>
    <row r="29" spans="1:7" x14ac:dyDescent="0.2">
      <c r="A29" t="s">
        <v>26</v>
      </c>
      <c r="B29">
        <v>231.21213601634298</v>
      </c>
      <c r="C29">
        <v>254.77925509176512</v>
      </c>
      <c r="D29">
        <v>290.99073407921543</v>
      </c>
      <c r="E29">
        <v>290.4286305019603</v>
      </c>
      <c r="F29">
        <v>260.48581801867778</v>
      </c>
      <c r="G29">
        <v>297.48520827131307</v>
      </c>
    </row>
    <row r="30" spans="1:7" x14ac:dyDescent="0.2">
      <c r="A30" t="s">
        <v>27</v>
      </c>
      <c r="B30">
        <v>127.44604789189427</v>
      </c>
      <c r="C30">
        <v>139.17550223309485</v>
      </c>
      <c r="D30">
        <v>144.46503899617895</v>
      </c>
      <c r="E30">
        <v>134.13080630085301</v>
      </c>
      <c r="F30">
        <v>137.2934389169792</v>
      </c>
      <c r="G30">
        <v>164.68792778733274</v>
      </c>
    </row>
    <row r="31" spans="1:7" x14ac:dyDescent="0.2">
      <c r="A31" t="s">
        <v>28</v>
      </c>
      <c r="B31">
        <v>2912.3759394572544</v>
      </c>
      <c r="C31">
        <v>3186.2100364416719</v>
      </c>
      <c r="D31">
        <v>3545.873391186854</v>
      </c>
      <c r="E31">
        <v>3605.4314238382863</v>
      </c>
      <c r="F31">
        <v>3448.4896884753653</v>
      </c>
      <c r="G31">
        <v>3991.2366454047574</v>
      </c>
    </row>
    <row r="32" spans="1:7" x14ac:dyDescent="0.2">
      <c r="A32" t="s">
        <v>29</v>
      </c>
    </row>
    <row r="34" spans="1:20" x14ac:dyDescent="0.2">
      <c r="A34" s="1" t="s">
        <v>30</v>
      </c>
    </row>
    <row r="35" spans="1:20" x14ac:dyDescent="0.2">
      <c r="A35" t="s">
        <v>42</v>
      </c>
      <c r="B35">
        <v>2016</v>
      </c>
      <c r="C35">
        <v>2017</v>
      </c>
      <c r="D35">
        <v>2018</v>
      </c>
      <c r="E35">
        <v>2019</v>
      </c>
      <c r="F35">
        <v>2020</v>
      </c>
      <c r="G35">
        <v>2021</v>
      </c>
      <c r="H35">
        <v>2016</v>
      </c>
      <c r="I35">
        <v>2017</v>
      </c>
      <c r="J35">
        <v>2018</v>
      </c>
      <c r="K35">
        <v>2019</v>
      </c>
      <c r="L35">
        <v>2020</v>
      </c>
      <c r="M35">
        <v>2021</v>
      </c>
      <c r="N35">
        <v>2016</v>
      </c>
      <c r="O35">
        <v>2017</v>
      </c>
      <c r="P35">
        <v>2018</v>
      </c>
      <c r="Q35">
        <v>2019</v>
      </c>
      <c r="R35">
        <v>2020</v>
      </c>
      <c r="S35">
        <v>2021</v>
      </c>
    </row>
    <row r="36" spans="1:20" x14ac:dyDescent="0.2">
      <c r="A36" t="s">
        <v>1</v>
      </c>
      <c r="B36" s="2">
        <v>10339.992</v>
      </c>
      <c r="C36" s="2">
        <v>10384.339</v>
      </c>
      <c r="D36" s="2">
        <v>10010.941999999999</v>
      </c>
      <c r="E36" s="2">
        <v>10427.475</v>
      </c>
      <c r="F36" s="2">
        <v>10497.608</v>
      </c>
      <c r="G36" s="2">
        <v>10700.588</v>
      </c>
      <c r="H36" s="2">
        <v>33427.788</v>
      </c>
      <c r="I36" s="2">
        <v>34068.815999999999</v>
      </c>
      <c r="J36" s="2">
        <v>33182.775000000001</v>
      </c>
      <c r="K36" s="2">
        <v>33804.875</v>
      </c>
      <c r="L36" s="2">
        <v>32017.288</v>
      </c>
      <c r="M36" s="2">
        <v>33718.116999999998</v>
      </c>
      <c r="N36">
        <f t="shared" ref="N36:N63" si="0">(B36/H36)*100</f>
        <v>30.932324926794436</v>
      </c>
      <c r="O36">
        <f t="shared" ref="O36:O63" si="1">(C36/I36)*100</f>
        <v>30.480481035795314</v>
      </c>
      <c r="P36">
        <f t="shared" ref="P36:P63" si="2">(D36/J36)*100</f>
        <v>30.169092247408479</v>
      </c>
      <c r="Q36">
        <f t="shared" ref="Q36:Q63" si="3">(E36/K36)*100</f>
        <v>30.846068799248634</v>
      </c>
      <c r="R36">
        <f t="shared" ref="R36:R63" si="4">(F36/L36)*100</f>
        <v>32.787311654878451</v>
      </c>
      <c r="S36">
        <f t="shared" ref="S36:S63" si="5">(G36/M36)*100</f>
        <v>31.735425794981374</v>
      </c>
      <c r="T36">
        <f t="shared" ref="T36:T63" si="6">AVERAGE(N36:S36)</f>
        <v>31.158450743184449</v>
      </c>
    </row>
    <row r="37" spans="1:20" x14ac:dyDescent="0.2">
      <c r="A37" t="s">
        <v>2</v>
      </c>
      <c r="B37" s="3">
        <v>3976.1779999999999</v>
      </c>
      <c r="C37" s="3">
        <v>4138.9669999999996</v>
      </c>
      <c r="D37" s="3">
        <v>4248.1149999999998</v>
      </c>
      <c r="E37" s="3">
        <v>4386.6610000000001</v>
      </c>
      <c r="F37" s="4">
        <v>4930.8599999999997</v>
      </c>
      <c r="G37" s="3">
        <v>5123.1819999999998</v>
      </c>
      <c r="H37" s="4">
        <v>55042.46</v>
      </c>
      <c r="I37" s="3">
        <v>54846.928</v>
      </c>
      <c r="J37" s="3">
        <v>53023.438000000002</v>
      </c>
      <c r="K37" s="4">
        <v>54382</v>
      </c>
      <c r="L37" s="3">
        <v>50242.925000000003</v>
      </c>
      <c r="M37" s="3">
        <v>55282.205999999998</v>
      </c>
      <c r="N37">
        <f t="shared" si="0"/>
        <v>7.2238377427171683</v>
      </c>
      <c r="O37">
        <f t="shared" si="1"/>
        <v>7.5463971291154159</v>
      </c>
      <c r="P37">
        <f t="shared" si="2"/>
        <v>8.0117683051785509</v>
      </c>
      <c r="Q37">
        <f t="shared" si="3"/>
        <v>8.0663840976793804</v>
      </c>
      <c r="R37">
        <f t="shared" si="4"/>
        <v>9.8140384939770122</v>
      </c>
      <c r="S37">
        <f t="shared" si="5"/>
        <v>9.2673255477540106</v>
      </c>
      <c r="T37">
        <f t="shared" si="6"/>
        <v>8.3216252194035913</v>
      </c>
    </row>
    <row r="38" spans="1:20" x14ac:dyDescent="0.2">
      <c r="A38" t="s">
        <v>3</v>
      </c>
      <c r="B38" s="2">
        <v>2022.557</v>
      </c>
      <c r="C38" s="2">
        <v>1952.201</v>
      </c>
      <c r="D38" s="2">
        <v>2541.462</v>
      </c>
      <c r="E38" s="5">
        <v>2469.42</v>
      </c>
      <c r="F38" s="2">
        <v>2548.9949999999999</v>
      </c>
      <c r="G38" s="2">
        <v>2915.0659999999998</v>
      </c>
      <c r="H38" s="2">
        <v>18081.014999999999</v>
      </c>
      <c r="I38" s="2">
        <v>18697.785</v>
      </c>
      <c r="J38" s="2">
        <v>18746.907999999999</v>
      </c>
      <c r="K38" s="2">
        <v>18606.102999999999</v>
      </c>
      <c r="L38" s="2">
        <v>17698.822</v>
      </c>
      <c r="M38" s="2">
        <v>19131.578000000001</v>
      </c>
      <c r="N38">
        <f t="shared" si="0"/>
        <v>11.186081091133435</v>
      </c>
      <c r="O38">
        <f t="shared" si="1"/>
        <v>10.440814246179428</v>
      </c>
      <c r="P38">
        <f t="shared" si="2"/>
        <v>13.556699590140411</v>
      </c>
      <c r="Q38">
        <f t="shared" si="3"/>
        <v>13.272096795336456</v>
      </c>
      <c r="R38">
        <f t="shared" si="4"/>
        <v>14.402060204910812</v>
      </c>
      <c r="S38">
        <f t="shared" si="5"/>
        <v>15.236934454648745</v>
      </c>
      <c r="T38">
        <f t="shared" si="6"/>
        <v>13.01578106372488</v>
      </c>
    </row>
    <row r="39" spans="1:20" x14ac:dyDescent="0.2">
      <c r="A39" t="s">
        <v>4</v>
      </c>
      <c r="B39" s="3">
        <v>2017.989</v>
      </c>
      <c r="C39" s="3">
        <v>1910.2090000000001</v>
      </c>
      <c r="D39" s="3">
        <v>2183.473</v>
      </c>
      <c r="E39" s="3">
        <v>2136.3339999999998</v>
      </c>
      <c r="F39" s="3">
        <v>2192.6329999999998</v>
      </c>
      <c r="G39" s="3">
        <v>2512.335</v>
      </c>
      <c r="H39" s="3">
        <v>8454.6029999999992</v>
      </c>
      <c r="I39" s="3">
        <v>8734.018</v>
      </c>
      <c r="J39" s="3">
        <v>8491.6540000000005</v>
      </c>
      <c r="K39" s="3">
        <v>8589.5130000000008</v>
      </c>
      <c r="L39" s="3">
        <v>8248.7780000000002</v>
      </c>
      <c r="M39" s="3">
        <v>8596.0959999999995</v>
      </c>
      <c r="N39">
        <f t="shared" si="0"/>
        <v>23.868524636816186</v>
      </c>
      <c r="O39">
        <f t="shared" si="1"/>
        <v>21.870907525036014</v>
      </c>
      <c r="P39">
        <f t="shared" si="2"/>
        <v>25.713164949961453</v>
      </c>
      <c r="Q39">
        <f t="shared" si="3"/>
        <v>24.871421697597984</v>
      </c>
      <c r="R39">
        <f t="shared" si="4"/>
        <v>26.581306952375243</v>
      </c>
      <c r="S39">
        <f t="shared" si="5"/>
        <v>29.226465130217257</v>
      </c>
      <c r="T39">
        <f t="shared" si="6"/>
        <v>25.355298482000688</v>
      </c>
    </row>
    <row r="40" spans="1:20" x14ac:dyDescent="0.2">
      <c r="A40" t="s">
        <v>5</v>
      </c>
      <c r="B40" s="3">
        <v>162.155</v>
      </c>
      <c r="C40" s="4">
        <v>178.69</v>
      </c>
      <c r="D40" s="3">
        <v>238.322</v>
      </c>
      <c r="E40" s="3">
        <v>246.298</v>
      </c>
      <c r="F40" s="3">
        <v>278.05200000000002</v>
      </c>
      <c r="G40" s="4">
        <v>297.44</v>
      </c>
      <c r="H40" s="4">
        <v>2188.5700000000002</v>
      </c>
      <c r="I40" s="3">
        <v>2259.8449999999998</v>
      </c>
      <c r="J40" s="3">
        <v>2308.4029999999998</v>
      </c>
      <c r="K40" s="4">
        <v>2315.13</v>
      </c>
      <c r="L40" s="3">
        <v>2187.7840000000001</v>
      </c>
      <c r="M40" s="3">
        <v>2251.7629999999999</v>
      </c>
      <c r="N40">
        <f t="shared" si="0"/>
        <v>7.4091758545534292</v>
      </c>
      <c r="O40">
        <f t="shared" si="1"/>
        <v>7.907179474698486</v>
      </c>
      <c r="P40">
        <f t="shared" si="2"/>
        <v>10.32410718579035</v>
      </c>
      <c r="Q40">
        <f t="shared" si="3"/>
        <v>10.638625044813898</v>
      </c>
      <c r="R40">
        <f t="shared" si="4"/>
        <v>12.709298541355087</v>
      </c>
      <c r="S40">
        <f t="shared" si="5"/>
        <v>13.209205409272645</v>
      </c>
      <c r="T40">
        <f t="shared" si="6"/>
        <v>10.366265251747317</v>
      </c>
    </row>
    <row r="41" spans="1:20" x14ac:dyDescent="0.2">
      <c r="A41" t="s">
        <v>6</v>
      </c>
      <c r="B41" s="3">
        <v>4433.7359999999999</v>
      </c>
      <c r="C41" s="3">
        <v>4540.3360000000002</v>
      </c>
      <c r="D41" s="3">
        <v>4567.4979999999996</v>
      </c>
      <c r="E41" s="3">
        <v>4915.2460000000001</v>
      </c>
      <c r="F41" s="3">
        <v>5127.6980000000003</v>
      </c>
      <c r="G41" s="3">
        <v>5502.9620000000004</v>
      </c>
      <c r="H41" s="3">
        <v>41343.137999999999</v>
      </c>
      <c r="I41" s="3">
        <v>43108.154000000002</v>
      </c>
      <c r="J41" s="3">
        <v>43229.510999999999</v>
      </c>
      <c r="K41" s="3">
        <v>42517.527000000002</v>
      </c>
      <c r="L41" s="3">
        <v>40210.976000000002</v>
      </c>
      <c r="M41" s="3">
        <v>42643.754999999997</v>
      </c>
      <c r="N41">
        <f t="shared" si="0"/>
        <v>10.72423675242068</v>
      </c>
      <c r="O41">
        <f t="shared" si="1"/>
        <v>10.532429665162651</v>
      </c>
      <c r="P41">
        <f t="shared" si="2"/>
        <v>10.565694347086184</v>
      </c>
      <c r="Q41">
        <f t="shared" si="3"/>
        <v>11.560517148610266</v>
      </c>
      <c r="R41">
        <f t="shared" si="4"/>
        <v>12.751985925434886</v>
      </c>
      <c r="S41">
        <f t="shared" si="5"/>
        <v>12.904496801466008</v>
      </c>
      <c r="T41">
        <f t="shared" si="6"/>
        <v>11.50656010669678</v>
      </c>
    </row>
    <row r="42" spans="1:20" x14ac:dyDescent="0.2">
      <c r="A42" t="s">
        <v>7</v>
      </c>
      <c r="B42" s="2">
        <v>5173.0379999999996</v>
      </c>
      <c r="C42" s="2">
        <v>5741.6589999999997</v>
      </c>
      <c r="D42" s="5">
        <v>5704.71</v>
      </c>
      <c r="E42" s="2">
        <v>5992.2569999999996</v>
      </c>
      <c r="F42" s="2">
        <v>6212.4769999999999</v>
      </c>
      <c r="G42" s="2">
        <v>7064.4279999999999</v>
      </c>
      <c r="H42" s="5">
        <v>16800.12</v>
      </c>
      <c r="I42" s="2">
        <v>16892.917000000001</v>
      </c>
      <c r="J42" s="5">
        <v>16879.599999999999</v>
      </c>
      <c r="K42" s="2">
        <v>16324.575999999999</v>
      </c>
      <c r="L42" s="2">
        <v>15705.156999999999</v>
      </c>
      <c r="M42" s="2">
        <v>16582.044999999998</v>
      </c>
      <c r="N42">
        <f t="shared" si="0"/>
        <v>30.791672916622026</v>
      </c>
      <c r="O42">
        <f t="shared" si="1"/>
        <v>33.988558636735142</v>
      </c>
      <c r="P42">
        <f t="shared" si="2"/>
        <v>33.796476219815638</v>
      </c>
      <c r="Q42">
        <f t="shared" si="3"/>
        <v>36.706968683290761</v>
      </c>
      <c r="R42">
        <f t="shared" si="4"/>
        <v>39.556923881754258</v>
      </c>
      <c r="S42">
        <f t="shared" si="5"/>
        <v>42.602875580183266</v>
      </c>
      <c r="T42">
        <f t="shared" si="6"/>
        <v>36.240579319733513</v>
      </c>
    </row>
    <row r="43" spans="1:20" x14ac:dyDescent="0.2">
      <c r="A43" t="s">
        <v>8</v>
      </c>
      <c r="B43" s="2">
        <v>1001.066</v>
      </c>
      <c r="C43" s="2">
        <v>1075.6790000000001</v>
      </c>
      <c r="D43" s="2">
        <v>1156.0889999999999</v>
      </c>
      <c r="E43" s="2">
        <v>1179.115</v>
      </c>
      <c r="F43" s="2">
        <v>1320.7819999999999</v>
      </c>
      <c r="G43" s="2">
        <v>1319.855</v>
      </c>
      <c r="H43" s="2">
        <v>5978.4120000000003</v>
      </c>
      <c r="I43" s="2">
        <v>5853.2839999999997</v>
      </c>
      <c r="J43" s="2">
        <v>5750.5860000000002</v>
      </c>
      <c r="K43" s="5">
        <v>4847.8100000000004</v>
      </c>
      <c r="L43" s="2">
        <v>4473.7910000000002</v>
      </c>
      <c r="M43" s="2">
        <v>4564.5050000000001</v>
      </c>
      <c r="N43">
        <f t="shared" si="0"/>
        <v>16.744680694472045</v>
      </c>
      <c r="O43">
        <f t="shared" si="1"/>
        <v>18.377358761338083</v>
      </c>
      <c r="P43">
        <f t="shared" si="2"/>
        <v>20.103846807960089</v>
      </c>
      <c r="Q43">
        <f t="shared" si="3"/>
        <v>24.322632281380663</v>
      </c>
      <c r="R43">
        <f t="shared" si="4"/>
        <v>29.522657629737282</v>
      </c>
      <c r="S43">
        <f t="shared" si="5"/>
        <v>28.91562173773498</v>
      </c>
      <c r="T43">
        <f t="shared" si="6"/>
        <v>22.997799652103854</v>
      </c>
    </row>
    <row r="44" spans="1:20" x14ac:dyDescent="0.2">
      <c r="A44" t="s">
        <v>9</v>
      </c>
      <c r="B44" s="2">
        <v>10635.281000000001</v>
      </c>
      <c r="C44" s="2">
        <v>11784.295</v>
      </c>
      <c r="D44" s="2">
        <v>12057.207</v>
      </c>
      <c r="E44" s="2">
        <v>12212.923000000001</v>
      </c>
      <c r="F44" s="2">
        <v>12015.424999999999</v>
      </c>
      <c r="G44" s="2">
        <v>13712.657999999999</v>
      </c>
      <c r="H44" s="2">
        <v>33221.313000000002</v>
      </c>
      <c r="I44" s="2">
        <v>33574.368999999999</v>
      </c>
      <c r="J44" s="2">
        <v>34131.262000000002</v>
      </c>
      <c r="K44" s="2">
        <v>33369.707000000002</v>
      </c>
      <c r="L44" s="2">
        <v>31840.906999999999</v>
      </c>
      <c r="M44" s="2">
        <v>33438.360999999997</v>
      </c>
      <c r="N44">
        <f t="shared" si="0"/>
        <v>32.01342764507833</v>
      </c>
      <c r="O44">
        <f t="shared" si="1"/>
        <v>35.099081087719028</v>
      </c>
      <c r="P44">
        <f t="shared" si="2"/>
        <v>35.325992340980534</v>
      </c>
      <c r="Q44">
        <f t="shared" si="3"/>
        <v>36.598831988545776</v>
      </c>
      <c r="R44">
        <f t="shared" si="4"/>
        <v>37.735812613629378</v>
      </c>
      <c r="S44">
        <f t="shared" si="5"/>
        <v>41.008762361289179</v>
      </c>
      <c r="T44">
        <f t="shared" si="6"/>
        <v>36.296984672873698</v>
      </c>
    </row>
    <row r="45" spans="1:20" x14ac:dyDescent="0.2">
      <c r="A45" t="s">
        <v>10</v>
      </c>
      <c r="B45" s="2">
        <v>26243.112000000001</v>
      </c>
      <c r="C45" s="2">
        <v>25876.625</v>
      </c>
      <c r="D45" s="2">
        <v>27888.113000000001</v>
      </c>
      <c r="E45" s="5">
        <v>28442.41</v>
      </c>
      <c r="F45" s="2">
        <v>28573.906999999999</v>
      </c>
      <c r="G45" s="2">
        <v>30791.365000000002</v>
      </c>
      <c r="H45" s="2">
        <v>249864.859</v>
      </c>
      <c r="I45" s="2">
        <v>249861.073</v>
      </c>
      <c r="J45" s="2">
        <v>248404.614</v>
      </c>
      <c r="K45" s="2">
        <v>245199.19399999999</v>
      </c>
      <c r="L45" s="2">
        <v>220776.02499999999</v>
      </c>
      <c r="M45" s="2">
        <v>239135.783</v>
      </c>
      <c r="N45">
        <f t="shared" si="0"/>
        <v>10.502922301691092</v>
      </c>
      <c r="O45">
        <f t="shared" si="1"/>
        <v>10.356405137185975</v>
      </c>
      <c r="P45">
        <f t="shared" si="2"/>
        <v>11.226890093112361</v>
      </c>
      <c r="Q45">
        <f t="shared" si="3"/>
        <v>11.59971594360135</v>
      </c>
      <c r="R45">
        <f t="shared" si="4"/>
        <v>12.942486395431752</v>
      </c>
      <c r="S45">
        <f t="shared" si="5"/>
        <v>12.876101022488969</v>
      </c>
      <c r="T45">
        <f t="shared" si="6"/>
        <v>11.58408681558525</v>
      </c>
    </row>
    <row r="46" spans="1:20" x14ac:dyDescent="0.2">
      <c r="A46" t="s">
        <v>11</v>
      </c>
      <c r="B46" s="3">
        <v>39834.021000000001</v>
      </c>
      <c r="C46" s="3">
        <v>42513.944000000003</v>
      </c>
      <c r="D46" s="3">
        <v>43509.159</v>
      </c>
      <c r="E46" s="3">
        <v>45314.506000000001</v>
      </c>
      <c r="F46" s="3">
        <v>47025.919000000002</v>
      </c>
      <c r="G46" s="3">
        <v>46425.523000000001</v>
      </c>
      <c r="H46" s="3">
        <v>311411.038</v>
      </c>
      <c r="I46" s="3">
        <v>312465.05900000001</v>
      </c>
      <c r="J46" s="3">
        <v>305036.83199999999</v>
      </c>
      <c r="K46" s="3">
        <v>298401.223</v>
      </c>
      <c r="L46" s="3">
        <v>280330.89399999997</v>
      </c>
      <c r="M46" s="3">
        <v>289865.80099999998</v>
      </c>
      <c r="N46">
        <f t="shared" si="0"/>
        <v>12.791460847319099</v>
      </c>
      <c r="O46">
        <f t="shared" si="1"/>
        <v>13.605983381329048</v>
      </c>
      <c r="P46">
        <f t="shared" si="2"/>
        <v>14.263575554049815</v>
      </c>
      <c r="Q46">
        <f t="shared" si="3"/>
        <v>15.185764168265489</v>
      </c>
      <c r="R46">
        <f t="shared" si="4"/>
        <v>16.775146802050298</v>
      </c>
      <c r="S46">
        <f t="shared" si="5"/>
        <v>16.016212619715013</v>
      </c>
      <c r="T46">
        <f t="shared" si="6"/>
        <v>14.773023895454793</v>
      </c>
    </row>
    <row r="47" spans="1:20" x14ac:dyDescent="0.2">
      <c r="A47" t="s">
        <v>12</v>
      </c>
      <c r="B47" s="2">
        <v>2704.1030000000001</v>
      </c>
      <c r="C47" s="5">
        <v>2915.41</v>
      </c>
      <c r="D47" s="5">
        <v>3141.04</v>
      </c>
      <c r="E47" s="2">
        <v>3171.6950000000002</v>
      </c>
      <c r="F47" s="2">
        <v>3349.971</v>
      </c>
      <c r="G47" s="2">
        <v>3838.0160000000001</v>
      </c>
      <c r="H47" s="2">
        <v>22775.802</v>
      </c>
      <c r="I47" s="2">
        <v>23407.972000000002</v>
      </c>
      <c r="J47" s="2">
        <v>22748.616000000002</v>
      </c>
      <c r="K47" s="2">
        <v>22423.526000000002</v>
      </c>
      <c r="L47" s="2">
        <v>20093.116000000002</v>
      </c>
      <c r="M47" s="2">
        <v>20814.066999999999</v>
      </c>
      <c r="N47">
        <f t="shared" si="0"/>
        <v>11.872701562825318</v>
      </c>
      <c r="O47">
        <f t="shared" si="1"/>
        <v>12.45477395478771</v>
      </c>
      <c r="P47">
        <f t="shared" si="2"/>
        <v>13.807609218952043</v>
      </c>
      <c r="Q47">
        <f t="shared" si="3"/>
        <v>14.144497167840598</v>
      </c>
      <c r="R47">
        <f t="shared" si="4"/>
        <v>16.672232420297579</v>
      </c>
      <c r="S47">
        <f t="shared" si="5"/>
        <v>18.439529381739764</v>
      </c>
      <c r="T47">
        <f t="shared" si="6"/>
        <v>14.565223951073834</v>
      </c>
    </row>
    <row r="48" spans="1:20" x14ac:dyDescent="0.2">
      <c r="A48" t="s">
        <v>13</v>
      </c>
      <c r="B48" s="3">
        <v>3005.1260000000002</v>
      </c>
      <c r="C48" s="3">
        <v>2973.5430000000001</v>
      </c>
      <c r="D48" s="4">
        <v>2799.52</v>
      </c>
      <c r="E48" s="3">
        <v>2830.2359999999999</v>
      </c>
      <c r="F48" s="3">
        <v>2965.6660000000002</v>
      </c>
      <c r="G48" s="3">
        <v>3243.835</v>
      </c>
      <c r="H48" s="4">
        <v>25327.38</v>
      </c>
      <c r="I48" s="3">
        <v>26432.948</v>
      </c>
      <c r="J48" s="3">
        <v>26428.293000000001</v>
      </c>
      <c r="K48" s="4">
        <v>26426.11</v>
      </c>
      <c r="L48" s="3">
        <v>26038.115000000002</v>
      </c>
      <c r="M48" s="3">
        <v>27257.983</v>
      </c>
      <c r="N48">
        <f t="shared" si="0"/>
        <v>11.865127778712207</v>
      </c>
      <c r="O48">
        <f t="shared" si="1"/>
        <v>11.249380886309011</v>
      </c>
      <c r="P48">
        <f t="shared" si="2"/>
        <v>10.592889975905745</v>
      </c>
      <c r="Q48">
        <f t="shared" si="3"/>
        <v>10.709998558244099</v>
      </c>
      <c r="R48">
        <f t="shared" si="4"/>
        <v>11.389710814319701</v>
      </c>
      <c r="S48">
        <f t="shared" si="5"/>
        <v>11.900495352132253</v>
      </c>
      <c r="T48">
        <f t="shared" si="6"/>
        <v>11.28460056093717</v>
      </c>
    </row>
    <row r="49" spans="1:20" x14ac:dyDescent="0.2">
      <c r="A49" t="s">
        <v>14</v>
      </c>
      <c r="B49" s="3">
        <v>1137.895</v>
      </c>
      <c r="C49" s="3">
        <v>1343.768</v>
      </c>
      <c r="D49" s="3">
        <v>1478.231</v>
      </c>
      <c r="E49" s="3">
        <v>1645.0260000000001</v>
      </c>
      <c r="F49" s="3">
        <v>1795.3869999999999</v>
      </c>
      <c r="G49" s="3">
        <v>1641.0070000000001</v>
      </c>
      <c r="H49" s="3">
        <v>14131.484</v>
      </c>
      <c r="I49" s="3">
        <v>13627.821</v>
      </c>
      <c r="J49" s="3">
        <v>13809.914000000001</v>
      </c>
      <c r="K49" s="3">
        <v>13876.897999999999</v>
      </c>
      <c r="L49" s="3">
        <v>13356.923000000001</v>
      </c>
      <c r="M49" s="4">
        <v>13859.12</v>
      </c>
      <c r="N49">
        <f t="shared" si="0"/>
        <v>8.0521974903697302</v>
      </c>
      <c r="O49">
        <f t="shared" si="1"/>
        <v>9.8604758603741569</v>
      </c>
      <c r="P49">
        <f t="shared" si="2"/>
        <v>10.704128932301822</v>
      </c>
      <c r="Q49">
        <f t="shared" si="3"/>
        <v>11.854421643799645</v>
      </c>
      <c r="R49">
        <f t="shared" si="4"/>
        <v>13.441621247648127</v>
      </c>
      <c r="S49">
        <f t="shared" si="5"/>
        <v>11.840629130853907</v>
      </c>
      <c r="T49">
        <f t="shared" si="6"/>
        <v>10.958912384224567</v>
      </c>
    </row>
    <row r="50" spans="1:20" x14ac:dyDescent="0.2">
      <c r="A50" t="s">
        <v>15</v>
      </c>
      <c r="B50" s="2">
        <v>26017.920999999998</v>
      </c>
      <c r="C50" s="2">
        <v>28821.095000000001</v>
      </c>
      <c r="D50" s="5">
        <v>29281.72</v>
      </c>
      <c r="E50" s="2">
        <v>29512.128000000001</v>
      </c>
      <c r="F50" s="2">
        <v>29344.686000000002</v>
      </c>
      <c r="G50" s="2">
        <v>29881.715</v>
      </c>
      <c r="H50" s="2">
        <v>150981.78599999999</v>
      </c>
      <c r="I50" s="2">
        <v>156093.486</v>
      </c>
      <c r="J50" s="2">
        <v>153154.76500000001</v>
      </c>
      <c r="K50" s="2">
        <v>151464.15299999999</v>
      </c>
      <c r="L50" s="2">
        <v>140100.48499999999</v>
      </c>
      <c r="M50" s="2">
        <v>152170.86300000001</v>
      </c>
      <c r="N50">
        <f t="shared" si="0"/>
        <v>17.232489884574555</v>
      </c>
      <c r="O50">
        <f t="shared" si="1"/>
        <v>18.463995992760392</v>
      </c>
      <c r="P50">
        <f t="shared" si="2"/>
        <v>19.119039489238222</v>
      </c>
      <c r="Q50">
        <f t="shared" si="3"/>
        <v>19.484562792887374</v>
      </c>
      <c r="R50">
        <f t="shared" si="4"/>
        <v>20.945456398669858</v>
      </c>
      <c r="S50">
        <f t="shared" si="5"/>
        <v>19.636949157605816</v>
      </c>
      <c r="T50">
        <f t="shared" si="6"/>
        <v>19.147082285956035</v>
      </c>
    </row>
    <row r="51" spans="1:20" x14ac:dyDescent="0.2">
      <c r="A51" t="s">
        <v>16</v>
      </c>
      <c r="B51" s="2">
        <v>1623.7570000000001</v>
      </c>
      <c r="C51" s="2">
        <v>1935.1590000000001</v>
      </c>
      <c r="D51" s="2">
        <v>1862.443</v>
      </c>
      <c r="E51" s="2">
        <v>1820.4549999999999</v>
      </c>
      <c r="F51" s="5">
        <v>1809.28</v>
      </c>
      <c r="G51" s="2">
        <v>1903.329</v>
      </c>
      <c r="H51" s="2">
        <v>4269.0720000000001</v>
      </c>
      <c r="I51" s="2">
        <v>4411.1639999999998</v>
      </c>
      <c r="J51" s="2">
        <v>4639.9960000000001</v>
      </c>
      <c r="K51" s="2">
        <v>4490.7860000000001</v>
      </c>
      <c r="L51" s="2">
        <v>4303.1310000000003</v>
      </c>
      <c r="M51" s="2">
        <v>4502.201</v>
      </c>
      <c r="N51">
        <f t="shared" si="0"/>
        <v>38.035362252030417</v>
      </c>
      <c r="O51">
        <f t="shared" si="1"/>
        <v>43.869577281642677</v>
      </c>
      <c r="P51">
        <f t="shared" si="2"/>
        <v>40.138892361114102</v>
      </c>
      <c r="Q51">
        <f t="shared" si="3"/>
        <v>40.537558458586091</v>
      </c>
      <c r="R51">
        <f t="shared" si="4"/>
        <v>42.045663959568039</v>
      </c>
      <c r="S51">
        <f t="shared" si="5"/>
        <v>42.27552257218192</v>
      </c>
      <c r="T51">
        <f t="shared" si="6"/>
        <v>41.150429480853873</v>
      </c>
    </row>
    <row r="52" spans="1:20" x14ac:dyDescent="0.2">
      <c r="A52" t="s">
        <v>17</v>
      </c>
      <c r="B52" s="4">
        <v>1464.35</v>
      </c>
      <c r="C52" s="3">
        <v>1573.395</v>
      </c>
      <c r="D52" s="3">
        <v>1588.403</v>
      </c>
      <c r="E52" s="3">
        <v>1589.1220000000001</v>
      </c>
      <c r="F52" s="3">
        <v>1655.6410000000001</v>
      </c>
      <c r="G52" s="3">
        <v>1874.346</v>
      </c>
      <c r="H52" s="3">
        <v>7260.1360000000004</v>
      </c>
      <c r="I52" s="4">
        <v>7587.93</v>
      </c>
      <c r="J52" s="3">
        <v>7707.0129999999999</v>
      </c>
      <c r="K52" s="3">
        <v>7678.8469999999998</v>
      </c>
      <c r="L52" s="3">
        <v>7578.4809999999998</v>
      </c>
      <c r="M52" s="3">
        <v>7886.2259999999997</v>
      </c>
      <c r="N52">
        <f t="shared" si="0"/>
        <v>20.169732357630764</v>
      </c>
      <c r="O52">
        <f t="shared" si="1"/>
        <v>20.735497032787599</v>
      </c>
      <c r="P52">
        <f t="shared" si="2"/>
        <v>20.609839376162984</v>
      </c>
      <c r="Q52">
        <f t="shared" si="3"/>
        <v>20.694799622912139</v>
      </c>
      <c r="R52">
        <f t="shared" si="4"/>
        <v>21.846607519369648</v>
      </c>
      <c r="S52">
        <f t="shared" si="5"/>
        <v>23.767338141209752</v>
      </c>
      <c r="T52">
        <f t="shared" si="6"/>
        <v>21.303969008345483</v>
      </c>
    </row>
    <row r="53" spans="1:20" x14ac:dyDescent="0.2">
      <c r="A53" t="s">
        <v>18</v>
      </c>
      <c r="B53" s="2">
        <v>222.012</v>
      </c>
      <c r="C53" s="2">
        <v>265.64600000000002</v>
      </c>
      <c r="D53" s="2">
        <v>295.73399999999998</v>
      </c>
      <c r="E53" s="2">
        <v>322.79899999999998</v>
      </c>
      <c r="F53" s="5">
        <v>399.93</v>
      </c>
      <c r="G53" s="2">
        <v>407.363</v>
      </c>
      <c r="H53" s="2">
        <v>3682.6729999999998</v>
      </c>
      <c r="I53" s="5">
        <v>3756.18</v>
      </c>
      <c r="J53" s="2">
        <v>3890.8780000000002</v>
      </c>
      <c r="K53" s="2">
        <v>3945.1550000000002</v>
      </c>
      <c r="L53" s="2">
        <v>3421.989</v>
      </c>
      <c r="M53" s="5">
        <v>3602.75</v>
      </c>
      <c r="N53">
        <f t="shared" si="0"/>
        <v>6.0285558886167738</v>
      </c>
      <c r="O53">
        <f t="shared" si="1"/>
        <v>7.0722382846402461</v>
      </c>
      <c r="P53">
        <f t="shared" si="2"/>
        <v>7.6007009214886709</v>
      </c>
      <c r="Q53">
        <f t="shared" si="3"/>
        <v>8.1821626780189867</v>
      </c>
      <c r="R53">
        <f t="shared" si="4"/>
        <v>11.687062699500203</v>
      </c>
      <c r="S53">
        <f t="shared" si="5"/>
        <v>11.307001596003055</v>
      </c>
      <c r="T53">
        <f t="shared" si="6"/>
        <v>8.6462870113779893</v>
      </c>
    </row>
    <row r="54" spans="1:20" x14ac:dyDescent="0.2">
      <c r="A54" t="s">
        <v>19</v>
      </c>
      <c r="B54" s="2">
        <v>24.588999999999999</v>
      </c>
      <c r="C54" s="2">
        <v>39.054000000000002</v>
      </c>
      <c r="D54" s="2">
        <v>45.308999999999997</v>
      </c>
      <c r="E54" s="2">
        <v>48.941000000000003</v>
      </c>
      <c r="F54" s="2">
        <v>57.412999999999997</v>
      </c>
      <c r="G54" s="2">
        <v>57.384</v>
      </c>
      <c r="H54" s="2">
        <v>594.33399999999995</v>
      </c>
      <c r="I54" s="2">
        <v>685.50800000000004</v>
      </c>
      <c r="J54" s="2">
        <v>689.84699999999998</v>
      </c>
      <c r="K54" s="2">
        <v>736.45699999999999</v>
      </c>
      <c r="L54" s="2">
        <v>701.89800000000002</v>
      </c>
      <c r="M54" s="2">
        <v>721.76900000000001</v>
      </c>
      <c r="N54">
        <f t="shared" si="0"/>
        <v>4.1372359649624624</v>
      </c>
      <c r="O54">
        <f t="shared" si="1"/>
        <v>5.697088874236333</v>
      </c>
      <c r="P54">
        <f t="shared" si="2"/>
        <v>6.5679781168867883</v>
      </c>
      <c r="Q54">
        <f t="shared" si="3"/>
        <v>6.6454660625128152</v>
      </c>
      <c r="R54">
        <f t="shared" si="4"/>
        <v>8.1796785287890827</v>
      </c>
      <c r="S54">
        <f t="shared" si="5"/>
        <v>7.9504661463709301</v>
      </c>
      <c r="T54">
        <f t="shared" si="6"/>
        <v>6.5296522822930685</v>
      </c>
    </row>
    <row r="55" spans="1:20" x14ac:dyDescent="0.2">
      <c r="A55" t="s">
        <v>20</v>
      </c>
      <c r="B55" s="3">
        <v>3843.9940000000001</v>
      </c>
      <c r="C55" s="3">
        <v>4207.4179999999997</v>
      </c>
      <c r="D55" s="4">
        <v>4628.2</v>
      </c>
      <c r="E55" s="3">
        <v>5437.9070000000002</v>
      </c>
      <c r="F55" s="3">
        <v>6767.1530000000002</v>
      </c>
      <c r="G55" s="3">
        <v>7957.433</v>
      </c>
      <c r="H55" s="3">
        <v>74362.778999999995</v>
      </c>
      <c r="I55" s="4">
        <v>75197.94</v>
      </c>
      <c r="J55" s="3">
        <v>73556.782999999996</v>
      </c>
      <c r="K55" s="3">
        <v>72167.839000000007</v>
      </c>
      <c r="L55" s="3">
        <v>69776.467999999993</v>
      </c>
      <c r="M55" s="3">
        <v>71913.995999999999</v>
      </c>
      <c r="N55">
        <f t="shared" si="0"/>
        <v>5.1692446835533135</v>
      </c>
      <c r="O55">
        <f t="shared" si="1"/>
        <v>5.5951240153653137</v>
      </c>
      <c r="P55">
        <f t="shared" si="2"/>
        <v>6.2920098068997943</v>
      </c>
      <c r="Q55">
        <f t="shared" si="3"/>
        <v>7.5350835986650502</v>
      </c>
      <c r="R55">
        <f t="shared" si="4"/>
        <v>9.6983312482941972</v>
      </c>
      <c r="S55">
        <f t="shared" si="5"/>
        <v>11.065207668337607</v>
      </c>
      <c r="T55">
        <f t="shared" si="6"/>
        <v>7.5591668368525466</v>
      </c>
    </row>
    <row r="56" spans="1:20" x14ac:dyDescent="0.2">
      <c r="A56" t="s">
        <v>21</v>
      </c>
      <c r="B56" s="3">
        <v>8909.6919999999991</v>
      </c>
      <c r="C56" s="3">
        <v>9047.1980000000003</v>
      </c>
      <c r="D56" s="3">
        <v>12285.053</v>
      </c>
      <c r="E56" s="3">
        <v>12701.968000000001</v>
      </c>
      <c r="F56" s="3">
        <v>12950.824000000001</v>
      </c>
      <c r="G56" s="4">
        <v>13081.85</v>
      </c>
      <c r="H56" s="3">
        <v>99899.210999999996</v>
      </c>
      <c r="I56" s="3">
        <v>104374.815</v>
      </c>
      <c r="J56" s="3">
        <v>108970.234</v>
      </c>
      <c r="K56" s="3">
        <v>104995.829</v>
      </c>
      <c r="L56" s="3">
        <v>102521.535</v>
      </c>
      <c r="M56" s="3">
        <v>109031.34299999999</v>
      </c>
      <c r="N56">
        <f t="shared" si="0"/>
        <v>8.9186810494429221</v>
      </c>
      <c r="O56">
        <f t="shared" si="1"/>
        <v>8.6679894953586274</v>
      </c>
      <c r="P56">
        <f t="shared" si="2"/>
        <v>11.27376949562208</v>
      </c>
      <c r="Q56">
        <f t="shared" si="3"/>
        <v>12.097592943430163</v>
      </c>
      <c r="R56">
        <f t="shared" si="4"/>
        <v>12.632296229275147</v>
      </c>
      <c r="S56">
        <f t="shared" si="5"/>
        <v>11.998247146235739</v>
      </c>
      <c r="T56">
        <f t="shared" si="6"/>
        <v>10.931429393227447</v>
      </c>
    </row>
    <row r="57" spans="1:20" x14ac:dyDescent="0.2">
      <c r="A57" t="s">
        <v>22</v>
      </c>
      <c r="B57" s="2">
        <v>6229.7650000000003</v>
      </c>
      <c r="C57" s="2">
        <v>5456.2889999999998</v>
      </c>
      <c r="D57" s="5">
        <v>6109.03</v>
      </c>
      <c r="E57" s="2">
        <v>6060.098</v>
      </c>
      <c r="F57" s="2">
        <v>6369.4920000000002</v>
      </c>
      <c r="G57" s="2">
        <v>6636.8509999999997</v>
      </c>
      <c r="H57" s="2">
        <v>22371.881000000001</v>
      </c>
      <c r="I57" s="5">
        <v>23362.560000000001</v>
      </c>
      <c r="J57" s="2">
        <v>22670.813999999998</v>
      </c>
      <c r="K57" s="2">
        <v>22447.447</v>
      </c>
      <c r="L57" s="2">
        <v>20877.003000000001</v>
      </c>
      <c r="M57" s="2">
        <v>20884.323</v>
      </c>
      <c r="N57">
        <f t="shared" si="0"/>
        <v>27.846406835437755</v>
      </c>
      <c r="O57">
        <f t="shared" si="1"/>
        <v>23.35484210634451</v>
      </c>
      <c r="P57">
        <f t="shared" si="2"/>
        <v>26.946672492659506</v>
      </c>
      <c r="Q57">
        <f t="shared" si="3"/>
        <v>26.996825073247749</v>
      </c>
      <c r="R57">
        <f t="shared" si="4"/>
        <v>30.509609066013933</v>
      </c>
      <c r="S57">
        <f t="shared" si="5"/>
        <v>31.779105312630911</v>
      </c>
      <c r="T57">
        <f t="shared" si="6"/>
        <v>27.905576814389061</v>
      </c>
    </row>
    <row r="58" spans="1:20" x14ac:dyDescent="0.2">
      <c r="A58" t="s">
        <v>23</v>
      </c>
      <c r="B58" s="3">
        <v>6192.8289999999997</v>
      </c>
      <c r="C58" s="3">
        <v>6041.933</v>
      </c>
      <c r="D58" s="3">
        <v>6037.5990000000002</v>
      </c>
      <c r="E58" s="3">
        <v>6012.6390000000001</v>
      </c>
      <c r="F58" s="3">
        <v>5989.2020000000002</v>
      </c>
      <c r="G58" s="3">
        <v>6396.2550000000001</v>
      </c>
      <c r="H58" s="4">
        <v>31504.39</v>
      </c>
      <c r="I58" s="4">
        <v>33198.65</v>
      </c>
      <c r="J58" s="3">
        <v>33454.777999999998</v>
      </c>
      <c r="K58" s="3">
        <v>33052.580999999998</v>
      </c>
      <c r="L58" s="3">
        <v>32174.534</v>
      </c>
      <c r="M58" s="4">
        <v>34214.870000000003</v>
      </c>
      <c r="N58">
        <f t="shared" si="0"/>
        <v>19.657035098917959</v>
      </c>
      <c r="O58">
        <f t="shared" si="1"/>
        <v>18.199333406629485</v>
      </c>
      <c r="P58">
        <f t="shared" si="2"/>
        <v>18.047045477330624</v>
      </c>
      <c r="Q58">
        <f t="shared" si="3"/>
        <v>18.191133091845384</v>
      </c>
      <c r="R58">
        <f t="shared" si="4"/>
        <v>18.614728033046259</v>
      </c>
      <c r="S58">
        <f t="shared" si="5"/>
        <v>18.694371774611447</v>
      </c>
      <c r="T58">
        <f t="shared" si="6"/>
        <v>18.567274480396861</v>
      </c>
    </row>
    <row r="59" spans="1:20" x14ac:dyDescent="0.2">
      <c r="A59" t="s">
        <v>24</v>
      </c>
      <c r="B59" s="3">
        <v>1576.8219999999999</v>
      </c>
      <c r="C59" s="4">
        <v>1591.88</v>
      </c>
      <c r="D59" s="3">
        <v>1581.2950000000001</v>
      </c>
      <c r="E59" s="3">
        <v>2203.4830000000002</v>
      </c>
      <c r="F59" s="3">
        <v>2147.0329999999999</v>
      </c>
      <c r="G59" s="4">
        <v>2325.0500000000002</v>
      </c>
      <c r="H59" s="4">
        <v>16295.7</v>
      </c>
      <c r="I59" s="3">
        <v>17207.477999999999</v>
      </c>
      <c r="J59" s="3">
        <v>16998.022000000001</v>
      </c>
      <c r="K59" s="3">
        <v>16978.429</v>
      </c>
      <c r="L59" s="3">
        <v>16417.670999999998</v>
      </c>
      <c r="M59" s="3">
        <v>17770.100999999999</v>
      </c>
      <c r="N59">
        <f t="shared" si="0"/>
        <v>9.6763072466969806</v>
      </c>
      <c r="O59">
        <f t="shared" si="1"/>
        <v>9.251094204508064</v>
      </c>
      <c r="P59">
        <f t="shared" si="2"/>
        <v>9.3028177043187732</v>
      </c>
      <c r="Q59">
        <f t="shared" si="3"/>
        <v>12.978132429095767</v>
      </c>
      <c r="R59">
        <f t="shared" si="4"/>
        <v>13.077573548647676</v>
      </c>
      <c r="S59">
        <f t="shared" si="5"/>
        <v>13.084056190789239</v>
      </c>
      <c r="T59">
        <f t="shared" si="6"/>
        <v>11.228330220676083</v>
      </c>
    </row>
    <row r="60" spans="1:20" x14ac:dyDescent="0.2">
      <c r="A60" t="s">
        <v>25</v>
      </c>
      <c r="B60" s="2">
        <v>1167.546</v>
      </c>
      <c r="C60" s="2">
        <v>1099.7460000000001</v>
      </c>
      <c r="D60" s="5">
        <v>1151.47</v>
      </c>
      <c r="E60" s="2">
        <v>1142.8150000000001</v>
      </c>
      <c r="F60" s="2">
        <v>1193.662</v>
      </c>
      <c r="G60" s="2">
        <v>1258.383</v>
      </c>
      <c r="H60" s="2">
        <v>6688.9210000000003</v>
      </c>
      <c r="I60" s="2">
        <v>6875.8459999999995</v>
      </c>
      <c r="J60" s="2">
        <v>6805.0309999999999</v>
      </c>
      <c r="K60" s="2">
        <v>6696.7309999999998</v>
      </c>
      <c r="L60" s="2">
        <v>6330.518</v>
      </c>
      <c r="M60" s="2">
        <v>6534.2250000000004</v>
      </c>
      <c r="N60">
        <f t="shared" si="0"/>
        <v>17.454922849290639</v>
      </c>
      <c r="O60">
        <f t="shared" si="1"/>
        <v>15.994337278641787</v>
      </c>
      <c r="P60">
        <f t="shared" si="2"/>
        <v>16.920863402385677</v>
      </c>
      <c r="Q60">
        <f t="shared" si="3"/>
        <v>17.06526662038538</v>
      </c>
      <c r="R60">
        <f t="shared" si="4"/>
        <v>18.855676581284502</v>
      </c>
      <c r="S60">
        <f t="shared" si="5"/>
        <v>19.258335915889031</v>
      </c>
      <c r="T60">
        <f t="shared" si="6"/>
        <v>17.591567107979504</v>
      </c>
    </row>
    <row r="61" spans="1:20" x14ac:dyDescent="0.2">
      <c r="A61" t="s">
        <v>26</v>
      </c>
      <c r="B61" s="3">
        <v>17484.886999999999</v>
      </c>
      <c r="C61" s="3">
        <v>16590.507000000001</v>
      </c>
      <c r="D61" s="3">
        <v>18163.223000000002</v>
      </c>
      <c r="E61" s="3">
        <v>18365.550999999999</v>
      </c>
      <c r="F61" s="3">
        <v>19089.534</v>
      </c>
      <c r="G61" s="3">
        <v>20509.384999999998</v>
      </c>
      <c r="H61" s="4">
        <v>119715.84</v>
      </c>
      <c r="I61" s="3">
        <v>125876.951</v>
      </c>
      <c r="J61" s="3">
        <v>125486.607</v>
      </c>
      <c r="K61" s="4">
        <v>121939.72</v>
      </c>
      <c r="L61" s="3">
        <v>110214.255</v>
      </c>
      <c r="M61" s="3">
        <v>116762.031</v>
      </c>
      <c r="N61">
        <f t="shared" si="0"/>
        <v>14.605324575260884</v>
      </c>
      <c r="O61">
        <f t="shared" si="1"/>
        <v>13.179940305354235</v>
      </c>
      <c r="P61">
        <f t="shared" si="2"/>
        <v>14.474232297953519</v>
      </c>
      <c r="Q61">
        <f t="shared" si="3"/>
        <v>15.061172028277579</v>
      </c>
      <c r="R61">
        <f t="shared" si="4"/>
        <v>17.320385643399757</v>
      </c>
      <c r="S61">
        <f t="shared" si="5"/>
        <v>17.565114981598768</v>
      </c>
      <c r="T61">
        <f t="shared" si="6"/>
        <v>15.367694971974124</v>
      </c>
    </row>
    <row r="62" spans="1:20" x14ac:dyDescent="0.2">
      <c r="A62" t="s">
        <v>27</v>
      </c>
      <c r="B62" s="3">
        <v>19814.262999999999</v>
      </c>
      <c r="C62" s="3">
        <v>21104.356</v>
      </c>
      <c r="D62" s="3">
        <v>20212.275000000001</v>
      </c>
      <c r="E62" s="3">
        <v>21422.142</v>
      </c>
      <c r="F62" s="3">
        <v>22595.182000000001</v>
      </c>
      <c r="G62" s="3">
        <v>24089.066999999999</v>
      </c>
      <c r="H62" s="3">
        <v>48267.421000000002</v>
      </c>
      <c r="I62" s="3">
        <v>49391.858</v>
      </c>
      <c r="J62" s="3">
        <v>50118.885000000002</v>
      </c>
      <c r="K62" s="3">
        <v>48827.358999999997</v>
      </c>
      <c r="L62" s="3">
        <v>44414.608999999997</v>
      </c>
      <c r="M62" s="3">
        <v>47034.118999999999</v>
      </c>
      <c r="N62">
        <f t="shared" si="0"/>
        <v>41.051008298123072</v>
      </c>
      <c r="O62">
        <f t="shared" si="1"/>
        <v>42.728410824310352</v>
      </c>
      <c r="P62">
        <f t="shared" si="2"/>
        <v>40.328660543824952</v>
      </c>
      <c r="Q62">
        <f t="shared" si="3"/>
        <v>43.873235085272583</v>
      </c>
      <c r="R62">
        <f t="shared" si="4"/>
        <v>50.873310626240119</v>
      </c>
      <c r="S62">
        <f t="shared" si="5"/>
        <v>51.21615438358694</v>
      </c>
      <c r="T62">
        <f t="shared" si="6"/>
        <v>45.011796626893009</v>
      </c>
    </row>
    <row r="63" spans="1:20" x14ac:dyDescent="0.2">
      <c r="A63" t="s">
        <v>28</v>
      </c>
      <c r="B63" s="2">
        <v>207258.67600000001</v>
      </c>
      <c r="C63" s="2">
        <v>215103.34099999999</v>
      </c>
      <c r="D63" s="2">
        <v>224765.63500000001</v>
      </c>
      <c r="E63" s="5">
        <v>232009.65</v>
      </c>
      <c r="F63" s="2">
        <v>239204.41200000001</v>
      </c>
      <c r="G63" s="2">
        <v>251466.671</v>
      </c>
      <c r="H63" s="2">
        <v>1423942.1259999999</v>
      </c>
      <c r="I63" s="2">
        <v>1451851.355</v>
      </c>
      <c r="J63" s="2">
        <v>1440316.0589999999</v>
      </c>
      <c r="K63" s="2">
        <v>1416505.5249999999</v>
      </c>
      <c r="L63" s="2">
        <v>1322054.078</v>
      </c>
      <c r="M63" s="2">
        <v>1400169.997</v>
      </c>
      <c r="N63">
        <f t="shared" si="0"/>
        <v>14.555273856684819</v>
      </c>
      <c r="O63">
        <f t="shared" si="1"/>
        <v>14.815796414640534</v>
      </c>
      <c r="P63">
        <f t="shared" si="2"/>
        <v>15.605299517111057</v>
      </c>
      <c r="Q63">
        <f t="shared" si="3"/>
        <v>16.379014829469163</v>
      </c>
      <c r="R63">
        <f t="shared" si="4"/>
        <v>18.09339088170038</v>
      </c>
      <c r="S63">
        <f t="shared" si="5"/>
        <v>17.959724286250363</v>
      </c>
      <c r="T63">
        <f t="shared" si="6"/>
        <v>16.234749964309383</v>
      </c>
    </row>
    <row r="64" spans="1:20" x14ac:dyDescent="0.2">
      <c r="A64" t="s">
        <v>31</v>
      </c>
    </row>
    <row r="66" spans="1:8" x14ac:dyDescent="0.2">
      <c r="A66" s="7" t="s">
        <v>33</v>
      </c>
    </row>
    <row r="67" spans="1:8" x14ac:dyDescent="0.2">
      <c r="A67" t="s">
        <v>42</v>
      </c>
      <c r="B67">
        <v>2016</v>
      </c>
      <c r="C67">
        <v>2017</v>
      </c>
      <c r="D67">
        <v>2018</v>
      </c>
      <c r="E67">
        <v>2019</v>
      </c>
      <c r="F67">
        <v>2020</v>
      </c>
      <c r="G67">
        <v>2021</v>
      </c>
    </row>
    <row r="68" spans="1:8" x14ac:dyDescent="0.2">
      <c r="A68" t="s">
        <v>1</v>
      </c>
      <c r="B68" s="5">
        <v>33.369999999999997</v>
      </c>
      <c r="C68" s="2">
        <v>33.136000000000003</v>
      </c>
      <c r="D68" s="2">
        <v>33.783999999999999</v>
      </c>
      <c r="E68" s="2">
        <v>33.755000000000003</v>
      </c>
      <c r="F68" s="2">
        <v>36.545000000000002</v>
      </c>
      <c r="G68" s="2">
        <v>36.445</v>
      </c>
      <c r="H68" s="16">
        <f t="shared" ref="H68:H95" si="7">AVERAGE(B68:G68)</f>
        <v>34.505833333333328</v>
      </c>
    </row>
    <row r="69" spans="1:8" x14ac:dyDescent="0.2">
      <c r="A69" t="s">
        <v>2</v>
      </c>
      <c r="B69" s="3">
        <v>8.7439999999999998</v>
      </c>
      <c r="C69" s="3">
        <v>9.1359999999999992</v>
      </c>
      <c r="D69" s="3">
        <v>9.4719999999999995</v>
      </c>
      <c r="E69" s="3">
        <v>9.9290000000000003</v>
      </c>
      <c r="F69" s="4">
        <v>13</v>
      </c>
      <c r="G69" s="3">
        <v>13.013999999999999</v>
      </c>
      <c r="H69" s="16">
        <f t="shared" si="7"/>
        <v>10.549166666666666</v>
      </c>
    </row>
    <row r="70" spans="1:8" x14ac:dyDescent="0.2">
      <c r="A70" t="s">
        <v>3</v>
      </c>
      <c r="B70" s="5">
        <v>18.760000000000002</v>
      </c>
      <c r="C70" s="2">
        <v>18.695</v>
      </c>
      <c r="D70" s="2">
        <v>20.581</v>
      </c>
      <c r="E70" s="2">
        <v>21.545000000000002</v>
      </c>
      <c r="F70" s="2">
        <v>23.318999999999999</v>
      </c>
      <c r="G70" s="2">
        <v>17.015000000000001</v>
      </c>
      <c r="H70" s="16">
        <f t="shared" si="7"/>
        <v>19.985833333333336</v>
      </c>
    </row>
    <row r="71" spans="1:8" x14ac:dyDescent="0.2">
      <c r="A71" t="s">
        <v>4</v>
      </c>
      <c r="B71" s="3">
        <v>28.265999999999998</v>
      </c>
      <c r="C71" s="4">
        <v>27.28</v>
      </c>
      <c r="D71" s="3">
        <v>28.047000000000001</v>
      </c>
      <c r="E71" s="3">
        <v>28.466000000000001</v>
      </c>
      <c r="F71" s="3">
        <v>31.023</v>
      </c>
      <c r="G71" s="3">
        <v>31.329000000000001</v>
      </c>
      <c r="H71" s="16">
        <f t="shared" si="7"/>
        <v>29.0685</v>
      </c>
    </row>
    <row r="72" spans="1:8" x14ac:dyDescent="0.2">
      <c r="A72" t="s">
        <v>5</v>
      </c>
      <c r="B72" s="3">
        <v>9.8330000000000002</v>
      </c>
      <c r="C72" s="3">
        <v>10.478</v>
      </c>
      <c r="D72" s="3">
        <v>13.872999999999999</v>
      </c>
      <c r="E72" s="3">
        <v>13.776999999999999</v>
      </c>
      <c r="F72" s="3">
        <v>16.879000000000001</v>
      </c>
      <c r="G72" s="3">
        <v>18.419</v>
      </c>
      <c r="H72" s="16">
        <f t="shared" si="7"/>
        <v>13.8765</v>
      </c>
    </row>
    <row r="73" spans="1:8" x14ac:dyDescent="0.2">
      <c r="A73" t="s">
        <v>6</v>
      </c>
      <c r="B73" s="3">
        <v>14.926</v>
      </c>
      <c r="C73" s="3">
        <v>14.798999999999999</v>
      </c>
      <c r="D73" s="3">
        <v>15.138999999999999</v>
      </c>
      <c r="E73" s="3">
        <v>16.239000000000001</v>
      </c>
      <c r="F73" s="3">
        <v>17.303000000000001</v>
      </c>
      <c r="G73" s="3">
        <v>17.667000000000002</v>
      </c>
      <c r="H73" s="16">
        <f t="shared" si="7"/>
        <v>16.012166666666669</v>
      </c>
    </row>
    <row r="74" spans="1:8" x14ac:dyDescent="0.2">
      <c r="A74" t="s">
        <v>7</v>
      </c>
      <c r="B74" s="2">
        <v>31.715</v>
      </c>
      <c r="C74" s="2">
        <v>34.387</v>
      </c>
      <c r="D74" s="2">
        <v>35.158999999999999</v>
      </c>
      <c r="E74" s="5">
        <v>37.020000000000003</v>
      </c>
      <c r="F74" s="2">
        <v>31.681000000000001</v>
      </c>
      <c r="G74" s="2">
        <v>34.718000000000004</v>
      </c>
      <c r="H74" s="16">
        <f t="shared" si="7"/>
        <v>34.113333333333337</v>
      </c>
    </row>
    <row r="75" spans="1:8" x14ac:dyDescent="0.2">
      <c r="A75" t="s">
        <v>8</v>
      </c>
      <c r="B75" s="2">
        <v>29.231999999999999</v>
      </c>
      <c r="C75" s="2">
        <v>29.538</v>
      </c>
      <c r="D75" s="5">
        <v>29.97</v>
      </c>
      <c r="E75" s="5">
        <v>31.73</v>
      </c>
      <c r="F75" s="2">
        <v>30.068999999999999</v>
      </c>
      <c r="G75" s="5">
        <v>38.01</v>
      </c>
      <c r="H75" s="16">
        <f t="shared" si="7"/>
        <v>31.424833333333329</v>
      </c>
    </row>
    <row r="76" spans="1:8" x14ac:dyDescent="0.2">
      <c r="A76" t="s">
        <v>9</v>
      </c>
      <c r="B76" s="8">
        <v>38.942999999999998</v>
      </c>
      <c r="C76" s="8">
        <v>40.856999999999999</v>
      </c>
      <c r="D76" s="8">
        <v>41.185000000000002</v>
      </c>
      <c r="E76" s="8">
        <v>42.807000000000002</v>
      </c>
      <c r="F76" s="8">
        <v>43.939</v>
      </c>
      <c r="G76" s="8">
        <v>43.095999999999997</v>
      </c>
      <c r="H76" s="16">
        <f t="shared" si="7"/>
        <v>41.804499999999997</v>
      </c>
    </row>
    <row r="77" spans="1:8" x14ac:dyDescent="0.2">
      <c r="A77" t="s">
        <v>10</v>
      </c>
      <c r="B77" s="2">
        <v>15.451000000000001</v>
      </c>
      <c r="C77" s="2">
        <v>15.847</v>
      </c>
      <c r="D77" s="2">
        <v>16.384</v>
      </c>
      <c r="E77" s="2">
        <v>17.173999999999999</v>
      </c>
      <c r="F77" s="2">
        <v>19.109000000000002</v>
      </c>
      <c r="G77" s="2">
        <v>19.341999999999999</v>
      </c>
      <c r="H77" s="16">
        <f t="shared" si="7"/>
        <v>17.217833333333335</v>
      </c>
    </row>
    <row r="78" spans="1:8" x14ac:dyDescent="0.2">
      <c r="A78" t="s">
        <v>11</v>
      </c>
      <c r="B78" s="3">
        <v>14.885</v>
      </c>
      <c r="C78" s="3">
        <v>15.472</v>
      </c>
      <c r="D78" s="4">
        <v>16.66</v>
      </c>
      <c r="E78" s="3">
        <v>17.265999999999998</v>
      </c>
      <c r="F78" s="4">
        <v>19.09</v>
      </c>
      <c r="G78" s="3">
        <v>19.167999999999999</v>
      </c>
      <c r="H78" s="16">
        <f t="shared" si="7"/>
        <v>17.090166666666665</v>
      </c>
    </row>
    <row r="79" spans="1:8" x14ac:dyDescent="0.2">
      <c r="A79" t="s">
        <v>12</v>
      </c>
      <c r="B79" s="5">
        <v>15.39</v>
      </c>
      <c r="C79" s="5">
        <v>17.3</v>
      </c>
      <c r="D79" s="2">
        <v>18.001000000000001</v>
      </c>
      <c r="E79" s="2">
        <v>19.632999999999999</v>
      </c>
      <c r="F79" s="2">
        <v>21.748999999999999</v>
      </c>
      <c r="G79" s="2">
        <v>21.928000000000001</v>
      </c>
      <c r="H79" s="16">
        <f t="shared" si="7"/>
        <v>19.000166666666665</v>
      </c>
    </row>
    <row r="80" spans="1:8" x14ac:dyDescent="0.2">
      <c r="A80" t="s">
        <v>13</v>
      </c>
      <c r="B80" s="3">
        <v>14.377000000000001</v>
      </c>
      <c r="C80" s="3">
        <v>13.555999999999999</v>
      </c>
      <c r="D80" s="3">
        <v>12.548</v>
      </c>
      <c r="E80" s="3">
        <v>12.634</v>
      </c>
      <c r="F80" s="4">
        <v>13.85</v>
      </c>
      <c r="G80" s="3">
        <v>14.115</v>
      </c>
      <c r="H80" s="16">
        <f t="shared" si="7"/>
        <v>13.513333333333334</v>
      </c>
    </row>
    <row r="81" spans="1:8" x14ac:dyDescent="0.2">
      <c r="A81" t="s">
        <v>14</v>
      </c>
      <c r="B81" s="3">
        <v>9.1890000000000001</v>
      </c>
      <c r="C81" s="4">
        <v>10.52</v>
      </c>
      <c r="D81" s="3">
        <v>10.942</v>
      </c>
      <c r="E81" s="3">
        <v>11.978999999999999</v>
      </c>
      <c r="F81" s="4">
        <v>16.16</v>
      </c>
      <c r="G81" s="3">
        <v>12.545999999999999</v>
      </c>
      <c r="H81" s="16">
        <f t="shared" si="7"/>
        <v>11.889333333333331</v>
      </c>
    </row>
    <row r="82" spans="1:8" x14ac:dyDescent="0.2">
      <c r="A82" t="s">
        <v>15</v>
      </c>
      <c r="B82" s="2">
        <v>17.414999999999999</v>
      </c>
      <c r="C82" s="2">
        <v>18.266999999999999</v>
      </c>
      <c r="D82" s="2">
        <v>17.795999999999999</v>
      </c>
      <c r="E82" s="2">
        <v>18.181000000000001</v>
      </c>
      <c r="F82" s="2">
        <v>20.359000000000002</v>
      </c>
      <c r="G82" s="2">
        <v>19.033999999999999</v>
      </c>
      <c r="H82" s="16">
        <f t="shared" si="7"/>
        <v>18.508666666666667</v>
      </c>
    </row>
    <row r="83" spans="1:8" x14ac:dyDescent="0.2">
      <c r="A83" t="s">
        <v>16</v>
      </c>
      <c r="B83" s="2">
        <v>37.137999999999998</v>
      </c>
      <c r="C83" s="2">
        <v>39.008000000000003</v>
      </c>
      <c r="D83" s="2">
        <v>40.018999999999998</v>
      </c>
      <c r="E83" s="2">
        <v>40.929000000000002</v>
      </c>
      <c r="F83" s="2">
        <v>42.131999999999998</v>
      </c>
      <c r="G83" s="2">
        <v>42.106999999999999</v>
      </c>
      <c r="H83" s="16">
        <f t="shared" si="7"/>
        <v>40.222166666666666</v>
      </c>
    </row>
    <row r="84" spans="1:8" x14ac:dyDescent="0.2">
      <c r="A84" t="s">
        <v>17</v>
      </c>
      <c r="B84" s="3">
        <v>25.611999999999998</v>
      </c>
      <c r="C84" s="3">
        <v>26.038</v>
      </c>
      <c r="D84" s="3">
        <v>24.695</v>
      </c>
      <c r="E84" s="3">
        <v>25.474</v>
      </c>
      <c r="F84" s="3">
        <v>26.773</v>
      </c>
      <c r="G84" s="4">
        <v>28.23</v>
      </c>
      <c r="H84" s="16">
        <f t="shared" si="7"/>
        <v>26.137</v>
      </c>
    </row>
    <row r="85" spans="1:8" x14ac:dyDescent="0.2">
      <c r="A85" t="s">
        <v>18</v>
      </c>
      <c r="B85" s="2">
        <v>5.3639999999999999</v>
      </c>
      <c r="C85" s="2">
        <v>6.194</v>
      </c>
      <c r="D85" s="2">
        <v>8.9420000000000002</v>
      </c>
      <c r="E85" s="2">
        <v>7.0460000000000003</v>
      </c>
      <c r="F85" s="2">
        <v>11.699</v>
      </c>
      <c r="G85" s="2">
        <v>11.734999999999999</v>
      </c>
      <c r="H85" s="16">
        <f t="shared" si="7"/>
        <v>8.4966666666666661</v>
      </c>
    </row>
    <row r="86" spans="1:8" x14ac:dyDescent="0.2">
      <c r="A86" t="s">
        <v>19</v>
      </c>
      <c r="B86" s="2">
        <v>6.2080000000000002</v>
      </c>
      <c r="C86" s="2">
        <v>7.2190000000000003</v>
      </c>
      <c r="D86" s="2">
        <v>7.9139999999999997</v>
      </c>
      <c r="E86" s="5">
        <v>8.23</v>
      </c>
      <c r="F86" s="2">
        <v>10.714</v>
      </c>
      <c r="G86" s="2">
        <v>12.154</v>
      </c>
      <c r="H86" s="16">
        <f t="shared" si="7"/>
        <v>8.7398333333333351</v>
      </c>
    </row>
    <row r="87" spans="1:8" x14ac:dyDescent="0.2">
      <c r="A87" t="s">
        <v>20</v>
      </c>
      <c r="B87" s="3">
        <v>5.8460000000000001</v>
      </c>
      <c r="C87" s="3">
        <v>6.5069999999999997</v>
      </c>
      <c r="D87" s="3">
        <v>7.3940000000000001</v>
      </c>
      <c r="E87" s="3">
        <v>8.8859999999999992</v>
      </c>
      <c r="F87" s="3">
        <v>13.999000000000001</v>
      </c>
      <c r="G87" s="3">
        <v>13.003</v>
      </c>
      <c r="H87" s="16">
        <f t="shared" si="7"/>
        <v>9.2724999999999991</v>
      </c>
    </row>
    <row r="88" spans="1:8" x14ac:dyDescent="0.2">
      <c r="A88" t="s">
        <v>21</v>
      </c>
      <c r="B88" s="3">
        <v>11.396000000000001</v>
      </c>
      <c r="C88" s="3">
        <v>11.058999999999999</v>
      </c>
      <c r="D88" s="3">
        <v>14.936</v>
      </c>
      <c r="E88" s="3">
        <v>15.377000000000001</v>
      </c>
      <c r="F88" s="3">
        <v>16.102</v>
      </c>
      <c r="G88" s="3">
        <v>15.624000000000001</v>
      </c>
      <c r="H88" s="16">
        <f t="shared" si="7"/>
        <v>14.082333333333333</v>
      </c>
    </row>
    <row r="89" spans="1:8" x14ac:dyDescent="0.2">
      <c r="A89" t="s">
        <v>22</v>
      </c>
      <c r="B89" s="8">
        <v>30.864000000000001</v>
      </c>
      <c r="C89" s="8">
        <v>30.611000000000001</v>
      </c>
      <c r="D89" s="8">
        <v>30.202999999999999</v>
      </c>
      <c r="E89" s="8">
        <v>30.623000000000001</v>
      </c>
      <c r="F89" s="8">
        <v>33.981999999999999</v>
      </c>
      <c r="G89" s="8">
        <v>33.981999999999999</v>
      </c>
      <c r="H89" s="16">
        <f t="shared" si="7"/>
        <v>31.710833333333337</v>
      </c>
    </row>
    <row r="90" spans="1:8" x14ac:dyDescent="0.2">
      <c r="A90" t="s">
        <v>23</v>
      </c>
      <c r="B90" s="3">
        <v>25.032</v>
      </c>
      <c r="C90" s="3">
        <v>24.454000000000001</v>
      </c>
      <c r="D90" s="3">
        <v>23.875</v>
      </c>
      <c r="E90" s="4">
        <v>24.29</v>
      </c>
      <c r="F90" s="3">
        <v>24.478000000000002</v>
      </c>
      <c r="G90" s="3">
        <v>23.596</v>
      </c>
      <c r="H90" s="16">
        <f t="shared" si="7"/>
        <v>24.287500000000005</v>
      </c>
    </row>
    <row r="91" spans="1:8" x14ac:dyDescent="0.2">
      <c r="A91" t="s">
        <v>24</v>
      </c>
      <c r="B91" s="3">
        <v>12.029</v>
      </c>
      <c r="C91" s="3">
        <v>11.465</v>
      </c>
      <c r="D91" s="3">
        <v>11.896000000000001</v>
      </c>
      <c r="E91" s="3">
        <v>16.893999999999998</v>
      </c>
      <c r="F91" s="3">
        <v>17.344999999999999</v>
      </c>
      <c r="G91" s="3">
        <v>17.411999999999999</v>
      </c>
      <c r="H91" s="16">
        <f t="shared" si="7"/>
        <v>14.506833333333333</v>
      </c>
    </row>
    <row r="92" spans="1:8" x14ac:dyDescent="0.2">
      <c r="A92" t="s">
        <v>25</v>
      </c>
      <c r="B92" s="2">
        <v>21.975000000000001</v>
      </c>
      <c r="C92" s="2">
        <v>21.658000000000001</v>
      </c>
      <c r="D92" s="2">
        <v>21.378</v>
      </c>
      <c r="E92" s="2">
        <v>21.968</v>
      </c>
      <c r="F92" s="5">
        <v>25</v>
      </c>
      <c r="G92" s="5">
        <v>25</v>
      </c>
      <c r="H92" s="16">
        <f t="shared" si="7"/>
        <v>22.82983333333333</v>
      </c>
    </row>
    <row r="93" spans="1:8" x14ac:dyDescent="0.2">
      <c r="A93" t="s">
        <v>26</v>
      </c>
      <c r="B93" s="3">
        <v>17.015000000000001</v>
      </c>
      <c r="C93" s="3">
        <v>17.117999999999999</v>
      </c>
      <c r="D93" s="3">
        <v>17.023</v>
      </c>
      <c r="E93" s="3">
        <v>17.852</v>
      </c>
      <c r="F93" s="4">
        <v>21.22</v>
      </c>
      <c r="G93" s="3">
        <v>20.728999999999999</v>
      </c>
      <c r="H93" s="16">
        <f t="shared" si="7"/>
        <v>18.492833333333333</v>
      </c>
    </row>
    <row r="94" spans="1:8" x14ac:dyDescent="0.2">
      <c r="A94" t="s">
        <v>27</v>
      </c>
      <c r="B94" s="3">
        <v>52.597000000000001</v>
      </c>
      <c r="C94" s="4">
        <v>53.39</v>
      </c>
      <c r="D94" s="3">
        <v>53.915999999999997</v>
      </c>
      <c r="E94" s="3">
        <v>55.784999999999997</v>
      </c>
      <c r="F94" s="3">
        <v>60.124000000000002</v>
      </c>
      <c r="G94" s="3">
        <v>62.573</v>
      </c>
      <c r="H94" s="16">
        <f t="shared" si="7"/>
        <v>56.397500000000001</v>
      </c>
    </row>
    <row r="95" spans="1:8" x14ac:dyDescent="0.2">
      <c r="A95" t="s">
        <v>28</v>
      </c>
      <c r="B95" s="3">
        <v>17.978000000000002</v>
      </c>
      <c r="C95" s="3">
        <v>18.411000000000001</v>
      </c>
      <c r="D95" s="3">
        <v>19.096</v>
      </c>
      <c r="E95" s="3">
        <v>19.887</v>
      </c>
      <c r="F95" s="3">
        <v>22.038</v>
      </c>
      <c r="G95" s="3">
        <v>21.774999999999999</v>
      </c>
      <c r="H95" s="16">
        <f t="shared" si="7"/>
        <v>19.864166666666666</v>
      </c>
    </row>
    <row r="96" spans="1:8" x14ac:dyDescent="0.2">
      <c r="A96" t="s">
        <v>31</v>
      </c>
      <c r="B96" s="3"/>
      <c r="C96" s="3"/>
      <c r="D96" s="3"/>
      <c r="E96" s="3"/>
      <c r="F96" s="3"/>
      <c r="G96" s="3"/>
    </row>
    <row r="98" spans="1:7" x14ac:dyDescent="0.2">
      <c r="A98" s="7" t="s">
        <v>34</v>
      </c>
    </row>
    <row r="99" spans="1:7" x14ac:dyDescent="0.2">
      <c r="A99" t="s">
        <v>42</v>
      </c>
      <c r="B99">
        <v>2016</v>
      </c>
      <c r="C99">
        <v>2017</v>
      </c>
      <c r="D99">
        <v>2018</v>
      </c>
      <c r="E99">
        <v>2019</v>
      </c>
      <c r="F99">
        <v>2020</v>
      </c>
    </row>
    <row r="100" spans="1:7" x14ac:dyDescent="0.2">
      <c r="A100" t="s">
        <v>1</v>
      </c>
      <c r="B100" s="3">
        <v>3884.79</v>
      </c>
      <c r="C100" s="3">
        <v>3888.38</v>
      </c>
      <c r="D100" s="3">
        <v>3891.97</v>
      </c>
      <c r="E100" s="3">
        <v>3895.56</v>
      </c>
      <c r="F100" s="3">
        <v>3899.15</v>
      </c>
      <c r="G100" s="17">
        <f t="shared" ref="G100:G127" si="8">ROUND(AVERAGE(B100:F100),2)</f>
        <v>3891.97</v>
      </c>
    </row>
    <row r="101" spans="1:7" x14ac:dyDescent="0.2">
      <c r="A101" t="s">
        <v>2</v>
      </c>
      <c r="B101" s="9">
        <v>689.3</v>
      </c>
      <c r="C101" s="9">
        <v>689.3</v>
      </c>
      <c r="D101" s="9">
        <v>689.3</v>
      </c>
      <c r="E101" s="9">
        <v>689.3</v>
      </c>
      <c r="F101" s="9">
        <v>689.3</v>
      </c>
      <c r="G101" s="17">
        <f t="shared" si="8"/>
        <v>689.3</v>
      </c>
    </row>
    <row r="102" spans="1:7" x14ac:dyDescent="0.2">
      <c r="A102" t="s">
        <v>3</v>
      </c>
      <c r="B102" s="10">
        <v>3841</v>
      </c>
      <c r="C102" s="10">
        <v>3854</v>
      </c>
      <c r="D102" s="10">
        <v>3867</v>
      </c>
      <c r="E102" s="10">
        <v>3880</v>
      </c>
      <c r="F102" s="10">
        <v>3893</v>
      </c>
      <c r="G102" s="17">
        <f t="shared" si="8"/>
        <v>3867</v>
      </c>
    </row>
    <row r="103" spans="1:7" x14ac:dyDescent="0.2">
      <c r="A103" t="s">
        <v>4</v>
      </c>
      <c r="B103" s="3">
        <v>1924.12</v>
      </c>
      <c r="C103" s="3">
        <v>1931.61</v>
      </c>
      <c r="D103" s="3">
        <v>1934.11</v>
      </c>
      <c r="E103" s="3">
        <v>1936.61</v>
      </c>
      <c r="F103" s="3">
        <v>1939.11</v>
      </c>
      <c r="G103" s="17">
        <f t="shared" si="8"/>
        <v>1933.11</v>
      </c>
    </row>
    <row r="104" spans="1:7" x14ac:dyDescent="0.2">
      <c r="A104" t="s">
        <v>5</v>
      </c>
      <c r="B104">
        <v>172.61</v>
      </c>
      <c r="C104">
        <v>172.59</v>
      </c>
      <c r="D104">
        <v>172.57</v>
      </c>
      <c r="E104">
        <v>172.55</v>
      </c>
      <c r="F104">
        <v>172.53</v>
      </c>
      <c r="G104" s="17">
        <f t="shared" si="8"/>
        <v>172.57</v>
      </c>
    </row>
    <row r="105" spans="1:7" x14ac:dyDescent="0.2">
      <c r="A105" t="s">
        <v>6</v>
      </c>
      <c r="B105" s="3">
        <v>2669.85</v>
      </c>
      <c r="C105" s="3">
        <v>2671.66</v>
      </c>
      <c r="D105" s="3">
        <v>2673.47</v>
      </c>
      <c r="E105" s="3">
        <v>2675.28</v>
      </c>
      <c r="F105" s="3">
        <v>2677.09</v>
      </c>
      <c r="G105" s="17">
        <f t="shared" si="8"/>
        <v>2673.47</v>
      </c>
    </row>
    <row r="106" spans="1:7" x14ac:dyDescent="0.2">
      <c r="A106" t="s">
        <v>7</v>
      </c>
      <c r="B106" s="2">
        <v>624.66</v>
      </c>
      <c r="C106" s="11">
        <v>625.6</v>
      </c>
      <c r="D106" s="2">
        <v>626.55999999999995</v>
      </c>
      <c r="E106" s="11">
        <v>627.5</v>
      </c>
      <c r="F106" s="2">
        <v>628.44000000000005</v>
      </c>
      <c r="G106" s="17">
        <f t="shared" si="8"/>
        <v>626.54999999999995</v>
      </c>
    </row>
    <row r="107" spans="1:7" x14ac:dyDescent="0.2">
      <c r="A107" t="s">
        <v>8</v>
      </c>
      <c r="B107" s="2">
        <v>2421.25</v>
      </c>
      <c r="C107" s="11">
        <v>2438.4</v>
      </c>
      <c r="D107" s="11">
        <v>2438.4</v>
      </c>
      <c r="E107" s="11">
        <v>2438.4</v>
      </c>
      <c r="F107" s="11">
        <v>2438.4</v>
      </c>
      <c r="G107" s="17">
        <f t="shared" si="8"/>
        <v>2434.9699999999998</v>
      </c>
    </row>
    <row r="108" spans="1:7" x14ac:dyDescent="0.2">
      <c r="A108" t="s">
        <v>9</v>
      </c>
      <c r="B108" s="9">
        <v>22409</v>
      </c>
      <c r="C108" s="9">
        <v>22409</v>
      </c>
      <c r="D108" s="9">
        <v>22409</v>
      </c>
      <c r="E108" s="9">
        <v>22409</v>
      </c>
      <c r="F108" s="9">
        <v>22409</v>
      </c>
      <c r="G108" s="17">
        <f t="shared" si="8"/>
        <v>22409</v>
      </c>
    </row>
    <row r="109" spans="1:7" x14ac:dyDescent="0.2">
      <c r="A109" t="s">
        <v>10</v>
      </c>
      <c r="B109" s="11">
        <v>16919.400000000001</v>
      </c>
      <c r="C109" s="11">
        <v>17002.8</v>
      </c>
      <c r="D109" s="11">
        <v>17086.2</v>
      </c>
      <c r="E109" s="11">
        <v>17169.599999999999</v>
      </c>
      <c r="F109" s="11">
        <v>17253</v>
      </c>
      <c r="G109" s="17">
        <f t="shared" si="8"/>
        <v>17086.2</v>
      </c>
    </row>
    <row r="110" spans="1:7" x14ac:dyDescent="0.2">
      <c r="A110" t="s">
        <v>11</v>
      </c>
      <c r="B110" s="9">
        <v>11419</v>
      </c>
      <c r="C110" s="9">
        <v>11419</v>
      </c>
      <c r="D110" s="9">
        <v>11419</v>
      </c>
      <c r="E110" s="9">
        <v>11419</v>
      </c>
      <c r="F110" s="9">
        <v>11419</v>
      </c>
      <c r="G110" s="17">
        <f t="shared" si="8"/>
        <v>11419</v>
      </c>
    </row>
    <row r="111" spans="1:7" x14ac:dyDescent="0.2">
      <c r="A111" t="s">
        <v>12</v>
      </c>
      <c r="B111" s="11">
        <v>3901.8</v>
      </c>
      <c r="C111" s="11">
        <v>3901.8</v>
      </c>
      <c r="D111" s="11">
        <v>3901.8</v>
      </c>
      <c r="E111" s="11">
        <v>3901.8</v>
      </c>
      <c r="F111" s="11">
        <v>3901.8</v>
      </c>
      <c r="G111" s="17">
        <f t="shared" si="8"/>
        <v>3901.8</v>
      </c>
    </row>
    <row r="112" spans="1:7" x14ac:dyDescent="0.2">
      <c r="A112" t="s">
        <v>13</v>
      </c>
      <c r="B112" s="2">
        <v>2058.73</v>
      </c>
      <c r="C112" s="2">
        <v>2057.27</v>
      </c>
      <c r="D112" s="2">
        <v>2055.92</v>
      </c>
      <c r="E112" s="2">
        <v>2054.4699999999998</v>
      </c>
      <c r="F112" s="2">
        <v>2053.0100000000002</v>
      </c>
      <c r="G112" s="17">
        <f t="shared" si="8"/>
        <v>2055.88</v>
      </c>
    </row>
    <row r="113" spans="1:7" x14ac:dyDescent="0.2">
      <c r="A113" t="s">
        <v>14</v>
      </c>
      <c r="B113" s="3">
        <v>762.35</v>
      </c>
      <c r="C113" s="3">
        <v>770.02</v>
      </c>
      <c r="D113" s="3">
        <v>774.02</v>
      </c>
      <c r="E113" s="3">
        <v>778.02</v>
      </c>
      <c r="F113" s="3">
        <v>782.02</v>
      </c>
      <c r="G113" s="17">
        <f t="shared" si="8"/>
        <v>773.29</v>
      </c>
    </row>
    <row r="114" spans="1:7" x14ac:dyDescent="0.2">
      <c r="A114" t="s">
        <v>15</v>
      </c>
      <c r="B114" s="2">
        <v>9350.89</v>
      </c>
      <c r="C114" s="11">
        <v>9404.7000000000007</v>
      </c>
      <c r="D114" s="2">
        <v>9458.51</v>
      </c>
      <c r="E114" s="2">
        <v>9512.32</v>
      </c>
      <c r="F114" s="2">
        <v>9566.1299999999992</v>
      </c>
      <c r="G114" s="17">
        <f t="shared" si="8"/>
        <v>9458.51</v>
      </c>
    </row>
    <row r="115" spans="1:7" x14ac:dyDescent="0.2">
      <c r="A115" t="s">
        <v>16</v>
      </c>
      <c r="B115" s="3">
        <v>3395.31</v>
      </c>
      <c r="C115" s="3">
        <v>3399.18</v>
      </c>
      <c r="D115" s="3">
        <v>3403.05</v>
      </c>
      <c r="E115" s="3">
        <v>3406.92</v>
      </c>
      <c r="F115" s="3">
        <v>3410.79</v>
      </c>
      <c r="G115" s="17">
        <f t="shared" si="8"/>
        <v>3403.05</v>
      </c>
    </row>
    <row r="116" spans="1:7" x14ac:dyDescent="0.2">
      <c r="A116" t="s">
        <v>17</v>
      </c>
      <c r="B116" s="11">
        <v>2190</v>
      </c>
      <c r="C116" s="11">
        <v>2196</v>
      </c>
      <c r="D116" s="11">
        <v>2198</v>
      </c>
      <c r="E116" s="11">
        <v>2200</v>
      </c>
      <c r="F116" s="11">
        <v>2201</v>
      </c>
      <c r="G116" s="17">
        <f t="shared" si="8"/>
        <v>2197</v>
      </c>
    </row>
    <row r="117" spans="1:7" x14ac:dyDescent="0.2">
      <c r="A117" t="s">
        <v>18</v>
      </c>
      <c r="B117" s="9">
        <v>88.7</v>
      </c>
      <c r="C117" s="9">
        <v>88.7</v>
      </c>
      <c r="D117" s="9">
        <v>88.7</v>
      </c>
      <c r="E117" s="9">
        <v>88.7</v>
      </c>
      <c r="F117" s="9">
        <v>88.7</v>
      </c>
      <c r="G117" s="17">
        <f t="shared" si="8"/>
        <v>88.7</v>
      </c>
    </row>
    <row r="118" spans="1:7" x14ac:dyDescent="0.2">
      <c r="A118" t="s">
        <v>19</v>
      </c>
      <c r="B118" s="3">
        <v>0.38</v>
      </c>
      <c r="C118" s="3">
        <v>0.42</v>
      </c>
      <c r="D118" s="3">
        <v>0.46</v>
      </c>
      <c r="E118" s="3">
        <v>0.46</v>
      </c>
      <c r="F118" s="3">
        <v>0.46</v>
      </c>
      <c r="G118" s="17">
        <f t="shared" si="8"/>
        <v>0.44</v>
      </c>
    </row>
    <row r="119" spans="1:7" x14ac:dyDescent="0.2">
      <c r="A119" t="s">
        <v>20</v>
      </c>
      <c r="B119" s="2">
        <v>365.76</v>
      </c>
      <c r="C119" s="11">
        <v>366.7</v>
      </c>
      <c r="D119" s="2">
        <v>367.63</v>
      </c>
      <c r="E119" s="2">
        <v>368.57</v>
      </c>
      <c r="F119" s="11">
        <v>369.5</v>
      </c>
      <c r="G119" s="17">
        <f t="shared" si="8"/>
        <v>367.63</v>
      </c>
    </row>
    <row r="120" spans="1:7" x14ac:dyDescent="0.2">
      <c r="A120" t="s">
        <v>21</v>
      </c>
      <c r="B120" s="11">
        <v>9435</v>
      </c>
      <c r="C120" s="11">
        <v>9447</v>
      </c>
      <c r="D120" s="11">
        <v>9459</v>
      </c>
      <c r="E120" s="11">
        <v>9471</v>
      </c>
      <c r="F120" s="11">
        <v>9483</v>
      </c>
      <c r="G120" s="17">
        <f t="shared" si="8"/>
        <v>9459</v>
      </c>
    </row>
    <row r="121" spans="1:7" x14ac:dyDescent="0.2">
      <c r="A121" t="s">
        <v>22</v>
      </c>
      <c r="B121" s="9">
        <v>3312</v>
      </c>
      <c r="C121" s="9">
        <v>3312</v>
      </c>
      <c r="D121" s="9">
        <v>3312</v>
      </c>
      <c r="E121" s="9">
        <v>3312</v>
      </c>
      <c r="F121" s="9">
        <v>3312</v>
      </c>
      <c r="G121" s="17">
        <f t="shared" si="8"/>
        <v>3312</v>
      </c>
    </row>
    <row r="122" spans="1:7" x14ac:dyDescent="0.2">
      <c r="A122" t="s">
        <v>23</v>
      </c>
      <c r="B122" s="2">
        <v>6929.05</v>
      </c>
      <c r="C122" s="2">
        <v>6929.05</v>
      </c>
      <c r="D122" s="2">
        <v>6929.05</v>
      </c>
      <c r="E122" s="2">
        <v>6929.05</v>
      </c>
      <c r="F122" s="2">
        <v>6929.05</v>
      </c>
      <c r="G122" s="17">
        <f t="shared" si="8"/>
        <v>6929.05</v>
      </c>
    </row>
    <row r="123" spans="1:7" x14ac:dyDescent="0.2">
      <c r="A123" t="s">
        <v>24</v>
      </c>
      <c r="B123" s="2">
        <v>1923.37</v>
      </c>
      <c r="C123" s="11">
        <v>1925.9</v>
      </c>
      <c r="D123" s="11">
        <v>1925.9</v>
      </c>
      <c r="E123" s="11">
        <v>1925.9</v>
      </c>
      <c r="F123" s="11">
        <v>1925.9</v>
      </c>
      <c r="G123" s="17">
        <f t="shared" si="8"/>
        <v>1925.39</v>
      </c>
    </row>
    <row r="124" spans="1:7" x14ac:dyDescent="0.2">
      <c r="A124" t="s">
        <v>25</v>
      </c>
      <c r="B124" s="3">
        <v>1245.97</v>
      </c>
      <c r="C124" s="3">
        <v>1243.93</v>
      </c>
      <c r="D124" s="9">
        <v>1241.9000000000001</v>
      </c>
      <c r="E124" s="3">
        <v>1239.8599999999999</v>
      </c>
      <c r="F124" s="3">
        <v>1237.83</v>
      </c>
      <c r="G124" s="17">
        <f t="shared" si="8"/>
        <v>1241.9000000000001</v>
      </c>
    </row>
    <row r="125" spans="1:7" x14ac:dyDescent="0.2">
      <c r="A125" t="s">
        <v>26</v>
      </c>
      <c r="B125" s="3">
        <v>18555.240000000002</v>
      </c>
      <c r="C125" s="9">
        <v>18559.3</v>
      </c>
      <c r="D125" s="3">
        <v>18563.59</v>
      </c>
      <c r="E125" s="3">
        <v>18567.88</v>
      </c>
      <c r="F125" s="3">
        <v>18572.169999999998</v>
      </c>
      <c r="G125" s="17">
        <f t="shared" si="8"/>
        <v>18563.64</v>
      </c>
    </row>
    <row r="126" spans="1:7" x14ac:dyDescent="0.2">
      <c r="A126" t="s">
        <v>27</v>
      </c>
      <c r="B126" s="11">
        <v>27980</v>
      </c>
      <c r="C126" s="11">
        <v>27980</v>
      </c>
      <c r="D126" s="11">
        <v>27980</v>
      </c>
      <c r="E126" s="11">
        <v>27980</v>
      </c>
      <c r="F126" s="11">
        <v>27980</v>
      </c>
      <c r="G126" s="17">
        <f t="shared" si="8"/>
        <v>27980</v>
      </c>
    </row>
    <row r="127" spans="1:7" x14ac:dyDescent="0.2">
      <c r="A127" t="s">
        <v>28</v>
      </c>
      <c r="B127">
        <v>158469.53020000001</v>
      </c>
      <c r="C127">
        <v>158684.30840000001</v>
      </c>
      <c r="D127">
        <v>158867.10999999999</v>
      </c>
      <c r="E127">
        <v>159049.75</v>
      </c>
      <c r="F127">
        <v>159231.38</v>
      </c>
      <c r="G127" s="17">
        <f t="shared" si="8"/>
        <v>158860.42000000001</v>
      </c>
    </row>
    <row r="128" spans="1:7" x14ac:dyDescent="0.2">
      <c r="A128" t="s">
        <v>35</v>
      </c>
    </row>
    <row r="130" spans="1:7" x14ac:dyDescent="0.2">
      <c r="A130" s="1" t="s">
        <v>36</v>
      </c>
    </row>
    <row r="131" spans="1:7" x14ac:dyDescent="0.2">
      <c r="A131" t="s">
        <v>42</v>
      </c>
      <c r="B131">
        <v>2016</v>
      </c>
      <c r="C131">
        <v>2017</v>
      </c>
      <c r="D131">
        <v>2018</v>
      </c>
      <c r="E131">
        <v>2019</v>
      </c>
      <c r="F131">
        <v>2020</v>
      </c>
      <c r="G131">
        <v>2021</v>
      </c>
    </row>
    <row r="132" spans="1:7" x14ac:dyDescent="0.2">
      <c r="A132" t="s">
        <v>1</v>
      </c>
      <c r="B132">
        <v>2</v>
      </c>
      <c r="C132">
        <v>2.2999999999999998</v>
      </c>
      <c r="D132">
        <v>2.4</v>
      </c>
      <c r="E132">
        <v>1.5</v>
      </c>
      <c r="F132">
        <v>-6.5</v>
      </c>
      <c r="G132">
        <v>4.5999999999999996</v>
      </c>
    </row>
    <row r="133" spans="1:7" x14ac:dyDescent="0.2">
      <c r="A133" t="s">
        <v>2</v>
      </c>
      <c r="B133">
        <v>1.3</v>
      </c>
      <c r="C133">
        <v>1.6</v>
      </c>
      <c r="D133">
        <v>1.8</v>
      </c>
      <c r="E133">
        <v>2.2000000000000002</v>
      </c>
      <c r="F133">
        <v>-5.4</v>
      </c>
      <c r="G133">
        <v>6.1</v>
      </c>
    </row>
    <row r="134" spans="1:7" x14ac:dyDescent="0.2">
      <c r="A134" t="s">
        <v>3</v>
      </c>
      <c r="B134">
        <v>3</v>
      </c>
      <c r="C134">
        <v>2.8</v>
      </c>
      <c r="D134">
        <v>2.7</v>
      </c>
      <c r="E134">
        <v>4</v>
      </c>
      <c r="F134">
        <v>-4</v>
      </c>
      <c r="G134">
        <v>7.6</v>
      </c>
    </row>
    <row r="135" spans="1:7" x14ac:dyDescent="0.2">
      <c r="A135" t="s">
        <v>4</v>
      </c>
      <c r="B135">
        <v>3.6</v>
      </c>
      <c r="C135">
        <v>3.4</v>
      </c>
      <c r="D135">
        <v>2.8</v>
      </c>
      <c r="E135">
        <v>3.4</v>
      </c>
      <c r="F135">
        <v>-8.6</v>
      </c>
      <c r="G135">
        <v>13.1</v>
      </c>
    </row>
    <row r="136" spans="1:7" x14ac:dyDescent="0.2">
      <c r="A136" t="s">
        <v>5</v>
      </c>
      <c r="B136">
        <v>6.6</v>
      </c>
      <c r="C136">
        <v>5.7</v>
      </c>
      <c r="D136">
        <v>5.6</v>
      </c>
      <c r="E136">
        <v>5.5</v>
      </c>
      <c r="F136">
        <v>-4.4000000000000004</v>
      </c>
      <c r="G136">
        <v>6.6</v>
      </c>
    </row>
    <row r="137" spans="1:7" x14ac:dyDescent="0.2">
      <c r="A137" t="s">
        <v>6</v>
      </c>
      <c r="B137">
        <v>2.5</v>
      </c>
      <c r="C137">
        <v>5.2</v>
      </c>
      <c r="D137">
        <v>3.2</v>
      </c>
      <c r="E137">
        <v>3</v>
      </c>
      <c r="F137">
        <v>-5.5</v>
      </c>
      <c r="G137">
        <v>3.6</v>
      </c>
    </row>
    <row r="138" spans="1:7" x14ac:dyDescent="0.2">
      <c r="A138" t="s">
        <v>7</v>
      </c>
      <c r="B138">
        <v>3.2</v>
      </c>
      <c r="C138">
        <v>2.8</v>
      </c>
      <c r="D138">
        <v>2</v>
      </c>
      <c r="E138">
        <v>1.5</v>
      </c>
      <c r="F138">
        <v>-2</v>
      </c>
      <c r="G138">
        <v>4.9000000000000004</v>
      </c>
    </row>
    <row r="139" spans="1:7" x14ac:dyDescent="0.2">
      <c r="A139" t="s">
        <v>8</v>
      </c>
      <c r="B139">
        <v>3.2</v>
      </c>
      <c r="C139">
        <v>5.8</v>
      </c>
      <c r="D139">
        <v>3.8</v>
      </c>
      <c r="E139">
        <v>3.7</v>
      </c>
      <c r="F139">
        <v>-0.6</v>
      </c>
      <c r="G139">
        <v>8</v>
      </c>
    </row>
    <row r="140" spans="1:7" x14ac:dyDescent="0.2">
      <c r="A140" t="s">
        <v>9</v>
      </c>
      <c r="B140">
        <v>2.8</v>
      </c>
      <c r="C140">
        <v>3.2</v>
      </c>
      <c r="D140">
        <v>1.1000000000000001</v>
      </c>
      <c r="E140">
        <v>1.2</v>
      </c>
      <c r="F140">
        <v>-2.4</v>
      </c>
      <c r="G140">
        <v>3</v>
      </c>
    </row>
    <row r="141" spans="1:7" x14ac:dyDescent="0.2">
      <c r="A141" t="s">
        <v>10</v>
      </c>
      <c r="B141">
        <v>1</v>
      </c>
      <c r="C141">
        <v>2.4</v>
      </c>
      <c r="D141">
        <v>1.8</v>
      </c>
      <c r="E141">
        <v>1.9</v>
      </c>
      <c r="F141">
        <v>-7.9</v>
      </c>
      <c r="G141">
        <v>6.8</v>
      </c>
    </row>
    <row r="142" spans="1:7" x14ac:dyDescent="0.2">
      <c r="A142" t="s">
        <v>11</v>
      </c>
      <c r="B142">
        <v>2.2000000000000002</v>
      </c>
      <c r="C142">
        <v>2.7</v>
      </c>
      <c r="D142">
        <v>1</v>
      </c>
      <c r="E142">
        <v>1.1000000000000001</v>
      </c>
      <c r="F142">
        <v>-3.7</v>
      </c>
      <c r="G142">
        <v>2.6</v>
      </c>
    </row>
    <row r="143" spans="1:7" x14ac:dyDescent="0.2">
      <c r="A143" t="s">
        <v>12</v>
      </c>
      <c r="B143">
        <v>-0.5</v>
      </c>
      <c r="C143">
        <v>1.1000000000000001</v>
      </c>
      <c r="D143">
        <v>1.7</v>
      </c>
      <c r="E143">
        <v>1.9</v>
      </c>
      <c r="F143">
        <v>-9</v>
      </c>
      <c r="G143">
        <v>8.4</v>
      </c>
    </row>
    <row r="144" spans="1:7" x14ac:dyDescent="0.2">
      <c r="A144" t="s">
        <v>13</v>
      </c>
      <c r="B144">
        <v>2.2000000000000002</v>
      </c>
      <c r="C144">
        <v>4.3</v>
      </c>
      <c r="D144">
        <v>5.4</v>
      </c>
      <c r="E144">
        <v>4.9000000000000004</v>
      </c>
      <c r="F144">
        <v>-4.5</v>
      </c>
      <c r="G144">
        <v>7.1</v>
      </c>
    </row>
    <row r="145" spans="1:7" x14ac:dyDescent="0.2">
      <c r="A145" t="s">
        <v>14</v>
      </c>
      <c r="B145">
        <v>2</v>
      </c>
      <c r="C145">
        <v>9</v>
      </c>
      <c r="D145">
        <v>8.5</v>
      </c>
      <c r="E145">
        <v>5.4</v>
      </c>
      <c r="F145">
        <v>6.2</v>
      </c>
      <c r="G145">
        <v>13.6</v>
      </c>
    </row>
    <row r="146" spans="1:7" x14ac:dyDescent="0.2">
      <c r="A146" t="s">
        <v>15</v>
      </c>
      <c r="B146">
        <v>1.3</v>
      </c>
      <c r="C146">
        <v>1.7</v>
      </c>
      <c r="D146">
        <v>0.9</v>
      </c>
      <c r="E146">
        <v>0.5</v>
      </c>
      <c r="F146">
        <v>-9</v>
      </c>
      <c r="G146">
        <v>7</v>
      </c>
    </row>
    <row r="147" spans="1:7" x14ac:dyDescent="0.2">
      <c r="A147" t="s">
        <v>16</v>
      </c>
      <c r="B147">
        <v>2.4</v>
      </c>
      <c r="C147">
        <v>3.3</v>
      </c>
      <c r="D147">
        <v>4</v>
      </c>
      <c r="E147">
        <v>2.6</v>
      </c>
      <c r="F147">
        <v>-2.2000000000000002</v>
      </c>
      <c r="G147">
        <v>4.0999999999999996</v>
      </c>
    </row>
    <row r="148" spans="1:7" x14ac:dyDescent="0.2">
      <c r="A148" t="s">
        <v>17</v>
      </c>
      <c r="B148">
        <v>2.5</v>
      </c>
      <c r="C148">
        <v>4.3</v>
      </c>
      <c r="D148">
        <v>4</v>
      </c>
      <c r="E148">
        <v>4.5999999999999996</v>
      </c>
      <c r="F148">
        <v>0</v>
      </c>
      <c r="G148">
        <v>6</v>
      </c>
    </row>
    <row r="149" spans="1:7" x14ac:dyDescent="0.2">
      <c r="A149" t="s">
        <v>18</v>
      </c>
      <c r="B149">
        <v>5</v>
      </c>
      <c r="C149">
        <v>1.3</v>
      </c>
      <c r="D149">
        <v>1.2</v>
      </c>
      <c r="E149">
        <v>2.2999999999999998</v>
      </c>
      <c r="F149">
        <v>-0.8</v>
      </c>
      <c r="G149">
        <v>5.0999999999999996</v>
      </c>
    </row>
    <row r="150" spans="1:7" x14ac:dyDescent="0.2">
      <c r="A150" t="s">
        <v>19</v>
      </c>
      <c r="B150">
        <v>3.4</v>
      </c>
      <c r="C150">
        <v>10.9</v>
      </c>
      <c r="D150">
        <v>6.2</v>
      </c>
      <c r="E150">
        <v>7</v>
      </c>
      <c r="F150">
        <v>-8.6</v>
      </c>
      <c r="G150">
        <v>11.8</v>
      </c>
    </row>
    <row r="151" spans="1:7" x14ac:dyDescent="0.2">
      <c r="A151" t="s">
        <v>20</v>
      </c>
      <c r="B151">
        <v>2.2000000000000002</v>
      </c>
      <c r="C151">
        <v>2.9</v>
      </c>
      <c r="D151">
        <v>2.4</v>
      </c>
      <c r="E151">
        <v>2</v>
      </c>
      <c r="F151">
        <v>-3.9</v>
      </c>
      <c r="G151">
        <v>4.9000000000000004</v>
      </c>
    </row>
    <row r="152" spans="1:7" x14ac:dyDescent="0.2">
      <c r="A152" t="s">
        <v>21</v>
      </c>
      <c r="B152">
        <v>3</v>
      </c>
      <c r="C152">
        <v>5.0999999999999996</v>
      </c>
      <c r="D152">
        <v>5.9</v>
      </c>
      <c r="E152">
        <v>4.4000000000000004</v>
      </c>
      <c r="F152">
        <v>-2</v>
      </c>
      <c r="G152">
        <v>6.8</v>
      </c>
    </row>
    <row r="153" spans="1:7" x14ac:dyDescent="0.2">
      <c r="A153" t="s">
        <v>22</v>
      </c>
      <c r="B153">
        <v>2</v>
      </c>
      <c r="C153">
        <v>3.5</v>
      </c>
      <c r="D153">
        <v>2.8</v>
      </c>
      <c r="E153">
        <v>2.7</v>
      </c>
      <c r="F153">
        <v>-8.3000000000000007</v>
      </c>
      <c r="G153">
        <v>5.5</v>
      </c>
    </row>
    <row r="154" spans="1:7" x14ac:dyDescent="0.2">
      <c r="A154" t="s">
        <v>23</v>
      </c>
      <c r="B154">
        <v>2.9</v>
      </c>
      <c r="C154">
        <v>8.1999999999999993</v>
      </c>
      <c r="D154">
        <v>6</v>
      </c>
      <c r="E154">
        <v>3.8</v>
      </c>
      <c r="F154">
        <v>-3.7</v>
      </c>
      <c r="G154">
        <v>5.9</v>
      </c>
    </row>
    <row r="155" spans="1:7" x14ac:dyDescent="0.2">
      <c r="A155" t="s">
        <v>24</v>
      </c>
      <c r="B155">
        <v>1.9</v>
      </c>
      <c r="C155">
        <v>2.9</v>
      </c>
      <c r="D155">
        <v>4</v>
      </c>
      <c r="E155">
        <v>2.5</v>
      </c>
      <c r="F155">
        <v>-3.4</v>
      </c>
      <c r="G155">
        <v>3</v>
      </c>
    </row>
    <row r="156" spans="1:7" x14ac:dyDescent="0.2">
      <c r="A156" t="s">
        <v>25</v>
      </c>
      <c r="B156">
        <v>3.2</v>
      </c>
      <c r="C156">
        <v>4.8</v>
      </c>
      <c r="D156">
        <v>4.5</v>
      </c>
      <c r="E156">
        <v>3.5</v>
      </c>
      <c r="F156">
        <v>-4.3</v>
      </c>
      <c r="G156">
        <v>8.1999999999999993</v>
      </c>
    </row>
    <row r="157" spans="1:7" x14ac:dyDescent="0.2">
      <c r="A157" t="s">
        <v>26</v>
      </c>
      <c r="B157">
        <v>3</v>
      </c>
      <c r="C157">
        <v>3</v>
      </c>
      <c r="D157">
        <v>2.2999999999999998</v>
      </c>
      <c r="E157">
        <v>2</v>
      </c>
      <c r="F157">
        <v>-11.3</v>
      </c>
      <c r="G157">
        <v>5.5</v>
      </c>
    </row>
    <row r="158" spans="1:7" x14ac:dyDescent="0.2">
      <c r="A158" t="s">
        <v>27</v>
      </c>
      <c r="B158">
        <v>2.1</v>
      </c>
      <c r="C158">
        <v>2.6</v>
      </c>
      <c r="D158">
        <v>2</v>
      </c>
      <c r="E158">
        <v>2</v>
      </c>
      <c r="F158">
        <v>-2.2000000000000002</v>
      </c>
      <c r="G158">
        <v>5.4</v>
      </c>
    </row>
    <row r="159" spans="1:7" x14ac:dyDescent="0.2">
      <c r="A159" t="s">
        <v>28</v>
      </c>
      <c r="B159">
        <v>2</v>
      </c>
      <c r="C159">
        <v>3</v>
      </c>
      <c r="D159">
        <v>2.2999999999999998</v>
      </c>
      <c r="E159">
        <v>2</v>
      </c>
      <c r="F159">
        <v>-5.6</v>
      </c>
      <c r="G159">
        <v>5.6</v>
      </c>
    </row>
    <row r="161" spans="1:7" x14ac:dyDescent="0.2">
      <c r="A161" s="1" t="s">
        <v>37</v>
      </c>
    </row>
    <row r="162" spans="1:7" x14ac:dyDescent="0.2">
      <c r="A162" t="s">
        <v>42</v>
      </c>
      <c r="B162">
        <v>2016</v>
      </c>
      <c r="C162">
        <v>2017</v>
      </c>
      <c r="D162">
        <v>2018</v>
      </c>
      <c r="E162">
        <v>2019</v>
      </c>
      <c r="F162">
        <v>2020</v>
      </c>
      <c r="G162">
        <v>2021</v>
      </c>
    </row>
    <row r="163" spans="1:7" x14ac:dyDescent="0.2">
      <c r="A163" t="s">
        <v>1</v>
      </c>
      <c r="B163">
        <v>0.89159175265533497</v>
      </c>
      <c r="C163">
        <v>2.0812691138558699</v>
      </c>
      <c r="D163">
        <v>1.9983798142954601</v>
      </c>
      <c r="E163">
        <v>1.5308956415264501</v>
      </c>
      <c r="F163">
        <v>1.38191063351859</v>
      </c>
      <c r="G163">
        <v>2.7666666666666502</v>
      </c>
    </row>
    <row r="164" spans="1:7" x14ac:dyDescent="0.2">
      <c r="A164" t="s">
        <v>2</v>
      </c>
      <c r="B164">
        <v>1.9738526465317201</v>
      </c>
      <c r="C164">
        <v>2.12597086002609</v>
      </c>
      <c r="D164">
        <v>2.0531649986518099</v>
      </c>
      <c r="E164">
        <v>1.43681956996435</v>
      </c>
      <c r="F164">
        <v>0.74079181222038504</v>
      </c>
      <c r="G164">
        <v>2.4402485114408101</v>
      </c>
    </row>
    <row r="165" spans="1:7" x14ac:dyDescent="0.2">
      <c r="A165" t="s">
        <v>3</v>
      </c>
      <c r="B165">
        <v>-0.79864988645361101</v>
      </c>
      <c r="C165">
        <v>2.0615961944313699</v>
      </c>
      <c r="D165">
        <v>2.8145447382483302</v>
      </c>
      <c r="E165">
        <v>3.1037294479677402</v>
      </c>
      <c r="F165">
        <v>1.67244096855762</v>
      </c>
      <c r="G165">
        <v>3.2977443529951098</v>
      </c>
    </row>
    <row r="166" spans="1:7" x14ac:dyDescent="0.2">
      <c r="A166" t="s">
        <v>4</v>
      </c>
      <c r="B166">
        <v>-1.12500000000001</v>
      </c>
      <c r="C166">
        <v>1.12937210282344</v>
      </c>
      <c r="D166">
        <v>1.5001250104175301</v>
      </c>
      <c r="E166">
        <v>0.77182034649808295</v>
      </c>
      <c r="F166">
        <v>0.15481137456202801</v>
      </c>
      <c r="G166">
        <v>2.5545069964204599</v>
      </c>
    </row>
    <row r="167" spans="1:7" x14ac:dyDescent="0.2">
      <c r="A167" t="s">
        <v>5</v>
      </c>
      <c r="B167">
        <v>-1.42916666666668</v>
      </c>
      <c r="C167">
        <v>0.5317664961745</v>
      </c>
      <c r="D167">
        <v>1.4354911953176199</v>
      </c>
      <c r="E167">
        <v>0.25037099675845598</v>
      </c>
      <c r="F167">
        <v>-0.638422797978907</v>
      </c>
      <c r="G167">
        <v>2.4460886717547199</v>
      </c>
    </row>
    <row r="168" spans="1:7" x14ac:dyDescent="0.2">
      <c r="A168" t="s">
        <v>6</v>
      </c>
      <c r="B168">
        <v>0.68350420938568301</v>
      </c>
      <c r="C168">
        <v>2.4505339846013801</v>
      </c>
      <c r="D168">
        <v>2.1494949494949198</v>
      </c>
      <c r="E168">
        <v>2.8478759591804699</v>
      </c>
      <c r="F168">
        <v>3.1612952849780802</v>
      </c>
      <c r="G168">
        <v>3.8398449150015002</v>
      </c>
    </row>
    <row r="169" spans="1:7" x14ac:dyDescent="0.2">
      <c r="A169" t="s">
        <v>7</v>
      </c>
      <c r="B169">
        <v>0.249999999999997</v>
      </c>
      <c r="C169">
        <v>1.1471321695760599</v>
      </c>
      <c r="D169">
        <v>0.81360946745563301</v>
      </c>
      <c r="E169">
        <v>0.758131572511619</v>
      </c>
      <c r="F169">
        <v>0.42071197411002598</v>
      </c>
      <c r="G169">
        <v>1.8530454398968701</v>
      </c>
    </row>
    <row r="170" spans="1:7" x14ac:dyDescent="0.2">
      <c r="A170" t="s">
        <v>8</v>
      </c>
      <c r="B170">
        <v>0.14868490762735601</v>
      </c>
      <c r="C170">
        <v>3.4172354948805701</v>
      </c>
      <c r="D170">
        <v>3.4363268842044499</v>
      </c>
      <c r="E170">
        <v>2.2772593124351799</v>
      </c>
      <c r="F170">
        <v>-0.44453109767985899</v>
      </c>
      <c r="G170">
        <v>4.6531667384748099</v>
      </c>
    </row>
    <row r="171" spans="1:7" x14ac:dyDescent="0.2">
      <c r="A171" t="s">
        <v>9</v>
      </c>
      <c r="B171">
        <v>0.35668450089169601</v>
      </c>
      <c r="C171">
        <v>0.75401504708441303</v>
      </c>
      <c r="D171">
        <v>1.08382098409299</v>
      </c>
      <c r="E171">
        <v>1.0240939296342899</v>
      </c>
      <c r="F171">
        <v>0.29055455565331301</v>
      </c>
      <c r="G171">
        <v>2.1945743233999302</v>
      </c>
    </row>
    <row r="172" spans="1:7" x14ac:dyDescent="0.2">
      <c r="A172" t="s">
        <v>10</v>
      </c>
      <c r="B172">
        <v>0.183334861123848</v>
      </c>
      <c r="C172">
        <v>1.03228275064674</v>
      </c>
      <c r="D172">
        <v>1.8508150831549399</v>
      </c>
      <c r="E172">
        <v>1.1082549228829199</v>
      </c>
      <c r="F172">
        <v>0.47649885272508302</v>
      </c>
      <c r="G172">
        <v>1.6423314103839199</v>
      </c>
    </row>
    <row r="173" spans="1:7" x14ac:dyDescent="0.2">
      <c r="A173" t="s">
        <v>11</v>
      </c>
      <c r="B173">
        <v>0.491747008445241</v>
      </c>
      <c r="C173">
        <v>1.5094948510962201</v>
      </c>
      <c r="D173">
        <v>1.73216879766946</v>
      </c>
      <c r="E173">
        <v>1.4456597688825099</v>
      </c>
      <c r="F173">
        <v>0.14487792581397199</v>
      </c>
      <c r="G173">
        <v>3.0666666666666602</v>
      </c>
    </row>
    <row r="174" spans="1:7" x14ac:dyDescent="0.2">
      <c r="A174" t="s">
        <v>12</v>
      </c>
      <c r="B174">
        <v>-0.82565397839100796</v>
      </c>
      <c r="C174">
        <v>1.1212545203142701</v>
      </c>
      <c r="D174">
        <v>0.62562141345358802</v>
      </c>
      <c r="E174">
        <v>0.25300752203811999</v>
      </c>
      <c r="F174">
        <v>-1.2479835558140799</v>
      </c>
      <c r="G174">
        <v>1.2238250101985499</v>
      </c>
    </row>
    <row r="175" spans="1:7" x14ac:dyDescent="0.2">
      <c r="A175" t="s">
        <v>13</v>
      </c>
      <c r="B175">
        <v>0.39476930668640198</v>
      </c>
      <c r="C175">
        <v>2.3482428115015899</v>
      </c>
      <c r="D175">
        <v>2.85024792594642</v>
      </c>
      <c r="E175">
        <v>3.3385863538201002</v>
      </c>
      <c r="F175">
        <v>3.3267438576672999</v>
      </c>
      <c r="G175">
        <v>5.11096534382858</v>
      </c>
    </row>
    <row r="176" spans="1:7" x14ac:dyDescent="0.2">
      <c r="A176" t="s">
        <v>14</v>
      </c>
      <c r="B176">
        <v>8.3063377356992606E-3</v>
      </c>
      <c r="C176">
        <v>0.34053156146179298</v>
      </c>
      <c r="D176">
        <v>0.48837016803244898</v>
      </c>
      <c r="E176">
        <v>0.93904448105434102</v>
      </c>
      <c r="F176">
        <v>-0.33458462542844403</v>
      </c>
      <c r="G176">
        <v>2.3581429624171202</v>
      </c>
    </row>
    <row r="177" spans="1:7" x14ac:dyDescent="0.2">
      <c r="A177" t="s">
        <v>15</v>
      </c>
      <c r="B177">
        <v>-9.4016656915727095E-2</v>
      </c>
      <c r="C177">
        <v>1.2265331664580801</v>
      </c>
      <c r="D177">
        <v>1.1374876360039501</v>
      </c>
      <c r="E177">
        <v>0.61124694376529098</v>
      </c>
      <c r="F177">
        <v>-0.13770757391656999</v>
      </c>
      <c r="G177">
        <v>1.87378325762491</v>
      </c>
    </row>
    <row r="178" spans="1:7" x14ac:dyDescent="0.2">
      <c r="A178" t="s">
        <v>16</v>
      </c>
      <c r="B178">
        <v>0.140633334505292</v>
      </c>
      <c r="C178">
        <v>2.9303631237466399</v>
      </c>
      <c r="D178">
        <v>2.5344542418660199</v>
      </c>
      <c r="E178">
        <v>2.8114092007562199</v>
      </c>
      <c r="F178">
        <v>0.21906490484204899</v>
      </c>
      <c r="G178">
        <v>3.2758293743115701</v>
      </c>
    </row>
    <row r="179" spans="1:7" x14ac:dyDescent="0.2">
      <c r="A179" t="s">
        <v>17</v>
      </c>
      <c r="B179">
        <v>0.90552507546043903</v>
      </c>
      <c r="C179">
        <v>3.7228886230369298</v>
      </c>
      <c r="D179">
        <v>2.6979277920839699</v>
      </c>
      <c r="E179">
        <v>2.3345093798802399</v>
      </c>
      <c r="F179">
        <v>1.19989444983569</v>
      </c>
      <c r="G179">
        <v>4.68354420903459</v>
      </c>
    </row>
    <row r="180" spans="1:7" x14ac:dyDescent="0.2">
      <c r="A180" t="s">
        <v>18</v>
      </c>
      <c r="B180">
        <v>0.29083333333330602</v>
      </c>
      <c r="C180">
        <v>1.73079959118897</v>
      </c>
      <c r="D180">
        <v>1.52819524307373</v>
      </c>
      <c r="E180">
        <v>1.7433207565384301</v>
      </c>
      <c r="F180">
        <v>0.81995730212699403</v>
      </c>
      <c r="G180">
        <v>2.5269200906616902</v>
      </c>
    </row>
    <row r="181" spans="1:7" x14ac:dyDescent="0.2">
      <c r="A181" t="s">
        <v>19</v>
      </c>
      <c r="B181">
        <v>0.64270277152727595</v>
      </c>
      <c r="C181">
        <v>1.3643544815071</v>
      </c>
      <c r="D181">
        <v>1.1578236245151201</v>
      </c>
      <c r="E181">
        <v>1.64206001768947</v>
      </c>
      <c r="F181">
        <v>0.63854495677665302</v>
      </c>
      <c r="G181">
        <v>1.4978921793473701</v>
      </c>
    </row>
    <row r="182" spans="1:7" x14ac:dyDescent="0.2">
      <c r="A182" t="s">
        <v>20</v>
      </c>
      <c r="B182">
        <v>0.31666666666666299</v>
      </c>
      <c r="C182">
        <v>1.3814587140721</v>
      </c>
      <c r="D182">
        <v>1.70349794744475</v>
      </c>
      <c r="E182">
        <v>2.63369910249593</v>
      </c>
      <c r="F182">
        <v>1.2724603778917001</v>
      </c>
      <c r="G182">
        <v>2.6757200880538101</v>
      </c>
    </row>
    <row r="183" spans="1:7" x14ac:dyDescent="0.2">
      <c r="A183" t="s">
        <v>21</v>
      </c>
      <c r="B183">
        <v>-0.664767331434023</v>
      </c>
      <c r="C183">
        <v>2.0759355367386201</v>
      </c>
      <c r="D183">
        <v>1.81295156542681</v>
      </c>
      <c r="E183">
        <v>2.2274788093829998</v>
      </c>
      <c r="F183">
        <v>3.3744697261858998</v>
      </c>
      <c r="G183">
        <v>5.0550270471926799</v>
      </c>
    </row>
    <row r="184" spans="1:7" x14ac:dyDescent="0.2">
      <c r="A184" t="s">
        <v>22</v>
      </c>
      <c r="B184">
        <v>0.60739707464166104</v>
      </c>
      <c r="C184">
        <v>1.36861411643481</v>
      </c>
      <c r="D184">
        <v>0.99371568346825001</v>
      </c>
      <c r="E184">
        <v>0.33817841004612498</v>
      </c>
      <c r="F184">
        <v>-1.2438329957616699E-2</v>
      </c>
      <c r="G184">
        <v>1.2656571906905001</v>
      </c>
    </row>
    <row r="185" spans="1:7" x14ac:dyDescent="0.2">
      <c r="A185" t="s">
        <v>23</v>
      </c>
      <c r="B185">
        <v>-1.5447966681390399</v>
      </c>
      <c r="C185">
        <v>1.3390212110439601</v>
      </c>
      <c r="D185">
        <v>4.6254844313778101</v>
      </c>
      <c r="E185">
        <v>3.8278543259942799</v>
      </c>
      <c r="F185">
        <v>2.6310731118475199</v>
      </c>
      <c r="G185">
        <v>5.0523287609658203</v>
      </c>
    </row>
    <row r="186" spans="1:7" x14ac:dyDescent="0.2">
      <c r="A186" t="s">
        <v>24</v>
      </c>
      <c r="B186">
        <v>-0.52001019627832401</v>
      </c>
      <c r="C186">
        <v>1.31194588223234</v>
      </c>
      <c r="D186">
        <v>2.5140371288380798</v>
      </c>
      <c r="E186">
        <v>2.6645613342544299</v>
      </c>
      <c r="F186">
        <v>1.9369412669421999</v>
      </c>
      <c r="G186">
        <v>3.1496062992126301</v>
      </c>
    </row>
    <row r="187" spans="1:7" x14ac:dyDescent="0.2">
      <c r="A187" t="s">
        <v>25</v>
      </c>
      <c r="B187">
        <v>-5.4999541670491099E-2</v>
      </c>
      <c r="C187">
        <v>1.4291074331929701</v>
      </c>
      <c r="D187">
        <v>1.73860861988181</v>
      </c>
      <c r="E187">
        <v>1.6305226075433801</v>
      </c>
      <c r="F187">
        <v>-5.4856815760606699E-2</v>
      </c>
      <c r="G187">
        <v>1.91706506089267</v>
      </c>
    </row>
    <row r="188" spans="1:7" x14ac:dyDescent="0.2">
      <c r="A188" t="s">
        <v>26</v>
      </c>
      <c r="B188">
        <v>-0.20259800042642501</v>
      </c>
      <c r="C188">
        <v>1.9560763336396401</v>
      </c>
      <c r="D188">
        <v>1.67498136863794</v>
      </c>
      <c r="E188">
        <v>0.69951899445869303</v>
      </c>
      <c r="F188">
        <v>-0.32275301729970501</v>
      </c>
      <c r="G188">
        <v>3.0931351197640602</v>
      </c>
    </row>
    <row r="189" spans="1:7" x14ac:dyDescent="0.2">
      <c r="A189" t="s">
        <v>27</v>
      </c>
      <c r="B189">
        <v>0.98426924457797804</v>
      </c>
      <c r="C189">
        <v>1.7944990466559601</v>
      </c>
      <c r="D189">
        <v>1.9535353012702901</v>
      </c>
      <c r="E189">
        <v>1.7841509740383199</v>
      </c>
      <c r="F189">
        <v>0.497367318853562</v>
      </c>
      <c r="G189">
        <v>2.1631973644714901</v>
      </c>
    </row>
    <row r="190" spans="1:7" x14ac:dyDescent="0.2">
      <c r="A190" t="s">
        <v>28</v>
      </c>
      <c r="B190">
        <v>0.183334861123848</v>
      </c>
      <c r="C190">
        <v>1.4291074331929701</v>
      </c>
      <c r="D190">
        <v>1.73860861988181</v>
      </c>
      <c r="E190">
        <v>1.6305226075433801</v>
      </c>
      <c r="F190">
        <v>0.47649885272508302</v>
      </c>
      <c r="G190">
        <v>2.5545069964204599</v>
      </c>
    </row>
    <row r="191" spans="1:7" x14ac:dyDescent="0.2">
      <c r="A191" t="s">
        <v>39</v>
      </c>
    </row>
    <row r="193" spans="1:7" x14ac:dyDescent="0.2">
      <c r="A193" s="1" t="s">
        <v>38</v>
      </c>
    </row>
    <row r="194" spans="1:7" x14ac:dyDescent="0.2">
      <c r="A194" t="s">
        <v>42</v>
      </c>
      <c r="B194">
        <v>2016</v>
      </c>
      <c r="C194">
        <v>2017</v>
      </c>
      <c r="D194">
        <v>2018</v>
      </c>
      <c r="E194">
        <v>2019</v>
      </c>
      <c r="F194">
        <v>2020</v>
      </c>
      <c r="G194">
        <v>2021</v>
      </c>
    </row>
    <row r="195" spans="1:7" x14ac:dyDescent="0.2">
      <c r="A195" t="s">
        <v>1</v>
      </c>
      <c r="B195">
        <v>0.91500000000000004</v>
      </c>
      <c r="C195">
        <v>0.91600000000000004</v>
      </c>
      <c r="D195">
        <v>0.91700000000000004</v>
      </c>
      <c r="E195">
        <v>0.91900000000000004</v>
      </c>
      <c r="F195">
        <v>0.91300000000000003</v>
      </c>
      <c r="G195">
        <v>0.91600000000000004</v>
      </c>
    </row>
    <row r="196" spans="1:7" x14ac:dyDescent="0.2">
      <c r="A196" t="s">
        <v>2</v>
      </c>
      <c r="B196">
        <v>0.92700000000000005</v>
      </c>
      <c r="C196">
        <v>0.93100000000000005</v>
      </c>
      <c r="D196">
        <v>0.93300000000000005</v>
      </c>
      <c r="E196">
        <v>0.93600000000000005</v>
      </c>
      <c r="F196">
        <v>0.92800000000000005</v>
      </c>
      <c r="G196">
        <v>0.93700000000000006</v>
      </c>
    </row>
    <row r="197" spans="1:7" x14ac:dyDescent="0.2">
      <c r="A197" t="s">
        <v>3</v>
      </c>
      <c r="B197">
        <v>0.80900000000000005</v>
      </c>
      <c r="C197">
        <v>0.80800000000000005</v>
      </c>
      <c r="D197">
        <v>0.80900000000000005</v>
      </c>
      <c r="E197">
        <v>0.81</v>
      </c>
      <c r="F197">
        <v>0.80200000000000005</v>
      </c>
      <c r="G197">
        <v>0.79500000000000004</v>
      </c>
    </row>
    <row r="198" spans="1:7" x14ac:dyDescent="0.2">
      <c r="A198" t="s">
        <v>4</v>
      </c>
      <c r="B198">
        <v>0.84799999999999998</v>
      </c>
      <c r="C198">
        <v>0.85199999999999998</v>
      </c>
      <c r="D198">
        <v>0.85599999999999998</v>
      </c>
      <c r="E198">
        <v>0.86099999999999999</v>
      </c>
      <c r="F198">
        <v>0.85499999999999998</v>
      </c>
      <c r="G198">
        <v>0.85799999999999998</v>
      </c>
    </row>
    <row r="199" spans="1:7" x14ac:dyDescent="0.2">
      <c r="A199" t="s">
        <v>5</v>
      </c>
      <c r="B199">
        <v>0.877</v>
      </c>
      <c r="C199">
        <v>0.88700000000000001</v>
      </c>
      <c r="D199">
        <v>0.89200000000000002</v>
      </c>
      <c r="E199">
        <v>0.89700000000000002</v>
      </c>
      <c r="F199">
        <v>0.89400000000000002</v>
      </c>
      <c r="G199">
        <v>0.89600000000000002</v>
      </c>
    </row>
    <row r="200" spans="1:7" x14ac:dyDescent="0.2">
      <c r="A200" t="s">
        <v>6</v>
      </c>
      <c r="B200">
        <v>0.89500000000000002</v>
      </c>
      <c r="C200">
        <v>0.89700000000000002</v>
      </c>
      <c r="D200">
        <v>0.89400000000000002</v>
      </c>
      <c r="E200">
        <v>0.89700000000000002</v>
      </c>
      <c r="F200">
        <v>0.89200000000000002</v>
      </c>
      <c r="G200">
        <v>0.88900000000000001</v>
      </c>
    </row>
    <row r="201" spans="1:7" x14ac:dyDescent="0.2">
      <c r="A201" t="s">
        <v>7</v>
      </c>
      <c r="B201">
        <v>0.94299999999999995</v>
      </c>
      <c r="C201">
        <v>0.94399999999999995</v>
      </c>
      <c r="D201">
        <v>0.94199999999999995</v>
      </c>
      <c r="E201">
        <v>0.94599999999999995</v>
      </c>
      <c r="F201">
        <v>0.94699999999999995</v>
      </c>
      <c r="G201">
        <v>0.94799999999999995</v>
      </c>
    </row>
    <row r="202" spans="1:7" x14ac:dyDescent="0.2">
      <c r="A202" t="s">
        <v>8</v>
      </c>
      <c r="B202">
        <v>0.88500000000000001</v>
      </c>
      <c r="C202">
        <v>0.88700000000000001</v>
      </c>
      <c r="D202">
        <v>0.89100000000000001</v>
      </c>
      <c r="E202">
        <v>0.89600000000000002</v>
      </c>
      <c r="F202">
        <v>0.89200000000000002</v>
      </c>
      <c r="G202">
        <v>0.89</v>
      </c>
    </row>
    <row r="203" spans="1:7" x14ac:dyDescent="0.2">
      <c r="A203" t="s">
        <v>9</v>
      </c>
      <c r="B203">
        <v>0.93100000000000005</v>
      </c>
      <c r="C203">
        <v>0.93400000000000005</v>
      </c>
      <c r="D203">
        <v>0.93600000000000005</v>
      </c>
      <c r="E203">
        <v>0.93899999999999995</v>
      </c>
      <c r="F203">
        <v>0.93799999999999994</v>
      </c>
      <c r="G203">
        <v>0.94</v>
      </c>
    </row>
    <row r="204" spans="1:7" x14ac:dyDescent="0.2">
      <c r="A204" t="s">
        <v>10</v>
      </c>
      <c r="B204">
        <v>0.89500000000000002</v>
      </c>
      <c r="C204">
        <v>0.89800000000000002</v>
      </c>
      <c r="D204">
        <v>0.90100000000000002</v>
      </c>
      <c r="E204">
        <v>0.90500000000000003</v>
      </c>
      <c r="F204">
        <v>0.89800000000000002</v>
      </c>
      <c r="G204">
        <v>0.90300000000000002</v>
      </c>
    </row>
    <row r="205" spans="1:7" x14ac:dyDescent="0.2">
      <c r="A205" t="s">
        <v>11</v>
      </c>
      <c r="B205">
        <v>0.94099999999999995</v>
      </c>
      <c r="C205">
        <v>0.94399999999999995</v>
      </c>
      <c r="D205">
        <v>0.94499999999999995</v>
      </c>
      <c r="E205">
        <v>0.94799999999999995</v>
      </c>
      <c r="F205">
        <v>0.94399999999999995</v>
      </c>
      <c r="G205">
        <v>0.94199999999999995</v>
      </c>
    </row>
    <row r="206" spans="1:7" x14ac:dyDescent="0.2">
      <c r="A206" t="s">
        <v>12</v>
      </c>
      <c r="B206">
        <v>0.877</v>
      </c>
      <c r="C206">
        <v>0.88</v>
      </c>
      <c r="D206">
        <v>0.88600000000000001</v>
      </c>
      <c r="E206">
        <v>0.88900000000000001</v>
      </c>
      <c r="F206">
        <v>0.88600000000000001</v>
      </c>
      <c r="G206">
        <v>0.88700000000000001</v>
      </c>
    </row>
    <row r="207" spans="1:7" x14ac:dyDescent="0.2">
      <c r="A207" t="s">
        <v>13</v>
      </c>
      <c r="B207">
        <v>0.84299999999999997</v>
      </c>
      <c r="C207">
        <v>0.84499999999999997</v>
      </c>
      <c r="D207">
        <v>0.84899999999999998</v>
      </c>
      <c r="E207">
        <v>0.85299999999999998</v>
      </c>
      <c r="F207">
        <v>0.84899999999999998</v>
      </c>
      <c r="G207">
        <v>0.84599999999999997</v>
      </c>
    </row>
    <row r="208" spans="1:7" x14ac:dyDescent="0.2">
      <c r="A208" t="s">
        <v>14</v>
      </c>
      <c r="B208">
        <v>0.92900000000000005</v>
      </c>
      <c r="C208">
        <v>0.93400000000000005</v>
      </c>
      <c r="D208">
        <v>0.93700000000000006</v>
      </c>
      <c r="E208">
        <v>0.94199999999999995</v>
      </c>
      <c r="F208">
        <v>0.94299999999999995</v>
      </c>
      <c r="G208">
        <v>0.94499999999999995</v>
      </c>
    </row>
    <row r="209" spans="1:7" x14ac:dyDescent="0.2">
      <c r="A209" t="s">
        <v>15</v>
      </c>
      <c r="B209">
        <v>0.88700000000000001</v>
      </c>
      <c r="C209">
        <v>0.88800000000000001</v>
      </c>
      <c r="D209">
        <v>0.89300000000000002</v>
      </c>
      <c r="E209">
        <v>0.89700000000000002</v>
      </c>
      <c r="F209">
        <v>0.88900000000000001</v>
      </c>
      <c r="G209">
        <v>0.89500000000000002</v>
      </c>
    </row>
    <row r="210" spans="1:7" x14ac:dyDescent="0.2">
      <c r="A210" t="s">
        <v>16</v>
      </c>
      <c r="B210">
        <v>0.85499999999999998</v>
      </c>
      <c r="C210">
        <v>0.86</v>
      </c>
      <c r="D210">
        <v>0.86599999999999999</v>
      </c>
      <c r="E210">
        <v>0.871</v>
      </c>
      <c r="F210">
        <v>0.871</v>
      </c>
      <c r="G210">
        <v>0.86299999999999999</v>
      </c>
    </row>
    <row r="211" spans="1:7" x14ac:dyDescent="0.2">
      <c r="A211" t="s">
        <v>17</v>
      </c>
      <c r="B211">
        <v>0.86799999999999999</v>
      </c>
      <c r="C211">
        <v>0.876</v>
      </c>
      <c r="D211">
        <v>0.88</v>
      </c>
      <c r="E211">
        <v>0.88400000000000001</v>
      </c>
      <c r="F211">
        <v>0.879</v>
      </c>
      <c r="G211">
        <v>0.875</v>
      </c>
    </row>
    <row r="212" spans="1:7" x14ac:dyDescent="0.2">
      <c r="A212" t="s">
        <v>18</v>
      </c>
      <c r="B212">
        <v>0.92300000000000004</v>
      </c>
      <c r="C212">
        <v>0.91900000000000004</v>
      </c>
      <c r="D212">
        <v>0.92200000000000004</v>
      </c>
      <c r="E212">
        <v>0.92700000000000005</v>
      </c>
      <c r="F212">
        <v>0.92400000000000004</v>
      </c>
      <c r="G212">
        <v>0.93</v>
      </c>
    </row>
    <row r="213" spans="1:7" x14ac:dyDescent="0.2">
      <c r="A213" t="s">
        <v>19</v>
      </c>
      <c r="B213" s="12">
        <v>0.89100000000000001</v>
      </c>
      <c r="C213" s="12">
        <v>0.90100000000000002</v>
      </c>
      <c r="D213" s="12">
        <v>0.91</v>
      </c>
      <c r="E213" s="12">
        <v>0.91500000000000004</v>
      </c>
      <c r="F213" s="12">
        <v>0.91100000000000003</v>
      </c>
      <c r="G213" s="12">
        <v>0.91800000000000004</v>
      </c>
    </row>
    <row r="214" spans="1:7" x14ac:dyDescent="0.2">
      <c r="A214" t="s">
        <v>20</v>
      </c>
      <c r="B214">
        <v>0.93300000000000005</v>
      </c>
      <c r="C214">
        <v>0.93700000000000006</v>
      </c>
      <c r="D214">
        <v>0.93899999999999995</v>
      </c>
      <c r="E214">
        <v>0.94299999999999995</v>
      </c>
      <c r="F214">
        <v>0.93899999999999995</v>
      </c>
      <c r="G214">
        <v>0.94099999999999995</v>
      </c>
    </row>
    <row r="215" spans="1:7" x14ac:dyDescent="0.2">
      <c r="A215" t="s">
        <v>21</v>
      </c>
      <c r="B215">
        <v>0.872</v>
      </c>
      <c r="C215">
        <v>0.875</v>
      </c>
      <c r="D215">
        <v>0.877</v>
      </c>
      <c r="E215">
        <v>0.88100000000000001</v>
      </c>
      <c r="F215">
        <v>0.876</v>
      </c>
      <c r="G215">
        <v>0.876</v>
      </c>
    </row>
    <row r="216" spans="1:7" x14ac:dyDescent="0.2">
      <c r="A216" t="s">
        <v>22</v>
      </c>
      <c r="B216">
        <v>0.85299999999999998</v>
      </c>
      <c r="C216">
        <v>0.85899999999999999</v>
      </c>
      <c r="D216">
        <v>0.86</v>
      </c>
      <c r="E216">
        <v>0.86699999999999999</v>
      </c>
      <c r="F216">
        <v>0.86299999999999999</v>
      </c>
      <c r="G216">
        <v>0.86599999999999999</v>
      </c>
    </row>
    <row r="217" spans="1:7" x14ac:dyDescent="0.2">
      <c r="A217" t="s">
        <v>23</v>
      </c>
      <c r="B217">
        <v>0.81599999999999995</v>
      </c>
      <c r="C217">
        <v>0.82299999999999995</v>
      </c>
      <c r="D217">
        <v>0.82699999999999996</v>
      </c>
      <c r="E217">
        <v>0.83199999999999996</v>
      </c>
      <c r="F217">
        <v>0.82399999999999995</v>
      </c>
      <c r="G217">
        <v>0.82099999999999995</v>
      </c>
    </row>
    <row r="218" spans="1:7" x14ac:dyDescent="0.2">
      <c r="A218" t="s">
        <v>24</v>
      </c>
      <c r="B218">
        <v>0.85399999999999998</v>
      </c>
      <c r="C218">
        <v>0.85599999999999998</v>
      </c>
      <c r="D218">
        <v>0.85899999999999999</v>
      </c>
      <c r="E218">
        <v>0.86199999999999999</v>
      </c>
      <c r="F218">
        <v>0.85699999999999998</v>
      </c>
      <c r="G218">
        <v>0.84799999999999998</v>
      </c>
    </row>
    <row r="219" spans="1:7" x14ac:dyDescent="0.2">
      <c r="A219" t="s">
        <v>25</v>
      </c>
      <c r="B219">
        <v>0.91</v>
      </c>
      <c r="C219">
        <v>0.91300000000000003</v>
      </c>
      <c r="D219">
        <v>0.91700000000000004</v>
      </c>
      <c r="E219">
        <v>0.92100000000000004</v>
      </c>
      <c r="F219">
        <v>0.91300000000000003</v>
      </c>
      <c r="G219">
        <v>0.91800000000000004</v>
      </c>
    </row>
    <row r="220" spans="1:7" x14ac:dyDescent="0.2">
      <c r="A220" t="s">
        <v>26</v>
      </c>
      <c r="B220">
        <v>0.89500000000000002</v>
      </c>
      <c r="C220">
        <v>0.89700000000000002</v>
      </c>
      <c r="D220">
        <v>0.90100000000000002</v>
      </c>
      <c r="E220">
        <v>0.90800000000000003</v>
      </c>
      <c r="F220">
        <v>0.89900000000000002</v>
      </c>
      <c r="G220">
        <v>0.90500000000000003</v>
      </c>
    </row>
    <row r="221" spans="1:7" x14ac:dyDescent="0.2">
      <c r="A221" t="s">
        <v>27</v>
      </c>
      <c r="B221">
        <v>0.93899999999999995</v>
      </c>
      <c r="C221">
        <v>0.94099999999999995</v>
      </c>
      <c r="D221">
        <v>0.94199999999999995</v>
      </c>
      <c r="E221">
        <v>0.94699999999999995</v>
      </c>
      <c r="F221">
        <v>0.94199999999999995</v>
      </c>
      <c r="G221">
        <v>0.94699999999999995</v>
      </c>
    </row>
    <row r="222" spans="1:7" x14ac:dyDescent="0.2">
      <c r="A222" t="s">
        <v>28</v>
      </c>
    </row>
    <row r="223" spans="1:7" x14ac:dyDescent="0.2">
      <c r="A223" t="s">
        <v>40</v>
      </c>
    </row>
    <row r="225" spans="1:7" x14ac:dyDescent="0.2">
      <c r="A225" s="1" t="s">
        <v>0</v>
      </c>
    </row>
    <row r="226" spans="1:7" x14ac:dyDescent="0.2">
      <c r="B226">
        <v>2016</v>
      </c>
      <c r="C226">
        <v>2017</v>
      </c>
      <c r="D226">
        <v>2018</v>
      </c>
      <c r="E226">
        <v>2019</v>
      </c>
      <c r="F226">
        <v>2020</v>
      </c>
      <c r="G226">
        <v>2021</v>
      </c>
    </row>
    <row r="227" spans="1:7" x14ac:dyDescent="0.2">
      <c r="A227" t="s">
        <v>28</v>
      </c>
      <c r="B227">
        <v>2912375939457.25</v>
      </c>
      <c r="C227">
        <v>3186210036441.6719</v>
      </c>
      <c r="D227">
        <v>3545873391186.854</v>
      </c>
      <c r="E227">
        <v>3605431423838.2861</v>
      </c>
      <c r="F227">
        <v>3448489688475.3652</v>
      </c>
      <c r="G227">
        <v>3991236645404.7573</v>
      </c>
    </row>
    <row r="228" spans="1:7" x14ac:dyDescent="0.2">
      <c r="A228" t="s">
        <v>43</v>
      </c>
      <c r="B228" s="13">
        <v>12146261041000</v>
      </c>
      <c r="C228" s="13">
        <v>12846288330000</v>
      </c>
      <c r="D228" s="13">
        <v>13526685943000</v>
      </c>
      <c r="E228" s="13">
        <v>14132076224000</v>
      </c>
      <c r="F228" s="13">
        <v>13847567070000</v>
      </c>
      <c r="G228" s="13">
        <v>15055625535000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80BC-37E5-6B40-96A8-E5E0CFDD7A60}">
  <dimension ref="A1:Z28"/>
  <sheetViews>
    <sheetView workbookViewId="0">
      <selection activeCell="N26" sqref="N26"/>
    </sheetView>
  </sheetViews>
  <sheetFormatPr baseColWidth="10" defaultRowHeight="16" x14ac:dyDescent="0.2"/>
  <cols>
    <col min="6" max="6" width="12" customWidth="1"/>
    <col min="11" max="11" width="12.1640625" customWidth="1"/>
    <col min="13" max="13" width="13.83203125" customWidth="1"/>
    <col min="15" max="15" width="13.1640625" customWidth="1"/>
    <col min="16" max="16" width="11.83203125" customWidth="1"/>
  </cols>
  <sheetData>
    <row r="1" spans="1:26" x14ac:dyDescent="0.2">
      <c r="B1" t="s">
        <v>110</v>
      </c>
      <c r="C1" t="s">
        <v>111</v>
      </c>
      <c r="D1" t="s">
        <v>120</v>
      </c>
      <c r="E1" t="s">
        <v>112</v>
      </c>
      <c r="F1" t="s">
        <v>113</v>
      </c>
      <c r="G1" t="s">
        <v>114</v>
      </c>
      <c r="H1" t="s">
        <v>115</v>
      </c>
      <c r="I1" t="s">
        <v>121</v>
      </c>
      <c r="J1" t="s">
        <v>116</v>
      </c>
      <c r="K1" t="s">
        <v>117</v>
      </c>
      <c r="L1" t="s">
        <v>118</v>
      </c>
      <c r="M1" t="s">
        <v>119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</row>
    <row r="2" spans="1:26" x14ac:dyDescent="0.2">
      <c r="A2" t="s">
        <v>1</v>
      </c>
      <c r="B2">
        <v>91.42373280644631</v>
      </c>
      <c r="C2">
        <v>457.93060000000003</v>
      </c>
      <c r="D2" s="5">
        <v>26.09994</v>
      </c>
      <c r="E2">
        <v>395.83735303149905</v>
      </c>
      <c r="F2" s="17">
        <v>917.83653000000004</v>
      </c>
      <c r="G2">
        <v>98.592721333859885</v>
      </c>
      <c r="H2">
        <v>460.85840000000002</v>
      </c>
      <c r="I2" s="2">
        <v>26.503187</v>
      </c>
      <c r="J2">
        <v>417.26115184497718</v>
      </c>
      <c r="K2" s="17">
        <v>915.60474999999997</v>
      </c>
      <c r="L2">
        <v>109.63071153092346</v>
      </c>
      <c r="M2">
        <v>464.2407</v>
      </c>
      <c r="N2" s="2">
        <v>26.042687999999998</v>
      </c>
      <c r="O2">
        <v>454.99117409610164</v>
      </c>
      <c r="P2" s="8">
        <v>918.59673999999995</v>
      </c>
      <c r="Q2">
        <v>110.76973021184098</v>
      </c>
      <c r="R2">
        <v>466.27390000000003</v>
      </c>
      <c r="S2" s="2">
        <v>26.222168</v>
      </c>
      <c r="T2">
        <v>444.62117610054827</v>
      </c>
      <c r="U2" s="8">
        <v>917.07741999999996</v>
      </c>
      <c r="V2">
        <v>108.84764557729027</v>
      </c>
      <c r="W2">
        <v>463.83</v>
      </c>
      <c r="X2" s="2">
        <v>24.873296999999997</v>
      </c>
      <c r="Y2">
        <v>435.225238000437</v>
      </c>
      <c r="Z2" s="2">
        <v>925.03710000000001</v>
      </c>
    </row>
    <row r="3" spans="1:26" x14ac:dyDescent="0.2">
      <c r="A3" t="s">
        <v>2</v>
      </c>
      <c r="B3">
        <v>110.81671961953641</v>
      </c>
      <c r="C3">
        <v>499.71870000000001</v>
      </c>
      <c r="D3" s="3">
        <v>33.436999</v>
      </c>
      <c r="E3">
        <v>476.06275735692725</v>
      </c>
      <c r="F3" s="17">
        <v>878.17069000000004</v>
      </c>
      <c r="G3">
        <v>117.03609956353067</v>
      </c>
      <c r="H3">
        <v>508.63299999999998</v>
      </c>
      <c r="I3" s="3">
        <v>32.979017999999996</v>
      </c>
      <c r="J3">
        <v>502.76472055635384</v>
      </c>
      <c r="K3" s="17">
        <v>878.25585000000001</v>
      </c>
      <c r="L3">
        <v>128.34176659380154</v>
      </c>
      <c r="M3">
        <v>514.40679999999998</v>
      </c>
      <c r="N3" s="4">
        <v>33.20431</v>
      </c>
      <c r="O3">
        <v>543.29906699890159</v>
      </c>
      <c r="P3" s="3">
        <v>877.23199</v>
      </c>
      <c r="Q3">
        <v>130.12659754509551</v>
      </c>
      <c r="R3">
        <v>519.44050000000004</v>
      </c>
      <c r="S3" s="3">
        <v>32.589708999999999</v>
      </c>
      <c r="T3">
        <v>535.83087674509716</v>
      </c>
      <c r="U3" s="3">
        <v>878.32212000000004</v>
      </c>
      <c r="V3">
        <v>126.96286444326667</v>
      </c>
      <c r="W3">
        <v>516.71879999999999</v>
      </c>
      <c r="X3" s="3">
        <v>30.938054000000001</v>
      </c>
      <c r="Y3">
        <v>525.21181065260851</v>
      </c>
      <c r="Z3" s="3">
        <v>889.09442999999999</v>
      </c>
    </row>
    <row r="4" spans="1:26" x14ac:dyDescent="0.2">
      <c r="A4" t="s">
        <v>3</v>
      </c>
      <c r="B4">
        <v>9.9350693304657884</v>
      </c>
      <c r="C4">
        <v>326.54829999999998</v>
      </c>
      <c r="D4" s="2">
        <v>9.5179489999999998</v>
      </c>
      <c r="E4">
        <v>53.95389762443439</v>
      </c>
      <c r="F4" s="17">
        <v>941.51160000000004</v>
      </c>
      <c r="G4">
        <v>10.855945243458672</v>
      </c>
      <c r="H4">
        <v>336.42520000000002</v>
      </c>
      <c r="I4" s="2">
        <v>9.7459030000000002</v>
      </c>
      <c r="J4">
        <v>59.199447421492366</v>
      </c>
      <c r="K4" s="17">
        <v>939.49306000000001</v>
      </c>
      <c r="L4">
        <v>12.453138095525633</v>
      </c>
      <c r="M4">
        <v>333.84300000000002</v>
      </c>
      <c r="N4" s="5">
        <v>9.757670000000001</v>
      </c>
      <c r="O4">
        <v>66.363537115268556</v>
      </c>
      <c r="P4" s="8">
        <v>943.79759999999999</v>
      </c>
      <c r="Q4">
        <v>12.823426821590063</v>
      </c>
      <c r="R4">
        <v>339.18729999999999</v>
      </c>
      <c r="S4" s="5">
        <v>9.7195999999999998</v>
      </c>
      <c r="T4">
        <v>68.915875214653681</v>
      </c>
      <c r="U4" s="8">
        <v>945.27132000000006</v>
      </c>
      <c r="V4">
        <v>13.421197804123111</v>
      </c>
      <c r="W4">
        <v>331.18540000000002</v>
      </c>
      <c r="X4" s="2">
        <v>9.4996589999999994</v>
      </c>
      <c r="Y4">
        <v>70.240275010196356</v>
      </c>
      <c r="Z4" s="2">
        <v>951.54016999999999</v>
      </c>
    </row>
    <row r="5" spans="1:26" x14ac:dyDescent="0.2">
      <c r="A5" t="s">
        <v>4</v>
      </c>
      <c r="B5" s="6">
        <v>10.348185532</v>
      </c>
      <c r="C5">
        <v>183.52029999999999</v>
      </c>
      <c r="D5" s="3">
        <v>6.5331149999999996</v>
      </c>
      <c r="E5">
        <v>52.397494687486265</v>
      </c>
      <c r="F5" s="17">
        <v>974.78747999999996</v>
      </c>
      <c r="G5" s="6">
        <v>10.994017318999999</v>
      </c>
      <c r="H5">
        <v>182.47239999999999</v>
      </c>
      <c r="I5" s="3">
        <v>6.7930420000000007</v>
      </c>
      <c r="J5">
        <v>56.323836169717652</v>
      </c>
      <c r="K5" s="17">
        <v>973.83826999999997</v>
      </c>
      <c r="L5" s="6">
        <v>12.305229171000001</v>
      </c>
      <c r="M5">
        <v>179.43039999999999</v>
      </c>
      <c r="N5" s="3">
        <v>6.6828760000000003</v>
      </c>
      <c r="O5">
        <v>62.316840749970545</v>
      </c>
      <c r="P5" s="3">
        <v>974.83516999999995</v>
      </c>
      <c r="Q5" s="6">
        <v>13.055255109000001</v>
      </c>
      <c r="R5">
        <v>178.15969999999999</v>
      </c>
      <c r="S5" s="3">
        <v>6.7268140000000001</v>
      </c>
      <c r="T5">
        <v>62.327983579589898</v>
      </c>
      <c r="U5" s="3">
        <v>974.59020999999996</v>
      </c>
      <c r="V5" s="6">
        <v>12.811557938</v>
      </c>
      <c r="W5">
        <v>177.23759999999999</v>
      </c>
      <c r="X5" s="3">
        <v>6.4324489999999992</v>
      </c>
      <c r="Y5">
        <v>57.472012426685268</v>
      </c>
      <c r="Z5" s="3">
        <v>975.92813999999998</v>
      </c>
    </row>
    <row r="6" spans="1:26" x14ac:dyDescent="0.2">
      <c r="A6" t="s">
        <v>5</v>
      </c>
      <c r="B6">
        <v>3.7956582192759893</v>
      </c>
      <c r="C6">
        <v>61.5687</v>
      </c>
      <c r="D6" s="3">
        <v>1.4906060000000001</v>
      </c>
      <c r="E6">
        <v>21.046951516493198</v>
      </c>
      <c r="F6" s="17">
        <v>990.25435000000004</v>
      </c>
      <c r="G6">
        <v>4.7716863039612276</v>
      </c>
      <c r="H6">
        <v>62.514400000000002</v>
      </c>
      <c r="I6" s="3">
        <v>1.5515460000000001</v>
      </c>
      <c r="J6">
        <v>22.946726163578855</v>
      </c>
      <c r="K6" s="17">
        <v>989.95388000000003</v>
      </c>
      <c r="L6">
        <v>4.8075122853254015</v>
      </c>
      <c r="M6">
        <v>63.854300000000002</v>
      </c>
      <c r="N6" s="3">
        <v>1.5812729999999999</v>
      </c>
      <c r="O6">
        <v>25.596474964572511</v>
      </c>
      <c r="P6" s="3">
        <v>990.05993000000001</v>
      </c>
      <c r="Q6">
        <v>4.9170309467528446</v>
      </c>
      <c r="R6">
        <v>64.971199999999996</v>
      </c>
      <c r="S6" s="3">
        <v>1.626652</v>
      </c>
      <c r="T6">
        <v>25.944504645695737</v>
      </c>
      <c r="U6" s="3">
        <v>989.99851999999998</v>
      </c>
      <c r="V6">
        <v>5.324700100465293</v>
      </c>
      <c r="W6">
        <v>65.174000000000007</v>
      </c>
      <c r="X6" s="3">
        <v>1.5259320000000001</v>
      </c>
      <c r="Y6">
        <v>25.00844888635066</v>
      </c>
      <c r="Z6" s="3">
        <v>991.09100999999998</v>
      </c>
    </row>
    <row r="7" spans="1:26" x14ac:dyDescent="0.2">
      <c r="A7" t="s">
        <v>6</v>
      </c>
      <c r="B7">
        <v>48.95544515631866</v>
      </c>
      <c r="C7">
        <v>535.44399999999996</v>
      </c>
      <c r="D7" s="3">
        <v>23.695026000000002</v>
      </c>
      <c r="E7">
        <v>196.27206857633828</v>
      </c>
      <c r="F7" s="17">
        <v>868.15097000000003</v>
      </c>
      <c r="G7">
        <v>54.474197550228943</v>
      </c>
      <c r="H7">
        <v>538.60530000000006</v>
      </c>
      <c r="I7" s="3">
        <v>24.445396000000002</v>
      </c>
      <c r="J7">
        <v>218.62894095167508</v>
      </c>
      <c r="K7" s="17">
        <v>867.22873000000004</v>
      </c>
      <c r="L7">
        <v>65.486859513957228</v>
      </c>
      <c r="M7">
        <v>542.51220000000001</v>
      </c>
      <c r="N7" s="3">
        <v>24.190964000000001</v>
      </c>
      <c r="O7">
        <v>249.00054072917868</v>
      </c>
      <c r="P7" s="3">
        <v>868.85352</v>
      </c>
      <c r="Q7">
        <v>68.358839625418355</v>
      </c>
      <c r="R7">
        <v>542.14670000000001</v>
      </c>
      <c r="S7" s="3">
        <v>24.227513999999999</v>
      </c>
      <c r="T7">
        <v>252.5481799648966</v>
      </c>
      <c r="U7" s="3">
        <v>874.60523000000001</v>
      </c>
      <c r="V7">
        <v>65.29989982873947</v>
      </c>
      <c r="W7">
        <v>537.52919999999995</v>
      </c>
      <c r="X7" s="3">
        <v>23.766193999999999</v>
      </c>
      <c r="Y7">
        <v>245.97455865404294</v>
      </c>
      <c r="Z7" s="3">
        <v>885.93142</v>
      </c>
    </row>
    <row r="8" spans="1:26" x14ac:dyDescent="0.2">
      <c r="A8" t="s">
        <v>7</v>
      </c>
      <c r="B8">
        <v>65.831913051761632</v>
      </c>
      <c r="C8">
        <v>293.96769999999998</v>
      </c>
      <c r="D8" s="2">
        <v>13.764113</v>
      </c>
      <c r="E8">
        <v>313.11592931433864</v>
      </c>
      <c r="F8" s="17">
        <v>945.45289000000002</v>
      </c>
      <c r="G8">
        <v>70.495053634295346</v>
      </c>
      <c r="H8">
        <v>296.64640000000003</v>
      </c>
      <c r="I8" s="5">
        <v>13.81696</v>
      </c>
      <c r="J8">
        <v>332.12106380639062</v>
      </c>
      <c r="K8" s="17">
        <v>947.69385</v>
      </c>
      <c r="L8">
        <v>77.531967097326486</v>
      </c>
      <c r="M8">
        <v>299.02190000000002</v>
      </c>
      <c r="N8" s="2">
        <v>13.788245999999999</v>
      </c>
      <c r="O8">
        <v>356.84121641006772</v>
      </c>
      <c r="P8" s="2">
        <v>947.71504000000004</v>
      </c>
      <c r="Q8">
        <v>73.599303860684699</v>
      </c>
      <c r="R8">
        <v>303.20979999999997</v>
      </c>
      <c r="S8" s="2">
        <v>13.538875000000001</v>
      </c>
      <c r="T8">
        <v>346.49873796163519</v>
      </c>
      <c r="U8" s="2">
        <v>951.50812999999994</v>
      </c>
      <c r="V8">
        <v>79.196077044801271</v>
      </c>
      <c r="W8">
        <v>302.8252</v>
      </c>
      <c r="X8" s="2">
        <v>13.069925</v>
      </c>
      <c r="Y8">
        <v>355.22244950521105</v>
      </c>
      <c r="Z8" s="2">
        <v>956.16190000000006</v>
      </c>
    </row>
    <row r="9" spans="1:26" x14ac:dyDescent="0.2">
      <c r="A9" t="s">
        <v>8</v>
      </c>
      <c r="B9">
        <v>5.8811146014106823</v>
      </c>
      <c r="C9">
        <v>69.107399999999998</v>
      </c>
      <c r="D9" s="2">
        <v>2.794835</v>
      </c>
      <c r="E9">
        <v>24.072829276774378</v>
      </c>
      <c r="F9" s="17">
        <v>980.25792999999999</v>
      </c>
      <c r="G9">
        <v>6.9783275660777226</v>
      </c>
      <c r="H9">
        <v>69.756100000000004</v>
      </c>
      <c r="I9" s="2">
        <v>2.8074129999999999</v>
      </c>
      <c r="J9">
        <v>26.92438510306593</v>
      </c>
      <c r="K9" s="17">
        <v>978.92317000000003</v>
      </c>
      <c r="L9">
        <v>8.29774303414416</v>
      </c>
      <c r="M9">
        <v>70.203199999999995</v>
      </c>
      <c r="N9" s="2">
        <v>2.8872809999999998</v>
      </c>
      <c r="O9">
        <v>30.624720196228996</v>
      </c>
      <c r="P9" s="2">
        <v>979.75969999999995</v>
      </c>
      <c r="Q9">
        <v>7.8984927050037683</v>
      </c>
      <c r="R9">
        <v>70.031400000000005</v>
      </c>
      <c r="S9" s="2">
        <v>2.826085</v>
      </c>
      <c r="T9">
        <v>31.081901909215638</v>
      </c>
      <c r="U9" s="2">
        <v>985.25021000000004</v>
      </c>
      <c r="V9">
        <v>9.7810855859656183</v>
      </c>
      <c r="W9">
        <v>70.023600000000002</v>
      </c>
      <c r="X9" s="2">
        <v>2.7260260000000001</v>
      </c>
      <c r="Y9">
        <v>31.370395572765847</v>
      </c>
      <c r="Z9" s="5">
        <v>988.52026000000001</v>
      </c>
    </row>
    <row r="10" spans="1:26" x14ac:dyDescent="0.2">
      <c r="A10" t="s">
        <v>9</v>
      </c>
      <c r="B10">
        <v>54.762924604670907</v>
      </c>
      <c r="C10">
        <v>269.48289999999997</v>
      </c>
      <c r="D10" s="2">
        <v>24.030895000000001</v>
      </c>
      <c r="E10">
        <v>240.771351298833</v>
      </c>
      <c r="F10" s="17">
        <v>940.12933999999996</v>
      </c>
      <c r="G10">
        <v>59.691223683530055</v>
      </c>
      <c r="H10">
        <v>271.62610000000001</v>
      </c>
      <c r="I10" s="2">
        <v>24.677948000000001</v>
      </c>
      <c r="J10">
        <v>255.64797991647103</v>
      </c>
      <c r="K10" s="17">
        <v>942.80282</v>
      </c>
      <c r="L10">
        <v>66.376729178037991</v>
      </c>
      <c r="M10">
        <v>274.9812</v>
      </c>
      <c r="N10" s="2">
        <v>25.023502000000001</v>
      </c>
      <c r="O10">
        <v>275.70800176784297</v>
      </c>
      <c r="P10" s="8">
        <v>941.59081000000003</v>
      </c>
      <c r="Q10">
        <v>63.976848760783064</v>
      </c>
      <c r="R10">
        <v>275.88549999999998</v>
      </c>
      <c r="S10" s="2">
        <v>24.828679000000001</v>
      </c>
      <c r="T10">
        <v>268.51491697254858</v>
      </c>
      <c r="U10" s="8">
        <v>944.62739999999997</v>
      </c>
      <c r="V10">
        <v>65.369025511283112</v>
      </c>
      <c r="W10">
        <v>275.1071</v>
      </c>
      <c r="X10" s="2">
        <v>23.246067</v>
      </c>
      <c r="Y10">
        <v>271.89178836264665</v>
      </c>
      <c r="Z10" s="8">
        <v>951.30223000000001</v>
      </c>
    </row>
    <row r="11" spans="1:26" x14ac:dyDescent="0.2">
      <c r="A11" t="s">
        <v>10</v>
      </c>
      <c r="B11">
        <v>539.48465294242874</v>
      </c>
      <c r="C11">
        <v>3050.8008</v>
      </c>
      <c r="D11" s="2">
        <v>143.06659400000001</v>
      </c>
      <c r="E11">
        <v>2472.9643445871698</v>
      </c>
      <c r="F11" s="17">
        <v>526.24683000000005</v>
      </c>
      <c r="G11">
        <v>583.80115710118275</v>
      </c>
      <c r="H11">
        <v>3054.7530000000002</v>
      </c>
      <c r="I11" s="2">
        <v>142.03639100000001</v>
      </c>
      <c r="J11">
        <v>2595.1510451976515</v>
      </c>
      <c r="K11" s="17">
        <v>523.38213999999994</v>
      </c>
      <c r="L11">
        <v>638.92355175763521</v>
      </c>
      <c r="M11">
        <v>3069.1325999999999</v>
      </c>
      <c r="N11" s="2">
        <v>140.087411</v>
      </c>
      <c r="O11">
        <v>2790.9568787466646</v>
      </c>
      <c r="P11" s="8">
        <v>541.35649999999998</v>
      </c>
      <c r="Q11">
        <v>640.6674256392032</v>
      </c>
      <c r="R11">
        <v>3065.2293</v>
      </c>
      <c r="S11" s="2">
        <v>138.88187200000002</v>
      </c>
      <c r="T11">
        <v>2728.8702467058779</v>
      </c>
      <c r="U11" s="8">
        <v>549.74824999999998</v>
      </c>
      <c r="V11">
        <v>605.19717711127544</v>
      </c>
      <c r="W11">
        <v>3037.9167000000002</v>
      </c>
      <c r="X11" s="2">
        <v>127.83573699999999</v>
      </c>
      <c r="Y11">
        <v>2639.0087016482562</v>
      </c>
      <c r="Z11" s="2">
        <v>599.36142999999993</v>
      </c>
    </row>
    <row r="12" spans="1:26" x14ac:dyDescent="0.2">
      <c r="A12" t="s">
        <v>11</v>
      </c>
      <c r="B12">
        <v>704.32134379729746</v>
      </c>
      <c r="C12">
        <v>4356.7224999999999</v>
      </c>
      <c r="D12" s="3">
        <v>203.66698099999999</v>
      </c>
      <c r="E12">
        <v>3469.8534639455338</v>
      </c>
      <c r="F12" s="17">
        <v>74.733429999999998</v>
      </c>
      <c r="G12">
        <v>753.35726424000802</v>
      </c>
      <c r="H12">
        <v>4381.9027999999998</v>
      </c>
      <c r="I12" s="3">
        <v>204.512293</v>
      </c>
      <c r="J12">
        <v>3690.8491525176532</v>
      </c>
      <c r="K12" s="17">
        <v>88.979140000000029</v>
      </c>
      <c r="L12">
        <v>837.22470922586683</v>
      </c>
      <c r="M12">
        <v>4393.5038000000004</v>
      </c>
      <c r="N12" s="3">
        <v>200.68459300000001</v>
      </c>
      <c r="O12">
        <v>3974.443355019605</v>
      </c>
      <c r="P12" s="3">
        <v>123.51678000000004</v>
      </c>
      <c r="Q12">
        <v>831.05421657253282</v>
      </c>
      <c r="R12">
        <v>4443.3743999999997</v>
      </c>
      <c r="S12" s="3">
        <v>200.80434199999999</v>
      </c>
      <c r="T12">
        <v>3888.2260359215625</v>
      </c>
      <c r="U12" s="3">
        <v>175.36572999999999</v>
      </c>
      <c r="V12">
        <v>840.82423901477398</v>
      </c>
      <c r="W12">
        <v>4350.1189999999997</v>
      </c>
      <c r="X12" s="3">
        <v>194.24805499999999</v>
      </c>
      <c r="Y12">
        <v>3889.6688952996215</v>
      </c>
      <c r="Z12" s="3">
        <v>255.26936000000001</v>
      </c>
    </row>
    <row r="13" spans="1:26" x14ac:dyDescent="0.2">
      <c r="A13" t="s">
        <v>12</v>
      </c>
      <c r="B13">
        <v>21.262017070989746</v>
      </c>
      <c r="C13">
        <v>477.49470000000002</v>
      </c>
      <c r="D13" s="5">
        <v>15.86795</v>
      </c>
      <c r="E13">
        <v>193.14814658693302</v>
      </c>
      <c r="F13" s="17">
        <v>904.62192000000005</v>
      </c>
      <c r="G13">
        <v>23.559924565735546</v>
      </c>
      <c r="H13">
        <v>475.3621</v>
      </c>
      <c r="I13" s="2">
        <v>15.708523999999999</v>
      </c>
      <c r="J13">
        <v>199.84440601353094</v>
      </c>
      <c r="K13" s="17">
        <v>900.42859999999996</v>
      </c>
      <c r="L13">
        <v>23.638738917212109</v>
      </c>
      <c r="M13">
        <v>472.71120000000002</v>
      </c>
      <c r="N13" s="2">
        <v>15.141636</v>
      </c>
      <c r="O13">
        <v>212.0494472421112</v>
      </c>
      <c r="P13" s="8">
        <v>903.25491999999997</v>
      </c>
      <c r="Q13">
        <v>21.936248551293691</v>
      </c>
      <c r="R13">
        <v>473.52730000000003</v>
      </c>
      <c r="S13" s="2">
        <v>15.386998999999999</v>
      </c>
      <c r="T13">
        <v>205.25701489250162</v>
      </c>
      <c r="U13" s="8">
        <v>909.82744000000002</v>
      </c>
      <c r="V13">
        <v>22.591224996236253</v>
      </c>
      <c r="W13">
        <v>464.37959999999998</v>
      </c>
      <c r="X13" s="2">
        <v>14.470268000000001</v>
      </c>
      <c r="Y13">
        <v>188.92599593680674</v>
      </c>
      <c r="Z13" s="2">
        <v>923.20190000000002</v>
      </c>
    </row>
    <row r="14" spans="1:26" x14ac:dyDescent="0.2">
      <c r="A14" t="s">
        <v>13</v>
      </c>
      <c r="B14">
        <v>25.072230839362067</v>
      </c>
      <c r="C14">
        <v>465.1601</v>
      </c>
      <c r="D14" s="3">
        <v>17.274353999999999</v>
      </c>
      <c r="E14" s="6">
        <v>128.61000000000001</v>
      </c>
      <c r="F14" s="17">
        <v>936.71362999999997</v>
      </c>
      <c r="G14">
        <v>31.696495809546985</v>
      </c>
      <c r="H14">
        <v>468.82929999999999</v>
      </c>
      <c r="I14" s="3">
        <v>17.874513</v>
      </c>
      <c r="J14" s="6">
        <v>143.11199999999999</v>
      </c>
      <c r="K14" s="17">
        <v>934.24183000000005</v>
      </c>
      <c r="L14">
        <v>39.709351311009222</v>
      </c>
      <c r="M14">
        <v>472.09780000000001</v>
      </c>
      <c r="N14" s="3">
        <v>17.849381000000001</v>
      </c>
      <c r="O14" s="6">
        <v>160.565</v>
      </c>
      <c r="P14" s="3">
        <v>934.11915999999997</v>
      </c>
      <c r="Q14">
        <v>44.289964219362822</v>
      </c>
      <c r="R14">
        <v>474.85840000000002</v>
      </c>
      <c r="S14" s="3">
        <v>17.968800999999999</v>
      </c>
      <c r="T14" s="6">
        <v>163.989</v>
      </c>
      <c r="U14" s="3">
        <v>934.37130999999999</v>
      </c>
      <c r="V14">
        <v>41.692928494897089</v>
      </c>
      <c r="W14">
        <v>472.44069999999999</v>
      </c>
      <c r="X14" s="3">
        <v>17.606514000000001</v>
      </c>
      <c r="Y14" s="6">
        <v>157.18199999999999</v>
      </c>
      <c r="Z14" s="3">
        <v>936.72362999999996</v>
      </c>
    </row>
    <row r="15" spans="1:26" x14ac:dyDescent="0.2">
      <c r="A15" t="s">
        <v>14</v>
      </c>
      <c r="B15">
        <v>107.16739731248727</v>
      </c>
      <c r="C15">
        <v>233.001</v>
      </c>
      <c r="D15" s="3">
        <v>10.921146</v>
      </c>
      <c r="E15">
        <v>299.091127524505</v>
      </c>
      <c r="F15" s="17">
        <v>933.39386999999999</v>
      </c>
      <c r="G15">
        <v>111.54787795327648</v>
      </c>
      <c r="H15">
        <v>235.4153</v>
      </c>
      <c r="I15" s="3">
        <v>10.871708</v>
      </c>
      <c r="J15">
        <v>336.37750016054645</v>
      </c>
      <c r="K15" s="17">
        <v>933.51535000000001</v>
      </c>
      <c r="L15">
        <v>109.52204482074934</v>
      </c>
      <c r="M15">
        <v>239.78380000000001</v>
      </c>
      <c r="N15" s="3">
        <v>11.335763999999999</v>
      </c>
      <c r="O15">
        <v>385.73668079711814</v>
      </c>
      <c r="P15" s="3">
        <v>932.95934999999997</v>
      </c>
      <c r="Q15">
        <v>216.84912194568989</v>
      </c>
      <c r="R15">
        <v>244.67599999999999</v>
      </c>
      <c r="S15" s="3">
        <v>11.317482999999999</v>
      </c>
      <c r="T15">
        <v>399.32170163243075</v>
      </c>
      <c r="U15" s="3">
        <v>935.49086</v>
      </c>
      <c r="V15">
        <v>180.54210516769857</v>
      </c>
      <c r="W15">
        <v>243.2234</v>
      </c>
      <c r="X15" s="3">
        <v>10.839985</v>
      </c>
      <c r="Y15">
        <v>425.85228192812104</v>
      </c>
      <c r="Z15" s="3">
        <v>939.75691000000006</v>
      </c>
    </row>
    <row r="16" spans="1:26" x14ac:dyDescent="0.2">
      <c r="A16" t="s">
        <v>15</v>
      </c>
      <c r="B16">
        <v>322.31192255779183</v>
      </c>
      <c r="C16">
        <v>2593.2536</v>
      </c>
      <c r="D16" s="2">
        <v>111.554603</v>
      </c>
      <c r="E16">
        <v>1877.0716876337788</v>
      </c>
      <c r="F16" s="17">
        <v>546.66975000000002</v>
      </c>
      <c r="G16">
        <v>342.9372017730625</v>
      </c>
      <c r="H16">
        <v>2610.3398999999999</v>
      </c>
      <c r="I16" s="2">
        <v>113.611214</v>
      </c>
      <c r="J16">
        <v>1961.7961973543565</v>
      </c>
      <c r="K16" s="17">
        <v>551.42043999999999</v>
      </c>
      <c r="L16">
        <v>373.32912631630683</v>
      </c>
      <c r="M16">
        <v>2616.4164000000001</v>
      </c>
      <c r="N16" s="2">
        <v>114.296937</v>
      </c>
      <c r="O16">
        <v>2091.9324262669788</v>
      </c>
      <c r="P16" s="8">
        <v>554.32254</v>
      </c>
      <c r="Q16">
        <v>361.81796778195371</v>
      </c>
      <c r="R16">
        <v>2590.7429999999999</v>
      </c>
      <c r="S16" s="2">
        <v>113.11947500000001</v>
      </c>
      <c r="T16">
        <v>2011.3021988274477</v>
      </c>
      <c r="U16" s="8">
        <v>565.23602000000005</v>
      </c>
      <c r="V16">
        <v>340.87186687236863</v>
      </c>
      <c r="W16">
        <v>2512.6336999999999</v>
      </c>
      <c r="X16" s="2">
        <v>103.057147</v>
      </c>
      <c r="Y16">
        <v>1896.7553015181375</v>
      </c>
      <c r="Z16" s="2">
        <v>611.21307999999999</v>
      </c>
    </row>
    <row r="17" spans="1:26" x14ac:dyDescent="0.2">
      <c r="A17" t="s">
        <v>16</v>
      </c>
      <c r="B17">
        <v>5.4223840650655326</v>
      </c>
      <c r="C17">
        <v>100.4171</v>
      </c>
      <c r="D17" s="2">
        <v>3.6974430000000003</v>
      </c>
      <c r="E17">
        <v>28.083597512484101</v>
      </c>
      <c r="F17" s="17">
        <v>988.86418000000003</v>
      </c>
      <c r="G17">
        <v>6.279437879761244</v>
      </c>
      <c r="H17">
        <v>99.9649</v>
      </c>
      <c r="I17" s="2">
        <v>3.8751950000000002</v>
      </c>
      <c r="J17">
        <v>30.483806017831817</v>
      </c>
      <c r="K17" s="17">
        <v>988.77431000000001</v>
      </c>
      <c r="L17">
        <v>7.6150946416610354</v>
      </c>
      <c r="M17">
        <v>100.0243</v>
      </c>
      <c r="N17" s="2">
        <v>4.0247649999999995</v>
      </c>
      <c r="O17">
        <v>34.429023435021151</v>
      </c>
      <c r="P17" s="8">
        <v>988.24446999999998</v>
      </c>
      <c r="Q17">
        <v>7.9499616650665113</v>
      </c>
      <c r="R17">
        <v>98.886799999999994</v>
      </c>
      <c r="S17" s="2">
        <v>3.924687</v>
      </c>
      <c r="T17">
        <v>34.343961072823475</v>
      </c>
      <c r="U17" s="8">
        <v>988.36971000000005</v>
      </c>
      <c r="V17">
        <v>7.9982590922131145</v>
      </c>
      <c r="W17">
        <v>98.858500000000006</v>
      </c>
      <c r="X17" s="2">
        <v>3.7981850000000001</v>
      </c>
      <c r="Y17">
        <v>34.601740323338618</v>
      </c>
      <c r="Z17" s="2">
        <v>989.32407999999998</v>
      </c>
    </row>
    <row r="18" spans="1:26" x14ac:dyDescent="0.2">
      <c r="A18" t="s">
        <v>17</v>
      </c>
      <c r="B18">
        <v>8.5482031863154333</v>
      </c>
      <c r="C18">
        <v>147.69450000000001</v>
      </c>
      <c r="D18" s="3">
        <v>5.003215</v>
      </c>
      <c r="E18">
        <v>43.047309305736292</v>
      </c>
      <c r="F18" s="17">
        <v>979.45515</v>
      </c>
      <c r="G18">
        <v>9.6065703619777505</v>
      </c>
      <c r="H18">
        <v>146.07910000000001</v>
      </c>
      <c r="I18" s="3">
        <v>5.2390820000000007</v>
      </c>
      <c r="J18">
        <v>47.758736931780085</v>
      </c>
      <c r="K18" s="17">
        <v>979.29900999999995</v>
      </c>
      <c r="L18">
        <v>11.255581775625673</v>
      </c>
      <c r="M18">
        <v>146.7697</v>
      </c>
      <c r="N18" s="3">
        <v>5.4665809999999997</v>
      </c>
      <c r="O18">
        <v>53.751411409444664</v>
      </c>
      <c r="P18" s="3">
        <v>979.56772000000001</v>
      </c>
      <c r="Q18">
        <v>11.733992610988006</v>
      </c>
      <c r="R18">
        <v>147.5085</v>
      </c>
      <c r="S18" s="3">
        <v>5.4600209999999993</v>
      </c>
      <c r="T18">
        <v>54.751510087780304</v>
      </c>
      <c r="U18" s="3">
        <v>979.34090000000003</v>
      </c>
      <c r="V18">
        <v>12.125742354964805</v>
      </c>
      <c r="W18">
        <v>148.61689999999999</v>
      </c>
      <c r="X18" s="3">
        <v>5.2842120000000001</v>
      </c>
      <c r="Y18">
        <v>56.846622904439066</v>
      </c>
      <c r="Z18" s="4">
        <v>979.63271999999995</v>
      </c>
    </row>
    <row r="19" spans="1:26" x14ac:dyDescent="0.2">
      <c r="A19" t="s">
        <v>18</v>
      </c>
      <c r="B19">
        <v>10.754088413320945</v>
      </c>
      <c r="C19">
        <v>28.6784</v>
      </c>
      <c r="D19" s="2">
        <v>3.5339529999999999</v>
      </c>
      <c r="E19">
        <v>62.216885435948797</v>
      </c>
      <c r="F19" s="17">
        <v>988.38981000000001</v>
      </c>
      <c r="G19">
        <v>11.704208687376596</v>
      </c>
      <c r="H19">
        <v>29.643000000000001</v>
      </c>
      <c r="I19" s="2">
        <v>3.6086579999999997</v>
      </c>
      <c r="J19">
        <v>65.712180342983643</v>
      </c>
      <c r="K19" s="17">
        <v>988.00770999999997</v>
      </c>
      <c r="L19">
        <v>11.504480929066453</v>
      </c>
      <c r="M19">
        <v>30.542999999999999</v>
      </c>
      <c r="N19" s="2">
        <v>3.7381390000000003</v>
      </c>
      <c r="O19">
        <v>71.000359760461123</v>
      </c>
      <c r="P19" s="8">
        <v>987.58412999999996</v>
      </c>
      <c r="Q19">
        <v>12.151339425089958</v>
      </c>
      <c r="R19">
        <v>31.577100000000002</v>
      </c>
      <c r="S19" s="2">
        <v>3.7921590000000003</v>
      </c>
      <c r="T19">
        <v>69.825641851011653</v>
      </c>
      <c r="U19" s="8">
        <v>987.44772999999998</v>
      </c>
      <c r="V19">
        <v>12.215002696486984</v>
      </c>
      <c r="W19">
        <v>32.204099999999997</v>
      </c>
      <c r="X19" s="2">
        <v>3.2707809999999999</v>
      </c>
      <c r="Y19">
        <v>73.992591285302936</v>
      </c>
      <c r="Z19" s="2">
        <v>989.32129999999995</v>
      </c>
    </row>
    <row r="20" spans="1:26" x14ac:dyDescent="0.2">
      <c r="A20" t="s">
        <v>19</v>
      </c>
      <c r="B20">
        <v>2.6467160331129205</v>
      </c>
      <c r="C20">
        <v>22.263500000000001</v>
      </c>
      <c r="D20" s="2">
        <v>0.45875900000000003</v>
      </c>
      <c r="E20">
        <v>11.668253265441665</v>
      </c>
      <c r="F20" s="17">
        <v>997.75783999999999</v>
      </c>
      <c r="G20">
        <v>2.7831955144706182</v>
      </c>
      <c r="H20">
        <v>23.3766</v>
      </c>
      <c r="I20" s="5">
        <v>0.49237999999999998</v>
      </c>
      <c r="J20">
        <v>13.489380930863083</v>
      </c>
      <c r="K20" s="17">
        <v>997.54217000000006</v>
      </c>
      <c r="L20">
        <v>2.9733688809244665</v>
      </c>
      <c r="M20">
        <v>25.044799999999999</v>
      </c>
      <c r="N20" s="2">
        <v>0.51438899999999999</v>
      </c>
      <c r="O20">
        <v>15.298771846953235</v>
      </c>
      <c r="P20" s="8">
        <v>997.48815000000002</v>
      </c>
      <c r="Q20">
        <v>3.1858653390064684</v>
      </c>
      <c r="R20">
        <v>26.557200000000002</v>
      </c>
      <c r="S20" s="2">
        <v>0.54542800000000002</v>
      </c>
      <c r="T20">
        <v>15.725847979402216</v>
      </c>
      <c r="U20" s="8">
        <v>997.33930999999995</v>
      </c>
      <c r="V20">
        <v>3.0619213875947833</v>
      </c>
      <c r="W20">
        <v>27.572399999999998</v>
      </c>
      <c r="X20" s="2">
        <v>0.500753</v>
      </c>
      <c r="Y20">
        <v>14.933066818960594</v>
      </c>
      <c r="Z20" s="2">
        <v>997.69248000000005</v>
      </c>
    </row>
    <row r="21" spans="1:26" x14ac:dyDescent="0.2">
      <c r="A21" t="s">
        <v>20</v>
      </c>
      <c r="B21">
        <v>156.8204985116779</v>
      </c>
      <c r="C21">
        <v>912.8587</v>
      </c>
      <c r="D21" s="3">
        <v>44.356076999999999</v>
      </c>
      <c r="E21">
        <v>784.06043024008</v>
      </c>
      <c r="F21" s="17">
        <v>793.14026000000001</v>
      </c>
      <c r="G21">
        <v>167.94970050588415</v>
      </c>
      <c r="H21">
        <v>919.45150000000001</v>
      </c>
      <c r="I21" s="4">
        <v>44.486499999999999</v>
      </c>
      <c r="J21">
        <v>833.86964168706027</v>
      </c>
      <c r="K21" s="17">
        <v>795.45015999999998</v>
      </c>
      <c r="L21">
        <v>186.70064131842793</v>
      </c>
      <c r="M21">
        <v>930.92250000000001</v>
      </c>
      <c r="N21" s="3">
        <v>44.912323999999998</v>
      </c>
      <c r="O21">
        <v>914.04343817960716</v>
      </c>
      <c r="P21" s="3">
        <v>800.54920000000004</v>
      </c>
      <c r="Q21">
        <v>193.45415109019228</v>
      </c>
      <c r="R21">
        <v>946.64530000000002</v>
      </c>
      <c r="S21" s="3">
        <v>44.092218000000003</v>
      </c>
      <c r="T21">
        <v>910.19434756862597</v>
      </c>
      <c r="U21" s="3">
        <v>806.65178000000003</v>
      </c>
      <c r="V21">
        <v>197.52796849338239</v>
      </c>
      <c r="W21">
        <v>950.21339999999998</v>
      </c>
      <c r="X21" s="3">
        <v>41.771701</v>
      </c>
      <c r="Y21">
        <v>909.79346666148103</v>
      </c>
      <c r="Z21" s="3">
        <v>828.53102000000001</v>
      </c>
    </row>
    <row r="22" spans="1:26" x14ac:dyDescent="0.2">
      <c r="A22" t="s">
        <v>21</v>
      </c>
      <c r="B22">
        <v>86.814306306458704</v>
      </c>
      <c r="C22">
        <v>1837.1736000000001</v>
      </c>
      <c r="D22" s="3">
        <v>65.136436000000003</v>
      </c>
      <c r="E22">
        <v>470.02257279090998</v>
      </c>
      <c r="F22" s="17">
        <v>603.11986999999999</v>
      </c>
      <c r="G22">
        <v>92.178691127183001</v>
      </c>
      <c r="H22">
        <v>1843.2689</v>
      </c>
      <c r="I22" s="3">
        <v>69.241013000000009</v>
      </c>
      <c r="J22">
        <v>524.64583388458175</v>
      </c>
      <c r="K22" s="17">
        <v>587.89299000000005</v>
      </c>
      <c r="L22">
        <v>110.30959423727396</v>
      </c>
      <c r="M22">
        <v>1838.8898999999999</v>
      </c>
      <c r="N22" s="3">
        <v>73.082616999999999</v>
      </c>
      <c r="O22">
        <v>588.78256776587205</v>
      </c>
      <c r="P22" s="3">
        <v>587.45848000000001</v>
      </c>
      <c r="Q22">
        <v>112.75689402572034</v>
      </c>
      <c r="R22">
        <v>1832.7421999999999</v>
      </c>
      <c r="S22" s="3">
        <v>71.890679000000006</v>
      </c>
      <c r="T22">
        <v>596.054591863312</v>
      </c>
      <c r="U22" s="3">
        <v>609.86953999999992</v>
      </c>
      <c r="V22">
        <v>109.77393801726173</v>
      </c>
      <c r="W22">
        <v>1824.5536</v>
      </c>
      <c r="X22" s="3">
        <v>70.250647000000001</v>
      </c>
      <c r="Y22">
        <v>599.44918839910758</v>
      </c>
      <c r="Z22" s="3">
        <v>626.72303000000011</v>
      </c>
    </row>
    <row r="23" spans="1:26" x14ac:dyDescent="0.2">
      <c r="A23" t="s">
        <v>22</v>
      </c>
      <c r="B23">
        <v>31.982152338227422</v>
      </c>
      <c r="C23">
        <v>518.73569999999995</v>
      </c>
      <c r="D23" s="2">
        <v>15.640739</v>
      </c>
      <c r="E23">
        <v>206.42615230893085</v>
      </c>
      <c r="F23" s="17">
        <v>930.11918000000003</v>
      </c>
      <c r="G23">
        <v>37.152652906890992</v>
      </c>
      <c r="H23">
        <v>522.68910000000005</v>
      </c>
      <c r="I23" s="2">
        <v>15.900697000000001</v>
      </c>
      <c r="J23">
        <v>221.35787471892979</v>
      </c>
      <c r="K23" s="17">
        <v>924.58758</v>
      </c>
      <c r="L23">
        <v>42.459381834781958</v>
      </c>
      <c r="M23">
        <v>524.24199999999996</v>
      </c>
      <c r="N23" s="2">
        <v>16.152622000000001</v>
      </c>
      <c r="O23">
        <v>242.31311657796689</v>
      </c>
      <c r="P23" s="8">
        <v>927.95771999999999</v>
      </c>
      <c r="Q23">
        <v>43.452578855536409</v>
      </c>
      <c r="R23">
        <v>526.4058</v>
      </c>
      <c r="S23" s="2">
        <v>16.354725000000002</v>
      </c>
      <c r="T23">
        <v>239.98692263890158</v>
      </c>
      <c r="U23" s="8">
        <v>931.33813999999995</v>
      </c>
      <c r="V23">
        <v>43.985746000811822</v>
      </c>
      <c r="W23">
        <v>516.63049999999998</v>
      </c>
      <c r="X23" s="5">
        <v>15.15657</v>
      </c>
      <c r="Y23">
        <v>229.03186052077729</v>
      </c>
      <c r="Z23" s="8">
        <v>940.26846</v>
      </c>
    </row>
    <row r="24" spans="1:26" x14ac:dyDescent="0.2">
      <c r="A24" t="s">
        <v>23</v>
      </c>
      <c r="B24">
        <v>42.827383176418941</v>
      </c>
      <c r="C24">
        <v>891.52549999999997</v>
      </c>
      <c r="D24" s="4">
        <v>21.93525</v>
      </c>
      <c r="E24">
        <v>185.28685455262101</v>
      </c>
      <c r="F24" s="17">
        <v>883.81226000000004</v>
      </c>
      <c r="G24">
        <v>47.968241760727409</v>
      </c>
      <c r="H24">
        <v>905.51599999999996</v>
      </c>
      <c r="I24" s="3">
        <v>22.980153999999999</v>
      </c>
      <c r="J24">
        <v>210.1467489204195</v>
      </c>
      <c r="K24" s="17">
        <v>880.62675000000002</v>
      </c>
      <c r="L24">
        <v>52.034664287496199</v>
      </c>
      <c r="M24">
        <v>899.90549999999996</v>
      </c>
      <c r="N24" s="3">
        <v>23.444791000000002</v>
      </c>
      <c r="O24">
        <v>243.31707935863608</v>
      </c>
      <c r="P24" s="3">
        <v>880.34749999999997</v>
      </c>
      <c r="Q24">
        <v>57.682332745388372</v>
      </c>
      <c r="R24">
        <v>897.22609999999997</v>
      </c>
      <c r="S24" s="3">
        <v>23.712653</v>
      </c>
      <c r="T24">
        <v>251.01927841619676</v>
      </c>
      <c r="U24" s="3">
        <v>883.77553</v>
      </c>
      <c r="V24">
        <v>59.146251858018843</v>
      </c>
      <c r="W24">
        <v>890.83330000000001</v>
      </c>
      <c r="X24" s="4">
        <v>23.472380000000001</v>
      </c>
      <c r="Y24">
        <v>251.362040527804</v>
      </c>
      <c r="Z24" s="3">
        <v>887.82070999999996</v>
      </c>
    </row>
    <row r="25" spans="1:26" x14ac:dyDescent="0.2">
      <c r="A25" t="s">
        <v>24</v>
      </c>
      <c r="B25">
        <v>18.918409851781501</v>
      </c>
      <c r="C25">
        <v>275.91039999999998</v>
      </c>
      <c r="D25" s="2">
        <v>4.8936580000000003</v>
      </c>
      <c r="E25">
        <v>89.952699524894001</v>
      </c>
      <c r="F25" s="17">
        <v>958.47369000000003</v>
      </c>
      <c r="G25">
        <v>20.186679627576687</v>
      </c>
      <c r="H25">
        <v>275.42250000000001</v>
      </c>
      <c r="I25" s="5">
        <v>4.9589799999999995</v>
      </c>
      <c r="J25">
        <v>95.649966260980165</v>
      </c>
      <c r="K25" s="17">
        <v>957.36698999999999</v>
      </c>
      <c r="L25">
        <v>22.186996262128215</v>
      </c>
      <c r="M25">
        <v>274.60140000000001</v>
      </c>
      <c r="N25" s="2">
        <v>4.9526980000000007</v>
      </c>
      <c r="O25">
        <v>106.13792401559286</v>
      </c>
      <c r="P25" s="3">
        <v>957.48459000000003</v>
      </c>
      <c r="Q25">
        <v>22.716830140117203</v>
      </c>
      <c r="R25">
        <v>274.16039999999998</v>
      </c>
      <c r="S25" s="2">
        <v>4.8626890000000005</v>
      </c>
      <c r="T25">
        <v>105.720354988541</v>
      </c>
      <c r="U25" s="3">
        <v>959.81197999999995</v>
      </c>
      <c r="V25">
        <v>20.799650422485307</v>
      </c>
      <c r="W25">
        <v>271.23219999999998</v>
      </c>
      <c r="X25" s="2">
        <v>4.4458710000000004</v>
      </c>
      <c r="Y25">
        <v>106.69682862555049</v>
      </c>
      <c r="Z25" s="3">
        <v>962.71116000000006</v>
      </c>
    </row>
    <row r="26" spans="1:26" x14ac:dyDescent="0.2">
      <c r="A26" t="s">
        <v>25</v>
      </c>
      <c r="B26">
        <v>7.7800622366442029</v>
      </c>
      <c r="C26">
        <v>99.396299999999997</v>
      </c>
      <c r="D26" s="3">
        <v>9.225738999999999</v>
      </c>
      <c r="E26">
        <v>44.766722790582605</v>
      </c>
      <c r="F26" s="17">
        <v>982.14891999999998</v>
      </c>
      <c r="G26">
        <v>8.9017046622377443</v>
      </c>
      <c r="H26">
        <v>102.56950000000001</v>
      </c>
      <c r="I26" s="3">
        <v>9.9030269999999998</v>
      </c>
      <c r="J26">
        <v>48.589100043095378</v>
      </c>
      <c r="K26" s="17">
        <v>982.05533000000003</v>
      </c>
      <c r="L26">
        <v>10.474231567122159</v>
      </c>
      <c r="M26">
        <v>103.50920000000001</v>
      </c>
      <c r="N26" s="3">
        <v>9.9115149999999996</v>
      </c>
      <c r="O26">
        <v>54.177882425843102</v>
      </c>
      <c r="P26" s="8">
        <v>982.20866999999998</v>
      </c>
      <c r="Q26">
        <v>10.630059765803715</v>
      </c>
      <c r="R26">
        <v>102.85590000000001</v>
      </c>
      <c r="S26" s="3">
        <v>10.248400999999999</v>
      </c>
      <c r="T26">
        <v>54.331588482305797</v>
      </c>
      <c r="U26" s="8">
        <v>982.71734000000004</v>
      </c>
      <c r="V26">
        <v>10.131334311794406</v>
      </c>
      <c r="W26">
        <v>102.9744</v>
      </c>
      <c r="X26" s="3">
        <v>9.6109159999999996</v>
      </c>
      <c r="Y26">
        <v>53.706800043684197</v>
      </c>
      <c r="Z26" s="5">
        <v>983.99905999999999</v>
      </c>
    </row>
    <row r="27" spans="1:26" x14ac:dyDescent="0.2">
      <c r="A27" t="s">
        <v>26</v>
      </c>
      <c r="B27">
        <v>221.43375391751638</v>
      </c>
      <c r="C27">
        <v>2297.7372</v>
      </c>
      <c r="D27" s="3">
        <v>77.631876000000005</v>
      </c>
      <c r="E27">
        <v>1233.5549670116764</v>
      </c>
      <c r="F27" s="17">
        <v>662.04735000000005</v>
      </c>
      <c r="G27">
        <v>245.06399697412027</v>
      </c>
      <c r="H27">
        <v>2289.7891</v>
      </c>
      <c r="I27" s="3">
        <v>79.697361999999998</v>
      </c>
      <c r="J27">
        <v>1313.2453301976493</v>
      </c>
      <c r="K27" s="17">
        <v>647.75610000000006</v>
      </c>
      <c r="L27">
        <v>276.33863147607332</v>
      </c>
      <c r="M27">
        <v>2293.0164</v>
      </c>
      <c r="N27" s="3">
        <v>81.695164999999989</v>
      </c>
      <c r="O27">
        <v>1421.7027152180381</v>
      </c>
      <c r="P27" s="3">
        <v>652.61680000000001</v>
      </c>
      <c r="Q27">
        <v>279.31112914509259</v>
      </c>
      <c r="R27">
        <v>2313.9045999999998</v>
      </c>
      <c r="S27" s="3">
        <v>81.511227000000005</v>
      </c>
      <c r="T27">
        <v>1394.3200551294094</v>
      </c>
      <c r="U27" s="3">
        <v>671.06150000000002</v>
      </c>
      <c r="V27">
        <v>259.92385753307019</v>
      </c>
      <c r="W27">
        <v>2283.8137000000002</v>
      </c>
      <c r="X27" s="3">
        <v>72.322647000000003</v>
      </c>
      <c r="Y27">
        <v>1276.9626856482525</v>
      </c>
      <c r="Z27" s="3">
        <v>721.28459999999995</v>
      </c>
    </row>
    <row r="28" spans="1:26" x14ac:dyDescent="0.2">
      <c r="A28" t="s">
        <v>27</v>
      </c>
      <c r="B28">
        <v>124.84268165798646</v>
      </c>
      <c r="C28">
        <v>524.404</v>
      </c>
      <c r="D28" s="3">
        <v>32.037680999999999</v>
      </c>
      <c r="E28">
        <v>515.65467146954688</v>
      </c>
      <c r="F28" s="17">
        <v>943.97275000000002</v>
      </c>
      <c r="G28">
        <v>135.99308991753585</v>
      </c>
      <c r="H28">
        <v>533.11609999999996</v>
      </c>
      <c r="I28" s="3">
        <v>31.849848000000001</v>
      </c>
      <c r="J28">
        <v>541.0187497690971</v>
      </c>
      <c r="K28" s="17">
        <v>944.65034000000003</v>
      </c>
      <c r="L28">
        <v>139.8616549749392</v>
      </c>
      <c r="M28">
        <v>539.65470000000005</v>
      </c>
      <c r="N28" s="3">
        <v>31.729198</v>
      </c>
      <c r="O28">
        <v>555.45537148708934</v>
      </c>
      <c r="P28" s="3">
        <v>945.39369999999997</v>
      </c>
      <c r="Q28">
        <v>130.31872457658451</v>
      </c>
      <c r="R28">
        <v>545.66229999999996</v>
      </c>
      <c r="S28" s="3">
        <v>31.326491000000001</v>
      </c>
      <c r="T28">
        <v>533.87952918845372</v>
      </c>
      <c r="U28" s="3">
        <v>946.71603000000005</v>
      </c>
      <c r="V28">
        <v>137.39560704153357</v>
      </c>
      <c r="W28">
        <v>546.23</v>
      </c>
      <c r="X28" s="3">
        <v>31.065866999999997</v>
      </c>
      <c r="Y28">
        <v>547.05417423587585</v>
      </c>
      <c r="Z28" s="3">
        <v>952.84772999999996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CAF5-BEFF-9645-A527-653D01FB8E2F}">
  <dimension ref="A1:Z28"/>
  <sheetViews>
    <sheetView workbookViewId="0">
      <selection activeCell="E1" sqref="E1"/>
    </sheetView>
  </sheetViews>
  <sheetFormatPr baseColWidth="10" defaultRowHeight="16" x14ac:dyDescent="0.2"/>
  <sheetData>
    <row r="1" spans="1:26" x14ac:dyDescent="0.2">
      <c r="B1" t="s">
        <v>135</v>
      </c>
      <c r="C1" t="s">
        <v>120</v>
      </c>
      <c r="D1" t="s">
        <v>136</v>
      </c>
      <c r="E1" t="s">
        <v>113</v>
      </c>
      <c r="F1" t="s">
        <v>137</v>
      </c>
      <c r="G1" t="s">
        <v>138</v>
      </c>
      <c r="H1" t="s">
        <v>121</v>
      </c>
      <c r="I1" t="s">
        <v>139</v>
      </c>
      <c r="J1" t="s">
        <v>117</v>
      </c>
      <c r="K1" t="s">
        <v>140</v>
      </c>
      <c r="L1" t="s">
        <v>141</v>
      </c>
      <c r="M1" t="s">
        <v>122</v>
      </c>
      <c r="N1" t="s">
        <v>142</v>
      </c>
      <c r="O1" t="s">
        <v>124</v>
      </c>
      <c r="P1" t="s">
        <v>143</v>
      </c>
      <c r="Q1" t="s">
        <v>144</v>
      </c>
      <c r="R1" t="s">
        <v>127</v>
      </c>
      <c r="S1" t="s">
        <v>145</v>
      </c>
      <c r="T1" t="s">
        <v>129</v>
      </c>
      <c r="U1" t="s">
        <v>146</v>
      </c>
      <c r="V1" t="s">
        <v>147</v>
      </c>
      <c r="W1" t="s">
        <v>132</v>
      </c>
      <c r="X1" t="s">
        <v>148</v>
      </c>
      <c r="Y1" t="s">
        <v>134</v>
      </c>
      <c r="Z1" t="s">
        <v>149</v>
      </c>
    </row>
    <row r="2" spans="1:26" x14ac:dyDescent="0.2">
      <c r="A2" t="s">
        <v>1</v>
      </c>
      <c r="B2">
        <v>82520</v>
      </c>
      <c r="C2" s="5">
        <v>26.09994</v>
      </c>
      <c r="D2" s="2">
        <v>4.2898779999999999</v>
      </c>
      <c r="E2" s="17">
        <v>917.83653000000004</v>
      </c>
      <c r="F2">
        <v>38847.9</v>
      </c>
      <c r="G2">
        <v>82520</v>
      </c>
      <c r="H2" s="2">
        <v>26.503187</v>
      </c>
      <c r="I2" s="2">
        <v>4.3018729999999996</v>
      </c>
      <c r="J2" s="17">
        <v>915.60474999999997</v>
      </c>
      <c r="K2">
        <v>38883.800000000003</v>
      </c>
      <c r="L2">
        <v>82520</v>
      </c>
      <c r="M2" s="2">
        <v>26.042687999999998</v>
      </c>
      <c r="N2" s="5">
        <v>4.1036800000000007</v>
      </c>
      <c r="O2" s="8">
        <v>918.59673999999995</v>
      </c>
      <c r="P2">
        <v>38919.699999999997</v>
      </c>
      <c r="Q2">
        <v>82520</v>
      </c>
      <c r="R2" s="2">
        <v>26.222168</v>
      </c>
      <c r="S2" s="2">
        <v>4.1559889999999999</v>
      </c>
      <c r="T2" s="8">
        <v>917.07741999999996</v>
      </c>
      <c r="U2">
        <v>38955.599999999999</v>
      </c>
      <c r="V2">
        <v>82520</v>
      </c>
      <c r="W2" s="2">
        <v>24.873296999999997</v>
      </c>
      <c r="X2" s="2">
        <v>4.0602650000000002</v>
      </c>
      <c r="Y2" s="2">
        <v>925.03710000000001</v>
      </c>
      <c r="Z2">
        <v>38991.5</v>
      </c>
    </row>
    <row r="3" spans="1:26" x14ac:dyDescent="0.2">
      <c r="A3" t="s">
        <v>2</v>
      </c>
      <c r="B3">
        <v>30280</v>
      </c>
      <c r="C3" s="3">
        <v>33.436999</v>
      </c>
      <c r="D3" s="3">
        <v>1.9585519999999998</v>
      </c>
      <c r="E3" s="17">
        <v>878.17069000000004</v>
      </c>
      <c r="F3">
        <v>6893</v>
      </c>
      <c r="G3">
        <v>30280</v>
      </c>
      <c r="H3" s="3">
        <v>32.979017999999996</v>
      </c>
      <c r="I3" s="3">
        <v>1.9640340000000001</v>
      </c>
      <c r="J3" s="17">
        <v>878.25585000000001</v>
      </c>
      <c r="K3">
        <v>6893</v>
      </c>
      <c r="L3">
        <v>30280</v>
      </c>
      <c r="M3" s="4">
        <v>33.20431</v>
      </c>
      <c r="N3" s="4">
        <v>1.98386</v>
      </c>
      <c r="O3" s="3">
        <v>877.23199</v>
      </c>
      <c r="P3">
        <v>6893</v>
      </c>
      <c r="Q3">
        <v>30280</v>
      </c>
      <c r="R3" s="3">
        <v>32.589708999999999</v>
      </c>
      <c r="S3" s="3">
        <v>1.962512</v>
      </c>
      <c r="T3" s="3">
        <v>878.32212000000004</v>
      </c>
      <c r="U3">
        <v>6893</v>
      </c>
      <c r="V3">
        <v>30280</v>
      </c>
      <c r="W3" s="3">
        <v>30.938054000000001</v>
      </c>
      <c r="X3" s="3">
        <v>2.129899</v>
      </c>
      <c r="Y3" s="3">
        <v>889.09442999999999</v>
      </c>
      <c r="Z3">
        <v>6893</v>
      </c>
    </row>
    <row r="4" spans="1:26" x14ac:dyDescent="0.2">
      <c r="A4" t="s">
        <v>3</v>
      </c>
      <c r="B4">
        <v>108560</v>
      </c>
      <c r="C4" s="2">
        <v>9.5179489999999998</v>
      </c>
      <c r="D4" s="2">
        <v>1.3477429999999999</v>
      </c>
      <c r="E4" s="17">
        <v>941.51160000000004</v>
      </c>
      <c r="F4">
        <v>38410</v>
      </c>
      <c r="G4">
        <v>108560</v>
      </c>
      <c r="H4" s="2">
        <v>9.7459030000000002</v>
      </c>
      <c r="I4" s="2">
        <v>1.378638</v>
      </c>
      <c r="J4" s="17">
        <v>939.49306000000001</v>
      </c>
      <c r="K4">
        <v>38540</v>
      </c>
      <c r="L4">
        <v>108560</v>
      </c>
      <c r="M4" s="5">
        <v>9.757670000000001</v>
      </c>
      <c r="N4" s="2">
        <v>1.4001749999999999</v>
      </c>
      <c r="O4" s="8">
        <v>943.79759999999999</v>
      </c>
      <c r="P4">
        <v>38670</v>
      </c>
      <c r="Q4">
        <v>108560</v>
      </c>
      <c r="R4" s="5">
        <v>9.7195999999999998</v>
      </c>
      <c r="S4" s="2">
        <v>1.424833</v>
      </c>
      <c r="T4" s="8">
        <v>945.27132000000006</v>
      </c>
      <c r="U4">
        <v>38800</v>
      </c>
      <c r="V4">
        <v>108560</v>
      </c>
      <c r="W4" s="2">
        <v>9.4996589999999994</v>
      </c>
      <c r="X4" s="2">
        <v>1.5502419999999999</v>
      </c>
      <c r="Y4" s="2">
        <v>951.54016999999999</v>
      </c>
      <c r="Z4">
        <v>38930</v>
      </c>
    </row>
    <row r="5" spans="1:26" x14ac:dyDescent="0.2">
      <c r="A5" t="s">
        <v>4</v>
      </c>
      <c r="B5">
        <v>55964</v>
      </c>
      <c r="C5" s="3">
        <v>6.5331149999999996</v>
      </c>
      <c r="D5" s="3">
        <v>1.1917519999999999</v>
      </c>
      <c r="E5" s="17">
        <v>974.78747999999996</v>
      </c>
      <c r="F5">
        <v>19241.202000000001</v>
      </c>
      <c r="G5">
        <v>55964</v>
      </c>
      <c r="H5" s="3">
        <v>6.7930420000000007</v>
      </c>
      <c r="I5" s="3">
        <v>1.1692909999999999</v>
      </c>
      <c r="J5" s="17">
        <v>973.83826999999997</v>
      </c>
      <c r="K5">
        <v>19316.083999999999</v>
      </c>
      <c r="L5">
        <v>55964</v>
      </c>
      <c r="M5" s="3">
        <v>6.6828760000000003</v>
      </c>
      <c r="N5" s="3">
        <v>1.147926</v>
      </c>
      <c r="O5" s="3">
        <v>974.83516999999995</v>
      </c>
      <c r="P5">
        <v>19341.099999999999</v>
      </c>
      <c r="Q5">
        <v>55964</v>
      </c>
      <c r="R5" s="3">
        <v>6.7268140000000001</v>
      </c>
      <c r="S5" s="3">
        <v>1.1523320000000001</v>
      </c>
      <c r="T5" s="3">
        <v>974.59020999999996</v>
      </c>
      <c r="U5">
        <v>19366.099999999999</v>
      </c>
      <c r="V5">
        <v>55960</v>
      </c>
      <c r="W5" s="3">
        <v>6.4324489999999992</v>
      </c>
      <c r="X5" s="3">
        <v>1.174296</v>
      </c>
      <c r="Y5" s="3">
        <v>975.92813999999998</v>
      </c>
      <c r="Z5">
        <v>19391.099999999999</v>
      </c>
    </row>
    <row r="6" spans="1:26" x14ac:dyDescent="0.2">
      <c r="A6" t="s">
        <v>5</v>
      </c>
      <c r="B6">
        <v>9240</v>
      </c>
      <c r="C6" s="3">
        <v>1.4906060000000001</v>
      </c>
      <c r="D6" s="3">
        <v>0.120154</v>
      </c>
      <c r="E6" s="17">
        <v>990.25435000000004</v>
      </c>
      <c r="F6">
        <v>1726.1</v>
      </c>
      <c r="G6">
        <v>9240</v>
      </c>
      <c r="H6" s="3">
        <v>1.5515460000000001</v>
      </c>
      <c r="I6" s="3">
        <v>0.135657</v>
      </c>
      <c r="J6" s="17">
        <v>989.95388000000003</v>
      </c>
      <c r="K6">
        <v>1725.9</v>
      </c>
      <c r="L6">
        <v>9240</v>
      </c>
      <c r="M6" s="3">
        <v>1.5812729999999999</v>
      </c>
      <c r="N6" s="3">
        <v>0.192633</v>
      </c>
      <c r="O6" s="3">
        <v>990.05993000000001</v>
      </c>
      <c r="P6">
        <v>1725.7</v>
      </c>
      <c r="Q6">
        <v>9240</v>
      </c>
      <c r="R6" s="3">
        <v>1.626652</v>
      </c>
      <c r="S6" s="3">
        <v>0.19727600000000001</v>
      </c>
      <c r="T6" s="3">
        <v>989.99851999999998</v>
      </c>
      <c r="U6">
        <v>1725.5</v>
      </c>
      <c r="V6">
        <v>9240</v>
      </c>
      <c r="W6" s="3">
        <v>1.5259320000000001</v>
      </c>
      <c r="X6" s="3">
        <v>0.22282199999999999</v>
      </c>
      <c r="Y6" s="3">
        <v>991.09100999999998</v>
      </c>
      <c r="Z6">
        <v>1725.3</v>
      </c>
    </row>
    <row r="7" spans="1:26" x14ac:dyDescent="0.2">
      <c r="A7" t="s">
        <v>6</v>
      </c>
      <c r="B7">
        <v>77210</v>
      </c>
      <c r="C7" s="3">
        <v>23.695026000000002</v>
      </c>
      <c r="D7" s="3">
        <v>2.905948</v>
      </c>
      <c r="E7" s="17">
        <v>868.15097000000003</v>
      </c>
      <c r="F7">
        <v>26698.5</v>
      </c>
      <c r="G7">
        <v>77210</v>
      </c>
      <c r="H7" s="3">
        <v>24.445396000000002</v>
      </c>
      <c r="I7" s="3">
        <v>2.9313859999999998</v>
      </c>
      <c r="J7" s="17">
        <v>867.22873000000004</v>
      </c>
      <c r="K7">
        <v>26716.6</v>
      </c>
      <c r="L7">
        <v>77210</v>
      </c>
      <c r="M7" s="3">
        <v>24.190964000000001</v>
      </c>
      <c r="N7" s="3">
        <v>2.9963580000000003</v>
      </c>
      <c r="O7" s="3">
        <v>868.85352</v>
      </c>
      <c r="P7">
        <v>26734.7</v>
      </c>
      <c r="Q7">
        <v>77205.5</v>
      </c>
      <c r="R7" s="3">
        <v>24.227513999999999</v>
      </c>
      <c r="S7" s="3">
        <v>3.2423870000000004</v>
      </c>
      <c r="T7" s="3">
        <v>874.60523000000001</v>
      </c>
      <c r="U7">
        <v>26752.799999999999</v>
      </c>
      <c r="V7">
        <v>77198.53</v>
      </c>
      <c r="W7" s="3">
        <v>23.766193999999999</v>
      </c>
      <c r="X7" s="4">
        <v>3.3792300000000002</v>
      </c>
      <c r="Y7" s="3">
        <v>885.93142</v>
      </c>
      <c r="Z7">
        <v>26770.9</v>
      </c>
    </row>
    <row r="8" spans="1:26" x14ac:dyDescent="0.2">
      <c r="A8" t="s">
        <v>7</v>
      </c>
      <c r="B8">
        <v>40000</v>
      </c>
      <c r="C8" s="2">
        <v>13.764113</v>
      </c>
      <c r="D8" s="2">
        <v>1.6925409999999999</v>
      </c>
      <c r="E8" s="17">
        <v>945.45289000000002</v>
      </c>
      <c r="F8">
        <v>6246.6</v>
      </c>
      <c r="G8">
        <v>40000</v>
      </c>
      <c r="H8" s="5">
        <v>13.81696</v>
      </c>
      <c r="I8" s="2">
        <v>1.670326</v>
      </c>
      <c r="J8" s="17">
        <v>947.69385</v>
      </c>
      <c r="K8">
        <v>6256</v>
      </c>
      <c r="L8">
        <v>40000</v>
      </c>
      <c r="M8" s="2">
        <v>13.788245999999999</v>
      </c>
      <c r="N8" s="2">
        <v>1.6603569999999999</v>
      </c>
      <c r="O8" s="2">
        <v>947.71504000000004</v>
      </c>
      <c r="P8">
        <v>6265.6</v>
      </c>
      <c r="Q8">
        <v>40000</v>
      </c>
      <c r="R8" s="2">
        <v>13.538875000000001</v>
      </c>
      <c r="S8" s="2">
        <v>1.6346859999999999</v>
      </c>
      <c r="T8" s="2">
        <v>951.50812999999994</v>
      </c>
      <c r="U8">
        <v>6275</v>
      </c>
      <c r="V8">
        <v>40000</v>
      </c>
      <c r="W8" s="2">
        <v>13.069925</v>
      </c>
      <c r="X8" s="2">
        <v>1.6313089999999999</v>
      </c>
      <c r="Y8" s="2">
        <v>956.16190000000006</v>
      </c>
      <c r="Z8">
        <v>6284.4</v>
      </c>
    </row>
    <row r="9" spans="1:26" x14ac:dyDescent="0.2">
      <c r="A9" t="s">
        <v>8</v>
      </c>
      <c r="B9">
        <v>43470</v>
      </c>
      <c r="C9" s="2">
        <v>2.794835</v>
      </c>
      <c r="D9" s="2">
        <v>0.41784699999999997</v>
      </c>
      <c r="E9" s="17">
        <v>980.25792999999999</v>
      </c>
      <c r="F9">
        <v>24212.5</v>
      </c>
      <c r="G9">
        <v>42750</v>
      </c>
      <c r="H9" s="2">
        <v>2.8074129999999999</v>
      </c>
      <c r="I9" s="5">
        <v>0.43560000000000004</v>
      </c>
      <c r="J9" s="17">
        <v>978.92317000000003</v>
      </c>
      <c r="K9">
        <v>24384</v>
      </c>
      <c r="L9">
        <v>42750</v>
      </c>
      <c r="M9" s="2">
        <v>2.8872809999999998</v>
      </c>
      <c r="N9" s="2">
        <v>0.46196699999999996</v>
      </c>
      <c r="O9" s="2">
        <v>979.75969999999995</v>
      </c>
      <c r="P9">
        <v>24384</v>
      </c>
      <c r="Q9">
        <v>42750</v>
      </c>
      <c r="R9" s="2">
        <v>2.826085</v>
      </c>
      <c r="S9" s="2">
        <v>0.442857</v>
      </c>
      <c r="T9" s="2">
        <v>985.25021000000004</v>
      </c>
      <c r="U9">
        <v>24384</v>
      </c>
      <c r="V9">
        <v>42750</v>
      </c>
      <c r="W9" s="2">
        <v>2.7260260000000001</v>
      </c>
      <c r="X9" s="2">
        <v>0.48185500000000003</v>
      </c>
      <c r="Y9" s="5">
        <v>988.52026000000001</v>
      </c>
      <c r="Z9">
        <v>24384</v>
      </c>
    </row>
    <row r="10" spans="1:26" x14ac:dyDescent="0.2">
      <c r="A10" t="s">
        <v>9</v>
      </c>
      <c r="B10">
        <v>303910</v>
      </c>
      <c r="C10" s="2">
        <v>24.030895000000001</v>
      </c>
      <c r="D10" s="2">
        <v>5.4127939999999999</v>
      </c>
      <c r="E10" s="17">
        <v>940.12933999999996</v>
      </c>
      <c r="F10">
        <v>224090</v>
      </c>
      <c r="G10">
        <v>303920</v>
      </c>
      <c r="H10" s="2">
        <v>24.677948000000001</v>
      </c>
      <c r="I10" s="2">
        <v>6.3751180000000005</v>
      </c>
      <c r="J10" s="17">
        <v>942.80282</v>
      </c>
      <c r="K10">
        <v>224090</v>
      </c>
      <c r="L10">
        <v>303920</v>
      </c>
      <c r="M10" s="2">
        <v>25.023502000000001</v>
      </c>
      <c r="N10" s="2">
        <v>6.5927420000000003</v>
      </c>
      <c r="O10" s="8">
        <v>941.59081000000003</v>
      </c>
      <c r="P10">
        <v>224090</v>
      </c>
      <c r="Q10">
        <v>303930</v>
      </c>
      <c r="R10" s="2">
        <v>24.828679000000001</v>
      </c>
      <c r="S10" s="2">
        <v>6.753946</v>
      </c>
      <c r="T10" s="8">
        <v>944.62739999999997</v>
      </c>
      <c r="U10">
        <v>224090</v>
      </c>
      <c r="V10">
        <v>303940</v>
      </c>
      <c r="W10" s="2">
        <v>23.246067</v>
      </c>
      <c r="X10" s="5">
        <v>6.2756300000000005</v>
      </c>
      <c r="Y10" s="8">
        <v>951.30223000000001</v>
      </c>
      <c r="Z10">
        <v>224090</v>
      </c>
    </row>
    <row r="11" spans="1:26" x14ac:dyDescent="0.2">
      <c r="A11" t="s">
        <v>10</v>
      </c>
      <c r="B11">
        <v>547557</v>
      </c>
      <c r="C11" s="2">
        <v>143.06659400000001</v>
      </c>
      <c r="D11" s="2">
        <v>14.224525</v>
      </c>
      <c r="E11" s="17">
        <v>526.24683000000005</v>
      </c>
      <c r="F11">
        <v>169194</v>
      </c>
      <c r="G11">
        <v>547557</v>
      </c>
      <c r="H11" s="2">
        <v>142.03639100000001</v>
      </c>
      <c r="I11" s="2">
        <v>14.259958000000001</v>
      </c>
      <c r="J11" s="17">
        <v>523.38213999999994</v>
      </c>
      <c r="K11">
        <v>170028</v>
      </c>
      <c r="L11">
        <v>547557</v>
      </c>
      <c r="M11" s="2">
        <v>140.087411</v>
      </c>
      <c r="N11" s="2">
        <v>14.355017</v>
      </c>
      <c r="O11" s="8">
        <v>541.35649999999998</v>
      </c>
      <c r="P11">
        <v>170862</v>
      </c>
      <c r="Q11">
        <v>547557</v>
      </c>
      <c r="R11" s="2">
        <v>138.88187200000002</v>
      </c>
      <c r="S11" s="2">
        <v>14.796916999999999</v>
      </c>
      <c r="T11" s="8">
        <v>549.74824999999998</v>
      </c>
      <c r="U11">
        <v>171696</v>
      </c>
      <c r="V11">
        <v>547557</v>
      </c>
      <c r="W11" s="2">
        <v>127.83573699999999</v>
      </c>
      <c r="X11" s="2">
        <v>13.929618</v>
      </c>
      <c r="Y11" s="2">
        <v>599.36142999999993</v>
      </c>
      <c r="Z11">
        <v>172530</v>
      </c>
    </row>
    <row r="12" spans="1:26" x14ac:dyDescent="0.2">
      <c r="A12" t="s">
        <v>11</v>
      </c>
      <c r="B12">
        <v>349360</v>
      </c>
      <c r="C12" s="3">
        <v>203.66698099999999</v>
      </c>
      <c r="D12" s="4">
        <v>15.387889999999999</v>
      </c>
      <c r="E12" s="17">
        <v>74.733429999999998</v>
      </c>
      <c r="F12">
        <v>114190</v>
      </c>
      <c r="G12">
        <v>349370</v>
      </c>
      <c r="H12" s="3">
        <v>204.512293</v>
      </c>
      <c r="I12" s="4">
        <v>15.77961</v>
      </c>
      <c r="J12" s="17">
        <v>88.979140000000029</v>
      </c>
      <c r="K12">
        <v>114190</v>
      </c>
      <c r="L12">
        <v>349380</v>
      </c>
      <c r="M12" s="3">
        <v>200.68459300000001</v>
      </c>
      <c r="N12" s="3">
        <v>16.459765000000001</v>
      </c>
      <c r="O12" s="3">
        <v>123.51678000000004</v>
      </c>
      <c r="P12">
        <v>114190</v>
      </c>
      <c r="Q12">
        <v>349390</v>
      </c>
      <c r="R12" s="3">
        <v>200.80434199999999</v>
      </c>
      <c r="S12" s="3">
        <v>16.648554000000001</v>
      </c>
      <c r="T12" s="3">
        <v>175.36572999999999</v>
      </c>
      <c r="U12">
        <v>114190</v>
      </c>
      <c r="V12">
        <v>349390</v>
      </c>
      <c r="W12" s="3">
        <v>194.24805499999999</v>
      </c>
      <c r="X12" s="3">
        <v>17.164247</v>
      </c>
      <c r="Y12" s="3">
        <v>255.26936000000001</v>
      </c>
      <c r="Z12">
        <v>114190</v>
      </c>
    </row>
    <row r="13" spans="1:26" x14ac:dyDescent="0.2">
      <c r="A13" t="s">
        <v>12</v>
      </c>
      <c r="B13">
        <v>128900</v>
      </c>
      <c r="C13" s="5">
        <v>15.86795</v>
      </c>
      <c r="D13" s="2">
        <v>1.3499590000000001</v>
      </c>
      <c r="E13" s="17">
        <v>904.62192000000005</v>
      </c>
      <c r="F13">
        <v>39018</v>
      </c>
      <c r="G13">
        <v>128900</v>
      </c>
      <c r="H13" s="2">
        <v>15.708523999999999</v>
      </c>
      <c r="I13" s="2">
        <v>1.657662</v>
      </c>
      <c r="J13" s="17">
        <v>900.42859999999996</v>
      </c>
      <c r="K13">
        <v>39018</v>
      </c>
      <c r="L13">
        <v>128900</v>
      </c>
      <c r="M13" s="2">
        <v>15.141636</v>
      </c>
      <c r="N13" s="2">
        <v>1.6820219999999999</v>
      </c>
      <c r="O13" s="8">
        <v>903.25491999999997</v>
      </c>
      <c r="P13">
        <v>39018</v>
      </c>
      <c r="Q13">
        <v>128900</v>
      </c>
      <c r="R13" s="2">
        <v>15.386998999999999</v>
      </c>
      <c r="S13" s="2">
        <v>1.702512</v>
      </c>
      <c r="T13" s="8">
        <v>909.82744000000002</v>
      </c>
      <c r="U13">
        <v>39018</v>
      </c>
      <c r="V13">
        <v>128900</v>
      </c>
      <c r="W13" s="2">
        <v>14.470268000000001</v>
      </c>
      <c r="X13" s="2">
        <v>1.7269239999999999</v>
      </c>
      <c r="Y13" s="2">
        <v>923.20190000000002</v>
      </c>
      <c r="Z13">
        <v>39018</v>
      </c>
    </row>
    <row r="14" spans="1:26" x14ac:dyDescent="0.2">
      <c r="A14" t="s">
        <v>13</v>
      </c>
      <c r="B14">
        <v>91260</v>
      </c>
      <c r="C14" s="3">
        <v>17.274353999999999</v>
      </c>
      <c r="D14" s="3">
        <v>2.156501</v>
      </c>
      <c r="E14" s="17">
        <v>936.71362999999997</v>
      </c>
      <c r="F14" s="6">
        <v>20587.3</v>
      </c>
      <c r="G14">
        <v>91260</v>
      </c>
      <c r="H14" s="3">
        <v>17.874513</v>
      </c>
      <c r="I14" s="3">
        <v>2.0945140000000002</v>
      </c>
      <c r="J14" s="17">
        <v>934.24183000000005</v>
      </c>
      <c r="K14" s="6">
        <v>20572.7</v>
      </c>
      <c r="L14">
        <v>91260</v>
      </c>
      <c r="M14" s="3">
        <v>17.849381000000001</v>
      </c>
      <c r="N14" s="3">
        <v>1.887324</v>
      </c>
      <c r="O14" s="3">
        <v>934.11915999999997</v>
      </c>
      <c r="P14" s="6">
        <v>20559.2</v>
      </c>
      <c r="Q14">
        <v>91260</v>
      </c>
      <c r="R14" s="3">
        <v>17.968800999999999</v>
      </c>
      <c r="S14" s="3">
        <v>1.8468450000000001</v>
      </c>
      <c r="T14" s="3">
        <v>934.37130999999999</v>
      </c>
      <c r="U14" s="6">
        <v>20544.7</v>
      </c>
      <c r="V14">
        <v>91260</v>
      </c>
      <c r="W14" s="3">
        <v>17.606514000000001</v>
      </c>
      <c r="X14" s="3">
        <v>1.922069</v>
      </c>
      <c r="Y14" s="3">
        <v>936.72362999999996</v>
      </c>
      <c r="Z14" s="6">
        <v>20530.099999999999</v>
      </c>
    </row>
    <row r="15" spans="1:26" x14ac:dyDescent="0.2">
      <c r="A15" t="s">
        <v>14</v>
      </c>
      <c r="B15">
        <v>68890</v>
      </c>
      <c r="C15" s="3">
        <v>10.921146</v>
      </c>
      <c r="D15" s="3">
        <v>0.39715200000000001</v>
      </c>
      <c r="E15" s="17">
        <v>933.39386999999999</v>
      </c>
      <c r="F15">
        <v>7623.5</v>
      </c>
      <c r="G15">
        <v>68890</v>
      </c>
      <c r="H15" s="3">
        <v>10.871708</v>
      </c>
      <c r="I15" s="3">
        <v>0.46102799999999999</v>
      </c>
      <c r="J15" s="17">
        <v>933.51535000000001</v>
      </c>
      <c r="K15">
        <v>7700.2</v>
      </c>
      <c r="L15">
        <v>68890</v>
      </c>
      <c r="M15" s="3">
        <v>11.335763999999999</v>
      </c>
      <c r="N15" s="3">
        <v>0.46359500000000003</v>
      </c>
      <c r="O15" s="3">
        <v>932.95934999999997</v>
      </c>
      <c r="P15">
        <v>7740.2</v>
      </c>
      <c r="Q15">
        <v>68890</v>
      </c>
      <c r="R15" s="3">
        <v>11.317482999999999</v>
      </c>
      <c r="S15" s="3">
        <v>0.49037500000000001</v>
      </c>
      <c r="T15" s="3">
        <v>935.49086</v>
      </c>
      <c r="U15">
        <v>7780.2</v>
      </c>
      <c r="V15">
        <v>68890</v>
      </c>
      <c r="W15" s="3">
        <v>10.839985</v>
      </c>
      <c r="X15" s="3">
        <v>0.483184</v>
      </c>
      <c r="Y15" s="3">
        <v>939.75691000000006</v>
      </c>
      <c r="Z15">
        <v>7820.2</v>
      </c>
    </row>
    <row r="16" spans="1:26" x14ac:dyDescent="0.2">
      <c r="A16" t="s">
        <v>15</v>
      </c>
      <c r="B16">
        <v>295718</v>
      </c>
      <c r="C16" s="2">
        <v>111.554603</v>
      </c>
      <c r="D16" s="2">
        <v>8.0427660000000003</v>
      </c>
      <c r="E16" s="17">
        <v>546.66975000000002</v>
      </c>
      <c r="F16">
        <v>93508.9</v>
      </c>
      <c r="G16">
        <v>295718</v>
      </c>
      <c r="H16" s="2">
        <v>113.611214</v>
      </c>
      <c r="I16" s="2">
        <v>11.312725</v>
      </c>
      <c r="J16" s="17">
        <v>551.42043999999999</v>
      </c>
      <c r="K16">
        <v>94047</v>
      </c>
      <c r="L16">
        <v>295718</v>
      </c>
      <c r="M16" s="2">
        <v>114.296937</v>
      </c>
      <c r="N16" s="2">
        <v>10.959961999999999</v>
      </c>
      <c r="O16" s="8">
        <v>554.32254</v>
      </c>
      <c r="P16">
        <v>94585.1</v>
      </c>
      <c r="Q16">
        <v>295717</v>
      </c>
      <c r="R16" s="2">
        <v>113.11947500000001</v>
      </c>
      <c r="S16" s="5">
        <v>10.912229999999999</v>
      </c>
      <c r="T16" s="8">
        <v>565.23602000000005</v>
      </c>
      <c r="U16">
        <v>95123.199999999997</v>
      </c>
      <c r="V16">
        <v>295717</v>
      </c>
      <c r="W16" s="2">
        <v>103.057147</v>
      </c>
      <c r="X16" s="2">
        <v>10.660269</v>
      </c>
      <c r="Y16" s="2">
        <v>611.21307999999999</v>
      </c>
      <c r="Z16">
        <v>95661.3</v>
      </c>
    </row>
    <row r="17" spans="1:26" x14ac:dyDescent="0.2">
      <c r="A17" t="s">
        <v>16</v>
      </c>
      <c r="B17">
        <v>62227</v>
      </c>
      <c r="C17" s="2">
        <v>3.6974430000000003</v>
      </c>
      <c r="D17" s="2">
        <v>0.89214700000000002</v>
      </c>
      <c r="E17" s="17">
        <v>988.86418000000003</v>
      </c>
      <c r="F17">
        <v>33953.1</v>
      </c>
      <c r="G17">
        <v>62227</v>
      </c>
      <c r="H17" s="2">
        <v>3.8751950000000002</v>
      </c>
      <c r="I17" s="2">
        <v>0.98166700000000007</v>
      </c>
      <c r="J17" s="17">
        <v>988.77431000000001</v>
      </c>
      <c r="K17">
        <v>33991.800000000003</v>
      </c>
      <c r="L17">
        <v>62227</v>
      </c>
      <c r="M17" s="2">
        <v>4.0247649999999995</v>
      </c>
      <c r="N17" s="2">
        <v>1.072184</v>
      </c>
      <c r="O17" s="8">
        <v>988.24446999999998</v>
      </c>
      <c r="P17">
        <v>34030.5</v>
      </c>
      <c r="Q17">
        <v>62227</v>
      </c>
      <c r="R17" s="2">
        <v>3.924687</v>
      </c>
      <c r="S17" s="5">
        <v>1.0357000000000001</v>
      </c>
      <c r="T17" s="8">
        <v>988.36971000000005</v>
      </c>
      <c r="U17">
        <v>34069.199999999997</v>
      </c>
      <c r="V17">
        <v>62230</v>
      </c>
      <c r="W17" s="2">
        <v>3.7981850000000001</v>
      </c>
      <c r="X17" s="2">
        <v>1.0008970000000001</v>
      </c>
      <c r="Y17" s="2">
        <v>989.32407999999998</v>
      </c>
      <c r="Z17">
        <v>34107.9</v>
      </c>
    </row>
    <row r="18" spans="1:26" x14ac:dyDescent="0.2">
      <c r="A18" t="s">
        <v>17</v>
      </c>
      <c r="B18">
        <v>62642</v>
      </c>
      <c r="C18" s="3">
        <v>5.003215</v>
      </c>
      <c r="D18" s="3">
        <v>0.68798599999999999</v>
      </c>
      <c r="E18" s="17">
        <v>979.45515</v>
      </c>
      <c r="F18">
        <v>21900</v>
      </c>
      <c r="G18">
        <v>62641</v>
      </c>
      <c r="H18" s="3">
        <v>5.2390820000000007</v>
      </c>
      <c r="I18" s="4">
        <v>0.69317999999999991</v>
      </c>
      <c r="J18" s="17">
        <v>979.29900999999995</v>
      </c>
      <c r="K18">
        <v>21960</v>
      </c>
      <c r="L18">
        <v>62630</v>
      </c>
      <c r="M18" s="3">
        <v>5.4665809999999997</v>
      </c>
      <c r="N18" s="4">
        <v>0.74392999999999998</v>
      </c>
      <c r="O18" s="3">
        <v>979.56772000000001</v>
      </c>
      <c r="P18">
        <v>21980</v>
      </c>
      <c r="Q18">
        <v>62620</v>
      </c>
      <c r="R18" s="3">
        <v>5.4600209999999993</v>
      </c>
      <c r="S18" s="3">
        <v>0.72469399999999995</v>
      </c>
      <c r="T18" s="3">
        <v>979.34090000000003</v>
      </c>
      <c r="U18">
        <v>22000</v>
      </c>
      <c r="V18">
        <v>62620</v>
      </c>
      <c r="W18" s="3">
        <v>5.2842120000000001</v>
      </c>
      <c r="X18" s="3">
        <v>0.77543200000000001</v>
      </c>
      <c r="Y18" s="4">
        <v>979.63271999999995</v>
      </c>
      <c r="Z18">
        <v>22010</v>
      </c>
    </row>
    <row r="19" spans="1:26" x14ac:dyDescent="0.2">
      <c r="A19" t="s">
        <v>18</v>
      </c>
      <c r="B19">
        <v>2574.46</v>
      </c>
      <c r="C19" s="2">
        <v>3.5339529999999999</v>
      </c>
      <c r="D19" s="2">
        <v>0.147559</v>
      </c>
      <c r="E19" s="17">
        <v>988.38981000000001</v>
      </c>
      <c r="F19">
        <v>887</v>
      </c>
      <c r="G19">
        <v>2574.46</v>
      </c>
      <c r="H19" s="2">
        <v>3.6086579999999997</v>
      </c>
      <c r="I19" s="2">
        <v>0.167715</v>
      </c>
      <c r="J19" s="17">
        <v>988.00770999999997</v>
      </c>
      <c r="K19">
        <v>887</v>
      </c>
      <c r="L19">
        <v>2574.46</v>
      </c>
      <c r="M19" s="2">
        <v>3.7381390000000003</v>
      </c>
      <c r="N19" s="2">
        <v>0.17319200000000001</v>
      </c>
      <c r="O19" s="8">
        <v>987.58412999999996</v>
      </c>
      <c r="P19">
        <v>887</v>
      </c>
      <c r="Q19">
        <v>2574.46</v>
      </c>
      <c r="R19" s="2">
        <v>3.7921590000000003</v>
      </c>
      <c r="S19" s="2">
        <v>0.16345500000000002</v>
      </c>
      <c r="T19" s="8">
        <v>987.44772999999998</v>
      </c>
      <c r="U19">
        <v>887</v>
      </c>
      <c r="V19">
        <v>2574.46</v>
      </c>
      <c r="W19" s="2">
        <v>3.2707809999999999</v>
      </c>
      <c r="X19" s="2">
        <v>0.17863100000000001</v>
      </c>
      <c r="Y19" s="2">
        <v>989.32129999999995</v>
      </c>
      <c r="Z19">
        <v>887</v>
      </c>
    </row>
    <row r="20" spans="1:26" x14ac:dyDescent="0.2">
      <c r="A20" t="s">
        <v>19</v>
      </c>
      <c r="B20">
        <v>320</v>
      </c>
      <c r="C20" s="2">
        <v>0.45875900000000003</v>
      </c>
      <c r="D20" s="2">
        <v>1.3526E-2</v>
      </c>
      <c r="E20" s="17">
        <v>997.75783999999999</v>
      </c>
      <c r="F20">
        <v>3.8</v>
      </c>
      <c r="G20">
        <v>320</v>
      </c>
      <c r="H20" s="5">
        <v>0.49237999999999998</v>
      </c>
      <c r="I20" s="2">
        <v>2.3998000000000002E-2</v>
      </c>
      <c r="J20" s="17">
        <v>997.54217000000006</v>
      </c>
      <c r="K20">
        <v>4.2</v>
      </c>
      <c r="L20">
        <v>320</v>
      </c>
      <c r="M20" s="2">
        <v>0.51438899999999999</v>
      </c>
      <c r="N20" s="2">
        <v>2.7937E-2</v>
      </c>
      <c r="O20" s="8">
        <v>997.48815000000002</v>
      </c>
      <c r="P20">
        <v>4.5999999999999996</v>
      </c>
      <c r="Q20">
        <v>320</v>
      </c>
      <c r="R20" s="2">
        <v>0.54542800000000002</v>
      </c>
      <c r="S20" s="2">
        <v>3.1406999999999997E-2</v>
      </c>
      <c r="T20" s="8">
        <v>997.33930999999995</v>
      </c>
      <c r="U20">
        <v>4.5999999999999996</v>
      </c>
      <c r="V20">
        <v>320</v>
      </c>
      <c r="W20" s="2">
        <v>0.500753</v>
      </c>
      <c r="X20" s="2">
        <v>3.6381999999999998E-2</v>
      </c>
      <c r="Y20" s="2">
        <v>997.69248000000005</v>
      </c>
      <c r="Z20">
        <v>4.5999999999999996</v>
      </c>
    </row>
    <row r="21" spans="1:26" x14ac:dyDescent="0.2">
      <c r="A21" t="s">
        <v>20</v>
      </c>
      <c r="B21">
        <v>33670</v>
      </c>
      <c r="C21" s="3">
        <v>44.356076999999999</v>
      </c>
      <c r="D21" s="3">
        <v>1.2551210000000002</v>
      </c>
      <c r="E21" s="17">
        <v>793.14026000000001</v>
      </c>
      <c r="F21">
        <v>3657.6</v>
      </c>
      <c r="G21">
        <v>33670</v>
      </c>
      <c r="H21" s="4">
        <v>44.486499999999999</v>
      </c>
      <c r="I21" s="3">
        <v>1.4135960000000001</v>
      </c>
      <c r="J21" s="17">
        <v>795.45015999999998</v>
      </c>
      <c r="K21">
        <v>3667</v>
      </c>
      <c r="L21">
        <v>33670</v>
      </c>
      <c r="M21" s="3">
        <v>44.912323999999998</v>
      </c>
      <c r="N21" s="3">
        <v>1.765255</v>
      </c>
      <c r="O21" s="3">
        <v>800.54920000000004</v>
      </c>
      <c r="P21">
        <v>3676.3</v>
      </c>
      <c r="Q21">
        <v>33670</v>
      </c>
      <c r="R21" s="3">
        <v>44.092218000000003</v>
      </c>
      <c r="S21" s="4">
        <v>1.9905200000000001</v>
      </c>
      <c r="T21" s="3">
        <v>806.65178000000003</v>
      </c>
      <c r="U21">
        <v>3685.7</v>
      </c>
      <c r="V21">
        <v>33670</v>
      </c>
      <c r="W21" s="3">
        <v>41.771701</v>
      </c>
      <c r="X21" s="3">
        <v>1.9892750000000001</v>
      </c>
      <c r="Y21" s="3">
        <v>828.53102000000001</v>
      </c>
      <c r="Z21">
        <v>3695</v>
      </c>
    </row>
    <row r="22" spans="1:26" x14ac:dyDescent="0.2">
      <c r="A22" t="s">
        <v>21</v>
      </c>
      <c r="B22">
        <v>306190</v>
      </c>
      <c r="C22" s="3">
        <v>65.136436000000003</v>
      </c>
      <c r="D22" s="3">
        <v>5.6807840000000001</v>
      </c>
      <c r="E22" s="17">
        <v>603.11986999999999</v>
      </c>
      <c r="F22">
        <v>94350</v>
      </c>
      <c r="G22">
        <v>306190</v>
      </c>
      <c r="H22" s="3">
        <v>69.241013000000009</v>
      </c>
      <c r="I22" s="3">
        <v>5.9513950000000007</v>
      </c>
      <c r="J22" s="17">
        <v>587.89299000000005</v>
      </c>
      <c r="K22">
        <v>94470</v>
      </c>
      <c r="L22">
        <v>306170</v>
      </c>
      <c r="M22" s="3">
        <v>73.082616999999999</v>
      </c>
      <c r="N22" s="3">
        <v>9.348236</v>
      </c>
      <c r="O22" s="3">
        <v>587.45848000000001</v>
      </c>
      <c r="P22">
        <v>94590</v>
      </c>
      <c r="Q22">
        <v>306110</v>
      </c>
      <c r="R22" s="3">
        <v>71.890679000000006</v>
      </c>
      <c r="S22" s="3">
        <v>9.2159180000000003</v>
      </c>
      <c r="T22" s="3">
        <v>609.86953999999992</v>
      </c>
      <c r="U22">
        <v>94710</v>
      </c>
      <c r="V22">
        <v>306130</v>
      </c>
      <c r="W22" s="3">
        <v>70.250647000000001</v>
      </c>
      <c r="X22" s="3">
        <v>9.040934</v>
      </c>
      <c r="Y22" s="3">
        <v>626.72303000000011</v>
      </c>
      <c r="Z22">
        <v>94830</v>
      </c>
    </row>
    <row r="23" spans="1:26" x14ac:dyDescent="0.2">
      <c r="A23" t="s">
        <v>22</v>
      </c>
      <c r="B23">
        <v>91605.6</v>
      </c>
      <c r="C23" s="2">
        <v>15.640739</v>
      </c>
      <c r="D23" s="5">
        <v>2.7733000000000003</v>
      </c>
      <c r="E23" s="17">
        <v>930.11918000000003</v>
      </c>
      <c r="F23">
        <v>33120</v>
      </c>
      <c r="G23">
        <v>91605.6</v>
      </c>
      <c r="H23" s="2">
        <v>15.900697000000001</v>
      </c>
      <c r="I23" s="2">
        <v>2.7755649999999998</v>
      </c>
      <c r="J23" s="17">
        <v>924.58758</v>
      </c>
      <c r="K23">
        <v>33120</v>
      </c>
      <c r="L23">
        <v>91605.6</v>
      </c>
      <c r="M23" s="2">
        <v>16.152622000000001</v>
      </c>
      <c r="N23" s="5">
        <v>2.8177399999999997</v>
      </c>
      <c r="O23" s="8">
        <v>927.95771999999999</v>
      </c>
      <c r="P23">
        <v>33120</v>
      </c>
      <c r="Q23">
        <v>91605.6</v>
      </c>
      <c r="R23" s="2">
        <v>16.354725000000002</v>
      </c>
      <c r="S23" s="2">
        <v>2.9040019999999998</v>
      </c>
      <c r="T23" s="8">
        <v>931.33813999999995</v>
      </c>
      <c r="U23">
        <v>33120</v>
      </c>
      <c r="V23">
        <v>91605.6</v>
      </c>
      <c r="W23" s="5">
        <v>15.15657</v>
      </c>
      <c r="X23" s="2">
        <v>2.9049459999999998</v>
      </c>
      <c r="Y23" s="8">
        <v>940.26846</v>
      </c>
      <c r="Z23">
        <v>33120</v>
      </c>
    </row>
    <row r="24" spans="1:26" x14ac:dyDescent="0.2">
      <c r="A24" t="s">
        <v>23</v>
      </c>
      <c r="B24">
        <v>230080</v>
      </c>
      <c r="C24" s="4">
        <v>21.93525</v>
      </c>
      <c r="D24" s="3">
        <v>3.683738</v>
      </c>
      <c r="E24" s="17">
        <v>883.81226000000004</v>
      </c>
      <c r="F24">
        <v>69290.5</v>
      </c>
      <c r="G24">
        <v>230080</v>
      </c>
      <c r="H24" s="3">
        <v>22.980153999999999</v>
      </c>
      <c r="I24" s="3">
        <v>3.7785850000000001</v>
      </c>
      <c r="J24" s="17">
        <v>880.62675000000002</v>
      </c>
      <c r="K24">
        <v>69290.5</v>
      </c>
      <c r="L24">
        <v>230080</v>
      </c>
      <c r="M24" s="3">
        <v>23.444791000000002</v>
      </c>
      <c r="N24" s="3">
        <v>3.7001019999999998</v>
      </c>
      <c r="O24" s="3">
        <v>880.34749999999997</v>
      </c>
      <c r="P24">
        <v>69290.5</v>
      </c>
      <c r="Q24">
        <v>230080</v>
      </c>
      <c r="R24" s="3">
        <v>23.712653</v>
      </c>
      <c r="S24" s="4">
        <v>3.83161</v>
      </c>
      <c r="T24" s="3">
        <v>883.77553</v>
      </c>
      <c r="U24">
        <v>69290.5</v>
      </c>
      <c r="V24">
        <v>230080</v>
      </c>
      <c r="W24" s="4">
        <v>23.472380000000001</v>
      </c>
      <c r="X24" s="3">
        <v>3.8464430000000003</v>
      </c>
      <c r="Y24" s="3">
        <v>887.82070999999996</v>
      </c>
      <c r="Z24">
        <v>69290.5</v>
      </c>
    </row>
    <row r="25" spans="1:26" x14ac:dyDescent="0.2">
      <c r="A25" t="s">
        <v>24</v>
      </c>
      <c r="B25">
        <v>48080</v>
      </c>
      <c r="C25" s="2">
        <v>4.8936580000000003</v>
      </c>
      <c r="D25" s="3">
        <v>0.57391300000000001</v>
      </c>
      <c r="E25" s="17">
        <v>958.47369000000003</v>
      </c>
      <c r="F25">
        <v>19233.7</v>
      </c>
      <c r="G25">
        <v>48080</v>
      </c>
      <c r="H25" s="5">
        <v>4.9589799999999995</v>
      </c>
      <c r="I25" s="3">
        <v>0.59881600000000001</v>
      </c>
      <c r="J25" s="17">
        <v>957.36698999999999</v>
      </c>
      <c r="K25">
        <v>19259</v>
      </c>
      <c r="L25">
        <v>48080</v>
      </c>
      <c r="M25" s="2">
        <v>4.9526980000000007</v>
      </c>
      <c r="N25" s="3">
        <v>0.65140599999999993</v>
      </c>
      <c r="O25" s="3">
        <v>957.48459000000003</v>
      </c>
      <c r="P25">
        <v>19259</v>
      </c>
      <c r="Q25">
        <v>48080</v>
      </c>
      <c r="R25" s="2">
        <v>4.8626890000000005</v>
      </c>
      <c r="S25" s="3">
        <v>1.2366440000000001</v>
      </c>
      <c r="T25" s="3">
        <v>959.81197999999995</v>
      </c>
      <c r="U25">
        <v>19259</v>
      </c>
      <c r="V25">
        <v>48080</v>
      </c>
      <c r="W25" s="2">
        <v>4.4458710000000004</v>
      </c>
      <c r="X25" s="3">
        <v>1.1492929999999999</v>
      </c>
      <c r="Y25" s="3">
        <v>962.71116000000006</v>
      </c>
      <c r="Z25">
        <v>19259</v>
      </c>
    </row>
    <row r="26" spans="1:26" x14ac:dyDescent="0.2">
      <c r="A26" t="s">
        <v>25</v>
      </c>
      <c r="B26">
        <v>20142</v>
      </c>
      <c r="C26" s="3">
        <v>9.225738999999999</v>
      </c>
      <c r="D26" s="2">
        <v>0.67441600000000002</v>
      </c>
      <c r="E26" s="17">
        <v>982.14891999999998</v>
      </c>
      <c r="F26">
        <v>12459.7</v>
      </c>
      <c r="G26">
        <v>20138.099999999999</v>
      </c>
      <c r="H26" s="3">
        <v>9.9030269999999998</v>
      </c>
      <c r="I26" s="5">
        <v>0.65549000000000002</v>
      </c>
      <c r="J26" s="17">
        <v>982.05533000000003</v>
      </c>
      <c r="K26">
        <v>12439.3</v>
      </c>
      <c r="L26">
        <v>20136.400000000001</v>
      </c>
      <c r="M26" s="3">
        <v>9.9115149999999996</v>
      </c>
      <c r="N26" s="2">
        <v>0.64183199999999996</v>
      </c>
      <c r="O26" s="8">
        <v>982.20866999999998</v>
      </c>
      <c r="P26">
        <v>12419</v>
      </c>
      <c r="Q26">
        <v>20136.400000000001</v>
      </c>
      <c r="R26" s="3">
        <v>10.248400999999999</v>
      </c>
      <c r="S26" s="2">
        <v>0.64126300000000003</v>
      </c>
      <c r="T26" s="8">
        <v>982.71734000000004</v>
      </c>
      <c r="U26">
        <v>12398.6</v>
      </c>
      <c r="V26">
        <v>20136.400000000001</v>
      </c>
      <c r="W26" s="3">
        <v>9.6109159999999996</v>
      </c>
      <c r="X26" s="2">
        <v>0.64395599999999997</v>
      </c>
      <c r="Y26" s="5">
        <v>983.99905999999999</v>
      </c>
      <c r="Z26">
        <v>12378.3</v>
      </c>
    </row>
    <row r="27" spans="1:26" x14ac:dyDescent="0.2">
      <c r="A27" t="s">
        <v>26</v>
      </c>
      <c r="B27">
        <v>499564</v>
      </c>
      <c r="C27" s="3">
        <v>77.631876000000005</v>
      </c>
      <c r="D27" s="3">
        <v>5.6111560000000003</v>
      </c>
      <c r="E27" s="17">
        <v>662.04735000000005</v>
      </c>
      <c r="F27">
        <v>185552.4</v>
      </c>
      <c r="G27">
        <v>499547.35</v>
      </c>
      <c r="H27" s="3">
        <v>79.697361999999998</v>
      </c>
      <c r="I27" s="3">
        <v>5.9650609999999995</v>
      </c>
      <c r="J27" s="17">
        <v>647.75610000000006</v>
      </c>
      <c r="K27">
        <v>185593</v>
      </c>
      <c r="L27">
        <v>499603.47899999999</v>
      </c>
      <c r="M27" s="3">
        <v>81.695164999999989</v>
      </c>
      <c r="N27" s="3">
        <v>6.5321440000000006</v>
      </c>
      <c r="O27" s="3">
        <v>652.61680000000001</v>
      </c>
      <c r="P27">
        <v>185635.9</v>
      </c>
      <c r="Q27">
        <v>499570.03600000002</v>
      </c>
      <c r="R27" s="3">
        <v>81.511227000000005</v>
      </c>
      <c r="S27" s="3">
        <v>6.7441139999999997</v>
      </c>
      <c r="T27" s="3">
        <v>671.06150000000002</v>
      </c>
      <c r="U27">
        <v>185678.8</v>
      </c>
      <c r="V27">
        <v>499556.64500000002</v>
      </c>
      <c r="W27" s="3">
        <v>72.322647000000003</v>
      </c>
      <c r="X27" s="3">
        <v>6.4711780000000001</v>
      </c>
      <c r="Y27" s="3">
        <v>721.28459999999995</v>
      </c>
      <c r="Z27">
        <v>185721.7</v>
      </c>
    </row>
    <row r="28" spans="1:26" x14ac:dyDescent="0.2">
      <c r="A28" t="s">
        <v>27</v>
      </c>
      <c r="B28">
        <v>407310.64</v>
      </c>
      <c r="C28" s="3">
        <v>32.037680999999999</v>
      </c>
      <c r="D28" s="3">
        <v>8.0028039999999994</v>
      </c>
      <c r="E28" s="17">
        <v>943.97275000000002</v>
      </c>
      <c r="F28">
        <v>279800</v>
      </c>
      <c r="G28">
        <v>407310.64</v>
      </c>
      <c r="H28" s="3">
        <v>31.849848000000001</v>
      </c>
      <c r="I28" s="3">
        <v>8.2026339999999998</v>
      </c>
      <c r="J28" s="17">
        <v>944.65034000000003</v>
      </c>
      <c r="K28">
        <v>279800</v>
      </c>
      <c r="L28">
        <v>407310.64</v>
      </c>
      <c r="M28" s="3">
        <v>31.729198</v>
      </c>
      <c r="N28" s="3">
        <v>8.2372709999999998</v>
      </c>
      <c r="O28" s="3">
        <v>945.39369999999997</v>
      </c>
      <c r="P28">
        <v>279800</v>
      </c>
      <c r="Q28">
        <v>407283.59</v>
      </c>
      <c r="R28" s="3">
        <v>31.326491000000001</v>
      </c>
      <c r="S28" s="3">
        <v>8.2134090000000004</v>
      </c>
      <c r="T28" s="3">
        <v>946.71603000000005</v>
      </c>
      <c r="U28">
        <v>279800</v>
      </c>
      <c r="V28">
        <v>407283.53200000001</v>
      </c>
      <c r="W28" s="3">
        <v>31.065866999999997</v>
      </c>
      <c r="X28" s="3">
        <v>8.8263089999999984</v>
      </c>
      <c r="Y28" s="3">
        <v>952.84772999999996</v>
      </c>
      <c r="Z28">
        <v>279800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3BCF-57BE-A74C-B312-247045564C79}">
  <dimension ref="A1:Z28"/>
  <sheetViews>
    <sheetView workbookViewId="0">
      <selection sqref="A1:XFD1048576"/>
    </sheetView>
  </sheetViews>
  <sheetFormatPr baseColWidth="10" defaultRowHeight="16" x14ac:dyDescent="0.2"/>
  <cols>
    <col min="1" max="1" width="21" customWidth="1"/>
  </cols>
  <sheetData>
    <row r="1" spans="1:26" x14ac:dyDescent="0.2">
      <c r="B1" s="19" t="s">
        <v>55</v>
      </c>
      <c r="C1" s="19" t="s">
        <v>56</v>
      </c>
      <c r="D1" s="19" t="s">
        <v>58</v>
      </c>
      <c r="E1" s="19" t="s">
        <v>59</v>
      </c>
      <c r="F1" s="19" t="s">
        <v>61</v>
      </c>
      <c r="G1" s="25" t="s">
        <v>63</v>
      </c>
      <c r="H1" s="25" t="s">
        <v>64</v>
      </c>
      <c r="I1" s="25" t="s">
        <v>66</v>
      </c>
      <c r="J1" s="25" t="s">
        <v>67</v>
      </c>
      <c r="K1" s="25" t="s">
        <v>69</v>
      </c>
      <c r="L1" s="31" t="s">
        <v>71</v>
      </c>
      <c r="M1" s="31" t="s">
        <v>72</v>
      </c>
      <c r="N1" s="31" t="s">
        <v>74</v>
      </c>
      <c r="O1" s="31" t="s">
        <v>75</v>
      </c>
      <c r="P1" s="31" t="s">
        <v>77</v>
      </c>
      <c r="Q1" s="37" t="s">
        <v>79</v>
      </c>
      <c r="R1" s="37" t="s">
        <v>80</v>
      </c>
      <c r="S1" s="37" t="s">
        <v>82</v>
      </c>
      <c r="T1" s="37" t="s">
        <v>83</v>
      </c>
      <c r="U1" s="37" t="s">
        <v>85</v>
      </c>
      <c r="V1" s="43" t="s">
        <v>87</v>
      </c>
      <c r="W1" s="43" t="s">
        <v>88</v>
      </c>
      <c r="X1" s="43" t="s">
        <v>90</v>
      </c>
      <c r="Y1" s="43" t="s">
        <v>91</v>
      </c>
      <c r="Z1" s="43" t="s">
        <v>93</v>
      </c>
    </row>
    <row r="2" spans="1:26" x14ac:dyDescent="0.2">
      <c r="A2" s="15" t="s">
        <v>1</v>
      </c>
      <c r="B2" s="19">
        <v>91.42373280644631</v>
      </c>
      <c r="C2" s="19">
        <v>457.93060000000003</v>
      </c>
      <c r="D2" s="20">
        <v>26.09994</v>
      </c>
      <c r="E2" s="19">
        <v>395.83735303149905</v>
      </c>
      <c r="F2" s="8">
        <v>82.163470000000004</v>
      </c>
      <c r="G2" s="25">
        <v>98.592721333859885</v>
      </c>
      <c r="H2" s="25">
        <v>460.85840000000002</v>
      </c>
      <c r="I2" s="26">
        <v>26.503187</v>
      </c>
      <c r="J2" s="25">
        <v>417.26115184497718</v>
      </c>
      <c r="K2" s="8">
        <v>84.395250000000004</v>
      </c>
      <c r="L2" s="31">
        <v>109.63071153092346</v>
      </c>
      <c r="M2" s="31">
        <v>464.2407</v>
      </c>
      <c r="N2" s="32">
        <v>26.042687999999998</v>
      </c>
      <c r="O2" s="31">
        <v>454.99117409610164</v>
      </c>
      <c r="P2" s="8">
        <v>81.403259999999989</v>
      </c>
      <c r="Q2" s="37">
        <v>110.76973021184098</v>
      </c>
      <c r="R2" s="37">
        <v>466.27390000000003</v>
      </c>
      <c r="S2" s="38">
        <v>26.222168</v>
      </c>
      <c r="T2" s="37">
        <v>444.62117610054827</v>
      </c>
      <c r="U2" s="8">
        <v>82.922579999999996</v>
      </c>
      <c r="V2" s="43">
        <v>108.84764557729027</v>
      </c>
      <c r="W2" s="43">
        <v>463.83</v>
      </c>
      <c r="X2" s="44">
        <v>24.873296999999997</v>
      </c>
      <c r="Y2" s="43">
        <v>435.225238000437</v>
      </c>
      <c r="Z2" s="8">
        <v>74.962899999999991</v>
      </c>
    </row>
    <row r="3" spans="1:26" x14ac:dyDescent="0.2">
      <c r="A3" s="15" t="s">
        <v>2</v>
      </c>
      <c r="B3" s="19">
        <v>110.81671961953641</v>
      </c>
      <c r="C3" s="19">
        <v>499.71870000000001</v>
      </c>
      <c r="D3" s="22">
        <v>33.436999</v>
      </c>
      <c r="E3" s="19">
        <v>476.06275735692725</v>
      </c>
      <c r="F3" s="3">
        <v>121.82930999999999</v>
      </c>
      <c r="G3" s="25">
        <v>117.03609956353067</v>
      </c>
      <c r="H3" s="25">
        <v>508.63299999999998</v>
      </c>
      <c r="I3" s="27">
        <v>32.979017999999996</v>
      </c>
      <c r="J3" s="25">
        <v>502.76472055635384</v>
      </c>
      <c r="K3" s="3">
        <v>121.74414999999999</v>
      </c>
      <c r="L3" s="31">
        <v>128.34176659380154</v>
      </c>
      <c r="M3" s="31">
        <v>514.40679999999998</v>
      </c>
      <c r="N3" s="34">
        <v>33.20431</v>
      </c>
      <c r="O3" s="31">
        <v>543.29906699890159</v>
      </c>
      <c r="P3" s="3">
        <v>122.76800999999999</v>
      </c>
      <c r="Q3" s="37">
        <v>130.12659754509551</v>
      </c>
      <c r="R3" s="37">
        <v>519.44050000000004</v>
      </c>
      <c r="S3" s="39">
        <v>32.589708999999999</v>
      </c>
      <c r="T3" s="37">
        <v>535.83087674509716</v>
      </c>
      <c r="U3" s="3">
        <v>121.67788</v>
      </c>
      <c r="V3" s="43">
        <v>126.96286444326667</v>
      </c>
      <c r="W3" s="43">
        <v>516.71879999999999</v>
      </c>
      <c r="X3" s="45">
        <v>30.938054000000001</v>
      </c>
      <c r="Y3" s="43">
        <v>525.21181065260851</v>
      </c>
      <c r="Z3" s="3">
        <v>110.90557000000001</v>
      </c>
    </row>
    <row r="4" spans="1:26" x14ac:dyDescent="0.2">
      <c r="A4" s="15" t="s">
        <v>3</v>
      </c>
      <c r="B4" s="19">
        <v>9.9350693304657884</v>
      </c>
      <c r="C4" s="19">
        <v>326.54829999999998</v>
      </c>
      <c r="D4" s="21">
        <v>9.5179489999999998</v>
      </c>
      <c r="E4" s="19">
        <v>53.95389762443439</v>
      </c>
      <c r="F4" s="8">
        <v>58.488399999999999</v>
      </c>
      <c r="G4" s="25">
        <v>10.855945243458672</v>
      </c>
      <c r="H4" s="25">
        <v>336.42520000000002</v>
      </c>
      <c r="I4" s="26">
        <v>9.7459030000000002</v>
      </c>
      <c r="J4" s="25">
        <v>59.199447421492366</v>
      </c>
      <c r="K4" s="8">
        <v>60.50694</v>
      </c>
      <c r="L4" s="31">
        <v>12.453138095525633</v>
      </c>
      <c r="M4" s="31">
        <v>333.84300000000002</v>
      </c>
      <c r="N4" s="33">
        <v>9.757670000000001</v>
      </c>
      <c r="O4" s="31">
        <v>66.363537115268556</v>
      </c>
      <c r="P4" s="8">
        <v>56.202400000000004</v>
      </c>
      <c r="Q4" s="37">
        <v>12.823426821590063</v>
      </c>
      <c r="R4" s="37">
        <v>339.18729999999999</v>
      </c>
      <c r="S4" s="40">
        <v>9.7195999999999998</v>
      </c>
      <c r="T4" s="37">
        <v>68.915875214653681</v>
      </c>
      <c r="U4" s="8">
        <v>54.728679999999997</v>
      </c>
      <c r="V4" s="43">
        <v>13.421197804123111</v>
      </c>
      <c r="W4" s="43">
        <v>331.18540000000002</v>
      </c>
      <c r="X4" s="44">
        <v>9.4996589999999994</v>
      </c>
      <c r="Y4" s="43">
        <v>70.240275010196356</v>
      </c>
      <c r="Z4" s="8">
        <v>48.459830000000004</v>
      </c>
    </row>
    <row r="5" spans="1:26" x14ac:dyDescent="0.2">
      <c r="A5" s="15" t="s">
        <v>4</v>
      </c>
      <c r="B5" s="23">
        <v>10.348185532</v>
      </c>
      <c r="C5" s="19">
        <v>183.52029999999999</v>
      </c>
      <c r="D5" s="22">
        <v>6.5331149999999996</v>
      </c>
      <c r="E5" s="19">
        <v>52.397494687486265</v>
      </c>
      <c r="F5" s="3">
        <v>25.212520000000001</v>
      </c>
      <c r="G5" s="28">
        <v>10.994017318999999</v>
      </c>
      <c r="H5" s="25">
        <v>182.47239999999999</v>
      </c>
      <c r="I5" s="27">
        <v>6.7930420000000007</v>
      </c>
      <c r="J5" s="25">
        <v>56.323836169717652</v>
      </c>
      <c r="K5" s="3">
        <v>26.161729999999999</v>
      </c>
      <c r="L5" s="36">
        <v>12.305229171000001</v>
      </c>
      <c r="M5" s="31">
        <v>179.43039999999999</v>
      </c>
      <c r="N5" s="35">
        <v>6.6828760000000003</v>
      </c>
      <c r="O5" s="31">
        <v>62.316840749970545</v>
      </c>
      <c r="P5" s="3">
        <v>25.164830000000002</v>
      </c>
      <c r="Q5" s="41">
        <v>13.055255109000001</v>
      </c>
      <c r="R5" s="37">
        <v>178.15969999999999</v>
      </c>
      <c r="S5" s="39">
        <v>6.7268140000000001</v>
      </c>
      <c r="T5" s="37">
        <v>62.327983579589898</v>
      </c>
      <c r="U5" s="3">
        <v>25.409790000000001</v>
      </c>
      <c r="V5" s="46">
        <v>12.811557938</v>
      </c>
      <c r="W5" s="43">
        <v>177.23759999999999</v>
      </c>
      <c r="X5" s="45">
        <v>6.4324489999999992</v>
      </c>
      <c r="Y5" s="43">
        <v>57.472012426685268</v>
      </c>
      <c r="Z5" s="3">
        <v>24.071860000000001</v>
      </c>
    </row>
    <row r="6" spans="1:26" x14ac:dyDescent="0.2">
      <c r="A6" s="15" t="s">
        <v>5</v>
      </c>
      <c r="B6" s="19">
        <v>3.7956582192759893</v>
      </c>
      <c r="C6" s="19">
        <v>61.5687</v>
      </c>
      <c r="D6" s="22">
        <v>1.4906060000000001</v>
      </c>
      <c r="E6" s="19">
        <v>21.046951516493198</v>
      </c>
      <c r="F6" s="3">
        <v>9.7456499999999995</v>
      </c>
      <c r="G6" s="25">
        <v>4.7716863039612276</v>
      </c>
      <c r="H6" s="25">
        <v>62.514400000000002</v>
      </c>
      <c r="I6" s="27">
        <v>1.5515460000000001</v>
      </c>
      <c r="J6" s="25">
        <v>22.946726163578855</v>
      </c>
      <c r="K6" s="3">
        <v>10.04612</v>
      </c>
      <c r="L6" s="31">
        <v>4.8075122853254015</v>
      </c>
      <c r="M6" s="31">
        <v>63.854300000000002</v>
      </c>
      <c r="N6" s="35">
        <v>1.5812729999999999</v>
      </c>
      <c r="O6" s="31">
        <v>25.596474964572511</v>
      </c>
      <c r="P6" s="3">
        <v>9.9400700000000004</v>
      </c>
      <c r="Q6" s="37">
        <v>4.9170309467528446</v>
      </c>
      <c r="R6" s="37">
        <v>64.971199999999996</v>
      </c>
      <c r="S6" s="39">
        <v>1.626652</v>
      </c>
      <c r="T6" s="37">
        <v>25.944504645695737</v>
      </c>
      <c r="U6" s="3">
        <v>10.001479999999999</v>
      </c>
      <c r="V6" s="43">
        <v>5.324700100465293</v>
      </c>
      <c r="W6" s="43">
        <v>65.174000000000007</v>
      </c>
      <c r="X6" s="45">
        <v>1.5259320000000001</v>
      </c>
      <c r="Y6" s="43">
        <v>25.00844888635066</v>
      </c>
      <c r="Z6" s="3">
        <v>8.9089899999999993</v>
      </c>
    </row>
    <row r="7" spans="1:26" x14ac:dyDescent="0.2">
      <c r="A7" s="15" t="s">
        <v>6</v>
      </c>
      <c r="B7" s="19">
        <v>48.95544515631866</v>
      </c>
      <c r="C7" s="19">
        <v>535.44399999999996</v>
      </c>
      <c r="D7" s="22">
        <v>23.695026000000002</v>
      </c>
      <c r="E7" s="19">
        <v>196.27206857633828</v>
      </c>
      <c r="F7" s="3">
        <v>131.84903</v>
      </c>
      <c r="G7" s="25">
        <v>54.474197550228943</v>
      </c>
      <c r="H7" s="25">
        <v>538.60530000000006</v>
      </c>
      <c r="I7" s="27">
        <v>24.445396000000002</v>
      </c>
      <c r="J7" s="25">
        <v>218.62894095167508</v>
      </c>
      <c r="K7" s="3">
        <v>132.77126999999999</v>
      </c>
      <c r="L7" s="31">
        <v>65.486859513957228</v>
      </c>
      <c r="M7" s="31">
        <v>542.51220000000001</v>
      </c>
      <c r="N7" s="35">
        <v>24.190964000000001</v>
      </c>
      <c r="O7" s="31">
        <v>249.00054072917868</v>
      </c>
      <c r="P7" s="3">
        <v>131.14648</v>
      </c>
      <c r="Q7" s="37">
        <v>68.358839625418355</v>
      </c>
      <c r="R7" s="37">
        <v>542.14670000000001</v>
      </c>
      <c r="S7" s="39">
        <v>24.227513999999999</v>
      </c>
      <c r="T7" s="37">
        <v>252.5481799648966</v>
      </c>
      <c r="U7" s="3">
        <v>125.39477000000001</v>
      </c>
      <c r="V7" s="43">
        <v>65.29989982873947</v>
      </c>
      <c r="W7" s="43">
        <v>537.52919999999995</v>
      </c>
      <c r="X7" s="45">
        <v>23.766193999999999</v>
      </c>
      <c r="Y7" s="43">
        <v>245.97455865404294</v>
      </c>
      <c r="Z7" s="3">
        <v>114.06858</v>
      </c>
    </row>
    <row r="8" spans="1:26" x14ac:dyDescent="0.2">
      <c r="A8" s="15" t="s">
        <v>7</v>
      </c>
      <c r="B8" s="19">
        <v>65.831913051761632</v>
      </c>
      <c r="C8" s="19">
        <v>293.96769999999998</v>
      </c>
      <c r="D8" s="21">
        <v>13.764113</v>
      </c>
      <c r="E8" s="19">
        <v>313.11592931433864</v>
      </c>
      <c r="F8" s="2">
        <v>54.547110000000004</v>
      </c>
      <c r="G8" s="25">
        <v>70.495053634295346</v>
      </c>
      <c r="H8" s="25">
        <v>296.64640000000003</v>
      </c>
      <c r="I8" s="29">
        <v>13.81696</v>
      </c>
      <c r="J8" s="25">
        <v>332.12106380639062</v>
      </c>
      <c r="K8" s="2">
        <v>52.306150000000002</v>
      </c>
      <c r="L8" s="31">
        <v>77.531967097326486</v>
      </c>
      <c r="M8" s="31">
        <v>299.02190000000002</v>
      </c>
      <c r="N8" s="32">
        <v>13.788245999999999</v>
      </c>
      <c r="O8" s="31">
        <v>356.84121641006772</v>
      </c>
      <c r="P8" s="2">
        <v>52.284959999999998</v>
      </c>
      <c r="Q8" s="37">
        <v>73.599303860684699</v>
      </c>
      <c r="R8" s="37">
        <v>303.20979999999997</v>
      </c>
      <c r="S8" s="38">
        <v>13.538875000000001</v>
      </c>
      <c r="T8" s="37">
        <v>346.49873796163519</v>
      </c>
      <c r="U8" s="2">
        <v>48.491870000000006</v>
      </c>
      <c r="V8" s="43">
        <v>79.196077044801271</v>
      </c>
      <c r="W8" s="43">
        <v>302.8252</v>
      </c>
      <c r="X8" s="44">
        <v>13.069925</v>
      </c>
      <c r="Y8" s="43">
        <v>355.22244950521105</v>
      </c>
      <c r="Z8" s="2">
        <v>43.838099999999997</v>
      </c>
    </row>
    <row r="9" spans="1:26" x14ac:dyDescent="0.2">
      <c r="A9" s="15" t="s">
        <v>8</v>
      </c>
      <c r="B9" s="19">
        <v>5.8811146014106823</v>
      </c>
      <c r="C9" s="19">
        <v>69.107399999999998</v>
      </c>
      <c r="D9" s="21">
        <v>2.794835</v>
      </c>
      <c r="E9" s="19">
        <v>24.072829276774378</v>
      </c>
      <c r="F9" s="2">
        <v>19.742069999999998</v>
      </c>
      <c r="G9" s="25">
        <v>6.9783275660777226</v>
      </c>
      <c r="H9" s="25">
        <v>69.756100000000004</v>
      </c>
      <c r="I9" s="26">
        <v>2.8074129999999999</v>
      </c>
      <c r="J9" s="25">
        <v>26.92438510306593</v>
      </c>
      <c r="K9" s="2">
        <v>21.076830000000001</v>
      </c>
      <c r="L9" s="31">
        <v>8.29774303414416</v>
      </c>
      <c r="M9" s="31">
        <v>70.203199999999995</v>
      </c>
      <c r="N9" s="32">
        <v>2.8872809999999998</v>
      </c>
      <c r="O9" s="31">
        <v>30.624720196228996</v>
      </c>
      <c r="P9" s="2">
        <v>20.240299999999998</v>
      </c>
      <c r="Q9" s="37">
        <v>7.8984927050037683</v>
      </c>
      <c r="R9" s="37">
        <v>70.031400000000005</v>
      </c>
      <c r="S9" s="38">
        <v>2.826085</v>
      </c>
      <c r="T9" s="37">
        <v>31.081901909215638</v>
      </c>
      <c r="U9" s="2">
        <v>14.749790000000001</v>
      </c>
      <c r="V9" s="43">
        <v>9.7810855859656183</v>
      </c>
      <c r="W9" s="43">
        <v>70.023600000000002</v>
      </c>
      <c r="X9" s="44">
        <v>2.7260260000000001</v>
      </c>
      <c r="Y9" s="43">
        <v>31.370395572765847</v>
      </c>
      <c r="Z9" s="2">
        <v>11.47974</v>
      </c>
    </row>
    <row r="10" spans="1:26" x14ac:dyDescent="0.2">
      <c r="A10" s="15" t="s">
        <v>9</v>
      </c>
      <c r="B10" s="19">
        <v>54.762924604670907</v>
      </c>
      <c r="C10" s="19">
        <v>269.48289999999997</v>
      </c>
      <c r="D10" s="21">
        <v>24.030895000000001</v>
      </c>
      <c r="E10" s="19">
        <v>240.771351298833</v>
      </c>
      <c r="F10" s="8">
        <v>59.870660000000001</v>
      </c>
      <c r="G10" s="25">
        <v>59.691223683530055</v>
      </c>
      <c r="H10" s="25">
        <v>271.62610000000001</v>
      </c>
      <c r="I10" s="26">
        <v>24.677948000000001</v>
      </c>
      <c r="J10" s="25">
        <v>255.64797991647103</v>
      </c>
      <c r="K10" s="8">
        <v>57.197180000000003</v>
      </c>
      <c r="L10" s="31">
        <v>66.376729178037991</v>
      </c>
      <c r="M10" s="31">
        <v>274.9812</v>
      </c>
      <c r="N10" s="32">
        <v>25.023502000000001</v>
      </c>
      <c r="O10" s="31">
        <v>275.70800176784297</v>
      </c>
      <c r="P10" s="8">
        <v>58.409190000000002</v>
      </c>
      <c r="Q10" s="37">
        <v>63.976848760783064</v>
      </c>
      <c r="R10" s="37">
        <v>275.88549999999998</v>
      </c>
      <c r="S10" s="38">
        <v>24.828679000000001</v>
      </c>
      <c r="T10" s="37">
        <v>268.51491697254858</v>
      </c>
      <c r="U10" s="8">
        <v>55.372599999999998</v>
      </c>
      <c r="V10" s="43">
        <v>65.369025511283112</v>
      </c>
      <c r="W10" s="43">
        <v>275.1071</v>
      </c>
      <c r="X10" s="44">
        <v>23.246067</v>
      </c>
      <c r="Y10" s="43">
        <v>271.89178836264665</v>
      </c>
      <c r="Z10" s="8">
        <v>48.697769999999998</v>
      </c>
    </row>
    <row r="11" spans="1:26" x14ac:dyDescent="0.2">
      <c r="A11" s="15" t="s">
        <v>10</v>
      </c>
      <c r="B11" s="19">
        <v>539.48465294242874</v>
      </c>
      <c r="C11" s="19">
        <v>3050.8008</v>
      </c>
      <c r="D11" s="21">
        <v>143.06659400000001</v>
      </c>
      <c r="E11" s="19">
        <v>2472.9643445871698</v>
      </c>
      <c r="F11" s="8">
        <v>473.75317000000001</v>
      </c>
      <c r="G11" s="25">
        <v>583.80115710118275</v>
      </c>
      <c r="H11" s="25">
        <v>3054.7530000000002</v>
      </c>
      <c r="I11" s="26">
        <v>142.03639100000001</v>
      </c>
      <c r="J11" s="25">
        <v>2595.1510451976515</v>
      </c>
      <c r="K11" s="8">
        <v>476.61786000000001</v>
      </c>
      <c r="L11" s="31">
        <v>638.92355175763521</v>
      </c>
      <c r="M11" s="31">
        <v>3069.1325999999999</v>
      </c>
      <c r="N11" s="32">
        <v>140.087411</v>
      </c>
      <c r="O11" s="31">
        <v>2790.9568787466646</v>
      </c>
      <c r="P11" s="8">
        <v>458.64350000000002</v>
      </c>
      <c r="Q11" s="37">
        <v>640.6674256392032</v>
      </c>
      <c r="R11" s="37">
        <v>3065.2293</v>
      </c>
      <c r="S11" s="38">
        <v>138.88187200000002</v>
      </c>
      <c r="T11" s="37">
        <v>2728.8702467058779</v>
      </c>
      <c r="U11" s="8">
        <v>450.25175000000002</v>
      </c>
      <c r="V11" s="43">
        <v>605.19717711127544</v>
      </c>
      <c r="W11" s="43">
        <v>3037.9167000000002</v>
      </c>
      <c r="X11" s="44">
        <v>127.83573699999999</v>
      </c>
      <c r="Y11" s="43">
        <v>2639.0087016482562</v>
      </c>
      <c r="Z11" s="8">
        <v>400.63857000000002</v>
      </c>
    </row>
    <row r="12" spans="1:26" x14ac:dyDescent="0.2">
      <c r="A12" s="15" t="s">
        <v>11</v>
      </c>
      <c r="B12" s="19">
        <v>704.32134379729746</v>
      </c>
      <c r="C12" s="19">
        <v>4356.7224999999999</v>
      </c>
      <c r="D12" s="22">
        <v>203.66698099999999</v>
      </c>
      <c r="E12" s="19">
        <v>3469.8534639455338</v>
      </c>
      <c r="F12" s="3">
        <v>925.26657</v>
      </c>
      <c r="G12" s="25">
        <v>753.35726424000802</v>
      </c>
      <c r="H12" s="25">
        <v>4381.9027999999998</v>
      </c>
      <c r="I12" s="27">
        <v>204.512293</v>
      </c>
      <c r="J12" s="25">
        <v>3690.8491525176532</v>
      </c>
      <c r="K12" s="3">
        <v>911.02085999999997</v>
      </c>
      <c r="L12" s="31">
        <v>837.22470922586683</v>
      </c>
      <c r="M12" s="31">
        <v>4393.5038000000004</v>
      </c>
      <c r="N12" s="35">
        <v>200.68459300000001</v>
      </c>
      <c r="O12" s="31">
        <v>3974.443355019605</v>
      </c>
      <c r="P12" s="3">
        <v>876.48321999999996</v>
      </c>
      <c r="Q12" s="37">
        <v>831.05421657253282</v>
      </c>
      <c r="R12" s="37">
        <v>4443.3743999999997</v>
      </c>
      <c r="S12" s="39">
        <v>200.80434199999999</v>
      </c>
      <c r="T12" s="37">
        <v>3888.2260359215625</v>
      </c>
      <c r="U12" s="3">
        <v>824.63427000000001</v>
      </c>
      <c r="V12" s="43">
        <v>840.82423901477398</v>
      </c>
      <c r="W12" s="43">
        <v>4350.1189999999997</v>
      </c>
      <c r="X12" s="45">
        <v>194.24805499999999</v>
      </c>
      <c r="Y12" s="43">
        <v>3889.6688952996215</v>
      </c>
      <c r="Z12" s="3">
        <v>744.73063999999999</v>
      </c>
    </row>
    <row r="13" spans="1:26" x14ac:dyDescent="0.2">
      <c r="A13" s="15" t="s">
        <v>12</v>
      </c>
      <c r="B13" s="19">
        <v>21.262017070989746</v>
      </c>
      <c r="C13" s="19">
        <v>477.49470000000002</v>
      </c>
      <c r="D13" s="20">
        <v>15.86795</v>
      </c>
      <c r="E13" s="19">
        <v>193.14814658693302</v>
      </c>
      <c r="F13" s="8">
        <v>95.378079999999997</v>
      </c>
      <c r="G13" s="25">
        <v>23.559924565735546</v>
      </c>
      <c r="H13" s="25">
        <v>475.3621</v>
      </c>
      <c r="I13" s="26">
        <v>15.708523999999999</v>
      </c>
      <c r="J13" s="25">
        <v>199.84440601353094</v>
      </c>
      <c r="K13" s="8">
        <v>99.571399999999997</v>
      </c>
      <c r="L13" s="31">
        <v>23.638738917212109</v>
      </c>
      <c r="M13" s="31">
        <v>472.71120000000002</v>
      </c>
      <c r="N13" s="32">
        <v>15.141636</v>
      </c>
      <c r="O13" s="31">
        <v>212.0494472421112</v>
      </c>
      <c r="P13" s="8">
        <v>96.745080000000002</v>
      </c>
      <c r="Q13" s="37">
        <v>21.936248551293691</v>
      </c>
      <c r="R13" s="37">
        <v>473.52730000000003</v>
      </c>
      <c r="S13" s="38">
        <v>15.386998999999999</v>
      </c>
      <c r="T13" s="37">
        <v>205.25701489250162</v>
      </c>
      <c r="U13" s="8">
        <v>90.172560000000004</v>
      </c>
      <c r="V13" s="43">
        <v>22.591224996236253</v>
      </c>
      <c r="W13" s="43">
        <v>464.37959999999998</v>
      </c>
      <c r="X13" s="44">
        <v>14.470268000000001</v>
      </c>
      <c r="Y13" s="43">
        <v>188.92599593680674</v>
      </c>
      <c r="Z13" s="8">
        <v>76.798100000000005</v>
      </c>
    </row>
    <row r="14" spans="1:26" x14ac:dyDescent="0.2">
      <c r="A14" s="15" t="s">
        <v>13</v>
      </c>
      <c r="B14" s="19">
        <v>25.072230839362067</v>
      </c>
      <c r="C14" s="19">
        <v>465.1601</v>
      </c>
      <c r="D14" s="22">
        <v>17.274353999999999</v>
      </c>
      <c r="E14" s="23">
        <v>128.61000000000001</v>
      </c>
      <c r="F14" s="3">
        <v>63.286370000000005</v>
      </c>
      <c r="G14" s="25">
        <v>31.696495809546985</v>
      </c>
      <c r="H14" s="25">
        <v>468.82929999999999</v>
      </c>
      <c r="I14" s="27">
        <v>17.874513</v>
      </c>
      <c r="J14" s="28">
        <v>143.11199999999999</v>
      </c>
      <c r="K14" s="3">
        <v>65.758169999999993</v>
      </c>
      <c r="L14" s="31">
        <v>39.709351311009222</v>
      </c>
      <c r="M14" s="31">
        <v>472.09780000000001</v>
      </c>
      <c r="N14" s="35">
        <v>17.849381000000001</v>
      </c>
      <c r="O14" s="36">
        <v>160.565</v>
      </c>
      <c r="P14" s="3">
        <v>65.880839999999992</v>
      </c>
      <c r="Q14" s="37">
        <v>44.289964219362822</v>
      </c>
      <c r="R14" s="37">
        <v>474.85840000000002</v>
      </c>
      <c r="S14" s="39">
        <v>17.968800999999999</v>
      </c>
      <c r="T14" s="41">
        <v>163.989</v>
      </c>
      <c r="U14" s="3">
        <v>65.628690000000006</v>
      </c>
      <c r="V14" s="43">
        <v>41.692928494897089</v>
      </c>
      <c r="W14" s="43">
        <v>472.44069999999999</v>
      </c>
      <c r="X14" s="45">
        <v>17.606514000000001</v>
      </c>
      <c r="Y14" s="46">
        <v>157.18199999999999</v>
      </c>
      <c r="Z14" s="3">
        <v>63.27637</v>
      </c>
    </row>
    <row r="15" spans="1:26" x14ac:dyDescent="0.2">
      <c r="A15" s="15" t="s">
        <v>14</v>
      </c>
      <c r="B15" s="19">
        <v>107.16739731248727</v>
      </c>
      <c r="C15" s="19">
        <v>233.001</v>
      </c>
      <c r="D15" s="22">
        <v>10.921146</v>
      </c>
      <c r="E15" s="19">
        <v>299.091127524505</v>
      </c>
      <c r="F15" s="3">
        <v>66.606130000000007</v>
      </c>
      <c r="G15" s="25">
        <v>111.54787795327648</v>
      </c>
      <c r="H15" s="25">
        <v>235.4153</v>
      </c>
      <c r="I15" s="27">
        <v>10.871708</v>
      </c>
      <c r="J15" s="25">
        <v>336.37750016054645</v>
      </c>
      <c r="K15" s="3">
        <v>66.484649999999988</v>
      </c>
      <c r="L15" s="31">
        <v>109.52204482074934</v>
      </c>
      <c r="M15" s="31">
        <v>239.78380000000001</v>
      </c>
      <c r="N15" s="35">
        <v>11.335763999999999</v>
      </c>
      <c r="O15" s="31">
        <v>385.73668079711814</v>
      </c>
      <c r="P15" s="3">
        <v>67.040649999999999</v>
      </c>
      <c r="Q15" s="37">
        <v>216.84912194568989</v>
      </c>
      <c r="R15" s="37">
        <v>244.67599999999999</v>
      </c>
      <c r="S15" s="39">
        <v>11.317482999999999</v>
      </c>
      <c r="T15" s="37">
        <v>399.32170163243075</v>
      </c>
      <c r="U15" s="3">
        <v>64.509140000000002</v>
      </c>
      <c r="V15" s="43">
        <v>180.54210516769857</v>
      </c>
      <c r="W15" s="43">
        <v>243.2234</v>
      </c>
      <c r="X15" s="45">
        <v>10.839985</v>
      </c>
      <c r="Y15" s="43">
        <v>425.85228192812104</v>
      </c>
      <c r="Z15" s="3">
        <v>60.243089999999995</v>
      </c>
    </row>
    <row r="16" spans="1:26" x14ac:dyDescent="0.2">
      <c r="A16" s="15" t="s">
        <v>15</v>
      </c>
      <c r="B16" s="19">
        <v>322.31192255779183</v>
      </c>
      <c r="C16" s="19">
        <v>2593.2536</v>
      </c>
      <c r="D16" s="21">
        <v>111.554603</v>
      </c>
      <c r="E16" s="19">
        <v>1877.0716876337788</v>
      </c>
      <c r="F16" s="8">
        <v>453.33024999999998</v>
      </c>
      <c r="G16" s="25">
        <v>342.9372017730625</v>
      </c>
      <c r="H16" s="25">
        <v>2610.3398999999999</v>
      </c>
      <c r="I16" s="26">
        <v>113.611214</v>
      </c>
      <c r="J16" s="25">
        <v>1961.7961973543565</v>
      </c>
      <c r="K16" s="8">
        <v>448.57956000000001</v>
      </c>
      <c r="L16" s="31">
        <v>373.32912631630683</v>
      </c>
      <c r="M16" s="31">
        <v>2616.4164000000001</v>
      </c>
      <c r="N16" s="32">
        <v>114.296937</v>
      </c>
      <c r="O16" s="31">
        <v>2091.9324262669788</v>
      </c>
      <c r="P16" s="8">
        <v>445.67746</v>
      </c>
      <c r="Q16" s="37">
        <v>361.81796778195371</v>
      </c>
      <c r="R16" s="37">
        <v>2590.7429999999999</v>
      </c>
      <c r="S16" s="38">
        <v>113.11947500000001</v>
      </c>
      <c r="T16" s="37">
        <v>2011.3021988274477</v>
      </c>
      <c r="U16" s="8">
        <v>434.76398</v>
      </c>
      <c r="V16" s="43">
        <v>340.87186687236863</v>
      </c>
      <c r="W16" s="43">
        <v>2512.6336999999999</v>
      </c>
      <c r="X16" s="44">
        <v>103.057147</v>
      </c>
      <c r="Y16" s="43">
        <v>1896.7553015181375</v>
      </c>
      <c r="Z16" s="8">
        <v>388.78692000000001</v>
      </c>
    </row>
    <row r="17" spans="1:26" x14ac:dyDescent="0.2">
      <c r="A17" s="15" t="s">
        <v>16</v>
      </c>
      <c r="B17" s="19">
        <v>5.4223840650655326</v>
      </c>
      <c r="C17" s="19">
        <v>100.4171</v>
      </c>
      <c r="D17" s="21">
        <v>3.6974430000000003</v>
      </c>
      <c r="E17" s="19">
        <v>28.083597512484101</v>
      </c>
      <c r="F17" s="8">
        <v>11.135819999999999</v>
      </c>
      <c r="G17" s="25">
        <v>6.279437879761244</v>
      </c>
      <c r="H17" s="25">
        <v>99.9649</v>
      </c>
      <c r="I17" s="26">
        <v>3.8751950000000002</v>
      </c>
      <c r="J17" s="25">
        <v>30.483806017831817</v>
      </c>
      <c r="K17" s="8">
        <v>11.22569</v>
      </c>
      <c r="L17" s="31">
        <v>7.6150946416610354</v>
      </c>
      <c r="M17" s="31">
        <v>100.0243</v>
      </c>
      <c r="N17" s="32">
        <v>4.0247649999999995</v>
      </c>
      <c r="O17" s="31">
        <v>34.429023435021151</v>
      </c>
      <c r="P17" s="8">
        <v>11.75553</v>
      </c>
      <c r="Q17" s="37">
        <v>7.9499616650665113</v>
      </c>
      <c r="R17" s="37">
        <v>98.886799999999994</v>
      </c>
      <c r="S17" s="38">
        <v>3.924687</v>
      </c>
      <c r="T17" s="37">
        <v>34.343961072823475</v>
      </c>
      <c r="U17" s="8">
        <v>11.63029</v>
      </c>
      <c r="V17" s="43">
        <v>7.9982590922131145</v>
      </c>
      <c r="W17" s="43">
        <v>98.858500000000006</v>
      </c>
      <c r="X17" s="44">
        <v>3.7981850000000001</v>
      </c>
      <c r="Y17" s="43">
        <v>34.601740323338618</v>
      </c>
      <c r="Z17" s="8">
        <v>10.67592</v>
      </c>
    </row>
    <row r="18" spans="1:26" x14ac:dyDescent="0.2">
      <c r="A18" s="15" t="s">
        <v>17</v>
      </c>
      <c r="B18" s="19">
        <v>8.5482031863154333</v>
      </c>
      <c r="C18" s="19">
        <v>147.69450000000001</v>
      </c>
      <c r="D18" s="22">
        <v>5.003215</v>
      </c>
      <c r="E18" s="19">
        <v>43.047309305736292</v>
      </c>
      <c r="F18" s="3">
        <v>20.54485</v>
      </c>
      <c r="G18" s="25">
        <v>9.6065703619777505</v>
      </c>
      <c r="H18" s="25">
        <v>146.07910000000001</v>
      </c>
      <c r="I18" s="27">
        <v>5.2390820000000007</v>
      </c>
      <c r="J18" s="25">
        <v>47.758736931780085</v>
      </c>
      <c r="K18" s="3">
        <v>20.700990000000001</v>
      </c>
      <c r="L18" s="31">
        <v>11.255581775625673</v>
      </c>
      <c r="M18" s="31">
        <v>146.7697</v>
      </c>
      <c r="N18" s="35">
        <v>5.4665809999999997</v>
      </c>
      <c r="O18" s="31">
        <v>53.751411409444664</v>
      </c>
      <c r="P18" s="3">
        <v>20.432279999999999</v>
      </c>
      <c r="Q18" s="37">
        <v>11.733992610988006</v>
      </c>
      <c r="R18" s="37">
        <v>147.5085</v>
      </c>
      <c r="S18" s="39">
        <v>5.4600209999999993</v>
      </c>
      <c r="T18" s="37">
        <v>54.751510087780304</v>
      </c>
      <c r="U18" s="3">
        <v>20.659099999999999</v>
      </c>
      <c r="V18" s="43">
        <v>12.125742354964805</v>
      </c>
      <c r="W18" s="43">
        <v>148.61689999999999</v>
      </c>
      <c r="X18" s="45">
        <v>5.2842120000000001</v>
      </c>
      <c r="Y18" s="43">
        <v>56.846622904439066</v>
      </c>
      <c r="Z18" s="3">
        <v>20.367279999999997</v>
      </c>
    </row>
    <row r="19" spans="1:26" x14ac:dyDescent="0.2">
      <c r="A19" s="15" t="s">
        <v>18</v>
      </c>
      <c r="B19" s="19">
        <v>10.754088413320945</v>
      </c>
      <c r="C19" s="19">
        <v>28.6784</v>
      </c>
      <c r="D19" s="21">
        <v>3.5339529999999999</v>
      </c>
      <c r="E19" s="19">
        <v>62.216885435948797</v>
      </c>
      <c r="F19" s="8">
        <v>11.610190000000001</v>
      </c>
      <c r="G19" s="25">
        <v>11.704208687376596</v>
      </c>
      <c r="H19" s="25">
        <v>29.643000000000001</v>
      </c>
      <c r="I19" s="26">
        <v>3.6086579999999997</v>
      </c>
      <c r="J19" s="25">
        <v>65.712180342983643</v>
      </c>
      <c r="K19" s="8">
        <v>11.992290000000001</v>
      </c>
      <c r="L19" s="31">
        <v>11.504480929066453</v>
      </c>
      <c r="M19" s="31">
        <v>30.542999999999999</v>
      </c>
      <c r="N19" s="32">
        <v>3.7381390000000003</v>
      </c>
      <c r="O19" s="31">
        <v>71.000359760461123</v>
      </c>
      <c r="P19" s="8">
        <v>12.41587</v>
      </c>
      <c r="Q19" s="37">
        <v>12.151339425089958</v>
      </c>
      <c r="R19" s="37">
        <v>31.577100000000002</v>
      </c>
      <c r="S19" s="38">
        <v>3.7921590000000003</v>
      </c>
      <c r="T19" s="37">
        <v>69.825641851011653</v>
      </c>
      <c r="U19" s="8">
        <v>12.55227</v>
      </c>
      <c r="V19" s="43">
        <v>12.215002696486984</v>
      </c>
      <c r="W19" s="43">
        <v>32.204099999999997</v>
      </c>
      <c r="X19" s="44">
        <v>3.2707809999999999</v>
      </c>
      <c r="Y19" s="43">
        <v>73.992591285302936</v>
      </c>
      <c r="Z19" s="8">
        <v>10.678700000000001</v>
      </c>
    </row>
    <row r="20" spans="1:26" x14ac:dyDescent="0.2">
      <c r="A20" s="15" t="s">
        <v>19</v>
      </c>
      <c r="B20" s="19">
        <v>2.6467160331129205</v>
      </c>
      <c r="C20" s="19">
        <v>22.263500000000001</v>
      </c>
      <c r="D20" s="21">
        <v>0.45875900000000003</v>
      </c>
      <c r="E20" s="19">
        <v>11.668253265441665</v>
      </c>
      <c r="F20" s="8">
        <v>2.2421599999999997</v>
      </c>
      <c r="G20" s="25">
        <v>2.7831955144706182</v>
      </c>
      <c r="H20" s="25">
        <v>23.3766</v>
      </c>
      <c r="I20" s="29">
        <v>0.49237999999999998</v>
      </c>
      <c r="J20" s="25">
        <v>13.489380930863083</v>
      </c>
      <c r="K20" s="8">
        <v>2.45783</v>
      </c>
      <c r="L20" s="31">
        <v>2.9733688809244665</v>
      </c>
      <c r="M20" s="31">
        <v>25.044799999999999</v>
      </c>
      <c r="N20" s="32">
        <v>0.51438899999999999</v>
      </c>
      <c r="O20" s="31">
        <v>15.298771846953235</v>
      </c>
      <c r="P20" s="8">
        <v>2.5118499999999999</v>
      </c>
      <c r="Q20" s="37">
        <v>3.1858653390064684</v>
      </c>
      <c r="R20" s="37">
        <v>26.557200000000002</v>
      </c>
      <c r="S20" s="38">
        <v>0.54542800000000002</v>
      </c>
      <c r="T20" s="37">
        <v>15.725847979402216</v>
      </c>
      <c r="U20" s="8">
        <v>2.6606900000000002</v>
      </c>
      <c r="V20" s="43">
        <v>3.0619213875947833</v>
      </c>
      <c r="W20" s="43">
        <v>27.572399999999998</v>
      </c>
      <c r="X20" s="44">
        <v>0.500753</v>
      </c>
      <c r="Y20" s="43">
        <v>14.933066818960594</v>
      </c>
      <c r="Z20" s="8">
        <v>2.3075199999999998</v>
      </c>
    </row>
    <row r="21" spans="1:26" x14ac:dyDescent="0.2">
      <c r="A21" s="15" t="s">
        <v>20</v>
      </c>
      <c r="B21" s="19">
        <v>156.8204985116779</v>
      </c>
      <c r="C21" s="19">
        <v>912.8587</v>
      </c>
      <c r="D21" s="22">
        <v>44.356076999999999</v>
      </c>
      <c r="E21" s="19">
        <v>784.06043024008</v>
      </c>
      <c r="F21" s="3">
        <v>206.85973999999999</v>
      </c>
      <c r="G21" s="25">
        <v>167.94970050588415</v>
      </c>
      <c r="H21" s="25">
        <v>919.45150000000001</v>
      </c>
      <c r="I21" s="30">
        <v>44.486499999999999</v>
      </c>
      <c r="J21" s="25">
        <v>833.86964168706027</v>
      </c>
      <c r="K21" s="3">
        <v>204.54983999999999</v>
      </c>
      <c r="L21" s="31">
        <v>186.70064131842793</v>
      </c>
      <c r="M21" s="31">
        <v>930.92250000000001</v>
      </c>
      <c r="N21" s="35">
        <v>44.912323999999998</v>
      </c>
      <c r="O21" s="31">
        <v>914.04343817960716</v>
      </c>
      <c r="P21" s="3">
        <v>199.45079999999999</v>
      </c>
      <c r="Q21" s="37">
        <v>193.45415109019228</v>
      </c>
      <c r="R21" s="37">
        <v>946.64530000000002</v>
      </c>
      <c r="S21" s="39">
        <v>44.092218000000003</v>
      </c>
      <c r="T21" s="37">
        <v>910.19434756862597</v>
      </c>
      <c r="U21" s="3">
        <v>193.34822</v>
      </c>
      <c r="V21" s="43">
        <v>197.52796849338239</v>
      </c>
      <c r="W21" s="43">
        <v>950.21339999999998</v>
      </c>
      <c r="X21" s="45">
        <v>41.771701</v>
      </c>
      <c r="Y21" s="43">
        <v>909.79346666148103</v>
      </c>
      <c r="Z21" s="3">
        <v>171.46898000000002</v>
      </c>
    </row>
    <row r="22" spans="1:26" x14ac:dyDescent="0.2">
      <c r="A22" s="15" t="s">
        <v>21</v>
      </c>
      <c r="B22" s="19">
        <v>86.814306306458704</v>
      </c>
      <c r="C22" s="19">
        <v>1837.1736000000001</v>
      </c>
      <c r="D22" s="22">
        <v>65.136436000000003</v>
      </c>
      <c r="E22" s="19">
        <v>470.02257279090998</v>
      </c>
      <c r="F22" s="3">
        <v>396.88013000000001</v>
      </c>
      <c r="G22" s="25">
        <v>92.178691127183001</v>
      </c>
      <c r="H22" s="25">
        <v>1843.2689</v>
      </c>
      <c r="I22" s="27">
        <v>69.241013000000009</v>
      </c>
      <c r="J22" s="25">
        <v>524.64583388458175</v>
      </c>
      <c r="K22" s="3">
        <v>412.10701</v>
      </c>
      <c r="L22" s="31">
        <v>110.30959423727396</v>
      </c>
      <c r="M22" s="31">
        <v>1838.8898999999999</v>
      </c>
      <c r="N22" s="35">
        <v>73.082616999999999</v>
      </c>
      <c r="O22" s="31">
        <v>588.78256776587205</v>
      </c>
      <c r="P22" s="3">
        <v>412.54151999999999</v>
      </c>
      <c r="Q22" s="37">
        <v>112.75689402572034</v>
      </c>
      <c r="R22" s="37">
        <v>1832.7421999999999</v>
      </c>
      <c r="S22" s="39">
        <v>71.890679000000006</v>
      </c>
      <c r="T22" s="37">
        <v>596.054591863312</v>
      </c>
      <c r="U22" s="3">
        <v>390.13046000000003</v>
      </c>
      <c r="V22" s="43">
        <v>109.77393801726173</v>
      </c>
      <c r="W22" s="43">
        <v>1824.5536</v>
      </c>
      <c r="X22" s="45">
        <v>70.250647000000001</v>
      </c>
      <c r="Y22" s="43">
        <v>599.44918839910758</v>
      </c>
      <c r="Z22" s="3">
        <v>373.27696999999995</v>
      </c>
    </row>
    <row r="23" spans="1:26" x14ac:dyDescent="0.2">
      <c r="A23" s="15" t="s">
        <v>22</v>
      </c>
      <c r="B23" s="19">
        <v>31.982152338227422</v>
      </c>
      <c r="C23" s="19">
        <v>518.73569999999995</v>
      </c>
      <c r="D23" s="21">
        <v>15.640739</v>
      </c>
      <c r="E23" s="19">
        <v>206.42615230893085</v>
      </c>
      <c r="F23" s="8">
        <v>69.88082</v>
      </c>
      <c r="G23" s="25">
        <v>37.152652906890992</v>
      </c>
      <c r="H23" s="25">
        <v>522.68910000000005</v>
      </c>
      <c r="I23" s="26">
        <v>15.900697000000001</v>
      </c>
      <c r="J23" s="25">
        <v>221.35787471892979</v>
      </c>
      <c r="K23" s="8">
        <v>75.412419999999997</v>
      </c>
      <c r="L23" s="31">
        <v>42.459381834781958</v>
      </c>
      <c r="M23" s="31">
        <v>524.24199999999996</v>
      </c>
      <c r="N23" s="32">
        <v>16.152622000000001</v>
      </c>
      <c r="O23" s="31">
        <v>242.31311657796689</v>
      </c>
      <c r="P23" s="8">
        <v>72.042280000000005</v>
      </c>
      <c r="Q23" s="37">
        <v>43.452578855536409</v>
      </c>
      <c r="R23" s="37">
        <v>526.4058</v>
      </c>
      <c r="S23" s="38">
        <v>16.354725000000002</v>
      </c>
      <c r="T23" s="37">
        <v>239.98692263890158</v>
      </c>
      <c r="U23" s="8">
        <v>68.661860000000004</v>
      </c>
      <c r="V23" s="43">
        <v>43.985746000811822</v>
      </c>
      <c r="W23" s="43">
        <v>516.63049999999998</v>
      </c>
      <c r="X23" s="48">
        <v>15.15657</v>
      </c>
      <c r="Y23" s="43">
        <v>229.03186052077729</v>
      </c>
      <c r="Z23" s="8">
        <v>59.731540000000003</v>
      </c>
    </row>
    <row r="24" spans="1:26" x14ac:dyDescent="0.2">
      <c r="A24" s="15" t="s">
        <v>23</v>
      </c>
      <c r="B24" s="19">
        <v>42.827383176418941</v>
      </c>
      <c r="C24" s="19">
        <v>891.52549999999997</v>
      </c>
      <c r="D24" s="24">
        <v>21.93525</v>
      </c>
      <c r="E24" s="19">
        <v>185.28685455262101</v>
      </c>
      <c r="F24" s="3">
        <v>116.18774000000001</v>
      </c>
      <c r="G24" s="25">
        <v>47.968241760727409</v>
      </c>
      <c r="H24" s="25">
        <v>905.51599999999996</v>
      </c>
      <c r="I24" s="27">
        <v>22.980153999999999</v>
      </c>
      <c r="J24" s="25">
        <v>210.1467489204195</v>
      </c>
      <c r="K24" s="3">
        <v>119.37325</v>
      </c>
      <c r="L24" s="31">
        <v>52.034664287496199</v>
      </c>
      <c r="M24" s="31">
        <v>899.90549999999996</v>
      </c>
      <c r="N24" s="35">
        <v>23.444791000000002</v>
      </c>
      <c r="O24" s="31">
        <v>243.31707935863608</v>
      </c>
      <c r="P24" s="3">
        <v>119.6525</v>
      </c>
      <c r="Q24" s="37">
        <v>57.682332745388372</v>
      </c>
      <c r="R24" s="37">
        <v>897.22609999999997</v>
      </c>
      <c r="S24" s="39">
        <v>23.712653</v>
      </c>
      <c r="T24" s="37">
        <v>251.01927841619676</v>
      </c>
      <c r="U24" s="3">
        <v>116.22447</v>
      </c>
      <c r="V24" s="43">
        <v>59.146251858018843</v>
      </c>
      <c r="W24" s="43">
        <v>890.83330000000001</v>
      </c>
      <c r="X24" s="47">
        <v>23.472380000000001</v>
      </c>
      <c r="Y24" s="43">
        <v>251.362040527804</v>
      </c>
      <c r="Z24" s="3">
        <v>112.17928999999999</v>
      </c>
    </row>
    <row r="25" spans="1:26" x14ac:dyDescent="0.2">
      <c r="A25" s="15" t="s">
        <v>24</v>
      </c>
      <c r="B25" s="19">
        <v>18.918409851781501</v>
      </c>
      <c r="C25" s="19">
        <v>275.91039999999998</v>
      </c>
      <c r="D25" s="21">
        <v>4.8936580000000003</v>
      </c>
      <c r="E25" s="19">
        <v>89.952699524894001</v>
      </c>
      <c r="F25" s="3">
        <v>41.526309999999995</v>
      </c>
      <c r="G25" s="25">
        <v>20.186679627576687</v>
      </c>
      <c r="H25" s="25">
        <v>275.42250000000001</v>
      </c>
      <c r="I25" s="29">
        <v>4.9589799999999995</v>
      </c>
      <c r="J25" s="25">
        <v>95.649966260980165</v>
      </c>
      <c r="K25" s="3">
        <v>42.633009999999999</v>
      </c>
      <c r="L25" s="31">
        <v>22.186996262128215</v>
      </c>
      <c r="M25" s="31">
        <v>274.60140000000001</v>
      </c>
      <c r="N25" s="32">
        <v>4.9526980000000007</v>
      </c>
      <c r="O25" s="31">
        <v>106.13792401559286</v>
      </c>
      <c r="P25" s="3">
        <v>42.515410000000003</v>
      </c>
      <c r="Q25" s="37">
        <v>22.716830140117203</v>
      </c>
      <c r="R25" s="37">
        <v>274.16039999999998</v>
      </c>
      <c r="S25" s="38">
        <v>4.8626890000000005</v>
      </c>
      <c r="T25" s="37">
        <v>105.720354988541</v>
      </c>
      <c r="U25" s="3">
        <v>40.188019999999995</v>
      </c>
      <c r="V25" s="43">
        <v>20.799650422485307</v>
      </c>
      <c r="W25" s="43">
        <v>271.23219999999998</v>
      </c>
      <c r="X25" s="44">
        <v>4.4458710000000004</v>
      </c>
      <c r="Y25" s="43">
        <v>106.69682862555049</v>
      </c>
      <c r="Z25" s="3">
        <v>37.288839999999993</v>
      </c>
    </row>
    <row r="26" spans="1:26" x14ac:dyDescent="0.2">
      <c r="A26" s="15" t="s">
        <v>25</v>
      </c>
      <c r="B26" s="19">
        <v>7.7800622366442029</v>
      </c>
      <c r="C26" s="19">
        <v>99.396299999999997</v>
      </c>
      <c r="D26" s="22">
        <v>9.225738999999999</v>
      </c>
      <c r="E26" s="19">
        <v>44.766722790582605</v>
      </c>
      <c r="F26" s="8">
        <v>17.851080000000003</v>
      </c>
      <c r="G26" s="25">
        <v>8.9017046622377443</v>
      </c>
      <c r="H26" s="25">
        <v>102.56950000000001</v>
      </c>
      <c r="I26" s="27">
        <v>9.9030269999999998</v>
      </c>
      <c r="J26" s="25">
        <v>48.589100043095378</v>
      </c>
      <c r="K26" s="8">
        <v>17.944669999999999</v>
      </c>
      <c r="L26" s="31">
        <v>10.474231567122159</v>
      </c>
      <c r="M26" s="31">
        <v>103.50920000000001</v>
      </c>
      <c r="N26" s="35">
        <v>9.9115149999999996</v>
      </c>
      <c r="O26" s="31">
        <v>54.177882425843102</v>
      </c>
      <c r="P26" s="8">
        <v>17.791330000000002</v>
      </c>
      <c r="Q26" s="37">
        <v>10.630059765803715</v>
      </c>
      <c r="R26" s="37">
        <v>102.85590000000001</v>
      </c>
      <c r="S26" s="39">
        <v>10.248400999999999</v>
      </c>
      <c r="T26" s="37">
        <v>54.331588482305797</v>
      </c>
      <c r="U26" s="8">
        <v>17.28266</v>
      </c>
      <c r="V26" s="43">
        <v>10.131334311794406</v>
      </c>
      <c r="W26" s="43">
        <v>102.9744</v>
      </c>
      <c r="X26" s="45">
        <v>9.6109159999999996</v>
      </c>
      <c r="Y26" s="43">
        <v>53.706800043684197</v>
      </c>
      <c r="Z26" s="8">
        <v>16.00094</v>
      </c>
    </row>
    <row r="27" spans="1:26" x14ac:dyDescent="0.2">
      <c r="A27" s="15" t="s">
        <v>26</v>
      </c>
      <c r="B27" s="19">
        <v>221.43375391751638</v>
      </c>
      <c r="C27" s="19">
        <v>2297.7372</v>
      </c>
      <c r="D27" s="22">
        <v>77.631876000000005</v>
      </c>
      <c r="E27" s="19">
        <v>1233.5549670116764</v>
      </c>
      <c r="F27" s="3">
        <v>337.95265000000001</v>
      </c>
      <c r="G27" s="25">
        <v>245.06399697412027</v>
      </c>
      <c r="H27" s="25">
        <v>2289.7891</v>
      </c>
      <c r="I27" s="27">
        <v>79.697361999999998</v>
      </c>
      <c r="J27" s="25">
        <v>1313.2453301976493</v>
      </c>
      <c r="K27" s="3">
        <v>352.2439</v>
      </c>
      <c r="L27" s="31">
        <v>276.33863147607332</v>
      </c>
      <c r="M27" s="31">
        <v>2293.0164</v>
      </c>
      <c r="N27" s="35">
        <v>81.695164999999989</v>
      </c>
      <c r="O27" s="31">
        <v>1421.7027152180381</v>
      </c>
      <c r="P27" s="3">
        <v>347.38319999999999</v>
      </c>
      <c r="Q27" s="37">
        <v>279.31112914509259</v>
      </c>
      <c r="R27" s="37">
        <v>2313.9045999999998</v>
      </c>
      <c r="S27" s="39">
        <v>81.511227000000005</v>
      </c>
      <c r="T27" s="37">
        <v>1394.3200551294094</v>
      </c>
      <c r="U27" s="3">
        <v>328.93849999999998</v>
      </c>
      <c r="V27" s="43">
        <v>259.92385753307019</v>
      </c>
      <c r="W27" s="43">
        <v>2283.8137000000002</v>
      </c>
      <c r="X27" s="45">
        <v>72.322647000000003</v>
      </c>
      <c r="Y27" s="43">
        <v>1276.9626856482525</v>
      </c>
      <c r="Z27" s="3">
        <v>278.71540000000005</v>
      </c>
    </row>
    <row r="28" spans="1:26" x14ac:dyDescent="0.2">
      <c r="A28" s="15" t="s">
        <v>27</v>
      </c>
      <c r="B28" s="19">
        <v>124.84268165798646</v>
      </c>
      <c r="C28" s="19">
        <v>524.404</v>
      </c>
      <c r="D28" s="22">
        <v>32.037680999999999</v>
      </c>
      <c r="E28" s="19">
        <v>515.65467146954688</v>
      </c>
      <c r="F28" s="3">
        <v>56.027250000000002</v>
      </c>
      <c r="G28" s="25">
        <v>135.99308991753585</v>
      </c>
      <c r="H28" s="25">
        <v>533.11609999999996</v>
      </c>
      <c r="I28" s="27">
        <v>31.849848000000001</v>
      </c>
      <c r="J28" s="25">
        <v>541.0187497690971</v>
      </c>
      <c r="K28" s="3">
        <v>55.34966</v>
      </c>
      <c r="L28" s="31">
        <v>139.8616549749392</v>
      </c>
      <c r="M28" s="31">
        <v>539.65470000000005</v>
      </c>
      <c r="N28" s="35">
        <v>31.729198</v>
      </c>
      <c r="O28" s="31">
        <v>555.45537148708934</v>
      </c>
      <c r="P28" s="3">
        <v>54.606300000000005</v>
      </c>
      <c r="Q28" s="37">
        <v>130.31872457658451</v>
      </c>
      <c r="R28" s="37">
        <v>545.66229999999996</v>
      </c>
      <c r="S28" s="39">
        <v>31.326491000000001</v>
      </c>
      <c r="T28" s="37">
        <v>533.87952918845372</v>
      </c>
      <c r="U28" s="3">
        <v>53.283970000000004</v>
      </c>
      <c r="V28" s="43">
        <v>137.39560704153357</v>
      </c>
      <c r="W28" s="43">
        <v>546.23</v>
      </c>
      <c r="X28" s="45">
        <v>31.065866999999997</v>
      </c>
      <c r="Y28" s="43">
        <v>547.05417423587585</v>
      </c>
      <c r="Z28" s="3">
        <v>47.152269999999994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3FDC-E72A-7D41-8CBB-C75B08DA6438}">
  <dimension ref="A1:Z28"/>
  <sheetViews>
    <sheetView workbookViewId="0">
      <selection activeCell="R34" sqref="R34"/>
    </sheetView>
  </sheetViews>
  <sheetFormatPr baseColWidth="10" defaultRowHeight="16" x14ac:dyDescent="0.2"/>
  <cols>
    <col min="1" max="1" width="21" customWidth="1"/>
  </cols>
  <sheetData>
    <row r="1" spans="1:26" x14ac:dyDescent="0.2">
      <c r="B1" s="19" t="s">
        <v>58</v>
      </c>
      <c r="C1" s="19" t="s">
        <v>60</v>
      </c>
      <c r="D1" s="19" t="s">
        <v>62</v>
      </c>
      <c r="E1" s="19" t="s">
        <v>61</v>
      </c>
      <c r="F1" s="25" t="s">
        <v>66</v>
      </c>
      <c r="G1" s="25" t="s">
        <v>68</v>
      </c>
      <c r="H1" s="25" t="s">
        <v>70</v>
      </c>
      <c r="I1" s="25" t="s">
        <v>69</v>
      </c>
      <c r="J1" s="31" t="s">
        <v>74</v>
      </c>
      <c r="K1" s="31" t="s">
        <v>76</v>
      </c>
      <c r="L1" s="31" t="s">
        <v>78</v>
      </c>
      <c r="M1" s="31" t="s">
        <v>77</v>
      </c>
      <c r="N1" s="37" t="s">
        <v>82</v>
      </c>
      <c r="O1" s="37" t="s">
        <v>84</v>
      </c>
      <c r="P1" s="37" t="s">
        <v>86</v>
      </c>
      <c r="Q1" s="37" t="s">
        <v>85</v>
      </c>
      <c r="R1" s="43" t="s">
        <v>90</v>
      </c>
      <c r="S1" s="43" t="s">
        <v>92</v>
      </c>
      <c r="T1" s="43" t="s">
        <v>94</v>
      </c>
      <c r="U1" s="43" t="s">
        <v>93</v>
      </c>
      <c r="V1" s="19" t="s">
        <v>57</v>
      </c>
      <c r="W1" s="25" t="s">
        <v>65</v>
      </c>
      <c r="X1" s="31" t="s">
        <v>73</v>
      </c>
      <c r="Y1" s="37" t="s">
        <v>81</v>
      </c>
      <c r="Z1" s="43" t="s">
        <v>89</v>
      </c>
    </row>
    <row r="2" spans="1:26" x14ac:dyDescent="0.2">
      <c r="A2" s="15" t="s">
        <v>1</v>
      </c>
      <c r="B2" s="20">
        <v>26.09994</v>
      </c>
      <c r="C2" s="21">
        <v>4.2898779999999999</v>
      </c>
      <c r="D2" s="19">
        <v>38847.9</v>
      </c>
      <c r="E2" s="8">
        <v>82.163470000000004</v>
      </c>
      <c r="F2" s="26">
        <v>26.503187</v>
      </c>
      <c r="G2" s="26">
        <v>4.3018729999999996</v>
      </c>
      <c r="H2" s="25">
        <v>38883.800000000003</v>
      </c>
      <c r="I2" s="8">
        <v>84.395250000000004</v>
      </c>
      <c r="J2" s="32">
        <v>26.042687999999998</v>
      </c>
      <c r="K2" s="33">
        <v>4.1036800000000007</v>
      </c>
      <c r="L2" s="31">
        <v>38919.699999999997</v>
      </c>
      <c r="M2" s="8">
        <v>81.403259999999989</v>
      </c>
      <c r="N2" s="38">
        <v>26.222168</v>
      </c>
      <c r="O2" s="38">
        <v>4.1559889999999999</v>
      </c>
      <c r="P2" s="37">
        <v>38955.599999999999</v>
      </c>
      <c r="Q2" s="8">
        <v>82.922579999999996</v>
      </c>
      <c r="R2" s="44">
        <v>24.873296999999997</v>
      </c>
      <c r="S2" s="44">
        <v>4.0602650000000002</v>
      </c>
      <c r="T2" s="43">
        <v>38991.5</v>
      </c>
      <c r="U2" s="8">
        <v>74.962899999999991</v>
      </c>
      <c r="V2" s="19">
        <v>82520</v>
      </c>
      <c r="W2" s="25">
        <v>82520</v>
      </c>
      <c r="X2" s="31">
        <v>82520</v>
      </c>
      <c r="Y2" s="37">
        <v>82520</v>
      </c>
      <c r="Z2" s="43">
        <v>82520</v>
      </c>
    </row>
    <row r="3" spans="1:26" x14ac:dyDescent="0.2">
      <c r="A3" s="15" t="s">
        <v>2</v>
      </c>
      <c r="B3" s="22">
        <v>33.436999</v>
      </c>
      <c r="C3" s="22">
        <v>1.9585519999999998</v>
      </c>
      <c r="D3" s="19">
        <v>6893</v>
      </c>
      <c r="E3" s="3">
        <v>121.82930999999999</v>
      </c>
      <c r="F3" s="27">
        <v>32.979017999999996</v>
      </c>
      <c r="G3" s="27">
        <v>1.9640340000000001</v>
      </c>
      <c r="H3" s="25">
        <v>6893</v>
      </c>
      <c r="I3" s="3">
        <v>121.74414999999999</v>
      </c>
      <c r="J3" s="34">
        <v>33.20431</v>
      </c>
      <c r="K3" s="34">
        <v>1.98386</v>
      </c>
      <c r="L3" s="31">
        <v>6893</v>
      </c>
      <c r="M3" s="3">
        <v>122.76800999999999</v>
      </c>
      <c r="N3" s="39">
        <v>32.589708999999999</v>
      </c>
      <c r="O3" s="39">
        <v>1.962512</v>
      </c>
      <c r="P3" s="37">
        <v>6893</v>
      </c>
      <c r="Q3" s="3">
        <v>121.67788</v>
      </c>
      <c r="R3" s="45">
        <v>30.938054000000001</v>
      </c>
      <c r="S3" s="45">
        <v>2.129899</v>
      </c>
      <c r="T3" s="43">
        <v>6893</v>
      </c>
      <c r="U3" s="3">
        <v>110.90557000000001</v>
      </c>
      <c r="V3" s="19">
        <v>30280</v>
      </c>
      <c r="W3" s="25">
        <v>30280</v>
      </c>
      <c r="X3" s="31">
        <v>30280</v>
      </c>
      <c r="Y3" s="37">
        <v>30280</v>
      </c>
      <c r="Z3" s="43">
        <v>30280</v>
      </c>
    </row>
    <row r="4" spans="1:26" x14ac:dyDescent="0.2">
      <c r="A4" s="15" t="s">
        <v>3</v>
      </c>
      <c r="B4" s="21">
        <v>9.5179489999999998</v>
      </c>
      <c r="C4" s="21">
        <v>1.3477429999999999</v>
      </c>
      <c r="D4" s="19">
        <v>38410</v>
      </c>
      <c r="E4" s="8">
        <v>58.488399999999999</v>
      </c>
      <c r="F4" s="26">
        <v>9.7459030000000002</v>
      </c>
      <c r="G4" s="26">
        <v>1.378638</v>
      </c>
      <c r="H4" s="25">
        <v>38540</v>
      </c>
      <c r="I4" s="8">
        <v>60.50694</v>
      </c>
      <c r="J4" s="33">
        <v>9.757670000000001</v>
      </c>
      <c r="K4" s="32">
        <v>1.4001749999999999</v>
      </c>
      <c r="L4" s="31">
        <v>38670</v>
      </c>
      <c r="M4" s="8">
        <v>56.202400000000004</v>
      </c>
      <c r="N4" s="40">
        <v>9.7195999999999998</v>
      </c>
      <c r="O4" s="38">
        <v>1.424833</v>
      </c>
      <c r="P4" s="37">
        <v>38800</v>
      </c>
      <c r="Q4" s="8">
        <v>54.728679999999997</v>
      </c>
      <c r="R4" s="44">
        <v>9.4996589999999994</v>
      </c>
      <c r="S4" s="44">
        <v>1.5502419999999999</v>
      </c>
      <c r="T4" s="43">
        <v>38930</v>
      </c>
      <c r="U4" s="8">
        <v>48.459830000000004</v>
      </c>
      <c r="V4" s="19">
        <v>108560</v>
      </c>
      <c r="W4" s="25">
        <v>108560</v>
      </c>
      <c r="X4" s="31">
        <v>108560</v>
      </c>
      <c r="Y4" s="37">
        <v>108560</v>
      </c>
      <c r="Z4" s="43">
        <v>108560</v>
      </c>
    </row>
    <row r="5" spans="1:26" x14ac:dyDescent="0.2">
      <c r="A5" s="15" t="s">
        <v>4</v>
      </c>
      <c r="B5" s="22">
        <v>6.5331149999999996</v>
      </c>
      <c r="C5" s="22">
        <v>1.1917519999999999</v>
      </c>
      <c r="D5" s="19">
        <v>19241.202000000001</v>
      </c>
      <c r="E5" s="3">
        <v>25.212520000000001</v>
      </c>
      <c r="F5" s="27">
        <v>6.7930420000000007</v>
      </c>
      <c r="G5" s="27">
        <v>1.1692909999999999</v>
      </c>
      <c r="H5" s="25">
        <v>19316.083999999999</v>
      </c>
      <c r="I5" s="3">
        <v>26.161729999999999</v>
      </c>
      <c r="J5" s="35">
        <v>6.6828760000000003</v>
      </c>
      <c r="K5" s="35">
        <v>1.147926</v>
      </c>
      <c r="L5" s="31">
        <v>19341.099999999999</v>
      </c>
      <c r="M5" s="3">
        <v>25.164830000000002</v>
      </c>
      <c r="N5" s="39">
        <v>6.7268140000000001</v>
      </c>
      <c r="O5" s="39">
        <v>1.1523320000000001</v>
      </c>
      <c r="P5" s="37">
        <v>19366.099999999999</v>
      </c>
      <c r="Q5" s="3">
        <v>25.409790000000001</v>
      </c>
      <c r="R5" s="45">
        <v>6.4324489999999992</v>
      </c>
      <c r="S5" s="45">
        <v>1.174296</v>
      </c>
      <c r="T5" s="43">
        <v>19391.099999999999</v>
      </c>
      <c r="U5" s="3">
        <v>24.071860000000001</v>
      </c>
      <c r="V5" s="19">
        <v>55964</v>
      </c>
      <c r="W5" s="25">
        <v>55964</v>
      </c>
      <c r="X5" s="31">
        <v>55964</v>
      </c>
      <c r="Y5" s="37">
        <v>55964</v>
      </c>
      <c r="Z5" s="43">
        <v>55960</v>
      </c>
    </row>
    <row r="6" spans="1:26" x14ac:dyDescent="0.2">
      <c r="A6" s="15" t="s">
        <v>5</v>
      </c>
      <c r="B6" s="22">
        <v>1.4906060000000001</v>
      </c>
      <c r="C6" s="22">
        <v>0.120154</v>
      </c>
      <c r="D6" s="19">
        <v>1726.1</v>
      </c>
      <c r="E6" s="3">
        <v>9.7456499999999995</v>
      </c>
      <c r="F6" s="27">
        <v>1.5515460000000001</v>
      </c>
      <c r="G6" s="27">
        <v>0.135657</v>
      </c>
      <c r="H6" s="25">
        <v>1725.9</v>
      </c>
      <c r="I6" s="3">
        <v>10.04612</v>
      </c>
      <c r="J6" s="35">
        <v>1.5812729999999999</v>
      </c>
      <c r="K6" s="35">
        <v>0.192633</v>
      </c>
      <c r="L6" s="31">
        <v>1725.7</v>
      </c>
      <c r="M6" s="3">
        <v>9.9400700000000004</v>
      </c>
      <c r="N6" s="39">
        <v>1.626652</v>
      </c>
      <c r="O6" s="39">
        <v>0.19727600000000001</v>
      </c>
      <c r="P6" s="37">
        <v>1725.5</v>
      </c>
      <c r="Q6" s="3">
        <v>10.001479999999999</v>
      </c>
      <c r="R6" s="45">
        <v>1.5259320000000001</v>
      </c>
      <c r="S6" s="45">
        <v>0.22282199999999999</v>
      </c>
      <c r="T6" s="43">
        <v>1725.3</v>
      </c>
      <c r="U6" s="3">
        <v>8.9089899999999993</v>
      </c>
      <c r="V6" s="19">
        <v>9240</v>
      </c>
      <c r="W6" s="25">
        <v>9240</v>
      </c>
      <c r="X6" s="31">
        <v>9240</v>
      </c>
      <c r="Y6" s="37">
        <v>9240</v>
      </c>
      <c r="Z6" s="43">
        <v>9240</v>
      </c>
    </row>
    <row r="7" spans="1:26" x14ac:dyDescent="0.2">
      <c r="A7" s="15" t="s">
        <v>6</v>
      </c>
      <c r="B7" s="22">
        <v>23.695026000000002</v>
      </c>
      <c r="C7" s="22">
        <v>2.905948</v>
      </c>
      <c r="D7" s="19">
        <v>26698.5</v>
      </c>
      <c r="E7" s="3">
        <v>131.84903</v>
      </c>
      <c r="F7" s="27">
        <v>24.445396000000002</v>
      </c>
      <c r="G7" s="27">
        <v>2.9313859999999998</v>
      </c>
      <c r="H7" s="25">
        <v>26716.6</v>
      </c>
      <c r="I7" s="3">
        <v>132.77126999999999</v>
      </c>
      <c r="J7" s="35">
        <v>24.190964000000001</v>
      </c>
      <c r="K7" s="35">
        <v>2.9963580000000003</v>
      </c>
      <c r="L7" s="31">
        <v>26734.7</v>
      </c>
      <c r="M7" s="3">
        <v>131.14648</v>
      </c>
      <c r="N7" s="39">
        <v>24.227513999999999</v>
      </c>
      <c r="O7" s="39">
        <v>3.2423870000000004</v>
      </c>
      <c r="P7" s="37">
        <v>26752.799999999999</v>
      </c>
      <c r="Q7" s="3">
        <v>125.39477000000001</v>
      </c>
      <c r="R7" s="45">
        <v>23.766193999999999</v>
      </c>
      <c r="S7" s="47">
        <v>3.3792300000000002</v>
      </c>
      <c r="T7" s="43">
        <v>26770.9</v>
      </c>
      <c r="U7" s="3">
        <v>114.06858</v>
      </c>
      <c r="V7" s="19">
        <v>77210</v>
      </c>
      <c r="W7" s="25">
        <v>77210</v>
      </c>
      <c r="X7" s="31">
        <v>77210</v>
      </c>
      <c r="Y7" s="37">
        <v>77205.5</v>
      </c>
      <c r="Z7" s="43">
        <v>77198.53</v>
      </c>
    </row>
    <row r="8" spans="1:26" x14ac:dyDescent="0.2">
      <c r="A8" s="15" t="s">
        <v>7</v>
      </c>
      <c r="B8" s="21">
        <v>13.764113</v>
      </c>
      <c r="C8" s="21">
        <v>1.6925409999999999</v>
      </c>
      <c r="D8" s="19">
        <v>6246.6</v>
      </c>
      <c r="E8" s="2">
        <v>54.547110000000004</v>
      </c>
      <c r="F8" s="29">
        <v>13.81696</v>
      </c>
      <c r="G8" s="26">
        <v>1.670326</v>
      </c>
      <c r="H8" s="25">
        <v>6256</v>
      </c>
      <c r="I8" s="2">
        <v>52.306150000000002</v>
      </c>
      <c r="J8" s="32">
        <v>13.788245999999999</v>
      </c>
      <c r="K8" s="32">
        <v>1.6603569999999999</v>
      </c>
      <c r="L8" s="31">
        <v>6265.6</v>
      </c>
      <c r="M8" s="2">
        <v>52.284959999999998</v>
      </c>
      <c r="N8" s="38">
        <v>13.538875000000001</v>
      </c>
      <c r="O8" s="38">
        <v>1.6346859999999999</v>
      </c>
      <c r="P8" s="37">
        <v>6275</v>
      </c>
      <c r="Q8" s="2">
        <v>48.491870000000006</v>
      </c>
      <c r="R8" s="44">
        <v>13.069925</v>
      </c>
      <c r="S8" s="44">
        <v>1.6313089999999999</v>
      </c>
      <c r="T8" s="43">
        <v>6284.4</v>
      </c>
      <c r="U8" s="2">
        <v>43.838099999999997</v>
      </c>
      <c r="V8" s="19">
        <v>40000</v>
      </c>
      <c r="W8" s="25">
        <v>40000</v>
      </c>
      <c r="X8" s="31">
        <v>40000</v>
      </c>
      <c r="Y8" s="37">
        <v>40000</v>
      </c>
      <c r="Z8" s="43">
        <v>40000</v>
      </c>
    </row>
    <row r="9" spans="1:26" x14ac:dyDescent="0.2">
      <c r="A9" s="15" t="s">
        <v>8</v>
      </c>
      <c r="B9" s="21">
        <v>2.794835</v>
      </c>
      <c r="C9" s="21">
        <v>0.41784699999999997</v>
      </c>
      <c r="D9" s="19">
        <v>24212.5</v>
      </c>
      <c r="E9" s="2">
        <v>19.742069999999998</v>
      </c>
      <c r="F9" s="26">
        <v>2.8074129999999999</v>
      </c>
      <c r="G9" s="29">
        <v>0.43560000000000004</v>
      </c>
      <c r="H9" s="25">
        <v>24384</v>
      </c>
      <c r="I9" s="2">
        <v>21.076830000000001</v>
      </c>
      <c r="J9" s="32">
        <v>2.8872809999999998</v>
      </c>
      <c r="K9" s="32">
        <v>0.46196699999999996</v>
      </c>
      <c r="L9" s="31">
        <v>24384</v>
      </c>
      <c r="M9" s="2">
        <v>20.240299999999998</v>
      </c>
      <c r="N9" s="38">
        <v>2.826085</v>
      </c>
      <c r="O9" s="38">
        <v>0.442857</v>
      </c>
      <c r="P9" s="37">
        <v>24384</v>
      </c>
      <c r="Q9" s="2">
        <v>14.749790000000001</v>
      </c>
      <c r="R9" s="44">
        <v>2.7260260000000001</v>
      </c>
      <c r="S9" s="44">
        <v>0.48185500000000003</v>
      </c>
      <c r="T9" s="43">
        <v>24384</v>
      </c>
      <c r="U9" s="2">
        <v>11.47974</v>
      </c>
      <c r="V9" s="19">
        <v>43470</v>
      </c>
      <c r="W9" s="25">
        <v>42750</v>
      </c>
      <c r="X9" s="31">
        <v>42750</v>
      </c>
      <c r="Y9" s="37">
        <v>42750</v>
      </c>
      <c r="Z9" s="43">
        <v>42750</v>
      </c>
    </row>
    <row r="10" spans="1:26" x14ac:dyDescent="0.2">
      <c r="A10" s="15" t="s">
        <v>9</v>
      </c>
      <c r="B10" s="21">
        <v>24.030895000000001</v>
      </c>
      <c r="C10" s="21">
        <v>5.4127939999999999</v>
      </c>
      <c r="D10" s="19">
        <v>224090</v>
      </c>
      <c r="E10" s="8">
        <v>59.870660000000001</v>
      </c>
      <c r="F10" s="26">
        <v>24.677948000000001</v>
      </c>
      <c r="G10" s="26">
        <v>6.3751180000000005</v>
      </c>
      <c r="H10" s="25">
        <v>224090</v>
      </c>
      <c r="I10" s="8">
        <v>57.197180000000003</v>
      </c>
      <c r="J10" s="32">
        <v>25.023502000000001</v>
      </c>
      <c r="K10" s="32">
        <v>6.5927420000000003</v>
      </c>
      <c r="L10" s="31">
        <v>224090</v>
      </c>
      <c r="M10" s="8">
        <v>58.409190000000002</v>
      </c>
      <c r="N10" s="38">
        <v>24.828679000000001</v>
      </c>
      <c r="O10" s="38">
        <v>6.753946</v>
      </c>
      <c r="P10" s="37">
        <v>224090</v>
      </c>
      <c r="Q10" s="8">
        <v>55.372599999999998</v>
      </c>
      <c r="R10" s="44">
        <v>23.246067</v>
      </c>
      <c r="S10" s="48">
        <v>6.2756300000000005</v>
      </c>
      <c r="T10" s="43">
        <v>224090</v>
      </c>
      <c r="U10" s="8">
        <v>48.697769999999998</v>
      </c>
      <c r="V10" s="19">
        <v>303910</v>
      </c>
      <c r="W10" s="25">
        <v>303920</v>
      </c>
      <c r="X10" s="31">
        <v>303920</v>
      </c>
      <c r="Y10" s="37">
        <v>303930</v>
      </c>
      <c r="Z10" s="43">
        <v>303940</v>
      </c>
    </row>
    <row r="11" spans="1:26" x14ac:dyDescent="0.2">
      <c r="A11" s="15" t="s">
        <v>10</v>
      </c>
      <c r="B11" s="21">
        <v>143.06659400000001</v>
      </c>
      <c r="C11" s="21">
        <v>14.224525</v>
      </c>
      <c r="D11" s="19">
        <v>169194</v>
      </c>
      <c r="E11" s="8">
        <v>473.75317000000001</v>
      </c>
      <c r="F11" s="26">
        <v>142.03639100000001</v>
      </c>
      <c r="G11" s="26">
        <v>14.259958000000001</v>
      </c>
      <c r="H11" s="25">
        <v>170028</v>
      </c>
      <c r="I11" s="8">
        <v>476.61786000000001</v>
      </c>
      <c r="J11" s="32">
        <v>140.087411</v>
      </c>
      <c r="K11" s="32">
        <v>14.355017</v>
      </c>
      <c r="L11" s="31">
        <v>170862</v>
      </c>
      <c r="M11" s="8">
        <v>458.64350000000002</v>
      </c>
      <c r="N11" s="38">
        <v>138.88187200000002</v>
      </c>
      <c r="O11" s="38">
        <v>14.796916999999999</v>
      </c>
      <c r="P11" s="37">
        <v>171696</v>
      </c>
      <c r="Q11" s="8">
        <v>450.25175000000002</v>
      </c>
      <c r="R11" s="44">
        <v>127.83573699999999</v>
      </c>
      <c r="S11" s="44">
        <v>13.929618</v>
      </c>
      <c r="T11" s="43">
        <v>172530</v>
      </c>
      <c r="U11" s="8">
        <v>400.63857000000002</v>
      </c>
      <c r="V11" s="19">
        <v>547557</v>
      </c>
      <c r="W11" s="25">
        <v>547557</v>
      </c>
      <c r="X11" s="31">
        <v>547557</v>
      </c>
      <c r="Y11" s="37">
        <v>547557</v>
      </c>
      <c r="Z11" s="43">
        <v>547557</v>
      </c>
    </row>
    <row r="12" spans="1:26" x14ac:dyDescent="0.2">
      <c r="A12" s="15" t="s">
        <v>11</v>
      </c>
      <c r="B12" s="22">
        <v>203.66698099999999</v>
      </c>
      <c r="C12" s="24">
        <v>15.387889999999999</v>
      </c>
      <c r="D12" s="19">
        <v>114190</v>
      </c>
      <c r="E12" s="3">
        <v>925.26657</v>
      </c>
      <c r="F12" s="27">
        <v>204.512293</v>
      </c>
      <c r="G12" s="30">
        <v>15.77961</v>
      </c>
      <c r="H12" s="25">
        <v>114190</v>
      </c>
      <c r="I12" s="3">
        <v>911.02085999999997</v>
      </c>
      <c r="J12" s="35">
        <v>200.68459300000001</v>
      </c>
      <c r="K12" s="35">
        <v>16.459765000000001</v>
      </c>
      <c r="L12" s="31">
        <v>114190</v>
      </c>
      <c r="M12" s="3">
        <v>876.48321999999996</v>
      </c>
      <c r="N12" s="39">
        <v>200.80434199999999</v>
      </c>
      <c r="O12" s="39">
        <v>16.648554000000001</v>
      </c>
      <c r="P12" s="37">
        <v>114190</v>
      </c>
      <c r="Q12" s="3">
        <v>824.63427000000001</v>
      </c>
      <c r="R12" s="45">
        <v>194.24805499999999</v>
      </c>
      <c r="S12" s="45">
        <v>17.164247</v>
      </c>
      <c r="T12" s="43">
        <v>114190</v>
      </c>
      <c r="U12" s="3">
        <v>744.73063999999999</v>
      </c>
      <c r="V12" s="19">
        <v>349360</v>
      </c>
      <c r="W12" s="25">
        <v>349370</v>
      </c>
      <c r="X12" s="31">
        <v>349380</v>
      </c>
      <c r="Y12" s="37">
        <v>349390</v>
      </c>
      <c r="Z12" s="43">
        <v>349390</v>
      </c>
    </row>
    <row r="13" spans="1:26" x14ac:dyDescent="0.2">
      <c r="A13" s="15" t="s">
        <v>12</v>
      </c>
      <c r="B13" s="20">
        <v>15.86795</v>
      </c>
      <c r="C13" s="21">
        <v>1.3499590000000001</v>
      </c>
      <c r="D13" s="19">
        <v>39018</v>
      </c>
      <c r="E13" s="8">
        <v>95.378079999999997</v>
      </c>
      <c r="F13" s="26">
        <v>15.708523999999999</v>
      </c>
      <c r="G13" s="26">
        <v>1.657662</v>
      </c>
      <c r="H13" s="25">
        <v>39018</v>
      </c>
      <c r="I13" s="8">
        <v>99.571399999999997</v>
      </c>
      <c r="J13" s="32">
        <v>15.141636</v>
      </c>
      <c r="K13" s="32">
        <v>1.6820219999999999</v>
      </c>
      <c r="L13" s="31">
        <v>39018</v>
      </c>
      <c r="M13" s="8">
        <v>96.745080000000002</v>
      </c>
      <c r="N13" s="38">
        <v>15.386998999999999</v>
      </c>
      <c r="O13" s="38">
        <v>1.702512</v>
      </c>
      <c r="P13" s="37">
        <v>39018</v>
      </c>
      <c r="Q13" s="8">
        <v>90.172560000000004</v>
      </c>
      <c r="R13" s="44">
        <v>14.470268000000001</v>
      </c>
      <c r="S13" s="44">
        <v>1.7269239999999999</v>
      </c>
      <c r="T13" s="43">
        <v>39018</v>
      </c>
      <c r="U13" s="8">
        <v>76.798100000000005</v>
      </c>
      <c r="V13" s="19">
        <v>128900</v>
      </c>
      <c r="W13" s="25">
        <v>128900</v>
      </c>
      <c r="X13" s="31">
        <v>128900</v>
      </c>
      <c r="Y13" s="37">
        <v>128900</v>
      </c>
      <c r="Z13" s="43">
        <v>128900</v>
      </c>
    </row>
    <row r="14" spans="1:26" x14ac:dyDescent="0.2">
      <c r="A14" s="15" t="s">
        <v>13</v>
      </c>
      <c r="B14" s="22">
        <v>17.274353999999999</v>
      </c>
      <c r="C14" s="22">
        <v>2.156501</v>
      </c>
      <c r="D14" s="23">
        <v>20587.3</v>
      </c>
      <c r="E14" s="3">
        <v>63.286370000000005</v>
      </c>
      <c r="F14" s="27">
        <v>17.874513</v>
      </c>
      <c r="G14" s="27">
        <v>2.0945140000000002</v>
      </c>
      <c r="H14" s="28">
        <v>20572.7</v>
      </c>
      <c r="I14" s="3">
        <v>65.758169999999993</v>
      </c>
      <c r="J14" s="35">
        <v>17.849381000000001</v>
      </c>
      <c r="K14" s="35">
        <v>1.887324</v>
      </c>
      <c r="L14" s="36">
        <v>20559.2</v>
      </c>
      <c r="M14" s="3">
        <v>65.880839999999992</v>
      </c>
      <c r="N14" s="39">
        <v>17.968800999999999</v>
      </c>
      <c r="O14" s="39">
        <v>1.8468450000000001</v>
      </c>
      <c r="P14" s="41">
        <v>20544.7</v>
      </c>
      <c r="Q14" s="3">
        <v>65.628690000000006</v>
      </c>
      <c r="R14" s="45">
        <v>17.606514000000001</v>
      </c>
      <c r="S14" s="45">
        <v>1.922069</v>
      </c>
      <c r="T14" s="46">
        <v>20530.099999999999</v>
      </c>
      <c r="U14" s="3">
        <v>63.27637</v>
      </c>
      <c r="V14" s="19">
        <v>91260</v>
      </c>
      <c r="W14" s="25">
        <v>91260</v>
      </c>
      <c r="X14" s="31">
        <v>91260</v>
      </c>
      <c r="Y14" s="37">
        <v>91260</v>
      </c>
      <c r="Z14" s="43">
        <v>91260</v>
      </c>
    </row>
    <row r="15" spans="1:26" x14ac:dyDescent="0.2">
      <c r="A15" s="15" t="s">
        <v>14</v>
      </c>
      <c r="B15" s="22">
        <v>10.921146</v>
      </c>
      <c r="C15" s="22">
        <v>0.39715200000000001</v>
      </c>
      <c r="D15" s="19">
        <v>7623.5</v>
      </c>
      <c r="E15" s="3">
        <v>66.606130000000007</v>
      </c>
      <c r="F15" s="27">
        <v>10.871708</v>
      </c>
      <c r="G15" s="27">
        <v>0.46102799999999999</v>
      </c>
      <c r="H15" s="25">
        <v>7700.2</v>
      </c>
      <c r="I15" s="3">
        <v>66.484649999999988</v>
      </c>
      <c r="J15" s="35">
        <v>11.335763999999999</v>
      </c>
      <c r="K15" s="35">
        <v>0.46359500000000003</v>
      </c>
      <c r="L15" s="31">
        <v>7740.2</v>
      </c>
      <c r="M15" s="3">
        <v>67.040649999999999</v>
      </c>
      <c r="N15" s="39">
        <v>11.317482999999999</v>
      </c>
      <c r="O15" s="39">
        <v>0.49037500000000001</v>
      </c>
      <c r="P15" s="37">
        <v>7780.2</v>
      </c>
      <c r="Q15" s="3">
        <v>64.509140000000002</v>
      </c>
      <c r="R15" s="45">
        <v>10.839985</v>
      </c>
      <c r="S15" s="45">
        <v>0.483184</v>
      </c>
      <c r="T15" s="43">
        <v>7820.2</v>
      </c>
      <c r="U15" s="3">
        <v>60.243089999999995</v>
      </c>
      <c r="V15" s="19">
        <v>68890</v>
      </c>
      <c r="W15" s="25">
        <v>68890</v>
      </c>
      <c r="X15" s="31">
        <v>68890</v>
      </c>
      <c r="Y15" s="37">
        <v>68890</v>
      </c>
      <c r="Z15" s="43">
        <v>68890</v>
      </c>
    </row>
    <row r="16" spans="1:26" x14ac:dyDescent="0.2">
      <c r="A16" s="15" t="s">
        <v>15</v>
      </c>
      <c r="B16" s="21">
        <v>111.554603</v>
      </c>
      <c r="C16" s="21">
        <v>8.0427660000000003</v>
      </c>
      <c r="D16" s="19">
        <v>93508.9</v>
      </c>
      <c r="E16" s="8">
        <v>453.33024999999998</v>
      </c>
      <c r="F16" s="26">
        <v>113.611214</v>
      </c>
      <c r="G16" s="26">
        <v>11.312725</v>
      </c>
      <c r="H16" s="25">
        <v>94047</v>
      </c>
      <c r="I16" s="8">
        <v>448.57956000000001</v>
      </c>
      <c r="J16" s="32">
        <v>114.296937</v>
      </c>
      <c r="K16" s="32">
        <v>10.959961999999999</v>
      </c>
      <c r="L16" s="31">
        <v>94585.1</v>
      </c>
      <c r="M16" s="8">
        <v>445.67746</v>
      </c>
      <c r="N16" s="38">
        <v>113.11947500000001</v>
      </c>
      <c r="O16" s="40">
        <v>10.912229999999999</v>
      </c>
      <c r="P16" s="37">
        <v>95123.199999999997</v>
      </c>
      <c r="Q16" s="8">
        <v>434.76398</v>
      </c>
      <c r="R16" s="44">
        <v>103.057147</v>
      </c>
      <c r="S16" s="44">
        <v>10.660269</v>
      </c>
      <c r="T16" s="43">
        <v>95661.3</v>
      </c>
      <c r="U16" s="8">
        <v>388.78692000000001</v>
      </c>
      <c r="V16" s="19">
        <v>295718</v>
      </c>
      <c r="W16" s="25">
        <v>295718</v>
      </c>
      <c r="X16" s="31">
        <v>295718</v>
      </c>
      <c r="Y16" s="37">
        <v>295717</v>
      </c>
      <c r="Z16" s="43">
        <v>295717</v>
      </c>
    </row>
    <row r="17" spans="1:26" x14ac:dyDescent="0.2">
      <c r="A17" s="15" t="s">
        <v>16</v>
      </c>
      <c r="B17" s="21">
        <v>3.6974430000000003</v>
      </c>
      <c r="C17" s="21">
        <v>0.89214700000000002</v>
      </c>
      <c r="D17" s="19">
        <v>33953.1</v>
      </c>
      <c r="E17" s="8">
        <v>11.135819999999999</v>
      </c>
      <c r="F17" s="26">
        <v>3.8751950000000002</v>
      </c>
      <c r="G17" s="26">
        <v>0.98166700000000007</v>
      </c>
      <c r="H17" s="25">
        <v>33991.800000000003</v>
      </c>
      <c r="I17" s="8">
        <v>11.22569</v>
      </c>
      <c r="J17" s="32">
        <v>4.0247649999999995</v>
      </c>
      <c r="K17" s="32">
        <v>1.072184</v>
      </c>
      <c r="L17" s="31">
        <v>34030.5</v>
      </c>
      <c r="M17" s="8">
        <v>11.75553</v>
      </c>
      <c r="N17" s="38">
        <v>3.924687</v>
      </c>
      <c r="O17" s="40">
        <v>1.0357000000000001</v>
      </c>
      <c r="P17" s="37">
        <v>34069.199999999997</v>
      </c>
      <c r="Q17" s="8">
        <v>11.63029</v>
      </c>
      <c r="R17" s="44">
        <v>3.7981850000000001</v>
      </c>
      <c r="S17" s="44">
        <v>1.0008970000000001</v>
      </c>
      <c r="T17" s="43">
        <v>34107.9</v>
      </c>
      <c r="U17" s="8">
        <v>10.67592</v>
      </c>
      <c r="V17" s="19">
        <v>62227</v>
      </c>
      <c r="W17" s="25">
        <v>62227</v>
      </c>
      <c r="X17" s="31">
        <v>62227</v>
      </c>
      <c r="Y17" s="37">
        <v>62227</v>
      </c>
      <c r="Z17" s="43">
        <v>62230</v>
      </c>
    </row>
    <row r="18" spans="1:26" x14ac:dyDescent="0.2">
      <c r="A18" s="15" t="s">
        <v>17</v>
      </c>
      <c r="B18" s="22">
        <v>5.003215</v>
      </c>
      <c r="C18" s="22">
        <v>0.68798599999999999</v>
      </c>
      <c r="D18" s="19">
        <v>21900</v>
      </c>
      <c r="E18" s="3">
        <v>20.54485</v>
      </c>
      <c r="F18" s="27">
        <v>5.2390820000000007</v>
      </c>
      <c r="G18" s="30">
        <v>0.69317999999999991</v>
      </c>
      <c r="H18" s="25">
        <v>21960</v>
      </c>
      <c r="I18" s="3">
        <v>20.700990000000001</v>
      </c>
      <c r="J18" s="35">
        <v>5.4665809999999997</v>
      </c>
      <c r="K18" s="34">
        <v>0.74392999999999998</v>
      </c>
      <c r="L18" s="31">
        <v>21980</v>
      </c>
      <c r="M18" s="3">
        <v>20.432279999999999</v>
      </c>
      <c r="N18" s="39">
        <v>5.4600209999999993</v>
      </c>
      <c r="O18" s="39">
        <v>0.72469399999999995</v>
      </c>
      <c r="P18" s="37">
        <v>22000</v>
      </c>
      <c r="Q18" s="3">
        <v>20.659099999999999</v>
      </c>
      <c r="R18" s="45">
        <v>5.2842120000000001</v>
      </c>
      <c r="S18" s="45">
        <v>0.77543200000000001</v>
      </c>
      <c r="T18" s="43">
        <v>22010</v>
      </c>
      <c r="U18" s="3">
        <v>20.367279999999997</v>
      </c>
      <c r="V18" s="19">
        <v>62642</v>
      </c>
      <c r="W18" s="25">
        <v>62641</v>
      </c>
      <c r="X18" s="31">
        <v>62630</v>
      </c>
      <c r="Y18" s="37">
        <v>62620</v>
      </c>
      <c r="Z18" s="43">
        <v>62620</v>
      </c>
    </row>
    <row r="19" spans="1:26" x14ac:dyDescent="0.2">
      <c r="A19" s="15" t="s">
        <v>18</v>
      </c>
      <c r="B19" s="21">
        <v>3.5339529999999999</v>
      </c>
      <c r="C19" s="21">
        <v>0.147559</v>
      </c>
      <c r="D19" s="19">
        <v>887</v>
      </c>
      <c r="E19" s="8">
        <v>11.610190000000001</v>
      </c>
      <c r="F19" s="26">
        <v>3.6086579999999997</v>
      </c>
      <c r="G19" s="26">
        <v>0.167715</v>
      </c>
      <c r="H19" s="25">
        <v>887</v>
      </c>
      <c r="I19" s="8">
        <v>11.992290000000001</v>
      </c>
      <c r="J19" s="32">
        <v>3.7381390000000003</v>
      </c>
      <c r="K19" s="32">
        <v>0.17319200000000001</v>
      </c>
      <c r="L19" s="31">
        <v>887</v>
      </c>
      <c r="M19" s="8">
        <v>12.41587</v>
      </c>
      <c r="N19" s="38">
        <v>3.7921590000000003</v>
      </c>
      <c r="O19" s="38">
        <v>0.16345500000000002</v>
      </c>
      <c r="P19" s="37">
        <v>887</v>
      </c>
      <c r="Q19" s="8">
        <v>12.55227</v>
      </c>
      <c r="R19" s="44">
        <v>3.2707809999999999</v>
      </c>
      <c r="S19" s="44">
        <v>0.17863100000000001</v>
      </c>
      <c r="T19" s="43">
        <v>887</v>
      </c>
      <c r="U19" s="8">
        <v>10.678700000000001</v>
      </c>
      <c r="V19" s="19">
        <v>2574.46</v>
      </c>
      <c r="W19" s="25">
        <v>2574.46</v>
      </c>
      <c r="X19" s="31">
        <v>2574.46</v>
      </c>
      <c r="Y19" s="37">
        <v>2574.46</v>
      </c>
      <c r="Z19" s="43">
        <v>2574.46</v>
      </c>
    </row>
    <row r="20" spans="1:26" x14ac:dyDescent="0.2">
      <c r="A20" s="15" t="s">
        <v>19</v>
      </c>
      <c r="B20" s="21">
        <v>0.45875900000000003</v>
      </c>
      <c r="C20" s="21">
        <v>1.3526E-2</v>
      </c>
      <c r="D20" s="19">
        <v>3.8</v>
      </c>
      <c r="E20" s="8">
        <v>2.2421599999999997</v>
      </c>
      <c r="F20" s="29">
        <v>0.49237999999999998</v>
      </c>
      <c r="G20" s="26">
        <v>2.3998000000000002E-2</v>
      </c>
      <c r="H20" s="25">
        <v>4.2</v>
      </c>
      <c r="I20" s="8">
        <v>2.45783</v>
      </c>
      <c r="J20" s="32">
        <v>0.51438899999999999</v>
      </c>
      <c r="K20" s="32">
        <v>2.7937E-2</v>
      </c>
      <c r="L20" s="31">
        <v>4.5999999999999996</v>
      </c>
      <c r="M20" s="8">
        <v>2.5118499999999999</v>
      </c>
      <c r="N20" s="38">
        <v>0.54542800000000002</v>
      </c>
      <c r="O20" s="38">
        <v>3.1406999999999997E-2</v>
      </c>
      <c r="P20" s="37">
        <v>4.5999999999999996</v>
      </c>
      <c r="Q20" s="8">
        <v>2.6606900000000002</v>
      </c>
      <c r="R20" s="44">
        <v>0.500753</v>
      </c>
      <c r="S20" s="44">
        <v>3.6381999999999998E-2</v>
      </c>
      <c r="T20" s="43">
        <v>4.5999999999999996</v>
      </c>
      <c r="U20" s="8">
        <v>2.3075199999999998</v>
      </c>
      <c r="V20" s="19">
        <v>320</v>
      </c>
      <c r="W20" s="25">
        <v>320</v>
      </c>
      <c r="X20" s="31">
        <v>320</v>
      </c>
      <c r="Y20" s="37">
        <v>320</v>
      </c>
      <c r="Z20" s="43">
        <v>320</v>
      </c>
    </row>
    <row r="21" spans="1:26" x14ac:dyDescent="0.2">
      <c r="A21" s="15" t="s">
        <v>20</v>
      </c>
      <c r="B21" s="22">
        <v>44.356076999999999</v>
      </c>
      <c r="C21" s="22">
        <v>1.2551210000000002</v>
      </c>
      <c r="D21" s="19">
        <v>3657.6</v>
      </c>
      <c r="E21" s="3">
        <v>206.85973999999999</v>
      </c>
      <c r="F21" s="30">
        <v>44.486499999999999</v>
      </c>
      <c r="G21" s="27">
        <v>1.4135960000000001</v>
      </c>
      <c r="H21" s="25">
        <v>3667</v>
      </c>
      <c r="I21" s="3">
        <v>204.54983999999999</v>
      </c>
      <c r="J21" s="35">
        <v>44.912323999999998</v>
      </c>
      <c r="K21" s="35">
        <v>1.765255</v>
      </c>
      <c r="L21" s="31">
        <v>3676.3</v>
      </c>
      <c r="M21" s="3">
        <v>199.45079999999999</v>
      </c>
      <c r="N21" s="39">
        <v>44.092218000000003</v>
      </c>
      <c r="O21" s="42">
        <v>1.9905200000000001</v>
      </c>
      <c r="P21" s="37">
        <v>3685.7</v>
      </c>
      <c r="Q21" s="3">
        <v>193.34822</v>
      </c>
      <c r="R21" s="45">
        <v>41.771701</v>
      </c>
      <c r="S21" s="45">
        <v>1.9892750000000001</v>
      </c>
      <c r="T21" s="43">
        <v>3695</v>
      </c>
      <c r="U21" s="3">
        <v>171.46898000000002</v>
      </c>
      <c r="V21" s="19">
        <v>33670</v>
      </c>
      <c r="W21" s="25">
        <v>33670</v>
      </c>
      <c r="X21" s="31">
        <v>33670</v>
      </c>
      <c r="Y21" s="37">
        <v>33670</v>
      </c>
      <c r="Z21" s="43">
        <v>33670</v>
      </c>
    </row>
    <row r="22" spans="1:26" x14ac:dyDescent="0.2">
      <c r="A22" s="15" t="s">
        <v>21</v>
      </c>
      <c r="B22" s="22">
        <v>65.136436000000003</v>
      </c>
      <c r="C22" s="22">
        <v>5.6807840000000001</v>
      </c>
      <c r="D22" s="19">
        <v>94350</v>
      </c>
      <c r="E22" s="3">
        <v>396.88013000000001</v>
      </c>
      <c r="F22" s="27">
        <v>69.241013000000009</v>
      </c>
      <c r="G22" s="27">
        <v>5.9513950000000007</v>
      </c>
      <c r="H22" s="25">
        <v>94470</v>
      </c>
      <c r="I22" s="3">
        <v>412.10701</v>
      </c>
      <c r="J22" s="35">
        <v>73.082616999999999</v>
      </c>
      <c r="K22" s="35">
        <v>9.348236</v>
      </c>
      <c r="L22" s="31">
        <v>94590</v>
      </c>
      <c r="M22" s="3">
        <v>412.54151999999999</v>
      </c>
      <c r="N22" s="39">
        <v>71.890679000000006</v>
      </c>
      <c r="O22" s="39">
        <v>9.2159180000000003</v>
      </c>
      <c r="P22" s="37">
        <v>94710</v>
      </c>
      <c r="Q22" s="3">
        <v>390.13046000000003</v>
      </c>
      <c r="R22" s="45">
        <v>70.250647000000001</v>
      </c>
      <c r="S22" s="45">
        <v>9.040934</v>
      </c>
      <c r="T22" s="43">
        <v>94830</v>
      </c>
      <c r="U22" s="3">
        <v>373.27696999999995</v>
      </c>
      <c r="V22" s="19">
        <v>306190</v>
      </c>
      <c r="W22" s="25">
        <v>306190</v>
      </c>
      <c r="X22" s="31">
        <v>306170</v>
      </c>
      <c r="Y22" s="37">
        <v>306110</v>
      </c>
      <c r="Z22" s="43">
        <v>306130</v>
      </c>
    </row>
    <row r="23" spans="1:26" x14ac:dyDescent="0.2">
      <c r="A23" s="15" t="s">
        <v>22</v>
      </c>
      <c r="B23" s="21">
        <v>15.640739</v>
      </c>
      <c r="C23" s="20">
        <v>2.7733000000000003</v>
      </c>
      <c r="D23" s="19">
        <v>33120</v>
      </c>
      <c r="E23" s="8">
        <v>69.88082</v>
      </c>
      <c r="F23" s="26">
        <v>15.900697000000001</v>
      </c>
      <c r="G23" s="26">
        <v>2.7755649999999998</v>
      </c>
      <c r="H23" s="25">
        <v>33120</v>
      </c>
      <c r="I23" s="8">
        <v>75.412419999999997</v>
      </c>
      <c r="J23" s="32">
        <v>16.152622000000001</v>
      </c>
      <c r="K23" s="33">
        <v>2.8177399999999997</v>
      </c>
      <c r="L23" s="31">
        <v>33120</v>
      </c>
      <c r="M23" s="8">
        <v>72.042280000000005</v>
      </c>
      <c r="N23" s="38">
        <v>16.354725000000002</v>
      </c>
      <c r="O23" s="38">
        <v>2.9040019999999998</v>
      </c>
      <c r="P23" s="37">
        <v>33120</v>
      </c>
      <c r="Q23" s="8">
        <v>68.661860000000004</v>
      </c>
      <c r="R23" s="48">
        <v>15.15657</v>
      </c>
      <c r="S23" s="44">
        <v>2.9049459999999998</v>
      </c>
      <c r="T23" s="43">
        <v>33120</v>
      </c>
      <c r="U23" s="8">
        <v>59.731540000000003</v>
      </c>
      <c r="V23" s="19">
        <v>91605.6</v>
      </c>
      <c r="W23" s="25">
        <v>91605.6</v>
      </c>
      <c r="X23" s="31">
        <v>91605.6</v>
      </c>
      <c r="Y23" s="37">
        <v>91605.6</v>
      </c>
      <c r="Z23" s="43">
        <v>91605.6</v>
      </c>
    </row>
    <row r="24" spans="1:26" x14ac:dyDescent="0.2">
      <c r="A24" s="15" t="s">
        <v>23</v>
      </c>
      <c r="B24" s="24">
        <v>21.93525</v>
      </c>
      <c r="C24" s="22">
        <v>3.683738</v>
      </c>
      <c r="D24" s="19">
        <v>69290.5</v>
      </c>
      <c r="E24" s="3">
        <v>116.18774000000001</v>
      </c>
      <c r="F24" s="27">
        <v>22.980153999999999</v>
      </c>
      <c r="G24" s="27">
        <v>3.7785850000000001</v>
      </c>
      <c r="H24" s="25">
        <v>69290.5</v>
      </c>
      <c r="I24" s="3">
        <v>119.37325</v>
      </c>
      <c r="J24" s="35">
        <v>23.444791000000002</v>
      </c>
      <c r="K24" s="35">
        <v>3.7001019999999998</v>
      </c>
      <c r="L24" s="31">
        <v>69290.5</v>
      </c>
      <c r="M24" s="3">
        <v>119.6525</v>
      </c>
      <c r="N24" s="39">
        <v>23.712653</v>
      </c>
      <c r="O24" s="42">
        <v>3.83161</v>
      </c>
      <c r="P24" s="37">
        <v>69290.5</v>
      </c>
      <c r="Q24" s="3">
        <v>116.22447</v>
      </c>
      <c r="R24" s="47">
        <v>23.472380000000001</v>
      </c>
      <c r="S24" s="45">
        <v>3.8464430000000003</v>
      </c>
      <c r="T24" s="43">
        <v>69290.5</v>
      </c>
      <c r="U24" s="3">
        <v>112.17928999999999</v>
      </c>
      <c r="V24" s="19">
        <v>230080</v>
      </c>
      <c r="W24" s="25">
        <v>230080</v>
      </c>
      <c r="X24" s="31">
        <v>230080</v>
      </c>
      <c r="Y24" s="37">
        <v>230080</v>
      </c>
      <c r="Z24" s="43">
        <v>230080</v>
      </c>
    </row>
    <row r="25" spans="1:26" x14ac:dyDescent="0.2">
      <c r="A25" s="15" t="s">
        <v>24</v>
      </c>
      <c r="B25" s="21">
        <v>4.8936580000000003</v>
      </c>
      <c r="C25" s="22">
        <v>0.57391300000000001</v>
      </c>
      <c r="D25" s="19">
        <v>19233.7</v>
      </c>
      <c r="E25" s="3">
        <v>41.526309999999995</v>
      </c>
      <c r="F25" s="29">
        <v>4.9589799999999995</v>
      </c>
      <c r="G25" s="27">
        <v>0.59881600000000001</v>
      </c>
      <c r="H25" s="25">
        <v>19259</v>
      </c>
      <c r="I25" s="3">
        <v>42.633009999999999</v>
      </c>
      <c r="J25" s="32">
        <v>4.9526980000000007</v>
      </c>
      <c r="K25" s="35">
        <v>0.65140599999999993</v>
      </c>
      <c r="L25" s="31">
        <v>19259</v>
      </c>
      <c r="M25" s="3">
        <v>42.515410000000003</v>
      </c>
      <c r="N25" s="38">
        <v>4.8626890000000005</v>
      </c>
      <c r="O25" s="39">
        <v>1.2366440000000001</v>
      </c>
      <c r="P25" s="37">
        <v>19259</v>
      </c>
      <c r="Q25" s="3">
        <v>40.188019999999995</v>
      </c>
      <c r="R25" s="44">
        <v>4.4458710000000004</v>
      </c>
      <c r="S25" s="45">
        <v>1.1492929999999999</v>
      </c>
      <c r="T25" s="43">
        <v>19259</v>
      </c>
      <c r="U25" s="3">
        <v>37.288839999999993</v>
      </c>
      <c r="V25" s="19">
        <v>48080</v>
      </c>
      <c r="W25" s="25">
        <v>48080</v>
      </c>
      <c r="X25" s="31">
        <v>48080</v>
      </c>
      <c r="Y25" s="37">
        <v>48080</v>
      </c>
      <c r="Z25" s="43">
        <v>48080</v>
      </c>
    </row>
    <row r="26" spans="1:26" x14ac:dyDescent="0.2">
      <c r="A26" s="15" t="s">
        <v>25</v>
      </c>
      <c r="B26" s="22">
        <v>9.225738999999999</v>
      </c>
      <c r="C26" s="21">
        <v>0.67441600000000002</v>
      </c>
      <c r="D26" s="19">
        <v>12459.7</v>
      </c>
      <c r="E26" s="8">
        <v>17.851080000000003</v>
      </c>
      <c r="F26" s="27">
        <v>9.9030269999999998</v>
      </c>
      <c r="G26" s="29">
        <v>0.65549000000000002</v>
      </c>
      <c r="H26" s="25">
        <v>12439.3</v>
      </c>
      <c r="I26" s="8">
        <v>17.944669999999999</v>
      </c>
      <c r="J26" s="35">
        <v>9.9115149999999996</v>
      </c>
      <c r="K26" s="32">
        <v>0.64183199999999996</v>
      </c>
      <c r="L26" s="31">
        <v>12419</v>
      </c>
      <c r="M26" s="8">
        <v>17.791330000000002</v>
      </c>
      <c r="N26" s="39">
        <v>10.248400999999999</v>
      </c>
      <c r="O26" s="38">
        <v>0.64126300000000003</v>
      </c>
      <c r="P26" s="37">
        <v>12398.6</v>
      </c>
      <c r="Q26" s="8">
        <v>17.28266</v>
      </c>
      <c r="R26" s="45">
        <v>9.6109159999999996</v>
      </c>
      <c r="S26" s="44">
        <v>0.64395599999999997</v>
      </c>
      <c r="T26" s="43">
        <v>12378.3</v>
      </c>
      <c r="U26" s="8">
        <v>16.00094</v>
      </c>
      <c r="V26" s="19">
        <v>20142</v>
      </c>
      <c r="W26" s="25">
        <v>20138.099999999999</v>
      </c>
      <c r="X26" s="31">
        <v>20136.400000000001</v>
      </c>
      <c r="Y26" s="37">
        <v>20136.400000000001</v>
      </c>
      <c r="Z26" s="43">
        <v>20136.400000000001</v>
      </c>
    </row>
    <row r="27" spans="1:26" x14ac:dyDescent="0.2">
      <c r="A27" s="15" t="s">
        <v>26</v>
      </c>
      <c r="B27" s="22">
        <v>77.631876000000005</v>
      </c>
      <c r="C27" s="22">
        <v>5.6111560000000003</v>
      </c>
      <c r="D27" s="19">
        <v>185552.4</v>
      </c>
      <c r="E27" s="3">
        <v>337.95265000000001</v>
      </c>
      <c r="F27" s="27">
        <v>79.697361999999998</v>
      </c>
      <c r="G27" s="27">
        <v>5.9650609999999995</v>
      </c>
      <c r="H27" s="25">
        <v>185593</v>
      </c>
      <c r="I27" s="3">
        <v>352.2439</v>
      </c>
      <c r="J27" s="35">
        <v>81.695164999999989</v>
      </c>
      <c r="K27" s="35">
        <v>6.5321440000000006</v>
      </c>
      <c r="L27" s="31">
        <v>185635.9</v>
      </c>
      <c r="M27" s="3">
        <v>347.38319999999999</v>
      </c>
      <c r="N27" s="39">
        <v>81.511227000000005</v>
      </c>
      <c r="O27" s="39">
        <v>6.7441139999999997</v>
      </c>
      <c r="P27" s="37">
        <v>185678.8</v>
      </c>
      <c r="Q27" s="3">
        <v>328.93849999999998</v>
      </c>
      <c r="R27" s="45">
        <v>72.322647000000003</v>
      </c>
      <c r="S27" s="45">
        <v>6.4711780000000001</v>
      </c>
      <c r="T27" s="43">
        <v>185721.7</v>
      </c>
      <c r="U27" s="3">
        <v>278.71540000000005</v>
      </c>
      <c r="V27" s="19">
        <v>499564</v>
      </c>
      <c r="W27" s="25">
        <v>499547.35</v>
      </c>
      <c r="X27" s="31">
        <v>499603.47899999999</v>
      </c>
      <c r="Y27" s="37">
        <v>499570.03600000002</v>
      </c>
      <c r="Z27" s="43">
        <v>499556.64500000002</v>
      </c>
    </row>
    <row r="28" spans="1:26" x14ac:dyDescent="0.2">
      <c r="A28" s="15" t="s">
        <v>27</v>
      </c>
      <c r="B28" s="22">
        <v>32.037680999999999</v>
      </c>
      <c r="C28" s="22">
        <v>8.0028039999999994</v>
      </c>
      <c r="D28" s="19">
        <v>279800</v>
      </c>
      <c r="E28" s="3">
        <v>56.027250000000002</v>
      </c>
      <c r="F28" s="27">
        <v>31.849848000000001</v>
      </c>
      <c r="G28" s="27">
        <v>8.2026339999999998</v>
      </c>
      <c r="H28" s="25">
        <v>279800</v>
      </c>
      <c r="I28" s="3">
        <v>55.34966</v>
      </c>
      <c r="J28" s="35">
        <v>31.729198</v>
      </c>
      <c r="K28" s="35">
        <v>8.2372709999999998</v>
      </c>
      <c r="L28" s="31">
        <v>279800</v>
      </c>
      <c r="M28" s="3">
        <v>54.606300000000005</v>
      </c>
      <c r="N28" s="39">
        <v>31.326491000000001</v>
      </c>
      <c r="O28" s="39">
        <v>8.2134090000000004</v>
      </c>
      <c r="P28" s="37">
        <v>279800</v>
      </c>
      <c r="Q28" s="3">
        <v>53.283970000000004</v>
      </c>
      <c r="R28" s="45">
        <v>31.065866999999997</v>
      </c>
      <c r="S28" s="45">
        <v>8.8263089999999984</v>
      </c>
      <c r="T28" s="43">
        <v>279800</v>
      </c>
      <c r="U28" s="3">
        <v>47.152269999999994</v>
      </c>
      <c r="V28" s="19">
        <v>407310.64</v>
      </c>
      <c r="W28" s="25">
        <v>407310.64</v>
      </c>
      <c r="X28" s="31">
        <v>407310.64</v>
      </c>
      <c r="Y28" s="37">
        <v>407283.59</v>
      </c>
      <c r="Z28" s="43">
        <v>407283.53200000001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4FA8-ABF1-ED49-90F0-4A3EDD1E29BA}">
  <dimension ref="A1:Y234"/>
  <sheetViews>
    <sheetView tabSelected="1" workbookViewId="0">
      <selection activeCell="T74" sqref="T74"/>
    </sheetView>
  </sheetViews>
  <sheetFormatPr baseColWidth="10" defaultRowHeight="16" x14ac:dyDescent="0.2"/>
  <cols>
    <col min="1" max="1" width="58.33203125" customWidth="1"/>
    <col min="9" max="9" width="37.1640625" customWidth="1"/>
  </cols>
  <sheetData>
    <row r="1" spans="1:17" x14ac:dyDescent="0.2">
      <c r="A1" t="s">
        <v>172</v>
      </c>
    </row>
    <row r="3" spans="1:17" x14ac:dyDescent="0.2">
      <c r="A3" s="1" t="s">
        <v>173</v>
      </c>
      <c r="B3">
        <v>2016</v>
      </c>
      <c r="C3">
        <v>2017</v>
      </c>
      <c r="D3">
        <v>2018</v>
      </c>
      <c r="E3">
        <v>2019</v>
      </c>
      <c r="F3">
        <v>2020</v>
      </c>
      <c r="G3" t="s">
        <v>46</v>
      </c>
      <c r="I3" s="75" t="s">
        <v>175</v>
      </c>
      <c r="J3" s="74">
        <v>2016</v>
      </c>
      <c r="K3" s="74">
        <v>2017</v>
      </c>
      <c r="L3" s="74">
        <v>2018</v>
      </c>
      <c r="M3" s="74">
        <v>2019</v>
      </c>
      <c r="N3" s="74">
        <v>2020</v>
      </c>
      <c r="O3" s="50" t="s">
        <v>46</v>
      </c>
      <c r="P3" s="50" t="s">
        <v>176</v>
      </c>
      <c r="Q3" t="s">
        <v>150</v>
      </c>
    </row>
    <row r="4" spans="1:17" x14ac:dyDescent="0.2">
      <c r="A4" s="14" t="s">
        <v>1</v>
      </c>
      <c r="B4" s="49">
        <v>0.97271160000000001</v>
      </c>
      <c r="C4" s="49">
        <v>0.97149439999999998</v>
      </c>
      <c r="D4" s="49">
        <v>0.97415549999999995</v>
      </c>
      <c r="E4" s="49">
        <v>0.96365350000000005</v>
      </c>
      <c r="F4" s="49">
        <v>0.96760440000000003</v>
      </c>
      <c r="G4" s="50">
        <f t="shared" ref="G4:G30" si="0">AVERAGE(B4:F4)</f>
        <v>0.96992387999999996</v>
      </c>
      <c r="I4" s="62" t="s">
        <v>1</v>
      </c>
      <c r="J4" s="49">
        <v>0.97454260000000004</v>
      </c>
      <c r="K4" s="49">
        <v>0.97149439999999998</v>
      </c>
      <c r="L4" s="49">
        <v>0.974387</v>
      </c>
      <c r="M4" s="49">
        <v>0.96421469999999998</v>
      </c>
      <c r="N4" s="49">
        <v>0.96796420000000005</v>
      </c>
      <c r="O4" s="50">
        <f t="shared" ref="O4:O12" si="1">AVERAGE(J4:N4)</f>
        <v>0.97052057999999997</v>
      </c>
      <c r="P4" s="50">
        <v>0.96992387999999996</v>
      </c>
      <c r="Q4" s="50">
        <f t="shared" ref="Q4:Q30" si="2">O4-P4</f>
        <v>5.9670000000000556E-4</v>
      </c>
    </row>
    <row r="5" spans="1:17" x14ac:dyDescent="0.2">
      <c r="A5" s="14" t="s">
        <v>2</v>
      </c>
      <c r="B5" s="49">
        <v>0.97951560000000004</v>
      </c>
      <c r="C5" s="49">
        <v>0.97252519999999998</v>
      </c>
      <c r="D5" s="49">
        <v>0.96667530000000002</v>
      </c>
      <c r="E5" s="49">
        <v>0.9797498</v>
      </c>
      <c r="F5" s="49">
        <v>0.96302770000000004</v>
      </c>
      <c r="G5" s="50">
        <f t="shared" si="0"/>
        <v>0.97229872000000006</v>
      </c>
      <c r="I5" s="62" t="s">
        <v>2</v>
      </c>
      <c r="J5" s="49">
        <v>0.98031330000000005</v>
      </c>
      <c r="K5" s="49">
        <v>0.97600779999999998</v>
      </c>
      <c r="L5" s="49">
        <v>0.96987389999999996</v>
      </c>
      <c r="M5" s="49">
        <v>0.9797498</v>
      </c>
      <c r="N5" s="49">
        <v>0.96723530000000002</v>
      </c>
      <c r="O5" s="50">
        <f t="shared" si="1"/>
        <v>0.97463601999999994</v>
      </c>
      <c r="P5" s="50">
        <v>0.97229872000000006</v>
      </c>
      <c r="Q5" s="50">
        <f t="shared" si="2"/>
        <v>2.3372999999998756E-3</v>
      </c>
    </row>
    <row r="6" spans="1:17" x14ac:dyDescent="0.2">
      <c r="A6" s="14" t="s">
        <v>3</v>
      </c>
      <c r="B6" s="49">
        <v>0.95152689999999995</v>
      </c>
      <c r="C6" s="49">
        <v>0.95165129999999998</v>
      </c>
      <c r="D6" s="49">
        <v>0.95448909999999998</v>
      </c>
      <c r="E6" s="49">
        <v>0.957345</v>
      </c>
      <c r="F6" s="49">
        <v>0.96091760000000004</v>
      </c>
      <c r="G6" s="50">
        <f t="shared" si="0"/>
        <v>0.9551859800000001</v>
      </c>
      <c r="I6" s="62" t="s">
        <v>3</v>
      </c>
      <c r="J6" s="49">
        <v>0.9587388</v>
      </c>
      <c r="K6" s="49">
        <v>0.96017390000000002</v>
      </c>
      <c r="L6" s="49">
        <v>0.96243920000000005</v>
      </c>
      <c r="M6" s="49">
        <v>0.96501999999999999</v>
      </c>
      <c r="N6" s="49">
        <v>0.97060760000000001</v>
      </c>
      <c r="O6" s="50">
        <f t="shared" si="1"/>
        <v>0.96339589999999986</v>
      </c>
      <c r="P6" s="50">
        <v>0.9551859800000001</v>
      </c>
      <c r="Q6" s="50">
        <f t="shared" si="2"/>
        <v>8.2099199999997596E-3</v>
      </c>
    </row>
    <row r="7" spans="1:17" x14ac:dyDescent="0.2">
      <c r="A7" s="14" t="s">
        <v>4</v>
      </c>
      <c r="B7" s="49">
        <v>0.98360720000000001</v>
      </c>
      <c r="C7" s="49">
        <v>0.98339220000000005</v>
      </c>
      <c r="D7" s="49">
        <v>0.98413170000000005</v>
      </c>
      <c r="E7" s="49">
        <v>0.98369779999999996</v>
      </c>
      <c r="F7" s="49">
        <v>0.98252490000000003</v>
      </c>
      <c r="G7" s="50">
        <f t="shared" si="0"/>
        <v>0.98347076000000011</v>
      </c>
      <c r="I7" s="62" t="s">
        <v>4</v>
      </c>
      <c r="J7" s="49">
        <v>0.98973599999999995</v>
      </c>
      <c r="K7" s="49">
        <v>0.99060340000000002</v>
      </c>
      <c r="L7" s="49">
        <v>0.99078860000000002</v>
      </c>
      <c r="M7" s="49">
        <v>0.98868199999999995</v>
      </c>
      <c r="N7" s="49">
        <v>0.98811990000000005</v>
      </c>
      <c r="O7" s="50">
        <f t="shared" si="1"/>
        <v>0.98958597999999998</v>
      </c>
      <c r="P7" s="50">
        <v>0.98347076000000011</v>
      </c>
      <c r="Q7" s="50">
        <f t="shared" si="2"/>
        <v>6.1152199999998658E-3</v>
      </c>
    </row>
    <row r="8" spans="1:17" x14ac:dyDescent="0.2">
      <c r="A8" s="14" t="s">
        <v>5</v>
      </c>
      <c r="B8" s="49">
        <v>0.99631250000000005</v>
      </c>
      <c r="C8" s="49">
        <v>0.99378949999999999</v>
      </c>
      <c r="D8" s="49">
        <v>0.99421510000000002</v>
      </c>
      <c r="E8" s="49">
        <v>0.99451389999999995</v>
      </c>
      <c r="F8" s="49">
        <v>0.99442710000000001</v>
      </c>
      <c r="G8" s="50">
        <f t="shared" si="0"/>
        <v>0.99465161999999996</v>
      </c>
      <c r="I8" s="62" t="s">
        <v>5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50">
        <f t="shared" si="1"/>
        <v>1</v>
      </c>
      <c r="P8" s="50">
        <v>0.99465161999999996</v>
      </c>
      <c r="Q8" s="50">
        <f t="shared" si="2"/>
        <v>5.3483800000000414E-3</v>
      </c>
    </row>
    <row r="9" spans="1:17" x14ac:dyDescent="0.2">
      <c r="A9" s="14" t="s">
        <v>6</v>
      </c>
      <c r="B9" s="49">
        <v>0.89451080000000005</v>
      </c>
      <c r="C9" s="49">
        <v>0.89750549999999996</v>
      </c>
      <c r="D9" s="49">
        <v>0.89711989999999997</v>
      </c>
      <c r="E9" s="49">
        <v>0.90029119999999996</v>
      </c>
      <c r="F9" s="49">
        <v>0.90885530000000003</v>
      </c>
      <c r="G9" s="50">
        <f t="shared" si="0"/>
        <v>0.89965653999999995</v>
      </c>
      <c r="I9" s="62" t="s">
        <v>6</v>
      </c>
      <c r="J9" s="49">
        <v>0.89872129999999995</v>
      </c>
      <c r="K9" s="49">
        <v>0.90012230000000004</v>
      </c>
      <c r="L9" s="49">
        <v>0.9004875</v>
      </c>
      <c r="M9" s="49">
        <v>0.90316180000000001</v>
      </c>
      <c r="N9" s="49">
        <v>0.91233819999999999</v>
      </c>
      <c r="O9" s="50">
        <f t="shared" si="1"/>
        <v>0.90296622000000004</v>
      </c>
      <c r="P9" s="50">
        <v>0.89965653999999995</v>
      </c>
      <c r="Q9" s="50">
        <f t="shared" si="2"/>
        <v>3.3096800000000925E-3</v>
      </c>
    </row>
    <row r="10" spans="1:17" x14ac:dyDescent="0.2">
      <c r="A10" s="51" t="s">
        <v>7</v>
      </c>
      <c r="B10" s="52">
        <v>1</v>
      </c>
      <c r="C10" s="52">
        <v>1</v>
      </c>
      <c r="D10" s="52">
        <v>1</v>
      </c>
      <c r="E10" s="52">
        <v>1</v>
      </c>
      <c r="F10" s="52">
        <v>1</v>
      </c>
      <c r="G10" s="53">
        <f t="shared" si="0"/>
        <v>1</v>
      </c>
      <c r="I10" s="62" t="s">
        <v>7</v>
      </c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50">
        <f t="shared" si="1"/>
        <v>1</v>
      </c>
      <c r="P10" s="53">
        <v>1</v>
      </c>
      <c r="Q10" s="50">
        <f t="shared" si="2"/>
        <v>0</v>
      </c>
    </row>
    <row r="11" spans="1:17" x14ac:dyDescent="0.2">
      <c r="A11" s="14" t="s">
        <v>8</v>
      </c>
      <c r="B11" s="49">
        <v>0.98380780000000001</v>
      </c>
      <c r="C11" s="49">
        <v>0.9827089</v>
      </c>
      <c r="D11" s="49">
        <v>0.98373279999999996</v>
      </c>
      <c r="E11" s="49">
        <v>0.98939929999999998</v>
      </c>
      <c r="F11" s="49">
        <v>0.99220489999999995</v>
      </c>
      <c r="G11" s="50">
        <f t="shared" si="0"/>
        <v>0.98637073999999991</v>
      </c>
      <c r="I11" s="62" t="s">
        <v>8</v>
      </c>
      <c r="J11" s="49">
        <v>0.99021060000000005</v>
      </c>
      <c r="K11" s="49">
        <v>0.98923050000000001</v>
      </c>
      <c r="L11" s="49">
        <v>0.99004619999999999</v>
      </c>
      <c r="M11" s="49">
        <v>0.99565559999999997</v>
      </c>
      <c r="N11" s="49">
        <v>0.99800390000000005</v>
      </c>
      <c r="O11" s="50">
        <f t="shared" si="1"/>
        <v>0.99262936000000013</v>
      </c>
      <c r="P11" s="50">
        <v>0.98637073999999991</v>
      </c>
      <c r="Q11" s="50">
        <f t="shared" si="2"/>
        <v>6.2586200000002146E-3</v>
      </c>
    </row>
    <row r="12" spans="1:17" x14ac:dyDescent="0.2">
      <c r="A12" s="14" t="s">
        <v>9</v>
      </c>
      <c r="B12" s="49">
        <v>0.97361660000000005</v>
      </c>
      <c r="C12" s="49">
        <v>0.9766918</v>
      </c>
      <c r="D12" s="49">
        <v>0.97361070000000005</v>
      </c>
      <c r="E12" s="49">
        <v>0.97510870000000005</v>
      </c>
      <c r="F12" s="49">
        <v>0.9783482</v>
      </c>
      <c r="G12" s="50">
        <f t="shared" si="0"/>
        <v>0.97547519999999999</v>
      </c>
      <c r="I12" s="62" t="s">
        <v>9</v>
      </c>
      <c r="J12" s="49">
        <v>0.97776410000000002</v>
      </c>
      <c r="K12" s="49">
        <v>0.97940819999999995</v>
      </c>
      <c r="L12" s="49">
        <v>0.97704869999999999</v>
      </c>
      <c r="M12" s="49">
        <v>0.97910359999999996</v>
      </c>
      <c r="N12" s="49">
        <v>0.98216669999999995</v>
      </c>
      <c r="O12" s="50">
        <f t="shared" si="1"/>
        <v>0.97909826</v>
      </c>
      <c r="P12" s="50">
        <v>0.97547519999999999</v>
      </c>
      <c r="Q12" s="50">
        <f t="shared" si="2"/>
        <v>3.6230600000000113E-3</v>
      </c>
    </row>
    <row r="13" spans="1:17" x14ac:dyDescent="0.2">
      <c r="A13" s="51" t="s">
        <v>10</v>
      </c>
      <c r="B13" s="52">
        <v>1</v>
      </c>
      <c r="C13" s="52">
        <v>1</v>
      </c>
      <c r="D13" s="52">
        <v>1</v>
      </c>
      <c r="E13" s="52">
        <v>1</v>
      </c>
      <c r="F13" s="52">
        <v>1</v>
      </c>
      <c r="G13" s="53">
        <f t="shared" si="0"/>
        <v>1</v>
      </c>
      <c r="I13" s="62"/>
      <c r="J13" s="49"/>
      <c r="K13" s="49"/>
      <c r="L13" s="49"/>
      <c r="M13" s="49"/>
      <c r="N13" s="49"/>
      <c r="O13" s="50"/>
      <c r="P13" s="50"/>
      <c r="Q13" s="50">
        <f t="shared" si="2"/>
        <v>0</v>
      </c>
    </row>
    <row r="14" spans="1:17" x14ac:dyDescent="0.2">
      <c r="A14" s="51" t="s">
        <v>11</v>
      </c>
      <c r="B14" s="52">
        <v>1</v>
      </c>
      <c r="C14" s="52">
        <v>1</v>
      </c>
      <c r="D14" s="52">
        <v>1</v>
      </c>
      <c r="E14" s="52">
        <v>1</v>
      </c>
      <c r="F14" s="52">
        <v>1</v>
      </c>
      <c r="G14" s="53">
        <f t="shared" si="0"/>
        <v>1</v>
      </c>
      <c r="I14" s="62"/>
      <c r="J14" s="49"/>
      <c r="K14" s="49"/>
      <c r="L14" s="49"/>
      <c r="M14" s="49"/>
      <c r="N14" s="49"/>
      <c r="O14" s="50"/>
      <c r="P14" s="50"/>
      <c r="Q14" s="50">
        <f t="shared" si="2"/>
        <v>0</v>
      </c>
    </row>
    <row r="15" spans="1:17" x14ac:dyDescent="0.2">
      <c r="A15" s="51" t="s">
        <v>12</v>
      </c>
      <c r="B15" s="52">
        <v>1</v>
      </c>
      <c r="C15" s="52">
        <v>1</v>
      </c>
      <c r="D15" s="52">
        <v>1</v>
      </c>
      <c r="E15" s="52">
        <v>1</v>
      </c>
      <c r="F15" s="52">
        <v>1</v>
      </c>
      <c r="G15" s="53">
        <f t="shared" si="0"/>
        <v>1</v>
      </c>
      <c r="I15" s="62" t="s">
        <v>12</v>
      </c>
      <c r="J15" s="49">
        <v>1</v>
      </c>
      <c r="K15" s="49">
        <v>1</v>
      </c>
      <c r="L15" s="49">
        <v>1</v>
      </c>
      <c r="M15" s="49">
        <v>1</v>
      </c>
      <c r="N15" s="49">
        <v>1</v>
      </c>
      <c r="O15" s="50">
        <f t="shared" ref="O15:O20" si="3">AVERAGE(J15:N15)</f>
        <v>1</v>
      </c>
      <c r="P15" s="53">
        <v>1</v>
      </c>
      <c r="Q15" s="50">
        <f t="shared" si="2"/>
        <v>0</v>
      </c>
    </row>
    <row r="16" spans="1:17" x14ac:dyDescent="0.2">
      <c r="A16" s="14" t="s">
        <v>13</v>
      </c>
      <c r="B16" s="49">
        <v>0.96107790000000004</v>
      </c>
      <c r="C16" s="49">
        <v>0.95581260000000001</v>
      </c>
      <c r="D16" s="49">
        <v>0.95222899999999999</v>
      </c>
      <c r="E16" s="49">
        <v>0.95146260000000005</v>
      </c>
      <c r="F16" s="49">
        <v>0.95096780000000003</v>
      </c>
      <c r="G16" s="50">
        <f t="shared" si="0"/>
        <v>0.95430998</v>
      </c>
      <c r="I16" s="62" t="s">
        <v>13</v>
      </c>
      <c r="J16" s="49">
        <v>0.96778450000000005</v>
      </c>
      <c r="K16" s="49">
        <v>0.96029620000000004</v>
      </c>
      <c r="L16" s="49">
        <v>0.95669389999999999</v>
      </c>
      <c r="M16" s="49">
        <v>0.95579150000000002</v>
      </c>
      <c r="N16" s="49">
        <v>0.95499670000000003</v>
      </c>
      <c r="O16" s="50">
        <f t="shared" si="3"/>
        <v>0.95911256</v>
      </c>
      <c r="P16" s="50">
        <v>0.95430998</v>
      </c>
      <c r="Q16" s="50">
        <f t="shared" si="2"/>
        <v>4.8025800000000007E-3</v>
      </c>
    </row>
    <row r="17" spans="1:17" x14ac:dyDescent="0.2">
      <c r="A17" s="51" t="s">
        <v>14</v>
      </c>
      <c r="B17" s="52">
        <v>1</v>
      </c>
      <c r="C17" s="52">
        <v>1</v>
      </c>
      <c r="D17" s="52">
        <v>1</v>
      </c>
      <c r="E17" s="52">
        <v>1</v>
      </c>
      <c r="F17" s="52">
        <v>1</v>
      </c>
      <c r="G17" s="53">
        <f t="shared" si="0"/>
        <v>1</v>
      </c>
      <c r="I17" s="62" t="s">
        <v>14</v>
      </c>
      <c r="J17" s="49">
        <v>1</v>
      </c>
      <c r="K17" s="49">
        <v>1</v>
      </c>
      <c r="L17" s="49">
        <v>1</v>
      </c>
      <c r="M17" s="49">
        <v>1</v>
      </c>
      <c r="N17" s="49">
        <v>1</v>
      </c>
      <c r="O17" s="50">
        <f t="shared" si="3"/>
        <v>1</v>
      </c>
      <c r="P17" s="53">
        <v>1</v>
      </c>
      <c r="Q17" s="50">
        <f t="shared" si="2"/>
        <v>0</v>
      </c>
    </row>
    <row r="18" spans="1:17" x14ac:dyDescent="0.2">
      <c r="A18" s="51" t="s">
        <v>15</v>
      </c>
      <c r="B18" s="52">
        <v>1</v>
      </c>
      <c r="C18" s="52">
        <v>1</v>
      </c>
      <c r="D18" s="52">
        <v>1</v>
      </c>
      <c r="E18" s="52">
        <v>1</v>
      </c>
      <c r="F18" s="52">
        <v>1</v>
      </c>
      <c r="G18" s="53">
        <f t="shared" si="0"/>
        <v>1</v>
      </c>
      <c r="I18" s="62" t="s">
        <v>15</v>
      </c>
      <c r="J18" s="49">
        <v>1</v>
      </c>
      <c r="K18" s="49">
        <v>1</v>
      </c>
      <c r="L18" s="49">
        <v>1</v>
      </c>
      <c r="M18" s="49">
        <v>1</v>
      </c>
      <c r="N18" s="49">
        <v>1</v>
      </c>
      <c r="O18" s="50">
        <f t="shared" si="3"/>
        <v>1</v>
      </c>
      <c r="P18" s="53">
        <v>1</v>
      </c>
      <c r="Q18" s="50">
        <f t="shared" si="2"/>
        <v>0</v>
      </c>
    </row>
    <row r="19" spans="1:17" x14ac:dyDescent="0.2">
      <c r="A19" s="14" t="s">
        <v>16</v>
      </c>
      <c r="B19" s="49">
        <v>0.99403779999999997</v>
      </c>
      <c r="C19" s="49">
        <v>0.99377360000000003</v>
      </c>
      <c r="D19" s="49">
        <v>0.992811</v>
      </c>
      <c r="E19" s="49">
        <v>0.99284130000000004</v>
      </c>
      <c r="F19" s="49">
        <v>0.99333349999999998</v>
      </c>
      <c r="G19" s="50">
        <f t="shared" si="0"/>
        <v>0.99335944000000009</v>
      </c>
      <c r="I19" s="62" t="s">
        <v>16</v>
      </c>
      <c r="J19" s="49">
        <v>0.99944739999999999</v>
      </c>
      <c r="K19" s="49">
        <v>1</v>
      </c>
      <c r="L19" s="49">
        <v>0.99892069999999999</v>
      </c>
      <c r="M19" s="49">
        <v>0.99907979999999996</v>
      </c>
      <c r="N19" s="49">
        <v>0.99892829999999999</v>
      </c>
      <c r="O19" s="50">
        <f t="shared" si="3"/>
        <v>0.99927524000000001</v>
      </c>
      <c r="P19" s="50">
        <v>0.99335944000000009</v>
      </c>
      <c r="Q19" s="50">
        <f t="shared" si="2"/>
        <v>5.9157999999999156E-3</v>
      </c>
    </row>
    <row r="20" spans="1:17" x14ac:dyDescent="0.2">
      <c r="A20" s="14" t="s">
        <v>17</v>
      </c>
      <c r="B20" s="49">
        <v>0.98677809999999999</v>
      </c>
      <c r="C20" s="49">
        <v>0.98715509999999995</v>
      </c>
      <c r="D20" s="49">
        <v>0.98708890000000005</v>
      </c>
      <c r="E20" s="49">
        <v>0.98706939999999999</v>
      </c>
      <c r="F20" s="49">
        <v>0.98645530000000003</v>
      </c>
      <c r="G20" s="50">
        <f t="shared" si="0"/>
        <v>0.98690936000000007</v>
      </c>
      <c r="I20" s="62" t="s">
        <v>17</v>
      </c>
      <c r="J20" s="49">
        <v>0.99250720000000003</v>
      </c>
      <c r="K20" s="49">
        <v>0.99379620000000002</v>
      </c>
      <c r="L20" s="49">
        <v>0.99283719999999998</v>
      </c>
      <c r="M20" s="49">
        <v>0.99216210000000005</v>
      </c>
      <c r="N20" s="49">
        <v>0.99276310000000001</v>
      </c>
      <c r="O20" s="50">
        <f t="shared" si="3"/>
        <v>0.99281316000000008</v>
      </c>
      <c r="P20" s="50">
        <v>0.98690936000000007</v>
      </c>
      <c r="Q20" s="50">
        <f t="shared" si="2"/>
        <v>5.9038000000000146E-3</v>
      </c>
    </row>
    <row r="21" spans="1:17" x14ac:dyDescent="0.2">
      <c r="A21" s="51" t="s">
        <v>18</v>
      </c>
      <c r="B21" s="52">
        <v>1</v>
      </c>
      <c r="C21" s="52">
        <v>1</v>
      </c>
      <c r="D21" s="52">
        <v>1</v>
      </c>
      <c r="E21" s="52">
        <v>1</v>
      </c>
      <c r="F21" s="52">
        <v>1</v>
      </c>
      <c r="G21" s="53">
        <f t="shared" si="0"/>
        <v>1</v>
      </c>
      <c r="I21" s="62"/>
      <c r="J21" s="49"/>
      <c r="K21" s="49"/>
      <c r="L21" s="49"/>
      <c r="M21" s="49"/>
      <c r="N21" s="49"/>
      <c r="O21" s="50"/>
      <c r="P21" s="53"/>
      <c r="Q21" s="50">
        <f t="shared" si="2"/>
        <v>0</v>
      </c>
    </row>
    <row r="22" spans="1:17" x14ac:dyDescent="0.2">
      <c r="A22" s="51" t="s">
        <v>19</v>
      </c>
      <c r="B22" s="52">
        <v>1</v>
      </c>
      <c r="C22" s="52">
        <v>1</v>
      </c>
      <c r="D22" s="52">
        <v>1</v>
      </c>
      <c r="E22" s="52">
        <v>1</v>
      </c>
      <c r="F22" s="52">
        <v>1</v>
      </c>
      <c r="G22" s="53">
        <f t="shared" si="0"/>
        <v>1</v>
      </c>
      <c r="I22" s="62"/>
      <c r="J22" s="49"/>
      <c r="K22" s="49"/>
      <c r="L22" s="49"/>
      <c r="M22" s="49"/>
      <c r="N22" s="49"/>
      <c r="O22" s="50"/>
      <c r="P22" s="53"/>
      <c r="Q22" s="50">
        <f t="shared" si="2"/>
        <v>0</v>
      </c>
    </row>
    <row r="23" spans="1:17" x14ac:dyDescent="0.2">
      <c r="A23" s="51" t="s">
        <v>20</v>
      </c>
      <c r="B23" s="52">
        <v>1</v>
      </c>
      <c r="C23" s="52">
        <v>1</v>
      </c>
      <c r="D23" s="52">
        <v>1</v>
      </c>
      <c r="E23" s="52">
        <v>1</v>
      </c>
      <c r="F23" s="52">
        <v>0.99880970000000002</v>
      </c>
      <c r="G23" s="53">
        <f t="shared" si="0"/>
        <v>0.99976193999999996</v>
      </c>
      <c r="I23" s="62" t="s">
        <v>20</v>
      </c>
      <c r="J23" s="49">
        <v>1</v>
      </c>
      <c r="K23" s="49">
        <v>1</v>
      </c>
      <c r="L23" s="49">
        <v>1</v>
      </c>
      <c r="M23" s="49">
        <v>1</v>
      </c>
      <c r="N23" s="49">
        <v>1</v>
      </c>
      <c r="O23" s="50">
        <f t="shared" ref="O23:O30" si="4">AVERAGE(J23:N23)</f>
        <v>1</v>
      </c>
      <c r="P23" s="53">
        <v>0.99976193999999996</v>
      </c>
      <c r="Q23" s="50">
        <f t="shared" si="2"/>
        <v>2.3806000000003991E-4</v>
      </c>
    </row>
    <row r="24" spans="1:17" x14ac:dyDescent="0.2">
      <c r="A24" s="14" t="s">
        <v>21</v>
      </c>
      <c r="B24" s="49">
        <v>0.83960330000000005</v>
      </c>
      <c r="C24" s="49">
        <v>0.90705959999999997</v>
      </c>
      <c r="D24" s="49">
        <v>0.86843780000000004</v>
      </c>
      <c r="E24" s="49">
        <v>0.86654120000000001</v>
      </c>
      <c r="F24" s="49">
        <v>0.91277770000000003</v>
      </c>
      <c r="G24" s="50">
        <f t="shared" si="0"/>
        <v>0.87888392000000004</v>
      </c>
      <c r="I24" s="62" t="s">
        <v>21</v>
      </c>
      <c r="J24" s="49">
        <v>0.83960330000000005</v>
      </c>
      <c r="K24" s="49">
        <v>0.90705959999999997</v>
      </c>
      <c r="L24" s="49">
        <v>0.86843780000000004</v>
      </c>
      <c r="M24" s="49">
        <v>0.86654120000000001</v>
      </c>
      <c r="N24" s="49">
        <v>0.91277770000000003</v>
      </c>
      <c r="O24" s="50">
        <f t="shared" si="4"/>
        <v>0.87888392000000004</v>
      </c>
      <c r="P24" s="50">
        <v>0.87888392000000004</v>
      </c>
      <c r="Q24" s="50">
        <f t="shared" si="2"/>
        <v>0</v>
      </c>
    </row>
    <row r="25" spans="1:17" x14ac:dyDescent="0.2">
      <c r="A25" s="14" t="s">
        <v>22</v>
      </c>
      <c r="B25" s="49">
        <v>0.99310690000000001</v>
      </c>
      <c r="C25" s="49">
        <v>0.98390929999999999</v>
      </c>
      <c r="D25" s="49">
        <v>0.979653</v>
      </c>
      <c r="E25" s="49">
        <v>0.98146699999999998</v>
      </c>
      <c r="F25" s="49">
        <v>0.97878370000000003</v>
      </c>
      <c r="G25" s="50">
        <f t="shared" si="0"/>
        <v>0.98338397999999994</v>
      </c>
      <c r="I25" s="62" t="s">
        <v>22</v>
      </c>
      <c r="J25" s="49">
        <v>0.99779200000000001</v>
      </c>
      <c r="K25" s="49">
        <v>0.9900755</v>
      </c>
      <c r="L25" s="49">
        <v>0.98844010000000004</v>
      </c>
      <c r="M25" s="49">
        <v>0.98831000000000002</v>
      </c>
      <c r="N25" s="49">
        <v>0.98718349999999999</v>
      </c>
      <c r="O25" s="50">
        <f t="shared" si="4"/>
        <v>0.99036022000000012</v>
      </c>
      <c r="P25" s="50">
        <v>0.98338397999999994</v>
      </c>
      <c r="Q25" s="50">
        <f t="shared" si="2"/>
        <v>6.976240000000189E-3</v>
      </c>
    </row>
    <row r="26" spans="1:17" x14ac:dyDescent="0.2">
      <c r="A26" s="14" t="s">
        <v>23</v>
      </c>
      <c r="B26" s="49">
        <v>0.91257180000000004</v>
      </c>
      <c r="C26" s="49">
        <v>0.91424519999999998</v>
      </c>
      <c r="D26" s="49">
        <v>0.92175660000000004</v>
      </c>
      <c r="E26" s="49">
        <v>0.91912720000000003</v>
      </c>
      <c r="F26" s="49">
        <v>0.91999569999999997</v>
      </c>
      <c r="G26" s="50">
        <f t="shared" si="0"/>
        <v>0.91753930000000017</v>
      </c>
      <c r="I26" s="62" t="s">
        <v>23</v>
      </c>
      <c r="J26" s="49">
        <v>0.9172034</v>
      </c>
      <c r="K26" s="49">
        <v>0.91703679999999999</v>
      </c>
      <c r="L26" s="49">
        <v>0.92660290000000001</v>
      </c>
      <c r="M26" s="49">
        <v>0.92051490000000002</v>
      </c>
      <c r="N26" s="49">
        <v>0.92320570000000002</v>
      </c>
      <c r="O26" s="50">
        <f t="shared" si="4"/>
        <v>0.92091274000000001</v>
      </c>
      <c r="P26" s="50">
        <v>0.91753930000000017</v>
      </c>
      <c r="Q26" s="50">
        <f t="shared" si="2"/>
        <v>3.3734399999998388E-3</v>
      </c>
    </row>
    <row r="27" spans="1:17" x14ac:dyDescent="0.2">
      <c r="A27" s="14" t="s">
        <v>24</v>
      </c>
      <c r="B27" s="49">
        <v>0.97319549999999999</v>
      </c>
      <c r="C27" s="49">
        <v>0.97249050000000004</v>
      </c>
      <c r="D27" s="49">
        <v>0.97336719999999999</v>
      </c>
      <c r="E27" s="49">
        <v>0.97494599999999998</v>
      </c>
      <c r="F27" s="49">
        <v>0.98002650000000002</v>
      </c>
      <c r="G27" s="50">
        <f t="shared" si="0"/>
        <v>0.97480513999999996</v>
      </c>
      <c r="I27" s="62" t="s">
        <v>24</v>
      </c>
      <c r="J27" s="49">
        <v>0.97852649999999997</v>
      </c>
      <c r="K27" s="49">
        <v>0.97831920000000006</v>
      </c>
      <c r="L27" s="49">
        <v>0.97929089999999996</v>
      </c>
      <c r="M27" s="49">
        <v>0.97901629999999995</v>
      </c>
      <c r="N27" s="49">
        <v>1</v>
      </c>
      <c r="O27" s="50">
        <f t="shared" si="4"/>
        <v>0.9830305800000001</v>
      </c>
      <c r="P27" s="50">
        <v>0.97480513999999996</v>
      </c>
      <c r="Q27" s="50">
        <f t="shared" si="2"/>
        <v>8.2254400000001393E-3</v>
      </c>
    </row>
    <row r="28" spans="1:17" x14ac:dyDescent="0.2">
      <c r="A28" s="14" t="s">
        <v>25</v>
      </c>
      <c r="B28" s="49">
        <v>0.99184240000000001</v>
      </c>
      <c r="C28" s="49">
        <v>0.99087539999999996</v>
      </c>
      <c r="D28" s="49">
        <v>0.99045689999999997</v>
      </c>
      <c r="E28" s="49">
        <v>0.99141210000000002</v>
      </c>
      <c r="F28" s="49">
        <v>0.9912242</v>
      </c>
      <c r="G28" s="50">
        <f t="shared" si="0"/>
        <v>0.9911622000000001</v>
      </c>
      <c r="I28" s="62" t="s">
        <v>25</v>
      </c>
      <c r="J28" s="49">
        <v>0.99792959999999997</v>
      </c>
      <c r="K28" s="49">
        <v>0.99932569999999998</v>
      </c>
      <c r="L28" s="49">
        <v>0.99707539999999995</v>
      </c>
      <c r="M28" s="49">
        <v>0.99719880000000005</v>
      </c>
      <c r="N28" s="49">
        <v>1</v>
      </c>
      <c r="O28" s="50">
        <f t="shared" si="4"/>
        <v>0.99830590000000008</v>
      </c>
      <c r="P28" s="50">
        <v>0.9911622000000001</v>
      </c>
      <c r="Q28" s="50">
        <f t="shared" si="2"/>
        <v>7.1436999999999751E-3</v>
      </c>
    </row>
    <row r="29" spans="1:17" ht="15" customHeight="1" x14ac:dyDescent="0.2">
      <c r="A29" s="14" t="s">
        <v>26</v>
      </c>
      <c r="B29" s="49">
        <v>0.95825439999999995</v>
      </c>
      <c r="C29" s="49">
        <v>0.94416659999999997</v>
      </c>
      <c r="D29" s="49">
        <v>0.94384500000000005</v>
      </c>
      <c r="E29" s="49">
        <v>0.95009120000000002</v>
      </c>
      <c r="F29" s="49">
        <v>0.95436730000000003</v>
      </c>
      <c r="G29" s="50">
        <f t="shared" si="0"/>
        <v>0.95014490000000007</v>
      </c>
      <c r="H29" s="50"/>
      <c r="I29" s="62" t="s">
        <v>26</v>
      </c>
      <c r="J29" s="49">
        <v>0.95993589999999995</v>
      </c>
      <c r="K29" s="49">
        <v>0.94508619999999999</v>
      </c>
      <c r="L29" s="49">
        <v>0.94388879999999997</v>
      </c>
      <c r="M29" s="49">
        <v>0.95504440000000002</v>
      </c>
      <c r="N29" s="49">
        <v>0.95879210000000004</v>
      </c>
      <c r="O29" s="50">
        <f t="shared" si="4"/>
        <v>0.95254948000000006</v>
      </c>
      <c r="P29" s="50">
        <v>0.95014490000000007</v>
      </c>
      <c r="Q29" s="50">
        <f t="shared" si="2"/>
        <v>2.4045799999999895E-3</v>
      </c>
    </row>
    <row r="30" spans="1:17" ht="15" customHeight="1" x14ac:dyDescent="0.2">
      <c r="A30" s="51" t="s">
        <v>27</v>
      </c>
      <c r="B30" s="52">
        <v>1</v>
      </c>
      <c r="C30" s="52">
        <v>1</v>
      </c>
      <c r="D30" s="52">
        <v>1</v>
      </c>
      <c r="E30" s="52">
        <v>1</v>
      </c>
      <c r="F30" s="52">
        <v>1</v>
      </c>
      <c r="G30" s="53">
        <f t="shared" si="0"/>
        <v>1</v>
      </c>
      <c r="H30" s="50"/>
      <c r="I30" s="62" t="s">
        <v>27</v>
      </c>
      <c r="J30" s="49">
        <v>1</v>
      </c>
      <c r="K30" s="49">
        <v>1</v>
      </c>
      <c r="L30" s="49">
        <v>1</v>
      </c>
      <c r="M30" s="49">
        <v>1</v>
      </c>
      <c r="N30" s="49">
        <v>1</v>
      </c>
      <c r="O30" s="50">
        <f t="shared" si="4"/>
        <v>1</v>
      </c>
      <c r="P30" s="53">
        <v>1</v>
      </c>
      <c r="Q30" s="50">
        <f t="shared" si="2"/>
        <v>0</v>
      </c>
    </row>
    <row r="31" spans="1:17" x14ac:dyDescent="0.2">
      <c r="I31" s="14"/>
      <c r="J31" s="50"/>
      <c r="K31" s="50"/>
      <c r="L31" s="50"/>
      <c r="M31" s="50"/>
      <c r="N31" s="50"/>
    </row>
    <row r="32" spans="1:17" x14ac:dyDescent="0.2">
      <c r="A32" s="15" t="s">
        <v>174</v>
      </c>
      <c r="B32" s="14">
        <v>2016</v>
      </c>
      <c r="C32">
        <v>2017</v>
      </c>
      <c r="D32">
        <v>2018</v>
      </c>
      <c r="E32">
        <v>2019</v>
      </c>
      <c r="F32">
        <v>2020</v>
      </c>
      <c r="G32" t="s">
        <v>46</v>
      </c>
      <c r="I32" s="14" t="s">
        <v>177</v>
      </c>
      <c r="J32" s="74">
        <v>2016</v>
      </c>
      <c r="K32" s="74">
        <v>2017</v>
      </c>
      <c r="L32" s="74">
        <v>2018</v>
      </c>
      <c r="M32" s="74">
        <v>2019</v>
      </c>
      <c r="N32" s="74">
        <v>2020</v>
      </c>
      <c r="O32" s="50" t="s">
        <v>46</v>
      </c>
      <c r="P32" s="50" t="s">
        <v>178</v>
      </c>
      <c r="Q32" t="s">
        <v>150</v>
      </c>
    </row>
    <row r="33" spans="1:17" x14ac:dyDescent="0.2">
      <c r="A33" s="51" t="s">
        <v>1</v>
      </c>
      <c r="B33" s="52">
        <v>1</v>
      </c>
      <c r="C33" s="52">
        <v>1</v>
      </c>
      <c r="D33" s="52">
        <v>1</v>
      </c>
      <c r="E33" s="52">
        <v>1</v>
      </c>
      <c r="F33" s="52">
        <v>1</v>
      </c>
      <c r="G33" s="53">
        <f t="shared" ref="G33:G59" si="5">AVERAGE(B33:F33)</f>
        <v>1</v>
      </c>
      <c r="I33" s="15" t="s">
        <v>1</v>
      </c>
      <c r="J33" s="14">
        <v>1</v>
      </c>
      <c r="K33" s="14">
        <v>1</v>
      </c>
      <c r="L33" s="14">
        <v>1</v>
      </c>
      <c r="M33" s="14">
        <v>1</v>
      </c>
      <c r="N33" s="14">
        <v>1</v>
      </c>
      <c r="O33">
        <f t="shared" ref="O33:O41" si="6">AVERAGE(J33:N33)</f>
        <v>1</v>
      </c>
      <c r="P33">
        <v>1</v>
      </c>
      <c r="Q33" s="50">
        <f t="shared" ref="Q33:Q41" si="7">O33-P33</f>
        <v>0</v>
      </c>
    </row>
    <row r="34" spans="1:17" x14ac:dyDescent="0.2">
      <c r="A34" s="51" t="s">
        <v>2</v>
      </c>
      <c r="B34" s="52">
        <v>1</v>
      </c>
      <c r="C34" s="52">
        <v>1</v>
      </c>
      <c r="D34" s="52">
        <v>1</v>
      </c>
      <c r="E34" s="52">
        <v>1</v>
      </c>
      <c r="F34" s="52">
        <v>1</v>
      </c>
      <c r="G34" s="53">
        <f t="shared" si="5"/>
        <v>1</v>
      </c>
      <c r="I34" s="15" t="s">
        <v>2</v>
      </c>
      <c r="J34" s="14">
        <v>1</v>
      </c>
      <c r="K34" s="14">
        <v>1</v>
      </c>
      <c r="L34" s="14">
        <v>1</v>
      </c>
      <c r="M34" s="14">
        <v>1</v>
      </c>
      <c r="N34" s="14">
        <v>1</v>
      </c>
      <c r="O34">
        <f t="shared" si="6"/>
        <v>1</v>
      </c>
      <c r="P34">
        <v>1</v>
      </c>
      <c r="Q34" s="50">
        <f t="shared" si="7"/>
        <v>0</v>
      </c>
    </row>
    <row r="35" spans="1:17" x14ac:dyDescent="0.2">
      <c r="A35" s="51" t="s">
        <v>9</v>
      </c>
      <c r="B35" s="52">
        <v>1</v>
      </c>
      <c r="C35" s="52">
        <v>1</v>
      </c>
      <c r="D35" s="52">
        <v>1</v>
      </c>
      <c r="E35" s="52">
        <v>1</v>
      </c>
      <c r="F35" s="52">
        <v>1</v>
      </c>
      <c r="G35" s="53">
        <f t="shared" si="5"/>
        <v>1</v>
      </c>
      <c r="I35" s="15" t="s">
        <v>3</v>
      </c>
      <c r="J35" s="14">
        <v>0.95527759999999995</v>
      </c>
      <c r="K35" s="14">
        <v>0.95289820000000003</v>
      </c>
      <c r="L35" s="14">
        <v>0.95728639999999998</v>
      </c>
      <c r="M35" s="14">
        <v>0.95892900000000003</v>
      </c>
      <c r="N35" s="14">
        <v>0.96456370000000002</v>
      </c>
      <c r="O35">
        <f t="shared" si="6"/>
        <v>0.95779098000000007</v>
      </c>
      <c r="P35">
        <v>0.95521582000000005</v>
      </c>
      <c r="Q35" s="50">
        <f t="shared" si="7"/>
        <v>2.5751600000000208E-3</v>
      </c>
    </row>
    <row r="36" spans="1:17" x14ac:dyDescent="0.2">
      <c r="A36" s="51" t="s">
        <v>10</v>
      </c>
      <c r="B36" s="52">
        <v>1</v>
      </c>
      <c r="C36" s="52">
        <v>1</v>
      </c>
      <c r="D36" s="52">
        <v>1</v>
      </c>
      <c r="E36" s="52">
        <v>1</v>
      </c>
      <c r="F36" s="52">
        <v>1</v>
      </c>
      <c r="G36" s="53">
        <f t="shared" si="5"/>
        <v>1</v>
      </c>
      <c r="I36" s="15" t="s">
        <v>4</v>
      </c>
      <c r="J36" s="14">
        <v>0.99337509999999996</v>
      </c>
      <c r="K36" s="14">
        <v>0.99130830000000003</v>
      </c>
      <c r="L36" s="14">
        <v>0.99044310000000002</v>
      </c>
      <c r="M36" s="14">
        <v>0.99006669999999997</v>
      </c>
      <c r="N36" s="14">
        <v>0.9887726</v>
      </c>
      <c r="O36">
        <f t="shared" si="6"/>
        <v>0.99079315999999995</v>
      </c>
      <c r="P36">
        <v>0.98494389999999998</v>
      </c>
      <c r="Q36" s="50">
        <f t="shared" si="7"/>
        <v>5.8492599999999673E-3</v>
      </c>
    </row>
    <row r="37" spans="1:17" x14ac:dyDescent="0.2">
      <c r="A37" s="51" t="s">
        <v>11</v>
      </c>
      <c r="B37" s="52">
        <v>1</v>
      </c>
      <c r="C37" s="52">
        <v>1</v>
      </c>
      <c r="D37" s="52">
        <v>1</v>
      </c>
      <c r="E37" s="52">
        <v>1</v>
      </c>
      <c r="F37" s="52">
        <v>1</v>
      </c>
      <c r="G37" s="53">
        <f t="shared" si="5"/>
        <v>1</v>
      </c>
      <c r="I37" s="15" t="s">
        <v>5</v>
      </c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>
        <f t="shared" si="6"/>
        <v>1</v>
      </c>
      <c r="P37">
        <v>0.99358545999999992</v>
      </c>
      <c r="Q37" s="50">
        <f t="shared" si="7"/>
        <v>6.4145400000000796E-3</v>
      </c>
    </row>
    <row r="38" spans="1:17" x14ac:dyDescent="0.2">
      <c r="A38" s="51" t="s">
        <v>16</v>
      </c>
      <c r="B38" s="52">
        <v>1</v>
      </c>
      <c r="C38" s="52">
        <v>1</v>
      </c>
      <c r="D38" s="52">
        <v>1</v>
      </c>
      <c r="E38" s="52">
        <v>1</v>
      </c>
      <c r="F38" s="52">
        <v>1</v>
      </c>
      <c r="G38" s="53">
        <f t="shared" si="5"/>
        <v>1</v>
      </c>
      <c r="I38" s="15" t="s">
        <v>6</v>
      </c>
      <c r="J38" s="14">
        <v>0.92059630000000003</v>
      </c>
      <c r="K38" s="14">
        <v>0.92122610000000005</v>
      </c>
      <c r="L38" s="14">
        <v>0.92536790000000002</v>
      </c>
      <c r="M38" s="14">
        <v>0.93720990000000004</v>
      </c>
      <c r="N38" s="14">
        <v>0.94708800000000004</v>
      </c>
      <c r="O38">
        <f t="shared" si="6"/>
        <v>0.93029764000000004</v>
      </c>
      <c r="P38">
        <v>0.92874508</v>
      </c>
      <c r="Q38" s="50">
        <f t="shared" si="7"/>
        <v>1.5525600000000361E-3</v>
      </c>
    </row>
    <row r="39" spans="1:17" x14ac:dyDescent="0.2">
      <c r="A39" s="51" t="s">
        <v>18</v>
      </c>
      <c r="B39" s="52">
        <v>1</v>
      </c>
      <c r="C39" s="52">
        <v>1</v>
      </c>
      <c r="D39" s="52">
        <v>1</v>
      </c>
      <c r="E39" s="52">
        <v>1</v>
      </c>
      <c r="F39" s="52">
        <v>1</v>
      </c>
      <c r="G39" s="53">
        <f t="shared" si="5"/>
        <v>1</v>
      </c>
      <c r="I39" s="15" t="s">
        <v>7</v>
      </c>
      <c r="J39" s="14">
        <v>0.98077630000000005</v>
      </c>
      <c r="K39" s="14">
        <v>0.98335830000000002</v>
      </c>
      <c r="L39" s="14">
        <v>0.98325560000000001</v>
      </c>
      <c r="M39" s="14">
        <v>0.98629880000000003</v>
      </c>
      <c r="N39" s="14">
        <v>0.98764030000000003</v>
      </c>
      <c r="O39">
        <f t="shared" si="6"/>
        <v>0.98426586000000005</v>
      </c>
      <c r="P39">
        <v>0.98010511999999994</v>
      </c>
      <c r="Q39" s="50">
        <f t="shared" si="7"/>
        <v>4.1607400000001071E-3</v>
      </c>
    </row>
    <row r="40" spans="1:17" x14ac:dyDescent="0.2">
      <c r="A40" s="51" t="s">
        <v>19</v>
      </c>
      <c r="B40" s="52">
        <v>1</v>
      </c>
      <c r="C40" s="52">
        <v>1</v>
      </c>
      <c r="D40" s="52">
        <v>1</v>
      </c>
      <c r="E40" s="52">
        <v>1</v>
      </c>
      <c r="F40" s="52">
        <v>1</v>
      </c>
      <c r="G40" s="53">
        <f t="shared" si="5"/>
        <v>1</v>
      </c>
      <c r="I40" s="15" t="s">
        <v>8</v>
      </c>
      <c r="J40" s="14">
        <v>1</v>
      </c>
      <c r="K40" s="14">
        <v>1</v>
      </c>
      <c r="L40" s="14">
        <v>1</v>
      </c>
      <c r="M40" s="14">
        <v>1</v>
      </c>
      <c r="N40" s="14">
        <v>1</v>
      </c>
      <c r="O40">
        <f t="shared" si="6"/>
        <v>1</v>
      </c>
      <c r="P40">
        <v>0.99963973999999989</v>
      </c>
      <c r="Q40" s="50">
        <f t="shared" si="7"/>
        <v>3.6026000000011216E-4</v>
      </c>
    </row>
    <row r="41" spans="1:17" x14ac:dyDescent="0.2">
      <c r="A41" s="51" t="s">
        <v>27</v>
      </c>
      <c r="B41" s="52">
        <v>1</v>
      </c>
      <c r="C41" s="52">
        <v>1</v>
      </c>
      <c r="D41" s="52">
        <v>1</v>
      </c>
      <c r="E41" s="52">
        <v>1</v>
      </c>
      <c r="F41" s="52">
        <v>1</v>
      </c>
      <c r="G41" s="53">
        <f t="shared" si="5"/>
        <v>1</v>
      </c>
      <c r="I41" s="15" t="s">
        <v>9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>
        <f t="shared" si="6"/>
        <v>1</v>
      </c>
      <c r="P41">
        <v>1</v>
      </c>
      <c r="Q41" s="50">
        <f t="shared" si="7"/>
        <v>0</v>
      </c>
    </row>
    <row r="42" spans="1:17" x14ac:dyDescent="0.2">
      <c r="A42" s="14" t="s">
        <v>8</v>
      </c>
      <c r="B42" s="49">
        <v>0.99819869999999999</v>
      </c>
      <c r="C42" s="49">
        <v>1</v>
      </c>
      <c r="D42" s="49">
        <v>1</v>
      </c>
      <c r="E42" s="49">
        <v>1</v>
      </c>
      <c r="F42" s="49">
        <v>1</v>
      </c>
      <c r="G42" s="50">
        <f t="shared" si="5"/>
        <v>0.99963973999999989</v>
      </c>
      <c r="I42" s="15"/>
      <c r="J42" s="14"/>
      <c r="K42" s="14"/>
      <c r="L42" s="14"/>
      <c r="M42" s="14"/>
      <c r="N42" s="14"/>
      <c r="Q42" s="50"/>
    </row>
    <row r="43" spans="1:17" x14ac:dyDescent="0.2">
      <c r="A43" s="14" t="s">
        <v>25</v>
      </c>
      <c r="B43" s="49">
        <v>1</v>
      </c>
      <c r="C43" s="49">
        <v>0.99369730000000001</v>
      </c>
      <c r="D43" s="49">
        <v>0.99347269999999999</v>
      </c>
      <c r="E43" s="49">
        <v>0.99376339999999996</v>
      </c>
      <c r="F43" s="49">
        <v>0.99405049999999995</v>
      </c>
      <c r="G43" s="50">
        <f t="shared" si="5"/>
        <v>0.99499677999999991</v>
      </c>
      <c r="I43" s="15"/>
      <c r="J43" s="14"/>
      <c r="K43" s="14"/>
      <c r="L43" s="14"/>
      <c r="M43" s="14"/>
      <c r="N43" s="14"/>
      <c r="Q43" s="50"/>
    </row>
    <row r="44" spans="1:17" x14ac:dyDescent="0.2">
      <c r="A44" s="14" t="s">
        <v>5</v>
      </c>
      <c r="B44" s="49">
        <v>0.99319970000000002</v>
      </c>
      <c r="C44" s="49">
        <v>0.99311799999999995</v>
      </c>
      <c r="D44" s="49">
        <v>0.99360199999999999</v>
      </c>
      <c r="E44" s="49">
        <v>0.99366989999999999</v>
      </c>
      <c r="F44" s="49">
        <v>0.99433769999999999</v>
      </c>
      <c r="G44" s="50">
        <f t="shared" si="5"/>
        <v>0.99358545999999992</v>
      </c>
      <c r="I44" s="15" t="s">
        <v>12</v>
      </c>
      <c r="J44" s="14">
        <v>0.91819779999999995</v>
      </c>
      <c r="K44" s="14">
        <v>0.91534249999999995</v>
      </c>
      <c r="L44" s="14">
        <v>0.91822060000000005</v>
      </c>
      <c r="M44" s="14">
        <v>0.92490530000000004</v>
      </c>
      <c r="N44" s="14">
        <v>0.93688269999999996</v>
      </c>
      <c r="O44">
        <f t="shared" ref="O44:O49" si="8">AVERAGE(J44:N44)</f>
        <v>0.92270977999999992</v>
      </c>
      <c r="P44">
        <v>0.92032592000000002</v>
      </c>
      <c r="Q44" s="50">
        <f t="shared" ref="Q44:Q49" si="9">O44-P44</f>
        <v>2.3838599999999044E-3</v>
      </c>
    </row>
    <row r="45" spans="1:17" x14ac:dyDescent="0.2">
      <c r="A45" s="14" t="s">
        <v>17</v>
      </c>
      <c r="B45" s="49">
        <v>0.98620819999999998</v>
      </c>
      <c r="C45" s="49">
        <v>0.98605240000000005</v>
      </c>
      <c r="D45" s="49">
        <v>0.98659180000000002</v>
      </c>
      <c r="E45" s="49">
        <v>0.98625719999999995</v>
      </c>
      <c r="F45" s="49">
        <v>0.98568040000000001</v>
      </c>
      <c r="G45" s="50">
        <f t="shared" si="5"/>
        <v>0.98615799999999998</v>
      </c>
      <c r="I45" s="15" t="s">
        <v>13</v>
      </c>
      <c r="J45" s="14">
        <v>0.96562919999999997</v>
      </c>
      <c r="K45" s="14">
        <v>0.96136900000000003</v>
      </c>
      <c r="L45" s="14">
        <v>0.95551920000000001</v>
      </c>
      <c r="M45" s="14">
        <v>0.95419220000000005</v>
      </c>
      <c r="N45" s="14">
        <v>0.9532448</v>
      </c>
      <c r="O45">
        <f t="shared" si="8"/>
        <v>0.95799087999999999</v>
      </c>
      <c r="P45">
        <v>0.95354425999999992</v>
      </c>
      <c r="Q45" s="50">
        <f t="shared" si="9"/>
        <v>4.4466200000000677E-3</v>
      </c>
    </row>
    <row r="46" spans="1:17" x14ac:dyDescent="0.2">
      <c r="A46" s="14" t="s">
        <v>4</v>
      </c>
      <c r="B46" s="49">
        <v>0.98686240000000003</v>
      </c>
      <c r="C46" s="49">
        <v>0.9845912</v>
      </c>
      <c r="D46" s="49">
        <v>0.98475080000000004</v>
      </c>
      <c r="E46" s="49">
        <v>0.98450789999999999</v>
      </c>
      <c r="F46" s="49">
        <v>0.98400719999999997</v>
      </c>
      <c r="G46" s="50">
        <f t="shared" si="5"/>
        <v>0.98494389999999998</v>
      </c>
      <c r="I46" s="15" t="s">
        <v>14</v>
      </c>
      <c r="J46" s="14">
        <v>0.94309609999999999</v>
      </c>
      <c r="K46" s="14">
        <v>0.94345780000000001</v>
      </c>
      <c r="L46" s="14">
        <v>0.94291400000000003</v>
      </c>
      <c r="M46" s="14">
        <v>0.94553790000000004</v>
      </c>
      <c r="N46" s="14">
        <v>0.94882719999999998</v>
      </c>
      <c r="O46">
        <f t="shared" si="8"/>
        <v>0.94476660000000001</v>
      </c>
      <c r="P46">
        <v>0.93998120000000007</v>
      </c>
      <c r="Q46" s="50">
        <f t="shared" si="9"/>
        <v>4.7853999999999397E-3</v>
      </c>
    </row>
    <row r="47" spans="1:17" x14ac:dyDescent="0.2">
      <c r="A47" s="14" t="s">
        <v>7</v>
      </c>
      <c r="B47" s="49">
        <v>0.97658860000000003</v>
      </c>
      <c r="C47" s="49">
        <v>0.97865679999999999</v>
      </c>
      <c r="D47" s="49">
        <v>0.97916499999999995</v>
      </c>
      <c r="E47" s="49">
        <v>0.98210500000000001</v>
      </c>
      <c r="F47" s="49">
        <v>0.98401019999999995</v>
      </c>
      <c r="G47" s="50">
        <f t="shared" si="5"/>
        <v>0.98010511999999994</v>
      </c>
      <c r="I47" s="15" t="s">
        <v>15</v>
      </c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>
        <f t="shared" si="8"/>
        <v>1</v>
      </c>
      <c r="P47">
        <v>0.95434843999999985</v>
      </c>
      <c r="Q47" s="50">
        <f t="shared" si="9"/>
        <v>4.5651560000000146E-2</v>
      </c>
    </row>
    <row r="48" spans="1:17" x14ac:dyDescent="0.2">
      <c r="A48" s="14" t="s">
        <v>24</v>
      </c>
      <c r="B48" s="49">
        <v>0.96441189999999999</v>
      </c>
      <c r="C48" s="49">
        <v>0.96345809999999998</v>
      </c>
      <c r="D48" s="49">
        <v>0.96386850000000002</v>
      </c>
      <c r="E48" s="49">
        <v>1</v>
      </c>
      <c r="F48" s="49">
        <v>1</v>
      </c>
      <c r="G48" s="50">
        <f t="shared" si="5"/>
        <v>0.97834769999999993</v>
      </c>
      <c r="I48" s="15" t="s">
        <v>16</v>
      </c>
      <c r="J48" s="14">
        <v>1</v>
      </c>
      <c r="K48" s="14">
        <v>1</v>
      </c>
      <c r="L48" s="14">
        <v>1</v>
      </c>
      <c r="M48" s="14">
        <v>1</v>
      </c>
      <c r="N48" s="14">
        <v>1</v>
      </c>
      <c r="O48">
        <f t="shared" si="8"/>
        <v>1</v>
      </c>
      <c r="P48">
        <v>1</v>
      </c>
      <c r="Q48" s="50">
        <f t="shared" si="9"/>
        <v>0</v>
      </c>
    </row>
    <row r="49" spans="1:17" x14ac:dyDescent="0.2">
      <c r="A49" s="14" t="s">
        <v>22</v>
      </c>
      <c r="B49" s="49">
        <v>0.9704853</v>
      </c>
      <c r="C49" s="49">
        <v>0.96505629999999998</v>
      </c>
      <c r="D49" s="49">
        <v>0.97013130000000003</v>
      </c>
      <c r="E49" s="49">
        <v>0.97522399999999998</v>
      </c>
      <c r="F49" s="49">
        <v>0.97893960000000002</v>
      </c>
      <c r="G49" s="50">
        <f t="shared" si="5"/>
        <v>0.97196729999999998</v>
      </c>
      <c r="I49" s="15" t="s">
        <v>17</v>
      </c>
      <c r="J49" s="14">
        <v>0.99012929999999999</v>
      </c>
      <c r="K49" s="14">
        <v>0.99002409999999996</v>
      </c>
      <c r="L49" s="14">
        <v>0.99055559999999998</v>
      </c>
      <c r="M49" s="14">
        <v>0.99027339999999997</v>
      </c>
      <c r="N49" s="14">
        <v>0.98971019999999998</v>
      </c>
      <c r="O49">
        <f t="shared" si="8"/>
        <v>0.99013852000000002</v>
      </c>
      <c r="P49">
        <v>0.98615799999999998</v>
      </c>
      <c r="Q49" s="50">
        <f t="shared" si="9"/>
        <v>3.9805200000000429E-3</v>
      </c>
    </row>
    <row r="50" spans="1:17" x14ac:dyDescent="0.2">
      <c r="A50" s="14" t="s">
        <v>3</v>
      </c>
      <c r="B50" s="49">
        <v>0.95263399999999998</v>
      </c>
      <c r="C50" s="49">
        <v>0.95059769999999999</v>
      </c>
      <c r="D50" s="49">
        <v>0.95491210000000004</v>
      </c>
      <c r="E50" s="49">
        <v>0.95644589999999996</v>
      </c>
      <c r="F50" s="49">
        <v>0.96148940000000005</v>
      </c>
      <c r="G50" s="50">
        <f t="shared" si="5"/>
        <v>0.95521582000000005</v>
      </c>
      <c r="I50" s="15"/>
      <c r="J50" s="14"/>
      <c r="K50" s="14"/>
      <c r="L50" s="14"/>
      <c r="M50" s="14"/>
      <c r="N50" s="14"/>
      <c r="Q50" s="50"/>
    </row>
    <row r="51" spans="1:17" x14ac:dyDescent="0.2">
      <c r="A51" s="14" t="s">
        <v>15</v>
      </c>
      <c r="B51" s="49">
        <v>0.84095350000000002</v>
      </c>
      <c r="C51" s="49">
        <v>1</v>
      </c>
      <c r="D51" s="49">
        <v>0.99740329999999999</v>
      </c>
      <c r="E51" s="49">
        <v>0.98078100000000001</v>
      </c>
      <c r="F51" s="49">
        <v>0.95260440000000002</v>
      </c>
      <c r="G51" s="50">
        <f t="shared" si="5"/>
        <v>0.95434843999999985</v>
      </c>
      <c r="I51" s="15"/>
      <c r="J51" s="14"/>
      <c r="K51" s="14"/>
      <c r="L51" s="14"/>
      <c r="M51" s="14"/>
      <c r="N51" s="14"/>
      <c r="Q51" s="50"/>
    </row>
    <row r="52" spans="1:17" x14ac:dyDescent="0.2">
      <c r="A52" s="14" t="s">
        <v>13</v>
      </c>
      <c r="B52" s="49">
        <v>0.96150049999999998</v>
      </c>
      <c r="C52" s="49">
        <v>0.95667089999999999</v>
      </c>
      <c r="D52" s="49">
        <v>0.95087169999999999</v>
      </c>
      <c r="E52" s="49">
        <v>0.94959329999999997</v>
      </c>
      <c r="F52" s="49">
        <v>0.94908490000000001</v>
      </c>
      <c r="G52" s="50">
        <f t="shared" si="5"/>
        <v>0.95354425999999992</v>
      </c>
      <c r="I52" s="15" t="s">
        <v>20</v>
      </c>
      <c r="J52" s="14">
        <v>0.822801</v>
      </c>
      <c r="K52" s="14">
        <v>0.84313579999999999</v>
      </c>
      <c r="L52" s="14">
        <v>0.89039250000000003</v>
      </c>
      <c r="M52" s="14">
        <v>0.94568129999999995</v>
      </c>
      <c r="N52" s="14">
        <v>0.91964840000000003</v>
      </c>
      <c r="O52">
        <f t="shared" ref="O52:O59" si="10">AVERAGE(J52:N52)</f>
        <v>0.8843318</v>
      </c>
      <c r="P52">
        <v>0.87661714000000013</v>
      </c>
      <c r="Q52" s="50">
        <f t="shared" ref="Q52:Q59" si="11">O52-P52</f>
        <v>7.7146599999998733E-3</v>
      </c>
    </row>
    <row r="53" spans="1:17" x14ac:dyDescent="0.2">
      <c r="A53" s="14" t="s">
        <v>14</v>
      </c>
      <c r="B53" s="49">
        <v>0.93808550000000002</v>
      </c>
      <c r="C53" s="49">
        <v>0.9386582</v>
      </c>
      <c r="D53" s="49">
        <v>0.93809129999999996</v>
      </c>
      <c r="E53" s="49">
        <v>0.94084540000000005</v>
      </c>
      <c r="F53" s="49">
        <v>0.9442256</v>
      </c>
      <c r="G53" s="50">
        <f t="shared" si="5"/>
        <v>0.93998120000000007</v>
      </c>
      <c r="I53" s="15" t="s">
        <v>21</v>
      </c>
      <c r="J53" s="14">
        <v>0.77107079999999995</v>
      </c>
      <c r="K53" s="14">
        <v>0.71575670000000002</v>
      </c>
      <c r="L53" s="14">
        <v>1</v>
      </c>
      <c r="M53" s="14">
        <v>1</v>
      </c>
      <c r="N53" s="14">
        <v>0.97556980000000004</v>
      </c>
      <c r="O53">
        <f t="shared" si="10"/>
        <v>0.89247946</v>
      </c>
      <c r="P53">
        <v>0.87321073999999999</v>
      </c>
      <c r="Q53" s="50">
        <f t="shared" si="11"/>
        <v>1.9268720000000017E-2</v>
      </c>
    </row>
    <row r="54" spans="1:17" x14ac:dyDescent="0.2">
      <c r="A54" s="14" t="s">
        <v>6</v>
      </c>
      <c r="B54" s="49">
        <v>0.91862849999999996</v>
      </c>
      <c r="C54" s="49">
        <v>0.91908029999999996</v>
      </c>
      <c r="D54" s="49">
        <v>0.92375450000000003</v>
      </c>
      <c r="E54" s="49">
        <v>0.9359674</v>
      </c>
      <c r="F54" s="49">
        <v>0.94629470000000004</v>
      </c>
      <c r="G54" s="50">
        <f t="shared" si="5"/>
        <v>0.92874508</v>
      </c>
      <c r="I54" s="15" t="s">
        <v>22</v>
      </c>
      <c r="J54" s="14">
        <v>0.97399119999999995</v>
      </c>
      <c r="K54" s="14">
        <v>0.96863860000000002</v>
      </c>
      <c r="L54" s="14">
        <v>0.97292650000000003</v>
      </c>
      <c r="M54" s="14">
        <v>0.97785069999999996</v>
      </c>
      <c r="N54" s="14">
        <v>0.98296410000000001</v>
      </c>
      <c r="O54">
        <f t="shared" si="10"/>
        <v>0.97527421999999997</v>
      </c>
      <c r="P54">
        <v>0.97196729999999998</v>
      </c>
      <c r="Q54" s="50">
        <f t="shared" si="11"/>
        <v>3.306919999999991E-3</v>
      </c>
    </row>
    <row r="55" spans="1:17" x14ac:dyDescent="0.2">
      <c r="A55" s="14" t="s">
        <v>12</v>
      </c>
      <c r="B55" s="49">
        <v>0.91567980000000004</v>
      </c>
      <c r="C55" s="49">
        <v>0.9132517</v>
      </c>
      <c r="D55" s="49">
        <v>0.91606719999999997</v>
      </c>
      <c r="E55" s="49">
        <v>0.92263669999999998</v>
      </c>
      <c r="F55" s="49">
        <v>0.9339942</v>
      </c>
      <c r="G55" s="50">
        <f t="shared" si="5"/>
        <v>0.92032592000000002</v>
      </c>
      <c r="I55" s="15" t="s">
        <v>23</v>
      </c>
      <c r="J55" s="14">
        <v>0.91208829999999996</v>
      </c>
      <c r="K55" s="14">
        <v>0.90846459999999996</v>
      </c>
      <c r="L55" s="14">
        <v>0.90732409999999997</v>
      </c>
      <c r="M55" s="14">
        <v>0.91113160000000004</v>
      </c>
      <c r="N55" s="14">
        <v>0.91122689999999995</v>
      </c>
      <c r="O55">
        <f t="shared" si="10"/>
        <v>0.91004709999999989</v>
      </c>
      <c r="P55">
        <v>0.90855302000000004</v>
      </c>
      <c r="Q55" s="50">
        <f t="shared" si="11"/>
        <v>1.4940799999998422E-3</v>
      </c>
    </row>
    <row r="56" spans="1:17" x14ac:dyDescent="0.2">
      <c r="A56" s="14" t="s">
        <v>23</v>
      </c>
      <c r="B56" s="49">
        <v>0.91057049999999995</v>
      </c>
      <c r="C56" s="49">
        <v>0.90715199999999996</v>
      </c>
      <c r="D56" s="49">
        <v>0.90594240000000004</v>
      </c>
      <c r="E56" s="49">
        <v>0.90972600000000003</v>
      </c>
      <c r="F56" s="49">
        <v>0.90937420000000002</v>
      </c>
      <c r="G56" s="50">
        <f t="shared" si="5"/>
        <v>0.90855302000000004</v>
      </c>
      <c r="I56" s="15" t="s">
        <v>24</v>
      </c>
      <c r="J56" s="14">
        <v>0.96873849999999995</v>
      </c>
      <c r="K56" s="14">
        <v>0.96774090000000001</v>
      </c>
      <c r="L56" s="14">
        <v>0.96809599999999996</v>
      </c>
      <c r="M56" s="14">
        <v>1</v>
      </c>
      <c r="N56" s="14">
        <v>1</v>
      </c>
      <c r="O56">
        <f t="shared" si="10"/>
        <v>0.98091508000000016</v>
      </c>
      <c r="P56">
        <v>0.97834769999999993</v>
      </c>
      <c r="Q56" s="50">
        <f t="shared" si="11"/>
        <v>2.56738000000023E-3</v>
      </c>
    </row>
    <row r="57" spans="1:17" x14ac:dyDescent="0.2">
      <c r="A57" s="14" t="s">
        <v>20</v>
      </c>
      <c r="B57" s="49">
        <v>0.81696650000000004</v>
      </c>
      <c r="C57" s="49">
        <v>0.8238839</v>
      </c>
      <c r="D57" s="49">
        <v>0.88499850000000002</v>
      </c>
      <c r="E57" s="49">
        <v>0.93957769999999996</v>
      </c>
      <c r="F57" s="49">
        <v>0.91765909999999995</v>
      </c>
      <c r="G57" s="50">
        <f t="shared" si="5"/>
        <v>0.87661714000000013</v>
      </c>
      <c r="I57" s="15" t="s">
        <v>25</v>
      </c>
      <c r="J57" s="14">
        <v>1</v>
      </c>
      <c r="K57" s="14">
        <v>1</v>
      </c>
      <c r="L57" s="14">
        <v>1</v>
      </c>
      <c r="M57" s="14">
        <v>1</v>
      </c>
      <c r="N57" s="14">
        <v>1</v>
      </c>
      <c r="O57">
        <f t="shared" si="10"/>
        <v>1</v>
      </c>
      <c r="P57">
        <v>0.99499677999999991</v>
      </c>
      <c r="Q57" s="50">
        <f t="shared" si="11"/>
        <v>5.0032200000000859E-3</v>
      </c>
    </row>
    <row r="58" spans="1:17" x14ac:dyDescent="0.2">
      <c r="A58" s="14" t="s">
        <v>21</v>
      </c>
      <c r="B58" s="49">
        <v>0.71941860000000002</v>
      </c>
      <c r="C58" s="49">
        <v>0.71575670000000002</v>
      </c>
      <c r="D58" s="49">
        <v>1</v>
      </c>
      <c r="E58" s="49">
        <v>0.99312690000000003</v>
      </c>
      <c r="F58" s="49">
        <v>0.93775149999999996</v>
      </c>
      <c r="G58" s="50">
        <f t="shared" si="5"/>
        <v>0.87321073999999999</v>
      </c>
      <c r="I58" s="15" t="s">
        <v>26</v>
      </c>
      <c r="J58" s="14">
        <v>0.70133179999999995</v>
      </c>
      <c r="K58" s="14">
        <v>0.70742959999999999</v>
      </c>
      <c r="L58" s="14">
        <v>0.74985740000000001</v>
      </c>
      <c r="M58" s="14">
        <v>0.77067730000000001</v>
      </c>
      <c r="N58" s="14">
        <v>0.75599240000000001</v>
      </c>
      <c r="O58">
        <f t="shared" si="10"/>
        <v>0.73705770000000004</v>
      </c>
      <c r="P58">
        <v>0.72675674000000012</v>
      </c>
      <c r="Q58" s="50">
        <f t="shared" si="11"/>
        <v>1.0300959999999915E-2</v>
      </c>
    </row>
    <row r="59" spans="1:17" x14ac:dyDescent="0.2">
      <c r="A59" s="14" t="s">
        <v>26</v>
      </c>
      <c r="B59" s="49">
        <v>0.70133120000000004</v>
      </c>
      <c r="C59" s="49">
        <v>0.70133650000000003</v>
      </c>
      <c r="D59" s="49">
        <v>0.72781910000000005</v>
      </c>
      <c r="E59" s="49">
        <v>0.74739350000000004</v>
      </c>
      <c r="F59" s="49">
        <v>0.7559034</v>
      </c>
      <c r="G59" s="50">
        <f t="shared" si="5"/>
        <v>0.72675674000000012</v>
      </c>
      <c r="I59" s="15" t="s">
        <v>27</v>
      </c>
      <c r="J59" s="14">
        <v>1</v>
      </c>
      <c r="K59" s="14">
        <v>1</v>
      </c>
      <c r="L59" s="14">
        <v>1</v>
      </c>
      <c r="M59" s="14">
        <v>1</v>
      </c>
      <c r="N59" s="14">
        <v>1</v>
      </c>
      <c r="O59">
        <f t="shared" si="10"/>
        <v>1</v>
      </c>
      <c r="P59">
        <v>1</v>
      </c>
      <c r="Q59" s="50">
        <f t="shared" si="11"/>
        <v>0</v>
      </c>
    </row>
    <row r="60" spans="1:17" x14ac:dyDescent="0.2">
      <c r="A60" s="14"/>
      <c r="B60" s="50"/>
      <c r="C60" s="50"/>
      <c r="D60" s="50"/>
      <c r="E60" s="50"/>
      <c r="F60" s="50"/>
      <c r="G60" s="50"/>
    </row>
    <row r="61" spans="1:17" x14ac:dyDescent="0.2">
      <c r="A61" s="14"/>
      <c r="B61" s="50"/>
      <c r="C61" s="50"/>
      <c r="D61" s="50"/>
      <c r="E61" s="50"/>
      <c r="F61" s="50"/>
      <c r="G61" s="50"/>
    </row>
    <row r="62" spans="1:17" x14ac:dyDescent="0.2">
      <c r="A62" s="14"/>
      <c r="B62" s="50"/>
      <c r="C62" s="50"/>
      <c r="D62" s="50"/>
      <c r="E62" s="50"/>
      <c r="F62" s="50"/>
      <c r="G62" s="50"/>
    </row>
    <row r="64" spans="1:17" x14ac:dyDescent="0.2">
      <c r="A64" s="14"/>
    </row>
    <row r="65" spans="1:25" x14ac:dyDescent="0.2">
      <c r="A65" s="1" t="s">
        <v>179</v>
      </c>
      <c r="B65" s="14">
        <v>2016</v>
      </c>
      <c r="C65" s="14">
        <v>2017</v>
      </c>
      <c r="D65">
        <v>2018</v>
      </c>
      <c r="E65" s="14">
        <v>2019</v>
      </c>
      <c r="F65" s="14">
        <v>2020</v>
      </c>
      <c r="G65" t="s">
        <v>45</v>
      </c>
      <c r="I65" s="14" t="s">
        <v>181</v>
      </c>
      <c r="J65">
        <v>2016</v>
      </c>
      <c r="K65">
        <v>2017</v>
      </c>
      <c r="L65">
        <v>2018</v>
      </c>
      <c r="M65">
        <v>2019</v>
      </c>
      <c r="N65">
        <v>2020</v>
      </c>
      <c r="O65" t="s">
        <v>151</v>
      </c>
      <c r="P65" t="s">
        <v>184</v>
      </c>
      <c r="R65" s="14"/>
    </row>
    <row r="66" spans="1:25" x14ac:dyDescent="0.2">
      <c r="A66" s="15" t="s">
        <v>1</v>
      </c>
      <c r="B66" s="49">
        <v>0.91026609999999997</v>
      </c>
      <c r="C66" s="49">
        <v>0.9067752</v>
      </c>
      <c r="D66" s="49">
        <v>0.91525670000000003</v>
      </c>
      <c r="E66" s="49">
        <v>0.9068486</v>
      </c>
      <c r="F66" s="49">
        <v>0.88160810000000001</v>
      </c>
      <c r="G66" s="49">
        <v>0.90399739999999995</v>
      </c>
      <c r="I66" s="15" t="s">
        <v>1</v>
      </c>
      <c r="J66" s="49">
        <v>0.93830780000000003</v>
      </c>
      <c r="K66" s="49">
        <v>0.92862460000000002</v>
      </c>
      <c r="L66" s="49">
        <v>0.92751229999999996</v>
      </c>
      <c r="M66" s="49">
        <v>0.91361020000000004</v>
      </c>
      <c r="N66" s="49">
        <v>0.88291010000000003</v>
      </c>
      <c r="O66" s="49">
        <v>0.91777819999999999</v>
      </c>
      <c r="P66" s="49">
        <v>0.90399739999999995</v>
      </c>
      <c r="R66" s="15"/>
      <c r="S66" s="49"/>
      <c r="T66" s="49"/>
      <c r="U66" s="49"/>
      <c r="V66" s="49"/>
      <c r="W66" s="49"/>
      <c r="X66" s="49"/>
      <c r="Y66" s="49"/>
    </row>
    <row r="67" spans="1:25" x14ac:dyDescent="0.2">
      <c r="A67" s="15" t="s">
        <v>2</v>
      </c>
      <c r="B67" s="49">
        <v>0.98424089999999997</v>
      </c>
      <c r="C67" s="49">
        <v>0.97612920000000003</v>
      </c>
      <c r="D67" s="49">
        <v>0.97095410000000004</v>
      </c>
      <c r="E67" s="49">
        <v>0.98664629999999998</v>
      </c>
      <c r="F67" s="49">
        <v>0.95867809999999998</v>
      </c>
      <c r="G67" s="49">
        <v>0.97522569999999997</v>
      </c>
      <c r="I67" s="15" t="s">
        <v>2</v>
      </c>
      <c r="J67" s="49">
        <v>0.98927209999999999</v>
      </c>
      <c r="K67" s="49">
        <v>0.97597829999999997</v>
      </c>
      <c r="L67" s="49">
        <v>0.96345610000000004</v>
      </c>
      <c r="M67" s="49">
        <v>0.9797498</v>
      </c>
      <c r="N67" s="49">
        <v>0.98018740000000004</v>
      </c>
      <c r="O67" s="49">
        <v>0.97765679999999999</v>
      </c>
      <c r="P67" s="49">
        <v>0.97522569999999997</v>
      </c>
      <c r="R67" s="15"/>
      <c r="S67" s="49"/>
      <c r="T67" s="49"/>
      <c r="U67" s="49"/>
      <c r="V67" s="49"/>
      <c r="W67" s="49"/>
      <c r="X67" s="49"/>
      <c r="Y67" s="49"/>
    </row>
    <row r="68" spans="1:25" x14ac:dyDescent="0.2">
      <c r="A68" s="15" t="s">
        <v>3</v>
      </c>
      <c r="B68" s="49">
        <v>0.66586040000000002</v>
      </c>
      <c r="C68" s="49">
        <v>0.68918959999999996</v>
      </c>
      <c r="D68" s="49">
        <v>0.65921439999999998</v>
      </c>
      <c r="E68" s="49">
        <v>0.65867929999999997</v>
      </c>
      <c r="F68" s="49">
        <v>0.66360620000000003</v>
      </c>
      <c r="G68" s="49">
        <v>0.66712380000000004</v>
      </c>
      <c r="I68" s="15" t="s">
        <v>3</v>
      </c>
      <c r="J68" s="49">
        <v>0.67264080000000004</v>
      </c>
      <c r="K68" s="49">
        <v>0.7535463</v>
      </c>
      <c r="L68" s="49">
        <v>0.69561340000000005</v>
      </c>
      <c r="M68" s="49">
        <v>0.68881099999999995</v>
      </c>
      <c r="N68" s="49">
        <v>0.68949870000000002</v>
      </c>
      <c r="O68" s="49">
        <v>0.69896610000000003</v>
      </c>
      <c r="P68" s="49">
        <v>0.66712380000000004</v>
      </c>
      <c r="R68" s="15"/>
      <c r="S68" s="49"/>
      <c r="T68" s="49"/>
      <c r="U68" s="49"/>
      <c r="V68" s="49"/>
      <c r="W68" s="49"/>
      <c r="X68" s="49"/>
      <c r="Y68" s="49"/>
    </row>
    <row r="69" spans="1:25" x14ac:dyDescent="0.2">
      <c r="A69" s="15" t="s">
        <v>4</v>
      </c>
      <c r="B69" s="49">
        <v>0.73287709999999995</v>
      </c>
      <c r="C69" s="49">
        <v>0.77528790000000003</v>
      </c>
      <c r="D69" s="49">
        <v>0.72741279999999997</v>
      </c>
      <c r="E69" s="49">
        <v>0.71388569999999996</v>
      </c>
      <c r="F69" s="49">
        <v>0.64773670000000005</v>
      </c>
      <c r="G69" s="49">
        <v>0.71698099999999998</v>
      </c>
      <c r="I69" s="15" t="s">
        <v>4</v>
      </c>
      <c r="J69" s="49">
        <v>0.81170770000000003</v>
      </c>
      <c r="K69" s="49">
        <v>0.88208739999999997</v>
      </c>
      <c r="L69" s="49">
        <v>0.85703759999999996</v>
      </c>
      <c r="M69" s="49">
        <v>0.80553629999999998</v>
      </c>
      <c r="N69" s="49">
        <v>0.76210940000000005</v>
      </c>
      <c r="O69" s="49">
        <v>0.82155610000000001</v>
      </c>
      <c r="P69" s="49">
        <v>0.71698099999999998</v>
      </c>
      <c r="R69" s="15"/>
      <c r="S69" s="49"/>
      <c r="T69" s="49"/>
      <c r="U69" s="49"/>
      <c r="V69" s="49"/>
      <c r="W69" s="49"/>
      <c r="X69" s="49"/>
      <c r="Y69" s="49"/>
    </row>
    <row r="70" spans="1:25" x14ac:dyDescent="0.2">
      <c r="A70" s="15" t="s">
        <v>5</v>
      </c>
      <c r="B70" s="49">
        <v>0.9352104</v>
      </c>
      <c r="C70" s="49">
        <v>0.81596259999999998</v>
      </c>
      <c r="D70" s="49">
        <v>0.83837919999999999</v>
      </c>
      <c r="E70" s="49">
        <v>0.85113329999999998</v>
      </c>
      <c r="F70" s="49">
        <v>0.81242179999999997</v>
      </c>
      <c r="G70" s="49">
        <v>0.84840749999999998</v>
      </c>
      <c r="I70" s="15" t="s">
        <v>5</v>
      </c>
      <c r="J70" s="49">
        <v>1</v>
      </c>
      <c r="K70" s="49">
        <v>1</v>
      </c>
      <c r="L70" s="49">
        <v>1</v>
      </c>
      <c r="M70" s="49">
        <v>1</v>
      </c>
      <c r="N70" s="49">
        <v>1</v>
      </c>
      <c r="O70" s="49">
        <v>1</v>
      </c>
      <c r="P70" s="49">
        <v>0.84840749999999998</v>
      </c>
      <c r="R70" s="15"/>
      <c r="S70" s="49"/>
      <c r="T70" s="49"/>
      <c r="U70" s="49"/>
      <c r="V70" s="49"/>
      <c r="W70" s="49"/>
      <c r="X70" s="49"/>
      <c r="Y70" s="49"/>
    </row>
    <row r="71" spans="1:25" x14ac:dyDescent="0.2">
      <c r="A71" s="15" t="s">
        <v>6</v>
      </c>
      <c r="B71" s="49">
        <v>0.61833879999999997</v>
      </c>
      <c r="C71" s="49">
        <v>0.64706719999999995</v>
      </c>
      <c r="D71" s="49">
        <v>0.63110189999999999</v>
      </c>
      <c r="E71" s="49">
        <v>0.62568729999999995</v>
      </c>
      <c r="F71" s="49">
        <v>0.67934620000000001</v>
      </c>
      <c r="G71" s="49">
        <v>0.63959500000000002</v>
      </c>
      <c r="I71" s="15" t="s">
        <v>6</v>
      </c>
      <c r="J71" s="49">
        <v>0.65303089999999997</v>
      </c>
      <c r="K71" s="49">
        <v>0.68434629999999996</v>
      </c>
      <c r="L71" s="49">
        <v>0.67068609999999995</v>
      </c>
      <c r="M71" s="49">
        <v>0.66017619999999999</v>
      </c>
      <c r="N71" s="49">
        <v>0.76922800000000002</v>
      </c>
      <c r="O71" s="49">
        <v>0.68508809999999998</v>
      </c>
      <c r="P71" s="49">
        <v>0.63959500000000002</v>
      </c>
      <c r="R71" s="15"/>
      <c r="S71" s="49"/>
      <c r="T71" s="49"/>
      <c r="U71" s="49"/>
      <c r="V71" s="49"/>
      <c r="W71" s="49"/>
      <c r="X71" s="49"/>
      <c r="Y71" s="49"/>
    </row>
    <row r="72" spans="1:25" x14ac:dyDescent="0.2">
      <c r="A72" s="15" t="s">
        <v>7</v>
      </c>
      <c r="B72" s="49">
        <v>1</v>
      </c>
      <c r="C72" s="49">
        <v>1</v>
      </c>
      <c r="D72" s="49">
        <v>1</v>
      </c>
      <c r="E72" s="49">
        <v>1</v>
      </c>
      <c r="F72" s="49">
        <v>1</v>
      </c>
      <c r="G72" s="49">
        <v>1</v>
      </c>
      <c r="I72" s="15" t="s">
        <v>7</v>
      </c>
      <c r="J72" s="49">
        <v>1</v>
      </c>
      <c r="K72" s="49">
        <v>1</v>
      </c>
      <c r="L72" s="49">
        <v>1</v>
      </c>
      <c r="M72" s="49">
        <v>1</v>
      </c>
      <c r="N72" s="49">
        <v>1</v>
      </c>
      <c r="O72" s="49">
        <v>1</v>
      </c>
      <c r="P72" s="49">
        <v>1</v>
      </c>
      <c r="R72" s="15"/>
      <c r="S72" s="49"/>
      <c r="T72" s="49"/>
      <c r="U72" s="49"/>
      <c r="V72" s="49"/>
      <c r="W72" s="49"/>
      <c r="X72" s="49"/>
      <c r="Y72" s="49"/>
    </row>
    <row r="73" spans="1:25" x14ac:dyDescent="0.2">
      <c r="A73" s="15" t="s">
        <v>8</v>
      </c>
      <c r="B73" s="49">
        <v>0.6531285</v>
      </c>
      <c r="C73" s="49">
        <v>0.64153090000000002</v>
      </c>
      <c r="D73" s="49">
        <v>0.58315649999999997</v>
      </c>
      <c r="E73" s="49">
        <v>0.64351060000000004</v>
      </c>
      <c r="F73" s="49">
        <v>0.53533160000000002</v>
      </c>
      <c r="G73" s="49">
        <v>0.60778109999999996</v>
      </c>
      <c r="I73" s="15" t="s">
        <v>8</v>
      </c>
      <c r="J73" s="49">
        <v>0.7906263</v>
      </c>
      <c r="K73" s="49">
        <v>0.82177990000000001</v>
      </c>
      <c r="L73" s="49">
        <v>0.8441708</v>
      </c>
      <c r="M73" s="49">
        <v>0.92194690000000001</v>
      </c>
      <c r="N73" s="49">
        <v>0.99452019999999997</v>
      </c>
      <c r="O73" s="49">
        <v>0.86858990000000003</v>
      </c>
      <c r="P73" s="49">
        <v>0.60778109999999996</v>
      </c>
      <c r="R73" s="15"/>
      <c r="S73" s="49"/>
      <c r="T73" s="49"/>
      <c r="U73" s="49"/>
      <c r="V73" s="49"/>
      <c r="W73" s="49"/>
      <c r="X73" s="49"/>
      <c r="Y73" s="49"/>
    </row>
    <row r="74" spans="1:25" x14ac:dyDescent="0.2">
      <c r="A74" s="15" t="s">
        <v>9</v>
      </c>
      <c r="B74" s="49">
        <v>0.89204000000000006</v>
      </c>
      <c r="C74" s="49">
        <v>0.88053650000000006</v>
      </c>
      <c r="D74" s="49">
        <v>0.87438859999999996</v>
      </c>
      <c r="E74" s="49">
        <v>0.87233700000000003</v>
      </c>
      <c r="F74" s="49">
        <v>0.88701629999999998</v>
      </c>
      <c r="G74" s="49">
        <v>0.88120100000000001</v>
      </c>
      <c r="I74" s="15" t="s">
        <v>9</v>
      </c>
      <c r="J74" s="49">
        <v>0.92248600000000003</v>
      </c>
      <c r="K74" s="49">
        <v>0.90430569999999999</v>
      </c>
      <c r="L74" s="49">
        <v>0.8979395</v>
      </c>
      <c r="M74" s="49">
        <v>0.89775430000000001</v>
      </c>
      <c r="N74" s="49">
        <v>0.94553209999999999</v>
      </c>
      <c r="O74" s="49">
        <v>0.91324119999999998</v>
      </c>
      <c r="P74" s="49">
        <v>0.88120100000000001</v>
      </c>
      <c r="R74" s="15"/>
      <c r="S74" s="49"/>
      <c r="T74" s="49"/>
      <c r="U74" s="49"/>
      <c r="V74" s="49"/>
      <c r="W74" s="49"/>
      <c r="X74" s="49"/>
      <c r="Y74" s="49"/>
    </row>
    <row r="75" spans="1:25" x14ac:dyDescent="0.2">
      <c r="A75" s="15" t="s">
        <v>10</v>
      </c>
      <c r="B75" s="49">
        <v>1</v>
      </c>
      <c r="C75" s="49">
        <v>1</v>
      </c>
      <c r="D75" s="49">
        <v>1</v>
      </c>
      <c r="E75" s="49">
        <v>1</v>
      </c>
      <c r="F75" s="49">
        <v>1</v>
      </c>
      <c r="G75" s="49">
        <v>1</v>
      </c>
      <c r="I75" s="15" t="s">
        <v>12</v>
      </c>
      <c r="J75" s="49">
        <v>1</v>
      </c>
      <c r="K75" s="49">
        <v>1</v>
      </c>
      <c r="L75" s="49">
        <v>1</v>
      </c>
      <c r="M75" s="49">
        <v>1</v>
      </c>
      <c r="N75" s="49">
        <v>1</v>
      </c>
      <c r="O75" s="49">
        <v>1</v>
      </c>
      <c r="P75" s="49">
        <v>1</v>
      </c>
      <c r="R75" s="15"/>
      <c r="S75" s="49"/>
      <c r="T75" s="49"/>
      <c r="U75" s="49"/>
      <c r="V75" s="49"/>
      <c r="W75" s="49"/>
      <c r="X75" s="49"/>
      <c r="Y75" s="49"/>
    </row>
    <row r="76" spans="1:25" x14ac:dyDescent="0.2">
      <c r="A76" s="15" t="s">
        <v>11</v>
      </c>
      <c r="B76" s="49">
        <v>1</v>
      </c>
      <c r="C76" s="49">
        <v>1</v>
      </c>
      <c r="D76" s="49">
        <v>1</v>
      </c>
      <c r="E76" s="49">
        <v>1</v>
      </c>
      <c r="F76" s="49">
        <v>1</v>
      </c>
      <c r="G76" s="49">
        <v>1</v>
      </c>
      <c r="I76" s="15" t="s">
        <v>13</v>
      </c>
      <c r="J76" s="49">
        <v>0.75383100000000003</v>
      </c>
      <c r="K76" s="49">
        <v>0.75036899999999995</v>
      </c>
      <c r="L76" s="49">
        <v>0.70301570000000002</v>
      </c>
      <c r="M76" s="49">
        <v>0.64603580000000005</v>
      </c>
      <c r="N76" s="49">
        <v>0.65067580000000003</v>
      </c>
      <c r="O76" s="49">
        <v>0.69769610000000004</v>
      </c>
      <c r="P76" s="49">
        <v>0.6601728</v>
      </c>
      <c r="R76" s="15"/>
      <c r="S76" s="49"/>
      <c r="T76" s="49"/>
      <c r="U76" s="49"/>
      <c r="V76" s="49"/>
      <c r="W76" s="49"/>
      <c r="X76" s="49"/>
      <c r="Y76" s="49"/>
    </row>
    <row r="77" spans="1:25" x14ac:dyDescent="0.2">
      <c r="A77" s="15" t="s">
        <v>12</v>
      </c>
      <c r="B77" s="49">
        <v>1</v>
      </c>
      <c r="C77" s="49">
        <v>1</v>
      </c>
      <c r="D77" s="49">
        <v>1</v>
      </c>
      <c r="E77" s="49">
        <v>1</v>
      </c>
      <c r="F77" s="49">
        <v>1</v>
      </c>
      <c r="G77" s="49">
        <v>1</v>
      </c>
      <c r="I77" s="15" t="s">
        <v>14</v>
      </c>
      <c r="J77" s="49">
        <v>1</v>
      </c>
      <c r="K77" s="49">
        <v>1</v>
      </c>
      <c r="L77" s="49">
        <v>1</v>
      </c>
      <c r="M77" s="49">
        <v>1</v>
      </c>
      <c r="N77" s="49">
        <v>1</v>
      </c>
      <c r="O77" s="49">
        <v>1</v>
      </c>
      <c r="P77" s="49">
        <v>1</v>
      </c>
      <c r="R77" s="15"/>
      <c r="S77" s="49"/>
      <c r="T77" s="49"/>
      <c r="U77" s="49"/>
      <c r="V77" s="49"/>
      <c r="W77" s="49"/>
      <c r="X77" s="49"/>
      <c r="Y77" s="49"/>
    </row>
    <row r="78" spans="1:25" x14ac:dyDescent="0.2">
      <c r="A78" s="15" t="s">
        <v>13</v>
      </c>
      <c r="B78" s="49">
        <v>0.72507180000000004</v>
      </c>
      <c r="C78" s="49">
        <v>0.70457919999999996</v>
      </c>
      <c r="D78" s="49">
        <v>0.65144979999999997</v>
      </c>
      <c r="E78" s="49">
        <v>0.62362949999999995</v>
      </c>
      <c r="F78" s="49">
        <v>0.61096309999999998</v>
      </c>
      <c r="G78" s="49">
        <v>0.6601728</v>
      </c>
      <c r="I78" s="15" t="s">
        <v>16</v>
      </c>
      <c r="J78" s="49">
        <v>1</v>
      </c>
      <c r="K78" s="49">
        <v>1</v>
      </c>
      <c r="L78" s="49">
        <v>1</v>
      </c>
      <c r="M78" s="49">
        <v>1</v>
      </c>
      <c r="N78" s="49">
        <v>1</v>
      </c>
      <c r="O78" s="49">
        <v>1</v>
      </c>
      <c r="P78" s="49">
        <v>0.74946539999999995</v>
      </c>
      <c r="R78" s="15"/>
      <c r="S78" s="49"/>
      <c r="T78" s="49"/>
      <c r="U78" s="49"/>
      <c r="V78" s="49"/>
      <c r="W78" s="49"/>
      <c r="X78" s="49"/>
      <c r="Y78" s="49"/>
    </row>
    <row r="79" spans="1:25" x14ac:dyDescent="0.2">
      <c r="A79" s="15" t="s">
        <v>14</v>
      </c>
      <c r="B79" s="49">
        <v>1</v>
      </c>
      <c r="C79" s="49">
        <v>1</v>
      </c>
      <c r="D79" s="49">
        <v>1</v>
      </c>
      <c r="E79" s="49">
        <v>1</v>
      </c>
      <c r="F79" s="49">
        <v>1</v>
      </c>
      <c r="G79" s="49">
        <v>1</v>
      </c>
      <c r="I79" s="15" t="s">
        <v>17</v>
      </c>
      <c r="J79" s="49">
        <v>0.81414299999999995</v>
      </c>
      <c r="K79" s="49">
        <v>0.88255159999999999</v>
      </c>
      <c r="L79" s="49">
        <v>0.84217690000000001</v>
      </c>
      <c r="M79" s="49">
        <v>0.81698630000000005</v>
      </c>
      <c r="N79" s="49">
        <v>0.84314670000000003</v>
      </c>
      <c r="O79" s="49">
        <v>0.83909420000000001</v>
      </c>
      <c r="P79" s="49">
        <v>0.72031670000000003</v>
      </c>
      <c r="R79" s="15"/>
      <c r="S79" s="49"/>
      <c r="T79" s="49"/>
      <c r="U79" s="49"/>
      <c r="V79" s="49"/>
      <c r="W79" s="49"/>
      <c r="X79" s="49"/>
      <c r="Y79" s="49"/>
    </row>
    <row r="80" spans="1:25" x14ac:dyDescent="0.2">
      <c r="A80" s="15" t="s">
        <v>15</v>
      </c>
      <c r="B80" s="49">
        <v>1</v>
      </c>
      <c r="C80" s="49">
        <v>1</v>
      </c>
      <c r="D80" s="49">
        <v>1</v>
      </c>
      <c r="E80" s="49">
        <v>1</v>
      </c>
      <c r="F80" s="49">
        <v>1</v>
      </c>
      <c r="G80" s="49">
        <v>1</v>
      </c>
      <c r="I80" s="15" t="s">
        <v>20</v>
      </c>
      <c r="J80" s="49">
        <v>1</v>
      </c>
      <c r="K80" s="49">
        <v>1</v>
      </c>
      <c r="L80" s="49">
        <v>1</v>
      </c>
      <c r="M80" s="49">
        <v>1</v>
      </c>
      <c r="N80" s="49">
        <v>1</v>
      </c>
      <c r="O80" s="49">
        <v>1</v>
      </c>
      <c r="P80" s="49">
        <v>1</v>
      </c>
      <c r="R80" s="15"/>
      <c r="S80" s="49"/>
      <c r="T80" s="49"/>
      <c r="U80" s="49"/>
      <c r="V80" s="49"/>
      <c r="W80" s="49"/>
      <c r="X80" s="49"/>
      <c r="Y80" s="49"/>
    </row>
    <row r="81" spans="1:25" x14ac:dyDescent="0.2">
      <c r="A81" s="15" t="s">
        <v>16</v>
      </c>
      <c r="B81" s="49">
        <v>0.83216670000000004</v>
      </c>
      <c r="C81" s="49">
        <v>0.80584060000000002</v>
      </c>
      <c r="D81" s="49">
        <v>0.71655009999999997</v>
      </c>
      <c r="E81" s="49">
        <v>0.7210974</v>
      </c>
      <c r="F81" s="49">
        <v>0.69134850000000003</v>
      </c>
      <c r="G81" s="49">
        <v>0.74946539999999995</v>
      </c>
      <c r="I81" s="15" t="s">
        <v>21</v>
      </c>
      <c r="J81" s="49">
        <v>1</v>
      </c>
      <c r="K81" s="49">
        <v>1</v>
      </c>
      <c r="L81" s="49">
        <v>1</v>
      </c>
      <c r="M81" s="49">
        <v>1</v>
      </c>
      <c r="N81" s="49">
        <v>1</v>
      </c>
      <c r="O81" s="49">
        <v>1</v>
      </c>
      <c r="P81" s="49">
        <v>0.88139599999999996</v>
      </c>
      <c r="R81" s="15"/>
      <c r="S81" s="49"/>
      <c r="T81" s="49"/>
      <c r="U81" s="49"/>
      <c r="V81" s="49"/>
      <c r="W81" s="49"/>
      <c r="X81" s="49"/>
      <c r="Y81" s="49"/>
    </row>
    <row r="82" spans="1:25" x14ac:dyDescent="0.2">
      <c r="A82" s="15" t="s">
        <v>17</v>
      </c>
      <c r="B82" s="49">
        <v>0.73223320000000003</v>
      </c>
      <c r="C82" s="49">
        <v>0.76283270000000003</v>
      </c>
      <c r="D82" s="49">
        <v>0.70146120000000001</v>
      </c>
      <c r="E82" s="49">
        <v>0.71321749999999995</v>
      </c>
      <c r="F82" s="49">
        <v>0.69584100000000004</v>
      </c>
      <c r="G82" s="49">
        <v>0.72031670000000003</v>
      </c>
      <c r="I82" s="15" t="s">
        <v>22</v>
      </c>
      <c r="J82" s="49">
        <v>1</v>
      </c>
      <c r="K82" s="49">
        <v>1</v>
      </c>
      <c r="L82" s="49">
        <v>1</v>
      </c>
      <c r="M82" s="49">
        <v>1</v>
      </c>
      <c r="N82" s="49">
        <v>1</v>
      </c>
      <c r="O82" s="49">
        <v>1</v>
      </c>
      <c r="P82" s="49">
        <v>1</v>
      </c>
      <c r="R82" s="15"/>
      <c r="S82" s="49"/>
      <c r="T82" s="49"/>
      <c r="U82" s="49"/>
      <c r="V82" s="49"/>
      <c r="W82" s="49"/>
      <c r="X82" s="49"/>
      <c r="Y82" s="49"/>
    </row>
    <row r="83" spans="1:25" x14ac:dyDescent="0.2">
      <c r="A83" s="15" t="s">
        <v>18</v>
      </c>
      <c r="B83" s="49">
        <v>1</v>
      </c>
      <c r="C83" s="49">
        <v>1</v>
      </c>
      <c r="D83" s="49">
        <v>1</v>
      </c>
      <c r="E83" s="49">
        <v>1</v>
      </c>
      <c r="F83" s="49">
        <v>1</v>
      </c>
      <c r="G83" s="49">
        <v>1</v>
      </c>
      <c r="I83" s="15" t="s">
        <v>23</v>
      </c>
      <c r="J83" s="49">
        <v>0.64727239999999997</v>
      </c>
      <c r="K83" s="49">
        <v>0.6950153</v>
      </c>
      <c r="L83" s="49">
        <v>0.73383489999999996</v>
      </c>
      <c r="M83" s="49">
        <v>0.71269950000000004</v>
      </c>
      <c r="N83" s="49">
        <v>0.73333159999999997</v>
      </c>
      <c r="O83" s="49">
        <v>0.7029164</v>
      </c>
      <c r="P83" s="49">
        <v>0.66136870000000003</v>
      </c>
      <c r="R83" s="15"/>
      <c r="S83" s="49"/>
      <c r="T83" s="49"/>
      <c r="U83" s="49"/>
      <c r="V83" s="49"/>
      <c r="W83" s="49"/>
      <c r="X83" s="49"/>
      <c r="Y83" s="49"/>
    </row>
    <row r="84" spans="1:25" x14ac:dyDescent="0.2">
      <c r="A84" s="15" t="s">
        <v>19</v>
      </c>
      <c r="B84" s="49">
        <v>1</v>
      </c>
      <c r="C84" s="49">
        <v>1</v>
      </c>
      <c r="D84" s="49">
        <v>1</v>
      </c>
      <c r="E84" s="49">
        <v>1</v>
      </c>
      <c r="F84" s="49">
        <v>1</v>
      </c>
      <c r="G84" s="49">
        <v>1</v>
      </c>
      <c r="I84" s="15" t="s">
        <v>24</v>
      </c>
      <c r="J84" s="49">
        <v>0.98545229999999995</v>
      </c>
      <c r="K84" s="49">
        <v>0.98761940000000004</v>
      </c>
      <c r="L84" s="49">
        <v>0.99230130000000005</v>
      </c>
      <c r="M84" s="49">
        <v>0.99338040000000005</v>
      </c>
      <c r="N84" s="49">
        <v>1</v>
      </c>
      <c r="O84" s="49">
        <v>0.99172499999999997</v>
      </c>
      <c r="P84" s="49">
        <v>0.9389111</v>
      </c>
      <c r="R84" s="15"/>
      <c r="S84" s="49"/>
      <c r="T84" s="49"/>
      <c r="U84" s="49"/>
      <c r="V84" s="49"/>
      <c r="W84" s="49"/>
      <c r="X84" s="49"/>
      <c r="Y84" s="49"/>
    </row>
    <row r="85" spans="1:25" x14ac:dyDescent="0.2">
      <c r="A85" s="15" t="s">
        <v>20</v>
      </c>
      <c r="B85" s="49">
        <v>1</v>
      </c>
      <c r="C85" s="49">
        <v>1</v>
      </c>
      <c r="D85" s="49">
        <v>1</v>
      </c>
      <c r="E85" s="49">
        <v>1</v>
      </c>
      <c r="F85" s="49">
        <v>1</v>
      </c>
      <c r="G85" s="49">
        <v>1</v>
      </c>
      <c r="I85" s="15" t="s">
        <v>25</v>
      </c>
      <c r="J85" s="49">
        <v>1</v>
      </c>
      <c r="K85" s="49">
        <v>1</v>
      </c>
      <c r="L85" s="49">
        <v>1</v>
      </c>
      <c r="M85" s="49">
        <v>1</v>
      </c>
      <c r="N85" s="49">
        <v>1</v>
      </c>
      <c r="O85" s="49">
        <v>1</v>
      </c>
      <c r="P85" s="49">
        <v>0.83276260000000002</v>
      </c>
      <c r="R85" s="15"/>
      <c r="S85" s="49"/>
      <c r="T85" s="49"/>
      <c r="U85" s="49"/>
      <c r="V85" s="49"/>
      <c r="W85" s="49"/>
      <c r="X85" s="49"/>
      <c r="Y85" s="49"/>
    </row>
    <row r="86" spans="1:25" x14ac:dyDescent="0.2">
      <c r="A86" s="15" t="s">
        <v>21</v>
      </c>
      <c r="B86" s="49">
        <v>0.84501800000000005</v>
      </c>
      <c r="C86" s="49">
        <v>0.90979880000000002</v>
      </c>
      <c r="D86" s="49">
        <v>0.86975270000000005</v>
      </c>
      <c r="E86" s="49">
        <v>0.86654120000000001</v>
      </c>
      <c r="F86" s="49">
        <v>0.92038419999999999</v>
      </c>
      <c r="G86" s="49">
        <v>0.88139599999999996</v>
      </c>
      <c r="I86" s="15" t="s">
        <v>27</v>
      </c>
      <c r="J86" s="49">
        <v>1</v>
      </c>
      <c r="K86" s="49">
        <v>1</v>
      </c>
      <c r="L86" s="49">
        <v>1</v>
      </c>
      <c r="M86" s="49">
        <v>1</v>
      </c>
      <c r="N86" s="49">
        <v>1</v>
      </c>
      <c r="O86" s="49">
        <v>1</v>
      </c>
      <c r="P86" s="49">
        <v>1</v>
      </c>
      <c r="R86" s="15"/>
      <c r="S86" s="49"/>
      <c r="T86" s="49"/>
      <c r="U86" s="49"/>
      <c r="V86" s="49"/>
      <c r="W86" s="49"/>
      <c r="X86" s="49"/>
      <c r="Y86" s="49"/>
    </row>
    <row r="87" spans="1:25" x14ac:dyDescent="0.2">
      <c r="A87" s="15" t="s">
        <v>22</v>
      </c>
      <c r="B87" s="49">
        <v>1</v>
      </c>
      <c r="C87" s="49">
        <v>1</v>
      </c>
      <c r="D87" s="49">
        <v>1</v>
      </c>
      <c r="E87" s="49">
        <v>1</v>
      </c>
      <c r="F87" s="49">
        <v>1</v>
      </c>
      <c r="G87" s="49">
        <v>1</v>
      </c>
    </row>
    <row r="88" spans="1:25" x14ac:dyDescent="0.2">
      <c r="A88" s="15" t="s">
        <v>23</v>
      </c>
      <c r="B88" s="49">
        <v>0.60784769999999999</v>
      </c>
      <c r="C88" s="49">
        <v>0.65354780000000001</v>
      </c>
      <c r="D88" s="49">
        <v>0.69289679999999998</v>
      </c>
      <c r="E88" s="49">
        <v>0.66539649999999995</v>
      </c>
      <c r="F88" s="49">
        <v>0.695052</v>
      </c>
      <c r="G88" s="49">
        <v>0.66136870000000003</v>
      </c>
    </row>
    <row r="89" spans="1:25" x14ac:dyDescent="0.2">
      <c r="A89" s="15" t="s">
        <v>24</v>
      </c>
      <c r="B89" s="49">
        <v>0.92031220000000002</v>
      </c>
      <c r="C89" s="49">
        <v>0.92467759999999999</v>
      </c>
      <c r="D89" s="49">
        <v>0.93894219999999995</v>
      </c>
      <c r="E89" s="49">
        <v>0.92874630000000002</v>
      </c>
      <c r="F89" s="49">
        <v>0.98471359999999997</v>
      </c>
      <c r="G89" s="49">
        <v>0.9389111</v>
      </c>
    </row>
    <row r="90" spans="1:25" x14ac:dyDescent="0.2">
      <c r="A90" s="15" t="s">
        <v>25</v>
      </c>
      <c r="B90" s="49">
        <v>0.8808416</v>
      </c>
      <c r="C90" s="49">
        <v>0.87771250000000001</v>
      </c>
      <c r="D90" s="49">
        <v>0.79113060000000002</v>
      </c>
      <c r="E90" s="49">
        <v>0.81693479999999996</v>
      </c>
      <c r="F90" s="49">
        <v>0.80553730000000001</v>
      </c>
      <c r="G90" s="49">
        <v>0.83276260000000002</v>
      </c>
    </row>
    <row r="91" spans="1:25" x14ac:dyDescent="0.2">
      <c r="A91" s="15" t="s">
        <v>26</v>
      </c>
      <c r="B91" s="49">
        <v>1</v>
      </c>
      <c r="C91" s="49">
        <v>1</v>
      </c>
      <c r="D91" s="49">
        <v>1</v>
      </c>
      <c r="E91" s="49">
        <v>1</v>
      </c>
      <c r="F91" s="49">
        <v>1</v>
      </c>
      <c r="G91" s="49">
        <v>1</v>
      </c>
    </row>
    <row r="92" spans="1:25" x14ac:dyDescent="0.2">
      <c r="A92" s="15" t="s">
        <v>27</v>
      </c>
      <c r="B92" s="49">
        <v>1</v>
      </c>
      <c r="C92" s="49">
        <v>1</v>
      </c>
      <c r="D92" s="49">
        <v>1</v>
      </c>
      <c r="E92" s="49">
        <v>1</v>
      </c>
      <c r="F92" s="49">
        <v>1</v>
      </c>
      <c r="G92" s="49">
        <v>1</v>
      </c>
      <c r="Q92" s="15"/>
    </row>
    <row r="93" spans="1:25" x14ac:dyDescent="0.2">
      <c r="A93" s="15"/>
      <c r="B93" s="49">
        <f t="shared" ref="B93:G93" si="12">AVERAGE(B66:B92)</f>
        <v>0.88649827407407422</v>
      </c>
      <c r="C93" s="49">
        <f t="shared" si="12"/>
        <v>0.88783215925925918</v>
      </c>
      <c r="D93" s="49">
        <f t="shared" si="12"/>
        <v>0.87266842962962954</v>
      </c>
      <c r="E93" s="49">
        <f t="shared" si="12"/>
        <v>0.87386264074074071</v>
      </c>
      <c r="F93" s="49">
        <f t="shared" si="12"/>
        <v>0.86924387777777767</v>
      </c>
      <c r="G93" s="49">
        <f t="shared" si="12"/>
        <v>0.87721132592592588</v>
      </c>
      <c r="I93" s="15"/>
      <c r="J93" s="14"/>
      <c r="K93" s="14"/>
      <c r="L93" s="14"/>
      <c r="M93" s="14"/>
      <c r="N93" s="14"/>
      <c r="P93" s="49"/>
      <c r="Q93" s="15"/>
    </row>
    <row r="94" spans="1:25" x14ac:dyDescent="0.2">
      <c r="A94" s="14"/>
      <c r="I94" s="15"/>
      <c r="J94" s="14"/>
      <c r="K94" s="14"/>
      <c r="L94" s="14"/>
      <c r="M94" s="14"/>
      <c r="N94" s="14"/>
    </row>
    <row r="95" spans="1:25" x14ac:dyDescent="0.2">
      <c r="A95" s="15" t="s">
        <v>180</v>
      </c>
      <c r="B95" s="14">
        <v>2016</v>
      </c>
      <c r="C95">
        <v>2017</v>
      </c>
      <c r="D95">
        <v>2018</v>
      </c>
      <c r="E95">
        <v>2019</v>
      </c>
      <c r="F95">
        <v>2020</v>
      </c>
      <c r="G95" t="s">
        <v>45</v>
      </c>
      <c r="I95" s="15" t="s">
        <v>182</v>
      </c>
      <c r="J95" s="14">
        <v>2016</v>
      </c>
      <c r="K95" s="14">
        <v>2017</v>
      </c>
      <c r="L95" s="14">
        <v>2018</v>
      </c>
      <c r="M95" s="14">
        <v>2019</v>
      </c>
      <c r="N95" s="14">
        <v>2020</v>
      </c>
      <c r="O95" t="s">
        <v>151</v>
      </c>
      <c r="P95" t="s">
        <v>183</v>
      </c>
    </row>
    <row r="96" spans="1:25" x14ac:dyDescent="0.2">
      <c r="A96" s="15" t="s">
        <v>1</v>
      </c>
      <c r="B96" s="49">
        <v>1</v>
      </c>
      <c r="C96" s="49">
        <v>1</v>
      </c>
      <c r="D96" s="49">
        <v>1</v>
      </c>
      <c r="E96" s="49">
        <v>1</v>
      </c>
      <c r="F96" s="49">
        <v>1</v>
      </c>
      <c r="G96" s="49">
        <v>1</v>
      </c>
      <c r="H96" s="15"/>
      <c r="I96" s="15" t="s">
        <v>1</v>
      </c>
      <c r="J96" s="49">
        <v>1</v>
      </c>
      <c r="K96" s="49">
        <v>1</v>
      </c>
      <c r="L96" s="49">
        <v>1</v>
      </c>
      <c r="M96" s="49">
        <v>1</v>
      </c>
      <c r="N96" s="49">
        <v>1</v>
      </c>
      <c r="O96" s="49">
        <v>1</v>
      </c>
      <c r="P96" s="49">
        <v>1</v>
      </c>
    </row>
    <row r="97" spans="1:16" x14ac:dyDescent="0.2">
      <c r="A97" s="15" t="s">
        <v>2</v>
      </c>
      <c r="B97" s="49">
        <v>1</v>
      </c>
      <c r="C97" s="49">
        <v>1</v>
      </c>
      <c r="D97" s="49">
        <v>1</v>
      </c>
      <c r="E97" s="49">
        <v>1</v>
      </c>
      <c r="F97" s="49">
        <v>1</v>
      </c>
      <c r="G97" s="49">
        <v>1</v>
      </c>
      <c r="H97" s="15"/>
      <c r="I97" s="15" t="s">
        <v>2</v>
      </c>
      <c r="J97" s="49">
        <v>1</v>
      </c>
      <c r="K97" s="49">
        <v>1</v>
      </c>
      <c r="L97" s="49">
        <v>1</v>
      </c>
      <c r="M97" s="49">
        <v>1</v>
      </c>
      <c r="N97" s="49">
        <v>1</v>
      </c>
      <c r="O97" s="49">
        <v>1</v>
      </c>
      <c r="P97" s="49">
        <v>1</v>
      </c>
    </row>
    <row r="98" spans="1:16" x14ac:dyDescent="0.2">
      <c r="A98" s="15" t="s">
        <v>3</v>
      </c>
      <c r="B98" s="49">
        <v>0.56006990000000001</v>
      </c>
      <c r="C98" s="49">
        <v>0.52985110000000002</v>
      </c>
      <c r="D98" s="49">
        <v>0.52819590000000005</v>
      </c>
      <c r="E98" s="49">
        <v>0.52899510000000005</v>
      </c>
      <c r="F98" s="49">
        <v>0.56716429999999995</v>
      </c>
      <c r="G98" s="49">
        <v>0.54232380000000002</v>
      </c>
      <c r="H98" s="15"/>
      <c r="I98" s="15" t="s">
        <v>3</v>
      </c>
      <c r="J98" s="49">
        <v>0.58064720000000003</v>
      </c>
      <c r="K98" s="49">
        <v>0.54921660000000005</v>
      </c>
      <c r="L98" s="49">
        <v>0.54370359999999995</v>
      </c>
      <c r="M98" s="49">
        <v>0.54429039999999995</v>
      </c>
      <c r="N98" s="49">
        <v>0.5814262</v>
      </c>
      <c r="O98" s="49">
        <v>0.55932210000000004</v>
      </c>
      <c r="P98" s="49">
        <v>0.54232380000000002</v>
      </c>
    </row>
    <row r="99" spans="1:16" x14ac:dyDescent="0.2">
      <c r="A99" s="15" t="s">
        <v>4</v>
      </c>
      <c r="B99" s="49">
        <v>0.64858959999999999</v>
      </c>
      <c r="C99" s="49">
        <v>0.61804320000000001</v>
      </c>
      <c r="D99" s="49">
        <v>0.61086289999999999</v>
      </c>
      <c r="E99" s="49">
        <v>0.60706740000000003</v>
      </c>
      <c r="F99" s="49">
        <v>0.63099430000000001</v>
      </c>
      <c r="G99" s="49">
        <v>0.62274960000000001</v>
      </c>
      <c r="H99" s="15"/>
      <c r="I99" s="15" t="s">
        <v>4</v>
      </c>
      <c r="J99" s="49">
        <v>0.70719920000000003</v>
      </c>
      <c r="K99" s="49">
        <v>0.67173579999999999</v>
      </c>
      <c r="L99" s="49">
        <v>0.65718290000000001</v>
      </c>
      <c r="M99" s="49">
        <v>0.65250660000000005</v>
      </c>
      <c r="N99" s="49">
        <v>0.67622389999999999</v>
      </c>
      <c r="O99" s="49">
        <v>0.672431</v>
      </c>
      <c r="P99" s="49">
        <v>0.62274960000000001</v>
      </c>
    </row>
    <row r="100" spans="1:16" x14ac:dyDescent="0.2">
      <c r="A100" s="15" t="s">
        <v>5</v>
      </c>
      <c r="B100" s="49">
        <v>0.36769269999999998</v>
      </c>
      <c r="C100" s="49">
        <v>0.36612270000000002</v>
      </c>
      <c r="D100" s="49">
        <v>0.40251589999999998</v>
      </c>
      <c r="E100" s="49">
        <v>0.40199449999999998</v>
      </c>
      <c r="F100" s="49">
        <v>0.41986649999999998</v>
      </c>
      <c r="G100" s="49">
        <v>0.39048260000000001</v>
      </c>
      <c r="H100" s="15"/>
      <c r="I100" s="15" t="s">
        <v>5</v>
      </c>
      <c r="J100" s="49">
        <v>1</v>
      </c>
      <c r="K100" s="49">
        <v>1</v>
      </c>
      <c r="L100" s="49">
        <v>1</v>
      </c>
      <c r="M100" s="49">
        <v>1</v>
      </c>
      <c r="N100" s="49">
        <v>1</v>
      </c>
      <c r="O100" s="49">
        <v>1</v>
      </c>
      <c r="P100" s="49">
        <v>0.39048260000000001</v>
      </c>
    </row>
    <row r="101" spans="1:16" x14ac:dyDescent="0.2">
      <c r="A101" s="15" t="s">
        <v>6</v>
      </c>
      <c r="B101" s="49">
        <v>0.7393208</v>
      </c>
      <c r="C101" s="49">
        <v>0.73544529999999997</v>
      </c>
      <c r="D101" s="49">
        <v>0.75267919999999999</v>
      </c>
      <c r="E101" s="49">
        <v>0.77225500000000002</v>
      </c>
      <c r="F101" s="49">
        <v>0.79734150000000004</v>
      </c>
      <c r="G101" s="49">
        <v>0.75872799999999996</v>
      </c>
      <c r="H101" s="15"/>
      <c r="I101" s="15" t="s">
        <v>6</v>
      </c>
      <c r="J101" s="49">
        <v>0.732738</v>
      </c>
      <c r="K101" s="49">
        <v>0.73390080000000002</v>
      </c>
      <c r="L101" s="49">
        <v>0.75615299999999996</v>
      </c>
      <c r="M101" s="49">
        <v>0.77867030000000004</v>
      </c>
      <c r="N101" s="49">
        <v>0.80120009999999997</v>
      </c>
      <c r="O101" s="49">
        <v>0.75962700000000005</v>
      </c>
      <c r="P101" s="49">
        <v>0.75872799999999996</v>
      </c>
    </row>
    <row r="102" spans="1:16" x14ac:dyDescent="0.2">
      <c r="A102" s="15" t="s">
        <v>7</v>
      </c>
      <c r="B102" s="49">
        <v>0.44395610000000002</v>
      </c>
      <c r="C102" s="49">
        <v>0.43714520000000001</v>
      </c>
      <c r="D102" s="49">
        <v>0.44270939999999998</v>
      </c>
      <c r="E102" s="49">
        <v>0.43702069999999998</v>
      </c>
      <c r="F102" s="49">
        <v>0.44371899999999997</v>
      </c>
      <c r="G102" s="49">
        <v>0.44088749999999999</v>
      </c>
      <c r="H102" s="15"/>
      <c r="I102" s="15" t="s">
        <v>7</v>
      </c>
      <c r="J102" s="49">
        <v>0.44743129999999998</v>
      </c>
      <c r="K102" s="49">
        <v>0.44949099999999997</v>
      </c>
      <c r="L102" s="49">
        <v>0.45808720000000003</v>
      </c>
      <c r="M102" s="49">
        <v>0.45777770000000001</v>
      </c>
      <c r="N102" s="49">
        <v>0.46794570000000002</v>
      </c>
      <c r="O102" s="49">
        <v>0.45603070000000001</v>
      </c>
      <c r="P102" s="49">
        <v>0.44088749999999999</v>
      </c>
    </row>
    <row r="103" spans="1:16" x14ac:dyDescent="0.2">
      <c r="A103" s="15" t="s">
        <v>8</v>
      </c>
      <c r="B103" s="49">
        <v>1</v>
      </c>
      <c r="C103" s="49">
        <v>1</v>
      </c>
      <c r="D103" s="49">
        <v>1</v>
      </c>
      <c r="E103" s="49">
        <v>1</v>
      </c>
      <c r="F103" s="49">
        <v>1</v>
      </c>
      <c r="G103" s="49">
        <v>1</v>
      </c>
      <c r="H103" s="15"/>
      <c r="I103" s="15" t="s">
        <v>8</v>
      </c>
      <c r="J103" s="49">
        <v>1</v>
      </c>
      <c r="K103" s="49">
        <v>1</v>
      </c>
      <c r="L103" s="49">
        <v>1</v>
      </c>
      <c r="M103" s="49">
        <v>1</v>
      </c>
      <c r="N103" s="49">
        <v>1</v>
      </c>
      <c r="O103" s="49">
        <v>1</v>
      </c>
      <c r="P103" s="49">
        <v>1</v>
      </c>
    </row>
    <row r="104" spans="1:16" x14ac:dyDescent="0.2">
      <c r="A104" s="15" t="s">
        <v>9</v>
      </c>
      <c r="B104" s="49">
        <v>1</v>
      </c>
      <c r="C104" s="49">
        <v>1</v>
      </c>
      <c r="D104" s="49">
        <v>1</v>
      </c>
      <c r="E104" s="49">
        <v>1</v>
      </c>
      <c r="F104" s="49">
        <v>1</v>
      </c>
      <c r="G104" s="49">
        <v>1</v>
      </c>
      <c r="H104" s="15"/>
      <c r="I104" s="15" t="s">
        <v>9</v>
      </c>
      <c r="J104" s="49">
        <v>1</v>
      </c>
      <c r="K104" s="49">
        <v>1</v>
      </c>
      <c r="L104" s="49">
        <v>1</v>
      </c>
      <c r="M104" s="49">
        <v>1</v>
      </c>
      <c r="N104" s="49">
        <v>1</v>
      </c>
      <c r="O104" s="49">
        <v>1</v>
      </c>
      <c r="P104" s="49">
        <v>1</v>
      </c>
    </row>
    <row r="105" spans="1:16" x14ac:dyDescent="0.2">
      <c r="A105" s="15" t="s">
        <v>10</v>
      </c>
      <c r="B105" s="49">
        <v>1</v>
      </c>
      <c r="C105" s="49">
        <v>1</v>
      </c>
      <c r="D105" s="49">
        <v>1</v>
      </c>
      <c r="E105" s="49">
        <v>1</v>
      </c>
      <c r="F105" s="49">
        <v>1</v>
      </c>
      <c r="G105" s="49">
        <v>1</v>
      </c>
      <c r="H105" s="15"/>
      <c r="I105" s="15" t="s">
        <v>12</v>
      </c>
      <c r="J105" s="49">
        <v>0.44587589999999999</v>
      </c>
      <c r="K105" s="49">
        <v>0.47382980000000002</v>
      </c>
      <c r="L105" s="49">
        <v>0.4743271</v>
      </c>
      <c r="M105" s="49">
        <v>0.4711111</v>
      </c>
      <c r="N105" s="49">
        <v>0.49149150000000003</v>
      </c>
      <c r="O105" s="49">
        <v>0.47086509999999998</v>
      </c>
      <c r="P105" s="49">
        <v>0.46349240000000003</v>
      </c>
    </row>
    <row r="106" spans="1:16" x14ac:dyDescent="0.2">
      <c r="A106" s="15" t="s">
        <v>11</v>
      </c>
      <c r="B106" s="49">
        <v>1</v>
      </c>
      <c r="C106" s="49">
        <v>1</v>
      </c>
      <c r="D106" s="49">
        <v>1</v>
      </c>
      <c r="E106" s="49">
        <v>1</v>
      </c>
      <c r="F106" s="49">
        <v>1</v>
      </c>
      <c r="G106" s="49">
        <v>1</v>
      </c>
      <c r="H106" s="15"/>
      <c r="I106" s="15" t="s">
        <v>13</v>
      </c>
      <c r="J106" s="49">
        <v>0.48630129999999999</v>
      </c>
      <c r="K106" s="49">
        <v>0.4726648</v>
      </c>
      <c r="L106" s="49">
        <v>0.45779049999999999</v>
      </c>
      <c r="M106" s="49">
        <v>0.45197589999999999</v>
      </c>
      <c r="N106" s="49">
        <v>0.46439619999999998</v>
      </c>
      <c r="O106" s="49">
        <v>0.46632010000000002</v>
      </c>
      <c r="P106" s="49">
        <v>0.4628024</v>
      </c>
    </row>
    <row r="107" spans="1:16" x14ac:dyDescent="0.2">
      <c r="A107" s="15" t="s">
        <v>12</v>
      </c>
      <c r="B107" s="49">
        <v>0.43748199999999998</v>
      </c>
      <c r="C107" s="49">
        <v>0.46643289999999998</v>
      </c>
      <c r="D107" s="49">
        <v>0.46687200000000001</v>
      </c>
      <c r="E107" s="49">
        <v>0.4639664</v>
      </c>
      <c r="F107" s="49">
        <v>0.48527670000000001</v>
      </c>
      <c r="G107" s="49">
        <v>0.46349240000000003</v>
      </c>
      <c r="H107" s="15"/>
      <c r="I107" s="15" t="s">
        <v>14</v>
      </c>
      <c r="J107" s="49">
        <v>0.19336049999999999</v>
      </c>
      <c r="K107" s="49">
        <v>0.20192840000000001</v>
      </c>
      <c r="L107" s="49">
        <v>0.20103989999999999</v>
      </c>
      <c r="M107" s="49">
        <v>0.2051695</v>
      </c>
      <c r="N107" s="49">
        <v>0.2095612</v>
      </c>
      <c r="O107" s="49">
        <v>0.20206940000000001</v>
      </c>
      <c r="P107" s="49">
        <v>0.1932287</v>
      </c>
    </row>
    <row r="108" spans="1:16" x14ac:dyDescent="0.2">
      <c r="A108" s="15" t="s">
        <v>13</v>
      </c>
      <c r="B108" s="49">
        <v>0.48383930000000003</v>
      </c>
      <c r="C108" s="49">
        <v>0.4696728</v>
      </c>
      <c r="D108" s="49">
        <v>0.4546383</v>
      </c>
      <c r="E108" s="49">
        <v>0.44780989999999998</v>
      </c>
      <c r="F108" s="49">
        <v>0.45973599999999998</v>
      </c>
      <c r="G108" s="49">
        <v>0.4628024</v>
      </c>
      <c r="H108" s="15"/>
      <c r="I108" s="15" t="s">
        <v>16</v>
      </c>
      <c r="J108" s="49">
        <v>1</v>
      </c>
      <c r="K108" s="49">
        <v>1</v>
      </c>
      <c r="L108" s="49">
        <v>1</v>
      </c>
      <c r="M108" s="49">
        <v>1</v>
      </c>
      <c r="N108" s="49">
        <v>1</v>
      </c>
      <c r="O108" s="49">
        <v>1</v>
      </c>
      <c r="P108" s="49">
        <v>1</v>
      </c>
    </row>
    <row r="109" spans="1:16" x14ac:dyDescent="0.2">
      <c r="A109" s="15" t="s">
        <v>14</v>
      </c>
      <c r="B109" s="49">
        <v>0.18435170000000001</v>
      </c>
      <c r="C109" s="49">
        <v>0.1918716</v>
      </c>
      <c r="D109" s="49">
        <v>0.19308439999999999</v>
      </c>
      <c r="E109" s="49">
        <v>0.19678590000000001</v>
      </c>
      <c r="F109" s="49">
        <v>0.20083970000000001</v>
      </c>
      <c r="G109" s="49">
        <v>0.1932287</v>
      </c>
      <c r="H109" s="15"/>
      <c r="I109" s="15" t="s">
        <v>17</v>
      </c>
      <c r="J109" s="49">
        <v>0.60947830000000003</v>
      </c>
      <c r="K109" s="49">
        <v>0.56735679999999999</v>
      </c>
      <c r="L109" s="49">
        <v>0.55815599999999999</v>
      </c>
      <c r="M109" s="49">
        <v>0.54744780000000004</v>
      </c>
      <c r="N109" s="49">
        <v>0.57164250000000005</v>
      </c>
      <c r="O109" s="49">
        <v>0.57006540000000006</v>
      </c>
      <c r="P109" s="49">
        <v>0.52415219999999996</v>
      </c>
    </row>
    <row r="110" spans="1:16" x14ac:dyDescent="0.2">
      <c r="A110" s="15" t="s">
        <v>15</v>
      </c>
      <c r="B110" s="49">
        <v>1</v>
      </c>
      <c r="C110" s="49">
        <v>1</v>
      </c>
      <c r="D110" s="49">
        <v>1</v>
      </c>
      <c r="E110" s="49">
        <v>1</v>
      </c>
      <c r="F110" s="49">
        <v>1</v>
      </c>
      <c r="G110" s="49">
        <v>1</v>
      </c>
      <c r="H110" s="15"/>
      <c r="I110" s="15" t="s">
        <v>20</v>
      </c>
      <c r="J110" s="49">
        <v>0.4241857</v>
      </c>
      <c r="K110" s="49">
        <v>0.4342683</v>
      </c>
      <c r="L110" s="49">
        <v>0.4616151</v>
      </c>
      <c r="M110" s="49">
        <v>0.53948949999999996</v>
      </c>
      <c r="N110" s="49">
        <v>0.50792389999999998</v>
      </c>
      <c r="O110" s="49">
        <v>0.46953240000000002</v>
      </c>
      <c r="P110" s="49">
        <v>0.44491950000000002</v>
      </c>
    </row>
    <row r="111" spans="1:16" x14ac:dyDescent="0.2">
      <c r="A111" s="15" t="s">
        <v>16</v>
      </c>
      <c r="B111" s="49">
        <v>1</v>
      </c>
      <c r="C111" s="49">
        <v>1</v>
      </c>
      <c r="D111" s="49">
        <v>1</v>
      </c>
      <c r="E111" s="49">
        <v>1</v>
      </c>
      <c r="F111" s="49">
        <v>1</v>
      </c>
      <c r="G111" s="49">
        <v>1</v>
      </c>
      <c r="H111" s="15"/>
      <c r="I111" s="15" t="s">
        <v>21</v>
      </c>
      <c r="J111" s="49">
        <v>1</v>
      </c>
      <c r="K111" s="49">
        <v>1</v>
      </c>
      <c r="L111" s="49">
        <v>1</v>
      </c>
      <c r="M111" s="49">
        <v>1</v>
      </c>
      <c r="N111" s="49">
        <v>1</v>
      </c>
      <c r="O111" s="49">
        <v>1</v>
      </c>
      <c r="P111" s="49">
        <v>1</v>
      </c>
    </row>
    <row r="112" spans="1:16" x14ac:dyDescent="0.2">
      <c r="A112" s="15" t="s">
        <v>17</v>
      </c>
      <c r="B112" s="49">
        <v>0.56008380000000002</v>
      </c>
      <c r="C112" s="49">
        <v>0.51736510000000002</v>
      </c>
      <c r="D112" s="49">
        <v>0.51595159999999995</v>
      </c>
      <c r="E112" s="49">
        <v>0.50097559999999997</v>
      </c>
      <c r="F112" s="49">
        <v>0.53004700000000005</v>
      </c>
      <c r="G112" s="49">
        <v>0.52415219999999996</v>
      </c>
      <c r="H112" s="15"/>
      <c r="I112" s="15" t="s">
        <v>22</v>
      </c>
      <c r="J112" s="49">
        <v>0.74657629999999997</v>
      </c>
      <c r="K112" s="49">
        <v>0.72147280000000003</v>
      </c>
      <c r="L112" s="49">
        <v>0.72516119999999995</v>
      </c>
      <c r="M112" s="49">
        <v>0.72804930000000001</v>
      </c>
      <c r="N112" s="49">
        <v>0.74975780000000003</v>
      </c>
      <c r="O112" s="49">
        <v>0.73402009999999995</v>
      </c>
      <c r="P112" s="49">
        <v>0.71842779999999995</v>
      </c>
    </row>
    <row r="113" spans="1:16" x14ac:dyDescent="0.2">
      <c r="A113" s="15" t="s">
        <v>18</v>
      </c>
      <c r="B113" s="49">
        <v>1</v>
      </c>
      <c r="C113" s="49">
        <v>1</v>
      </c>
      <c r="D113" s="49">
        <v>1</v>
      </c>
      <c r="E113" s="49">
        <v>1</v>
      </c>
      <c r="F113" s="49">
        <v>1</v>
      </c>
      <c r="G113" s="49">
        <v>1</v>
      </c>
      <c r="H113" s="15"/>
      <c r="I113" s="15" t="s">
        <v>23</v>
      </c>
      <c r="J113" s="49">
        <v>0.55018359999999999</v>
      </c>
      <c r="K113" s="49">
        <v>0.52708889999999997</v>
      </c>
      <c r="L113" s="49">
        <v>0.518374</v>
      </c>
      <c r="M113" s="49">
        <v>0.51976789999999995</v>
      </c>
      <c r="N113" s="49">
        <v>0.53135469999999996</v>
      </c>
      <c r="O113" s="49">
        <v>0.52911090000000005</v>
      </c>
      <c r="P113" s="49">
        <v>0.528331</v>
      </c>
    </row>
    <row r="114" spans="1:16" x14ac:dyDescent="0.2">
      <c r="A114" s="15" t="s">
        <v>19</v>
      </c>
      <c r="B114" s="49">
        <v>1</v>
      </c>
      <c r="C114" s="49">
        <v>1</v>
      </c>
      <c r="D114" s="49">
        <v>1</v>
      </c>
      <c r="E114" s="49">
        <v>1</v>
      </c>
      <c r="F114" s="49">
        <v>1</v>
      </c>
      <c r="G114" s="49">
        <v>1</v>
      </c>
      <c r="H114" s="15"/>
      <c r="I114" s="15" t="s">
        <v>24</v>
      </c>
      <c r="J114" s="49">
        <v>1</v>
      </c>
      <c r="K114" s="49">
        <v>1</v>
      </c>
      <c r="L114" s="49">
        <v>1</v>
      </c>
      <c r="M114" s="49">
        <v>1</v>
      </c>
      <c r="N114" s="49">
        <v>1</v>
      </c>
      <c r="O114" s="49">
        <v>1</v>
      </c>
      <c r="P114" s="49">
        <v>1</v>
      </c>
    </row>
    <row r="115" spans="1:16" x14ac:dyDescent="0.2">
      <c r="A115" s="15" t="s">
        <v>20</v>
      </c>
      <c r="B115" s="49">
        <v>0.40312120000000001</v>
      </c>
      <c r="C115" s="49">
        <v>0.41026679999999999</v>
      </c>
      <c r="D115" s="49">
        <v>0.4416349</v>
      </c>
      <c r="E115" s="49">
        <v>0.50445549999999995</v>
      </c>
      <c r="F115" s="49">
        <v>0.48233280000000001</v>
      </c>
      <c r="G115" s="49">
        <v>0.44491950000000002</v>
      </c>
      <c r="H115" s="15"/>
      <c r="I115" s="15" t="s">
        <v>25</v>
      </c>
      <c r="J115" s="49">
        <v>1</v>
      </c>
      <c r="K115" s="49">
        <v>1</v>
      </c>
      <c r="L115" s="49">
        <v>1</v>
      </c>
      <c r="M115" s="49">
        <v>1</v>
      </c>
      <c r="N115" s="49">
        <v>1</v>
      </c>
      <c r="O115" s="49">
        <v>1</v>
      </c>
      <c r="P115" s="49">
        <v>1</v>
      </c>
    </row>
    <row r="116" spans="1:16" x14ac:dyDescent="0.2">
      <c r="A116" s="15" t="s">
        <v>21</v>
      </c>
      <c r="B116" s="49">
        <v>1</v>
      </c>
      <c r="C116" s="49">
        <v>1</v>
      </c>
      <c r="D116" s="49">
        <v>1</v>
      </c>
      <c r="E116" s="49">
        <v>1</v>
      </c>
      <c r="F116" s="49">
        <v>1</v>
      </c>
      <c r="G116" s="49">
        <v>1</v>
      </c>
      <c r="H116" s="15"/>
      <c r="I116" s="15" t="s">
        <v>27</v>
      </c>
      <c r="J116" s="49">
        <v>1</v>
      </c>
      <c r="K116" s="49">
        <v>1</v>
      </c>
      <c r="L116" s="49">
        <v>1</v>
      </c>
      <c r="M116" s="49">
        <v>1</v>
      </c>
      <c r="N116" s="49">
        <v>1</v>
      </c>
      <c r="O116" s="49">
        <v>1</v>
      </c>
      <c r="P116" s="49">
        <v>1</v>
      </c>
    </row>
    <row r="117" spans="1:16" x14ac:dyDescent="0.2">
      <c r="A117" s="15" t="s">
        <v>22</v>
      </c>
      <c r="B117" s="49">
        <v>0.72243139999999995</v>
      </c>
      <c r="C117" s="49">
        <v>0.70528080000000004</v>
      </c>
      <c r="D117" s="49">
        <v>0.71169179999999999</v>
      </c>
      <c r="E117" s="49">
        <v>0.71487420000000002</v>
      </c>
      <c r="F117" s="49">
        <v>0.73876949999999997</v>
      </c>
      <c r="G117" s="49">
        <v>0.71842779999999995</v>
      </c>
      <c r="H117" s="15"/>
    </row>
    <row r="118" spans="1:16" x14ac:dyDescent="0.2">
      <c r="A118" s="15" t="s">
        <v>23</v>
      </c>
      <c r="B118" s="49">
        <v>0.54899739999999997</v>
      </c>
      <c r="C118" s="49">
        <v>0.52578610000000003</v>
      </c>
      <c r="D118" s="49">
        <v>0.51775870000000002</v>
      </c>
      <c r="E118" s="49">
        <v>0.51919020000000005</v>
      </c>
      <c r="F118" s="49">
        <v>0.53110420000000003</v>
      </c>
      <c r="G118" s="49">
        <v>0.528331</v>
      </c>
      <c r="H118" s="15"/>
    </row>
    <row r="119" spans="1:16" x14ac:dyDescent="0.2">
      <c r="A119" s="15" t="s">
        <v>24</v>
      </c>
      <c r="B119" s="49">
        <v>1</v>
      </c>
      <c r="C119" s="49">
        <v>1</v>
      </c>
      <c r="D119" s="49">
        <v>1</v>
      </c>
      <c r="E119" s="49">
        <v>1</v>
      </c>
      <c r="F119" s="49">
        <v>1</v>
      </c>
      <c r="G119" s="49">
        <v>1</v>
      </c>
      <c r="H119" s="15"/>
    </row>
    <row r="120" spans="1:16" x14ac:dyDescent="0.2">
      <c r="A120" s="15" t="s">
        <v>25</v>
      </c>
      <c r="B120" s="49">
        <v>1</v>
      </c>
      <c r="C120" s="49">
        <v>1</v>
      </c>
      <c r="D120" s="49">
        <v>1</v>
      </c>
      <c r="E120" s="49">
        <v>1</v>
      </c>
      <c r="F120" s="49">
        <v>1</v>
      </c>
      <c r="G120" s="49">
        <v>1</v>
      </c>
      <c r="H120" s="15"/>
    </row>
    <row r="121" spans="1:16" x14ac:dyDescent="0.2">
      <c r="A121" s="15" t="s">
        <v>26</v>
      </c>
      <c r="B121" s="49">
        <v>1</v>
      </c>
      <c r="C121" s="49">
        <v>1</v>
      </c>
      <c r="D121" s="49">
        <v>1</v>
      </c>
      <c r="E121" s="49">
        <v>1</v>
      </c>
      <c r="F121" s="49">
        <v>1</v>
      </c>
      <c r="G121" s="49">
        <v>1</v>
      </c>
      <c r="H121" s="15"/>
    </row>
    <row r="122" spans="1:16" x14ac:dyDescent="0.2">
      <c r="A122" s="15" t="s">
        <v>27</v>
      </c>
      <c r="B122" s="49">
        <v>1</v>
      </c>
      <c r="C122" s="49">
        <v>1</v>
      </c>
      <c r="D122" s="49">
        <v>1</v>
      </c>
      <c r="E122" s="49">
        <v>1</v>
      </c>
      <c r="F122" s="49">
        <v>1</v>
      </c>
      <c r="G122" s="49">
        <v>1</v>
      </c>
      <c r="H122" s="15"/>
    </row>
    <row r="123" spans="1:16" x14ac:dyDescent="0.2">
      <c r="A123" s="14"/>
      <c r="B123" s="50">
        <f t="shared" ref="B123:G123" si="13">AVERAGE(B96:B122)</f>
        <v>0.78147910740740745</v>
      </c>
      <c r="C123" s="50">
        <f t="shared" si="13"/>
        <v>0.7767882814814816</v>
      </c>
      <c r="D123" s="50">
        <f t="shared" si="13"/>
        <v>0.77920722222222227</v>
      </c>
      <c r="E123" s="50">
        <f t="shared" si="13"/>
        <v>0.78131075555555551</v>
      </c>
      <c r="F123" s="50">
        <f t="shared" si="13"/>
        <v>0.78841450000000013</v>
      </c>
      <c r="G123" s="50">
        <f t="shared" si="13"/>
        <v>0.78113057407407405</v>
      </c>
    </row>
    <row r="147" spans="1:7" x14ac:dyDescent="0.2">
      <c r="A147" s="14"/>
      <c r="B147" s="14"/>
      <c r="C147" s="14"/>
      <c r="D147" s="14"/>
      <c r="E147" s="14"/>
      <c r="F147" s="14"/>
      <c r="G147" s="14"/>
    </row>
    <row r="148" spans="1:7" x14ac:dyDescent="0.2">
      <c r="A148" s="14"/>
      <c r="B148" s="14"/>
      <c r="C148" s="14"/>
      <c r="D148" s="14"/>
      <c r="E148" s="14"/>
      <c r="F148" s="14"/>
      <c r="G148" s="14"/>
    </row>
    <row r="149" spans="1:7" x14ac:dyDescent="0.2">
      <c r="A149" s="14"/>
      <c r="B149" s="14"/>
      <c r="C149" s="14"/>
      <c r="D149" s="14"/>
      <c r="E149" s="14"/>
      <c r="F149" s="14"/>
      <c r="G149" s="14"/>
    </row>
    <row r="150" spans="1:7" x14ac:dyDescent="0.2">
      <c r="A150" s="14"/>
      <c r="B150" s="14"/>
      <c r="C150" s="14"/>
      <c r="D150" s="14"/>
      <c r="E150" s="14"/>
      <c r="F150" s="14"/>
      <c r="G150" s="14"/>
    </row>
    <row r="151" spans="1:7" x14ac:dyDescent="0.2">
      <c r="A151" s="14"/>
      <c r="B151" s="14"/>
      <c r="C151" s="14"/>
      <c r="D151" s="14"/>
      <c r="E151" s="14"/>
      <c r="F151" s="14"/>
      <c r="G151" s="14"/>
    </row>
    <row r="152" spans="1:7" x14ac:dyDescent="0.2">
      <c r="A152" s="14"/>
      <c r="B152" s="14"/>
      <c r="C152" s="14"/>
      <c r="D152" s="14"/>
      <c r="E152" s="14"/>
      <c r="F152" s="14"/>
      <c r="G152" s="14"/>
    </row>
    <row r="153" spans="1:7" x14ac:dyDescent="0.2">
      <c r="A153" s="14"/>
      <c r="B153" s="14"/>
      <c r="C153" s="14"/>
      <c r="D153" s="14"/>
      <c r="E153" s="14"/>
      <c r="F153" s="14"/>
      <c r="G153" s="14"/>
    </row>
    <row r="154" spans="1:7" x14ac:dyDescent="0.2">
      <c r="A154" s="14"/>
    </row>
    <row r="156" spans="1:7" x14ac:dyDescent="0.2">
      <c r="A156" s="1"/>
      <c r="B156" s="14"/>
      <c r="C156" s="14"/>
      <c r="D156" s="14"/>
      <c r="E156" s="14"/>
      <c r="F156" s="14"/>
      <c r="G156" s="14"/>
    </row>
    <row r="157" spans="1:7" x14ac:dyDescent="0.2">
      <c r="A157" s="14"/>
      <c r="B157" s="14"/>
      <c r="C157" s="14"/>
      <c r="D157" s="14"/>
      <c r="E157" s="14"/>
      <c r="F157" s="14"/>
      <c r="G157" s="14"/>
    </row>
    <row r="158" spans="1:7" x14ac:dyDescent="0.2">
      <c r="A158" s="14"/>
      <c r="B158" s="14"/>
      <c r="C158" s="14"/>
      <c r="D158" s="14"/>
      <c r="E158" s="14"/>
      <c r="F158" s="14"/>
      <c r="G158" s="14"/>
    </row>
    <row r="159" spans="1:7" x14ac:dyDescent="0.2">
      <c r="A159" s="14"/>
      <c r="B159" s="14"/>
      <c r="C159" s="14"/>
      <c r="D159" s="14"/>
      <c r="E159" s="14"/>
      <c r="F159" s="14"/>
      <c r="G159" s="14"/>
    </row>
    <row r="160" spans="1:7" x14ac:dyDescent="0.2">
      <c r="A160" s="14"/>
      <c r="B160" s="14"/>
      <c r="C160" s="14"/>
      <c r="D160" s="14"/>
      <c r="E160" s="14"/>
      <c r="F160" s="14"/>
      <c r="G160" s="14"/>
    </row>
    <row r="161" spans="1:7" x14ac:dyDescent="0.2">
      <c r="A161" s="14"/>
      <c r="B161" s="14"/>
      <c r="C161" s="14"/>
      <c r="D161" s="14"/>
      <c r="E161" s="14"/>
      <c r="F161" s="14"/>
      <c r="G161" s="14"/>
    </row>
    <row r="162" spans="1:7" x14ac:dyDescent="0.2">
      <c r="A162" s="14"/>
      <c r="B162" s="14"/>
      <c r="C162" s="14"/>
      <c r="D162" s="14"/>
      <c r="E162" s="14"/>
      <c r="F162" s="14"/>
      <c r="G162" s="14"/>
    </row>
    <row r="163" spans="1:7" x14ac:dyDescent="0.2">
      <c r="A163" s="14"/>
      <c r="B163" s="14"/>
      <c r="C163" s="14"/>
      <c r="D163" s="14"/>
      <c r="E163" s="14"/>
      <c r="F163" s="14"/>
      <c r="G163" s="14"/>
    </row>
    <row r="164" spans="1:7" x14ac:dyDescent="0.2">
      <c r="A164" s="14"/>
      <c r="B164" s="14"/>
      <c r="C164" s="14"/>
      <c r="D164" s="14"/>
      <c r="E164" s="14"/>
      <c r="F164" s="14"/>
      <c r="G164" s="14"/>
    </row>
    <row r="165" spans="1:7" x14ac:dyDescent="0.2">
      <c r="A165" s="14"/>
      <c r="B165" s="14"/>
      <c r="C165" s="14"/>
      <c r="D165" s="14"/>
      <c r="E165" s="14"/>
      <c r="F165" s="14"/>
      <c r="G165" s="14"/>
    </row>
    <row r="166" spans="1:7" x14ac:dyDescent="0.2">
      <c r="A166" s="14"/>
      <c r="B166" s="14"/>
      <c r="C166" s="14"/>
      <c r="D166" s="14"/>
      <c r="E166" s="14"/>
      <c r="F166" s="14"/>
      <c r="G166" s="14"/>
    </row>
    <row r="167" spans="1:7" x14ac:dyDescent="0.2">
      <c r="A167" s="14"/>
      <c r="B167" s="14"/>
      <c r="C167" s="14"/>
      <c r="D167" s="14"/>
      <c r="E167" s="14"/>
      <c r="F167" s="14"/>
      <c r="G167" s="14"/>
    </row>
    <row r="168" spans="1:7" x14ac:dyDescent="0.2">
      <c r="A168" s="14"/>
      <c r="B168" s="14"/>
      <c r="C168" s="14"/>
      <c r="D168" s="14"/>
      <c r="E168" s="14"/>
      <c r="F168" s="14"/>
      <c r="G168" s="14"/>
    </row>
    <row r="169" spans="1:7" x14ac:dyDescent="0.2">
      <c r="A169" s="14"/>
      <c r="B169" s="14"/>
      <c r="C169" s="14"/>
      <c r="D169" s="14"/>
      <c r="E169" s="14"/>
      <c r="F169" s="14"/>
      <c r="G169" s="14"/>
    </row>
    <row r="170" spans="1:7" x14ac:dyDescent="0.2">
      <c r="A170" s="14"/>
      <c r="B170" s="14"/>
      <c r="C170" s="14"/>
      <c r="D170" s="14"/>
      <c r="E170" s="14"/>
      <c r="F170" s="14"/>
      <c r="G170" s="14"/>
    </row>
    <row r="171" spans="1:7" x14ac:dyDescent="0.2">
      <c r="A171" s="14"/>
      <c r="B171" s="14"/>
      <c r="C171" s="14"/>
      <c r="D171" s="14"/>
      <c r="E171" s="14"/>
      <c r="F171" s="14"/>
      <c r="G171" s="14"/>
    </row>
    <row r="172" spans="1:7" x14ac:dyDescent="0.2">
      <c r="A172" s="14"/>
      <c r="B172" s="14"/>
      <c r="C172" s="14"/>
      <c r="D172" s="14"/>
      <c r="E172" s="14"/>
      <c r="F172" s="14"/>
      <c r="G172" s="14"/>
    </row>
    <row r="173" spans="1:7" x14ac:dyDescent="0.2">
      <c r="A173" s="14"/>
      <c r="B173" s="14"/>
      <c r="C173" s="14"/>
      <c r="D173" s="14"/>
      <c r="E173" s="14"/>
      <c r="F173" s="14"/>
      <c r="G173" s="14"/>
    </row>
    <row r="174" spans="1:7" x14ac:dyDescent="0.2">
      <c r="A174" s="14"/>
      <c r="B174" s="14"/>
      <c r="C174" s="14"/>
      <c r="D174" s="14"/>
      <c r="E174" s="14"/>
      <c r="F174" s="14"/>
      <c r="G174" s="14"/>
    </row>
    <row r="175" spans="1:7" x14ac:dyDescent="0.2">
      <c r="A175" s="14"/>
      <c r="B175" s="14"/>
      <c r="C175" s="14"/>
      <c r="D175" s="14"/>
      <c r="E175" s="14"/>
      <c r="F175" s="14"/>
      <c r="G175" s="14"/>
    </row>
    <row r="176" spans="1:7" x14ac:dyDescent="0.2">
      <c r="A176" s="14"/>
      <c r="B176" s="14"/>
      <c r="C176" s="14"/>
      <c r="D176" s="14"/>
      <c r="E176" s="14"/>
      <c r="F176" s="14"/>
      <c r="G176" s="14"/>
    </row>
    <row r="177" spans="1:7" x14ac:dyDescent="0.2">
      <c r="A177" s="14"/>
      <c r="B177" s="14"/>
      <c r="C177" s="14"/>
      <c r="D177" s="14"/>
      <c r="E177" s="14"/>
      <c r="F177" s="14"/>
      <c r="G177" s="14"/>
    </row>
    <row r="178" spans="1:7" x14ac:dyDescent="0.2">
      <c r="A178" s="14"/>
      <c r="B178" s="14"/>
      <c r="C178" s="14"/>
      <c r="D178" s="14"/>
      <c r="E178" s="14"/>
      <c r="F178" s="14"/>
      <c r="G178" s="14"/>
    </row>
    <row r="179" spans="1:7" x14ac:dyDescent="0.2">
      <c r="A179" s="14"/>
      <c r="B179" s="14"/>
      <c r="C179" s="14"/>
      <c r="D179" s="14"/>
      <c r="E179" s="14"/>
      <c r="F179" s="14"/>
      <c r="G179" s="14"/>
    </row>
    <row r="180" spans="1:7" x14ac:dyDescent="0.2">
      <c r="A180" s="14"/>
      <c r="B180" s="14"/>
      <c r="C180" s="14"/>
      <c r="D180" s="14"/>
      <c r="E180" s="14"/>
      <c r="F180" s="14"/>
      <c r="G180" s="14"/>
    </row>
    <row r="181" spans="1:7" x14ac:dyDescent="0.2">
      <c r="A181" s="14"/>
      <c r="B181" s="14"/>
      <c r="C181" s="14"/>
      <c r="D181" s="14"/>
      <c r="E181" s="14"/>
      <c r="F181" s="14"/>
      <c r="G181" s="14"/>
    </row>
    <row r="182" spans="1:7" x14ac:dyDescent="0.2">
      <c r="A182" s="14"/>
      <c r="B182" s="14"/>
      <c r="C182" s="14"/>
      <c r="D182" s="14"/>
      <c r="E182" s="14"/>
      <c r="F182" s="14"/>
      <c r="G182" s="14"/>
    </row>
    <row r="183" spans="1:7" x14ac:dyDescent="0.2">
      <c r="A183" s="14"/>
    </row>
    <row r="208" spans="1:8" x14ac:dyDescent="0.2">
      <c r="A208" s="15"/>
      <c r="B208" s="49"/>
      <c r="C208" s="49"/>
      <c r="D208" s="49"/>
      <c r="E208" s="49"/>
      <c r="F208" s="49"/>
      <c r="G208" s="49"/>
      <c r="H208" s="49"/>
    </row>
    <row r="231" spans="1:8" x14ac:dyDescent="0.2">
      <c r="A231" s="15"/>
      <c r="B231" s="14"/>
      <c r="C231" s="14"/>
      <c r="D231" s="14"/>
      <c r="E231" s="14"/>
      <c r="F231" s="14"/>
      <c r="G231" s="14"/>
      <c r="H231" s="49"/>
    </row>
    <row r="232" spans="1:8" x14ac:dyDescent="0.2">
      <c r="A232" s="15"/>
      <c r="B232" s="14"/>
      <c r="C232" s="14"/>
      <c r="D232" s="14"/>
      <c r="E232" s="14"/>
      <c r="F232" s="14"/>
      <c r="G232" s="14"/>
      <c r="H232" s="49"/>
    </row>
    <row r="233" spans="1:8" x14ac:dyDescent="0.2">
      <c r="A233" s="15"/>
      <c r="B233" s="14"/>
      <c r="C233" s="14"/>
      <c r="D233" s="14"/>
      <c r="E233" s="14"/>
      <c r="F233" s="14"/>
      <c r="G233" s="14"/>
      <c r="H233" s="49"/>
    </row>
    <row r="234" spans="1:8" x14ac:dyDescent="0.2">
      <c r="A234" s="15"/>
      <c r="B234" s="14"/>
      <c r="C234" s="14"/>
      <c r="D234" s="14"/>
      <c r="E234" s="14"/>
      <c r="F234" s="14"/>
      <c r="G234" s="14"/>
      <c r="H234" s="49"/>
    </row>
  </sheetData>
  <sortState xmlns:xlrd2="http://schemas.microsoft.com/office/spreadsheetml/2017/richdata2" ref="I96:P116">
    <sortCondition ref="I96:I1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C7E85-CE2C-6D40-A9B1-14F7B27507ED}">
  <dimension ref="A1:C28"/>
  <sheetViews>
    <sheetView workbookViewId="0">
      <selection activeCell="B28" sqref="B28"/>
    </sheetView>
  </sheetViews>
  <sheetFormatPr baseColWidth="10" defaultRowHeight="16" x14ac:dyDescent="0.2"/>
  <cols>
    <col min="1" max="1" width="15.5" customWidth="1"/>
    <col min="2" max="2" width="15.1640625" customWidth="1"/>
  </cols>
  <sheetData>
    <row r="1" spans="1:3" x14ac:dyDescent="0.2">
      <c r="A1" t="s">
        <v>42</v>
      </c>
      <c r="B1" t="s">
        <v>103</v>
      </c>
      <c r="C1" t="s">
        <v>104</v>
      </c>
    </row>
    <row r="2" spans="1:3" x14ac:dyDescent="0.2">
      <c r="A2" t="s">
        <v>1</v>
      </c>
      <c r="B2">
        <v>0.96992387999999996</v>
      </c>
      <c r="C2">
        <v>9.5860000000000003</v>
      </c>
    </row>
    <row r="3" spans="1:3" x14ac:dyDescent="0.2">
      <c r="A3" t="s">
        <v>2</v>
      </c>
      <c r="B3">
        <v>0.97229872000000006</v>
      </c>
      <c r="C3">
        <v>6.4060000000000006</v>
      </c>
    </row>
    <row r="4" spans="1:3" x14ac:dyDescent="0.2">
      <c r="A4" t="s">
        <v>3</v>
      </c>
      <c r="B4">
        <v>0.9551859800000001</v>
      </c>
      <c r="C4">
        <v>2.3660000000000005</v>
      </c>
    </row>
    <row r="5" spans="1:3" x14ac:dyDescent="0.2">
      <c r="A5" t="s">
        <v>4</v>
      </c>
      <c r="B5">
        <v>0.98347076000000011</v>
      </c>
      <c r="C5">
        <v>5.65</v>
      </c>
    </row>
    <row r="6" spans="1:3" x14ac:dyDescent="0.2">
      <c r="A6" t="s">
        <v>5</v>
      </c>
      <c r="B6">
        <v>0.99465161999999996</v>
      </c>
      <c r="C6">
        <v>7.516</v>
      </c>
    </row>
    <row r="7" spans="1:3" x14ac:dyDescent="0.2">
      <c r="A7" t="s">
        <v>6</v>
      </c>
      <c r="B7">
        <v>0.89965653999999995</v>
      </c>
      <c r="C7">
        <v>4.4160000000000004</v>
      </c>
    </row>
    <row r="8" spans="1:3" x14ac:dyDescent="0.2">
      <c r="A8" t="s">
        <v>7</v>
      </c>
      <c r="B8">
        <v>1</v>
      </c>
      <c r="C8">
        <v>15.446000000000002</v>
      </c>
    </row>
    <row r="9" spans="1:3" x14ac:dyDescent="0.2">
      <c r="A9" t="s">
        <v>8</v>
      </c>
      <c r="B9">
        <v>0.98637073999999991</v>
      </c>
      <c r="C9">
        <v>3.4680000000000009</v>
      </c>
    </row>
    <row r="10" spans="1:3" x14ac:dyDescent="0.2">
      <c r="A10" t="s">
        <v>9</v>
      </c>
      <c r="B10">
        <v>0.97547519999999999</v>
      </c>
      <c r="C10">
        <v>5.87</v>
      </c>
    </row>
    <row r="11" spans="1:3" x14ac:dyDescent="0.2">
      <c r="A11" t="s">
        <v>10</v>
      </c>
      <c r="B11">
        <v>1</v>
      </c>
      <c r="C11">
        <v>8.6979999999999986</v>
      </c>
    </row>
    <row r="12" spans="1:3" x14ac:dyDescent="0.2">
      <c r="A12" t="s">
        <v>11</v>
      </c>
      <c r="B12">
        <v>1</v>
      </c>
      <c r="C12">
        <v>9.3800000000000008</v>
      </c>
    </row>
    <row r="13" spans="1:3" x14ac:dyDescent="0.2">
      <c r="A13" t="s">
        <v>12</v>
      </c>
      <c r="B13">
        <v>1</v>
      </c>
      <c r="C13">
        <v>7.2939999999999996</v>
      </c>
    </row>
    <row r="14" spans="1:3" x14ac:dyDescent="0.2">
      <c r="A14" t="s">
        <v>13</v>
      </c>
      <c r="B14">
        <v>0.95430998</v>
      </c>
      <c r="C14">
        <v>4.62</v>
      </c>
    </row>
    <row r="15" spans="1:3" x14ac:dyDescent="0.2">
      <c r="A15" t="s">
        <v>14</v>
      </c>
      <c r="B15">
        <v>1</v>
      </c>
      <c r="C15">
        <v>18.623999999999999</v>
      </c>
    </row>
    <row r="16" spans="1:3" x14ac:dyDescent="0.2">
      <c r="A16" t="s">
        <v>15</v>
      </c>
      <c r="B16">
        <v>1</v>
      </c>
      <c r="C16">
        <v>10.138000000000002</v>
      </c>
    </row>
    <row r="17" spans="1:3" x14ac:dyDescent="0.2">
      <c r="A17" t="s">
        <v>16</v>
      </c>
      <c r="B17">
        <v>0.99335944000000009</v>
      </c>
      <c r="C17">
        <v>4.83</v>
      </c>
    </row>
    <row r="18" spans="1:3" x14ac:dyDescent="0.2">
      <c r="A18" t="s">
        <v>17</v>
      </c>
      <c r="B18">
        <v>0.98690936000000007</v>
      </c>
      <c r="C18">
        <v>4.76</v>
      </c>
    </row>
    <row r="19" spans="1:3" x14ac:dyDescent="0.2">
      <c r="A19" t="s">
        <v>18</v>
      </c>
      <c r="B19">
        <v>1</v>
      </c>
      <c r="C19">
        <v>11.815999999999999</v>
      </c>
    </row>
    <row r="20" spans="1:3" x14ac:dyDescent="0.2">
      <c r="A20" t="s">
        <v>19</v>
      </c>
      <c r="B20">
        <v>1</v>
      </c>
      <c r="C20">
        <v>3.5840000000000005</v>
      </c>
    </row>
    <row r="21" spans="1:3" x14ac:dyDescent="0.2">
      <c r="A21" t="s">
        <v>20</v>
      </c>
      <c r="B21">
        <v>0.99976193999999996</v>
      </c>
      <c r="C21">
        <v>7.9819999999999993</v>
      </c>
    </row>
    <row r="22" spans="1:3" x14ac:dyDescent="0.2">
      <c r="A22" t="s">
        <v>21</v>
      </c>
      <c r="B22">
        <v>0.87888392000000004</v>
      </c>
      <c r="C22">
        <v>4.484</v>
      </c>
    </row>
    <row r="23" spans="1:3" x14ac:dyDescent="0.2">
      <c r="A23" t="s">
        <v>22</v>
      </c>
      <c r="B23">
        <v>0.98338397999999994</v>
      </c>
      <c r="C23">
        <v>7.5220000000000002</v>
      </c>
    </row>
    <row r="24" spans="1:3" x14ac:dyDescent="0.2">
      <c r="A24" t="s">
        <v>23</v>
      </c>
      <c r="B24">
        <v>0.91753930000000017</v>
      </c>
      <c r="C24">
        <v>5.1240000000000006</v>
      </c>
    </row>
    <row r="25" spans="1:3" x14ac:dyDescent="0.2">
      <c r="A25" t="s">
        <v>24</v>
      </c>
      <c r="B25">
        <v>0.97480513999999996</v>
      </c>
      <c r="C25">
        <v>4.9560000000000004</v>
      </c>
    </row>
    <row r="26" spans="1:3" x14ac:dyDescent="0.2">
      <c r="A26" t="s">
        <v>25</v>
      </c>
      <c r="B26">
        <v>0.9911622000000001</v>
      </c>
      <c r="C26">
        <v>5.99</v>
      </c>
    </row>
    <row r="27" spans="1:3" x14ac:dyDescent="0.2">
      <c r="A27" t="s">
        <v>26</v>
      </c>
      <c r="B27">
        <v>0.95014490000000007</v>
      </c>
      <c r="C27">
        <v>8.5839999999999996</v>
      </c>
    </row>
    <row r="28" spans="1:3" x14ac:dyDescent="0.2">
      <c r="A28" t="s">
        <v>27</v>
      </c>
      <c r="B28">
        <v>1</v>
      </c>
      <c r="C28">
        <v>8.64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0FDE-0040-5D46-902B-A3F3824B9AAB}">
  <dimension ref="A1:J82"/>
  <sheetViews>
    <sheetView workbookViewId="0">
      <selection activeCell="H17" sqref="H17"/>
    </sheetView>
  </sheetViews>
  <sheetFormatPr baseColWidth="10" defaultRowHeight="16" x14ac:dyDescent="0.2"/>
  <sheetData>
    <row r="1" spans="1:2" x14ac:dyDescent="0.2">
      <c r="A1" t="s">
        <v>152</v>
      </c>
      <c r="B1" t="s">
        <v>153</v>
      </c>
    </row>
    <row r="2" spans="1:2" x14ac:dyDescent="0.2">
      <c r="A2" s="49">
        <v>0.99819869999999999</v>
      </c>
      <c r="B2" s="49">
        <v>1</v>
      </c>
    </row>
    <row r="3" spans="1:2" x14ac:dyDescent="0.2">
      <c r="A3" s="49">
        <v>1</v>
      </c>
      <c r="B3" s="49">
        <v>0.99376339999999996</v>
      </c>
    </row>
    <row r="4" spans="1:2" x14ac:dyDescent="0.2">
      <c r="A4" s="49">
        <v>0.99319970000000002</v>
      </c>
      <c r="B4" s="49">
        <v>0.99366989999999999</v>
      </c>
    </row>
    <row r="5" spans="1:2" x14ac:dyDescent="0.2">
      <c r="A5" s="49">
        <v>0.98620819999999998</v>
      </c>
      <c r="B5" s="49">
        <v>0.98625719999999995</v>
      </c>
    </row>
    <row r="6" spans="1:2" x14ac:dyDescent="0.2">
      <c r="A6" s="49">
        <v>0.98686240000000003</v>
      </c>
      <c r="B6" s="49">
        <v>0.98450789999999999</v>
      </c>
    </row>
    <row r="7" spans="1:2" x14ac:dyDescent="0.2">
      <c r="A7" s="49">
        <v>0.97658860000000003</v>
      </c>
      <c r="B7" s="49">
        <v>0.98210500000000001</v>
      </c>
    </row>
    <row r="8" spans="1:2" x14ac:dyDescent="0.2">
      <c r="A8" s="49">
        <v>0.96441189999999999</v>
      </c>
      <c r="B8" s="49">
        <v>1</v>
      </c>
    </row>
    <row r="9" spans="1:2" x14ac:dyDescent="0.2">
      <c r="A9" s="49">
        <v>0.9704853</v>
      </c>
      <c r="B9" s="49">
        <v>0.97522399999999998</v>
      </c>
    </row>
    <row r="10" spans="1:2" x14ac:dyDescent="0.2">
      <c r="A10" s="49">
        <v>0.95263399999999998</v>
      </c>
      <c r="B10" s="49">
        <v>0.95644589999999996</v>
      </c>
    </row>
    <row r="11" spans="1:2" x14ac:dyDescent="0.2">
      <c r="A11" s="49">
        <v>0.84095350000000002</v>
      </c>
      <c r="B11" s="49">
        <v>0.98078100000000001</v>
      </c>
    </row>
    <row r="12" spans="1:2" x14ac:dyDescent="0.2">
      <c r="A12" s="49">
        <v>0.96150049999999998</v>
      </c>
      <c r="B12" s="49">
        <v>0.94959329999999997</v>
      </c>
    </row>
    <row r="13" spans="1:2" x14ac:dyDescent="0.2">
      <c r="A13" s="49">
        <v>0.93808550000000002</v>
      </c>
      <c r="B13" s="49">
        <v>0.94084540000000005</v>
      </c>
    </row>
    <row r="14" spans="1:2" x14ac:dyDescent="0.2">
      <c r="A14" s="49">
        <v>0.91862849999999996</v>
      </c>
      <c r="B14" s="49">
        <v>0.9359674</v>
      </c>
    </row>
    <row r="15" spans="1:2" x14ac:dyDescent="0.2">
      <c r="A15" s="49">
        <v>0.91567980000000004</v>
      </c>
      <c r="B15" s="49">
        <v>0.92263669999999998</v>
      </c>
    </row>
    <row r="16" spans="1:2" x14ac:dyDescent="0.2">
      <c r="A16" s="49">
        <v>0.91057049999999995</v>
      </c>
      <c r="B16" s="49">
        <v>0.90972600000000003</v>
      </c>
    </row>
    <row r="17" spans="1:10" x14ac:dyDescent="0.2">
      <c r="A17" s="49">
        <v>0.81696650000000004</v>
      </c>
      <c r="B17" s="49">
        <v>0.93957769999999996</v>
      </c>
    </row>
    <row r="18" spans="1:10" x14ac:dyDescent="0.2">
      <c r="A18" s="49">
        <v>0.71941860000000002</v>
      </c>
      <c r="B18" s="49">
        <v>0.99312690000000003</v>
      </c>
    </row>
    <row r="19" spans="1:10" x14ac:dyDescent="0.2">
      <c r="A19" s="49">
        <v>0.70133120000000004</v>
      </c>
      <c r="B19" s="49">
        <v>0.74739350000000004</v>
      </c>
    </row>
    <row r="20" spans="1:10" x14ac:dyDescent="0.2">
      <c r="A20" s="49">
        <v>1</v>
      </c>
      <c r="B20" s="49">
        <v>1</v>
      </c>
    </row>
    <row r="21" spans="1:10" x14ac:dyDescent="0.2">
      <c r="A21" s="49">
        <v>0.99369730000000001</v>
      </c>
      <c r="B21" s="49">
        <v>0.99405049999999995</v>
      </c>
    </row>
    <row r="22" spans="1:10" x14ac:dyDescent="0.2">
      <c r="A22" s="49">
        <v>0.99311799999999995</v>
      </c>
      <c r="B22" s="49">
        <v>0.99433769999999999</v>
      </c>
    </row>
    <row r="23" spans="1:10" x14ac:dyDescent="0.2">
      <c r="A23" s="49">
        <v>0.98605240000000005</v>
      </c>
      <c r="B23" s="49">
        <v>0.98568040000000001</v>
      </c>
    </row>
    <row r="24" spans="1:10" x14ac:dyDescent="0.2">
      <c r="A24" s="49">
        <v>0.9845912</v>
      </c>
      <c r="B24" s="49">
        <v>0.98400719999999997</v>
      </c>
    </row>
    <row r="25" spans="1:10" x14ac:dyDescent="0.2">
      <c r="A25" s="49">
        <v>0.97865679999999999</v>
      </c>
      <c r="B25" s="49">
        <v>0.98401019999999995</v>
      </c>
    </row>
    <row r="26" spans="1:10" x14ac:dyDescent="0.2">
      <c r="A26" s="49">
        <v>0.96345809999999998</v>
      </c>
      <c r="B26" s="49">
        <v>1</v>
      </c>
    </row>
    <row r="27" spans="1:10" ht="17" customHeight="1" x14ac:dyDescent="0.2">
      <c r="A27" s="49">
        <v>0.96505629999999998</v>
      </c>
      <c r="B27" s="49">
        <v>0.97893960000000002</v>
      </c>
    </row>
    <row r="28" spans="1:10" x14ac:dyDescent="0.2">
      <c r="A28" s="49">
        <v>0.95059769999999999</v>
      </c>
      <c r="B28" s="49">
        <v>0.96148940000000005</v>
      </c>
    </row>
    <row r="29" spans="1:10" x14ac:dyDescent="0.2">
      <c r="A29" s="49">
        <v>1</v>
      </c>
      <c r="B29" s="49">
        <v>0.95260440000000002</v>
      </c>
    </row>
    <row r="30" spans="1:10" x14ac:dyDescent="0.2">
      <c r="A30" s="49">
        <v>0.95667089999999999</v>
      </c>
      <c r="B30" s="49">
        <v>0.94908490000000001</v>
      </c>
    </row>
    <row r="31" spans="1:10" x14ac:dyDescent="0.2">
      <c r="A31" s="49">
        <v>0.9386582</v>
      </c>
      <c r="B31" s="49">
        <v>0.9442256</v>
      </c>
      <c r="J31" s="49"/>
    </row>
    <row r="32" spans="1:10" x14ac:dyDescent="0.2">
      <c r="A32" s="49">
        <v>0.91908029999999996</v>
      </c>
      <c r="B32" s="49">
        <v>0.94629470000000004</v>
      </c>
      <c r="J32" s="49"/>
    </row>
    <row r="33" spans="1:10" x14ac:dyDescent="0.2">
      <c r="A33" s="49">
        <v>0.9132517</v>
      </c>
      <c r="B33" s="49">
        <v>0.9339942</v>
      </c>
      <c r="J33" s="49"/>
    </row>
    <row r="34" spans="1:10" x14ac:dyDescent="0.2">
      <c r="A34" s="49">
        <v>0.90715199999999996</v>
      </c>
      <c r="B34" s="49">
        <v>0.90937420000000002</v>
      </c>
      <c r="J34" s="49"/>
    </row>
    <row r="35" spans="1:10" x14ac:dyDescent="0.2">
      <c r="A35" s="49">
        <v>0.8238839</v>
      </c>
      <c r="B35" s="49">
        <v>0.91765909999999995</v>
      </c>
      <c r="J35" s="49"/>
    </row>
    <row r="36" spans="1:10" x14ac:dyDescent="0.2">
      <c r="A36" s="49">
        <v>0.71575670000000002</v>
      </c>
      <c r="B36" s="49">
        <v>0.93775149999999996</v>
      </c>
      <c r="J36" s="49"/>
    </row>
    <row r="37" spans="1:10" x14ac:dyDescent="0.2">
      <c r="A37" s="49">
        <v>0.70133650000000003</v>
      </c>
      <c r="B37" s="49">
        <v>0.7559034</v>
      </c>
      <c r="J37" s="49"/>
    </row>
    <row r="38" spans="1:10" x14ac:dyDescent="0.2">
      <c r="A38" s="49">
        <v>1</v>
      </c>
      <c r="B38" s="63"/>
      <c r="J38" s="49"/>
    </row>
    <row r="39" spans="1:10" x14ac:dyDescent="0.2">
      <c r="A39" s="49">
        <v>0.99347269999999999</v>
      </c>
      <c r="B39" s="63"/>
      <c r="J39" s="49"/>
    </row>
    <row r="40" spans="1:10" x14ac:dyDescent="0.2">
      <c r="A40" s="49">
        <v>0.99360199999999999</v>
      </c>
      <c r="B40" s="64"/>
      <c r="J40" s="49"/>
    </row>
    <row r="41" spans="1:10" x14ac:dyDescent="0.2">
      <c r="A41" s="49">
        <v>0.98659180000000002</v>
      </c>
      <c r="B41" s="64"/>
      <c r="J41" s="49"/>
    </row>
    <row r="42" spans="1:10" x14ac:dyDescent="0.2">
      <c r="A42" s="49">
        <v>0.98475080000000004</v>
      </c>
      <c r="B42" s="64"/>
      <c r="J42" s="49"/>
    </row>
    <row r="43" spans="1:10" x14ac:dyDescent="0.2">
      <c r="A43" s="49">
        <v>0.97916499999999995</v>
      </c>
      <c r="B43" s="64"/>
      <c r="J43" s="49"/>
    </row>
    <row r="44" spans="1:10" x14ac:dyDescent="0.2">
      <c r="A44" s="49">
        <v>0.96386850000000002</v>
      </c>
      <c r="B44" s="63"/>
      <c r="J44" s="49"/>
    </row>
    <row r="45" spans="1:10" x14ac:dyDescent="0.2">
      <c r="A45" s="49">
        <v>0.97013130000000003</v>
      </c>
      <c r="B45" s="64"/>
      <c r="J45" s="49"/>
    </row>
    <row r="46" spans="1:10" x14ac:dyDescent="0.2">
      <c r="A46" s="49">
        <v>0.95491210000000004</v>
      </c>
      <c r="B46" s="63"/>
      <c r="J46" s="49"/>
    </row>
    <row r="47" spans="1:10" x14ac:dyDescent="0.2">
      <c r="A47" s="49">
        <v>0.99740329999999999</v>
      </c>
      <c r="B47" s="63"/>
      <c r="J47" s="49"/>
    </row>
    <row r="48" spans="1:10" x14ac:dyDescent="0.2">
      <c r="A48" s="49">
        <v>0.95087169999999999</v>
      </c>
      <c r="B48" s="64"/>
      <c r="J48" s="49"/>
    </row>
    <row r="49" spans="1:2" x14ac:dyDescent="0.2">
      <c r="A49" s="49">
        <v>0.93809129999999996</v>
      </c>
      <c r="B49" s="64"/>
    </row>
    <row r="50" spans="1:2" x14ac:dyDescent="0.2">
      <c r="A50" s="49">
        <v>0.92375450000000003</v>
      </c>
      <c r="B50" s="64"/>
    </row>
    <row r="51" spans="1:2" x14ac:dyDescent="0.2">
      <c r="A51" s="49">
        <v>0.91606719999999997</v>
      </c>
      <c r="B51" s="64"/>
    </row>
    <row r="52" spans="1:2" x14ac:dyDescent="0.2">
      <c r="A52" s="49">
        <v>0.90594240000000004</v>
      </c>
      <c r="B52" s="64"/>
    </row>
    <row r="53" spans="1:2" x14ac:dyDescent="0.2">
      <c r="A53" s="49">
        <v>0.88499850000000002</v>
      </c>
      <c r="B53" s="64"/>
    </row>
    <row r="54" spans="1:2" x14ac:dyDescent="0.2">
      <c r="A54" s="49">
        <v>1</v>
      </c>
      <c r="B54" s="64"/>
    </row>
    <row r="55" spans="1:2" x14ac:dyDescent="0.2">
      <c r="A55" s="49">
        <v>0.72781910000000005</v>
      </c>
      <c r="B55" s="63"/>
    </row>
    <row r="56" spans="1:2" x14ac:dyDescent="0.2">
      <c r="A56" s="63"/>
      <c r="B56" s="65"/>
    </row>
    <row r="57" spans="1:2" x14ac:dyDescent="0.2">
      <c r="A57" s="63"/>
      <c r="B57" s="65"/>
    </row>
    <row r="58" spans="1:2" x14ac:dyDescent="0.2">
      <c r="A58" s="64"/>
      <c r="B58" s="65"/>
    </row>
    <row r="59" spans="1:2" x14ac:dyDescent="0.2">
      <c r="A59" s="64"/>
      <c r="B59" s="65"/>
    </row>
    <row r="60" spans="1:2" x14ac:dyDescent="0.2">
      <c r="A60" s="64"/>
      <c r="B60" s="65"/>
    </row>
    <row r="61" spans="1:2" x14ac:dyDescent="0.2">
      <c r="A61" s="64"/>
      <c r="B61" s="65"/>
    </row>
    <row r="62" spans="1:2" x14ac:dyDescent="0.2">
      <c r="A62" s="64"/>
      <c r="B62" s="65"/>
    </row>
    <row r="63" spans="1:2" x14ac:dyDescent="0.2">
      <c r="A63" s="64"/>
      <c r="B63" s="65"/>
    </row>
    <row r="64" spans="1:2" x14ac:dyDescent="0.2">
      <c r="A64" s="63"/>
      <c r="B64" s="65"/>
    </row>
    <row r="65" spans="1:2" x14ac:dyDescent="0.2">
      <c r="A65" s="63"/>
      <c r="B65" s="65"/>
    </row>
    <row r="66" spans="1:2" x14ac:dyDescent="0.2">
      <c r="A66" s="63"/>
      <c r="B66" s="65"/>
    </row>
    <row r="67" spans="1:2" x14ac:dyDescent="0.2">
      <c r="A67" s="64"/>
      <c r="B67" s="65"/>
    </row>
    <row r="68" spans="1:2" x14ac:dyDescent="0.2">
      <c r="A68" s="64"/>
      <c r="B68" s="65"/>
    </row>
    <row r="69" spans="1:2" x14ac:dyDescent="0.2">
      <c r="A69" s="64"/>
      <c r="B69" s="65"/>
    </row>
    <row r="70" spans="1:2" x14ac:dyDescent="0.2">
      <c r="A70" s="64"/>
      <c r="B70" s="65"/>
    </row>
    <row r="71" spans="1:2" x14ac:dyDescent="0.2">
      <c r="A71" s="63"/>
      <c r="B71" s="65"/>
    </row>
    <row r="72" spans="1:2" x14ac:dyDescent="0.2">
      <c r="A72" s="64"/>
      <c r="B72" s="65"/>
    </row>
    <row r="73" spans="1:2" x14ac:dyDescent="0.2">
      <c r="A73" s="63"/>
      <c r="B73" s="65"/>
    </row>
    <row r="74" spans="1:2" x14ac:dyDescent="0.2">
      <c r="A74" s="63"/>
      <c r="B74" s="65"/>
    </row>
    <row r="75" spans="1:2" x14ac:dyDescent="0.2">
      <c r="A75" s="64"/>
      <c r="B75" s="65"/>
    </row>
    <row r="76" spans="1:2" x14ac:dyDescent="0.2">
      <c r="A76" s="64"/>
      <c r="B76" s="65"/>
    </row>
    <row r="77" spans="1:2" x14ac:dyDescent="0.2">
      <c r="A77" s="64"/>
      <c r="B77" s="65"/>
    </row>
    <row r="78" spans="1:2" x14ac:dyDescent="0.2">
      <c r="A78" s="64"/>
      <c r="B78" s="65"/>
    </row>
    <row r="79" spans="1:2" x14ac:dyDescent="0.2">
      <c r="A79" s="64"/>
      <c r="B79" s="65"/>
    </row>
    <row r="80" spans="1:2" x14ac:dyDescent="0.2">
      <c r="A80" s="64"/>
      <c r="B80" s="65"/>
    </row>
    <row r="81" spans="1:2" x14ac:dyDescent="0.2">
      <c r="A81" s="64"/>
      <c r="B81" s="65"/>
    </row>
    <row r="82" spans="1:2" x14ac:dyDescent="0.2">
      <c r="A82" s="63"/>
      <c r="B82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D2C9-70B3-7A44-A067-85A94FF82907}">
  <dimension ref="A1:K85"/>
  <sheetViews>
    <sheetView workbookViewId="0">
      <selection activeCell="D76" sqref="D76"/>
    </sheetView>
  </sheetViews>
  <sheetFormatPr baseColWidth="10" defaultRowHeight="16" x14ac:dyDescent="0.2"/>
  <cols>
    <col min="1" max="1" width="18.33203125" customWidth="1"/>
    <col min="2" max="2" width="17.1640625" customWidth="1"/>
  </cols>
  <sheetData>
    <row r="1" spans="1:11" x14ac:dyDescent="0.2">
      <c r="A1" t="s">
        <v>152</v>
      </c>
      <c r="B1" t="s">
        <v>153</v>
      </c>
    </row>
    <row r="2" spans="1:11" x14ac:dyDescent="0.2">
      <c r="A2" s="66">
        <v>0.97271160000000001</v>
      </c>
      <c r="B2" s="66">
        <v>0.95152689999999995</v>
      </c>
      <c r="C2" s="49"/>
      <c r="D2" s="49"/>
      <c r="E2" s="49"/>
      <c r="F2" s="49"/>
      <c r="G2" s="50"/>
      <c r="J2" s="66"/>
      <c r="K2" s="66"/>
    </row>
    <row r="3" spans="1:11" x14ac:dyDescent="0.2">
      <c r="A3" s="66">
        <v>0.97951560000000004</v>
      </c>
      <c r="B3" s="66">
        <v>0.98360720000000001</v>
      </c>
      <c r="C3" s="49"/>
      <c r="D3" s="49"/>
      <c r="E3" s="49"/>
      <c r="F3" s="49"/>
      <c r="G3" s="50"/>
      <c r="J3" s="66"/>
      <c r="K3" s="66"/>
    </row>
    <row r="4" spans="1:11" x14ac:dyDescent="0.2">
      <c r="A4" s="67">
        <v>1</v>
      </c>
      <c r="B4" s="66">
        <v>0.99631250000000005</v>
      </c>
      <c r="C4" s="52"/>
      <c r="D4" s="52"/>
      <c r="E4" s="52"/>
      <c r="F4" s="52"/>
      <c r="G4" s="53"/>
      <c r="J4" s="67"/>
      <c r="K4" s="66"/>
    </row>
    <row r="5" spans="1:11" x14ac:dyDescent="0.2">
      <c r="A5" s="66">
        <v>0.97361660000000005</v>
      </c>
      <c r="B5" s="66">
        <v>0.89451080000000005</v>
      </c>
      <c r="C5" s="49"/>
      <c r="D5" s="49"/>
      <c r="E5" s="49"/>
      <c r="F5" s="49"/>
      <c r="G5" s="50"/>
      <c r="J5" s="66"/>
      <c r="K5" s="66"/>
    </row>
    <row r="6" spans="1:11" x14ac:dyDescent="0.2">
      <c r="A6" s="67">
        <v>1</v>
      </c>
      <c r="B6" s="66">
        <v>0.98380780000000001</v>
      </c>
      <c r="C6" s="52"/>
      <c r="D6" s="52"/>
      <c r="E6" s="52"/>
      <c r="F6" s="52"/>
      <c r="G6" s="53"/>
      <c r="J6" s="67"/>
      <c r="K6" s="66"/>
    </row>
    <row r="7" spans="1:11" x14ac:dyDescent="0.2">
      <c r="A7" s="67">
        <v>1</v>
      </c>
      <c r="B7" s="66">
        <v>0.96107790000000004</v>
      </c>
      <c r="C7" s="52"/>
      <c r="D7" s="52"/>
      <c r="E7" s="52"/>
      <c r="F7" s="52"/>
      <c r="G7" s="53"/>
      <c r="J7" s="67"/>
      <c r="K7" s="66"/>
    </row>
    <row r="8" spans="1:11" x14ac:dyDescent="0.2">
      <c r="A8" s="67">
        <v>1</v>
      </c>
      <c r="B8" s="66">
        <v>0.99403779999999997</v>
      </c>
      <c r="C8" s="52"/>
      <c r="D8" s="52"/>
      <c r="E8" s="52"/>
      <c r="F8" s="52"/>
      <c r="G8" s="53"/>
      <c r="J8" s="67"/>
      <c r="K8" s="66"/>
    </row>
    <row r="9" spans="1:11" x14ac:dyDescent="0.2">
      <c r="A9" s="67">
        <v>1</v>
      </c>
      <c r="B9" s="66">
        <v>0.98677809999999999</v>
      </c>
      <c r="C9" s="52"/>
      <c r="D9" s="52"/>
      <c r="E9" s="52"/>
      <c r="F9" s="52"/>
      <c r="G9" s="53"/>
      <c r="J9" s="67"/>
      <c r="K9" s="66"/>
    </row>
    <row r="10" spans="1:11" x14ac:dyDescent="0.2">
      <c r="A10" s="67">
        <v>1</v>
      </c>
      <c r="B10" s="67">
        <v>1</v>
      </c>
      <c r="C10" s="52"/>
      <c r="D10" s="52"/>
      <c r="E10" s="52"/>
      <c r="F10" s="52"/>
      <c r="G10" s="53"/>
      <c r="J10" s="67"/>
      <c r="K10" s="67"/>
    </row>
    <row r="11" spans="1:11" x14ac:dyDescent="0.2">
      <c r="A11" s="67">
        <v>1</v>
      </c>
      <c r="B11" s="66">
        <v>0.83960330000000005</v>
      </c>
      <c r="C11" s="52"/>
      <c r="D11" s="52"/>
      <c r="E11" s="52"/>
      <c r="F11" s="52"/>
      <c r="G11" s="53"/>
      <c r="J11" s="67"/>
      <c r="K11" s="66"/>
    </row>
    <row r="12" spans="1:11" x14ac:dyDescent="0.2">
      <c r="A12" s="67">
        <v>1</v>
      </c>
      <c r="B12" s="66">
        <v>0.91257180000000004</v>
      </c>
      <c r="C12" s="52"/>
      <c r="D12" s="52"/>
      <c r="E12" s="52"/>
      <c r="F12" s="52"/>
      <c r="G12" s="53"/>
      <c r="J12" s="67"/>
      <c r="K12" s="66"/>
    </row>
    <row r="13" spans="1:11" x14ac:dyDescent="0.2">
      <c r="A13" s="66">
        <v>0.99310690000000001</v>
      </c>
      <c r="B13" s="66">
        <v>0.97319549999999999</v>
      </c>
      <c r="C13" s="49"/>
      <c r="D13" s="49"/>
      <c r="E13" s="49"/>
      <c r="F13" s="49"/>
      <c r="G13" s="50"/>
      <c r="J13" s="66"/>
      <c r="K13" s="66"/>
    </row>
    <row r="14" spans="1:11" x14ac:dyDescent="0.2">
      <c r="A14" s="66">
        <v>0.95825439999999995</v>
      </c>
      <c r="B14" s="66">
        <v>0.99184240000000001</v>
      </c>
      <c r="C14" s="49"/>
      <c r="D14" s="49"/>
      <c r="E14" s="49"/>
      <c r="F14" s="49"/>
      <c r="G14" s="50"/>
      <c r="J14" s="66"/>
      <c r="K14" s="66"/>
    </row>
    <row r="15" spans="1:11" x14ac:dyDescent="0.2">
      <c r="A15" s="67">
        <v>1</v>
      </c>
      <c r="B15" s="66">
        <v>0.95165129999999998</v>
      </c>
      <c r="C15" s="52"/>
      <c r="D15" s="52"/>
      <c r="E15" s="52"/>
      <c r="F15" s="52"/>
      <c r="G15" s="53"/>
      <c r="J15" s="67"/>
      <c r="K15" s="66"/>
    </row>
    <row r="16" spans="1:11" x14ac:dyDescent="0.2">
      <c r="A16" s="66">
        <v>0.97149439999999998</v>
      </c>
      <c r="B16" s="66">
        <v>0.98339220000000005</v>
      </c>
      <c r="J16" s="66"/>
      <c r="K16" s="66"/>
    </row>
    <row r="17" spans="1:11" x14ac:dyDescent="0.2">
      <c r="A17" s="66">
        <v>0.97252519999999998</v>
      </c>
      <c r="B17" s="66">
        <v>0.99378949999999999</v>
      </c>
      <c r="C17" s="49"/>
      <c r="D17" s="49"/>
      <c r="E17" s="49"/>
      <c r="F17" s="49"/>
      <c r="G17" s="50"/>
      <c r="J17" s="66"/>
      <c r="K17" s="66"/>
    </row>
    <row r="18" spans="1:11" x14ac:dyDescent="0.2">
      <c r="A18" s="67">
        <v>1</v>
      </c>
      <c r="B18" s="66">
        <v>0.89750549999999996</v>
      </c>
      <c r="C18" s="49"/>
      <c r="D18" s="49"/>
      <c r="E18" s="49"/>
      <c r="F18" s="49"/>
      <c r="G18" s="50"/>
      <c r="J18" s="67"/>
      <c r="K18" s="66"/>
    </row>
    <row r="19" spans="1:11" x14ac:dyDescent="0.2">
      <c r="A19" s="66">
        <v>0.9766918</v>
      </c>
      <c r="B19" s="66">
        <v>0.9827089</v>
      </c>
      <c r="C19" s="49"/>
      <c r="D19" s="49"/>
      <c r="E19" s="49"/>
      <c r="F19" s="49"/>
      <c r="G19" s="50"/>
      <c r="J19" s="66"/>
      <c r="K19" s="66"/>
    </row>
    <row r="20" spans="1:11" x14ac:dyDescent="0.2">
      <c r="A20" s="67">
        <v>1</v>
      </c>
      <c r="B20" s="66">
        <v>0.95581260000000001</v>
      </c>
      <c r="C20" s="49"/>
      <c r="D20" s="49"/>
      <c r="E20" s="49"/>
      <c r="F20" s="49"/>
      <c r="G20" s="50"/>
      <c r="J20" s="67"/>
      <c r="K20" s="66"/>
    </row>
    <row r="21" spans="1:11" x14ac:dyDescent="0.2">
      <c r="A21" s="67">
        <v>1</v>
      </c>
      <c r="B21" s="66">
        <v>0.99377360000000003</v>
      </c>
      <c r="C21" s="49"/>
      <c r="D21" s="49"/>
      <c r="E21" s="49"/>
      <c r="F21" s="49"/>
      <c r="G21" s="50"/>
      <c r="J21" s="67"/>
      <c r="K21" s="66"/>
    </row>
    <row r="22" spans="1:11" x14ac:dyDescent="0.2">
      <c r="A22" s="67">
        <v>1</v>
      </c>
      <c r="B22" s="66">
        <v>0.98715509999999995</v>
      </c>
      <c r="C22" s="49"/>
      <c r="D22" s="49"/>
      <c r="E22" s="49"/>
      <c r="F22" s="49"/>
      <c r="G22" s="50"/>
      <c r="J22" s="67"/>
      <c r="K22" s="66"/>
    </row>
    <row r="23" spans="1:11" x14ac:dyDescent="0.2">
      <c r="A23" s="67">
        <v>1</v>
      </c>
      <c r="B23" s="67">
        <v>1</v>
      </c>
      <c r="C23" s="49"/>
      <c r="D23" s="49"/>
      <c r="E23" s="49"/>
      <c r="F23" s="49"/>
      <c r="G23" s="50"/>
      <c r="J23" s="67"/>
      <c r="K23" s="67"/>
    </row>
    <row r="24" spans="1:11" x14ac:dyDescent="0.2">
      <c r="A24" s="67">
        <v>1</v>
      </c>
      <c r="B24" s="66">
        <v>0.90705959999999997</v>
      </c>
      <c r="C24" s="49"/>
      <c r="D24" s="49"/>
      <c r="E24" s="49"/>
      <c r="F24" s="49"/>
      <c r="G24" s="50"/>
      <c r="J24" s="67"/>
      <c r="K24" s="66"/>
    </row>
    <row r="25" spans="1:11" x14ac:dyDescent="0.2">
      <c r="A25" s="67">
        <v>1</v>
      </c>
      <c r="B25" s="66">
        <v>0.91424519999999998</v>
      </c>
      <c r="C25" s="52"/>
      <c r="D25" s="52"/>
      <c r="E25" s="52"/>
      <c r="F25" s="52"/>
      <c r="G25" s="53"/>
      <c r="J25" s="67"/>
      <c r="K25" s="66"/>
    </row>
    <row r="26" spans="1:11" x14ac:dyDescent="0.2">
      <c r="A26" s="67">
        <v>1</v>
      </c>
      <c r="B26" s="66">
        <v>0.97249050000000004</v>
      </c>
      <c r="C26" s="49"/>
      <c r="D26" s="49"/>
      <c r="E26" s="49"/>
      <c r="F26" s="49"/>
      <c r="G26" s="50"/>
      <c r="J26" s="67"/>
      <c r="K26" s="66"/>
    </row>
    <row r="27" spans="1:11" x14ac:dyDescent="0.2">
      <c r="A27" s="66">
        <v>0.98390929999999999</v>
      </c>
      <c r="B27" s="66">
        <v>0.99087539999999996</v>
      </c>
      <c r="C27" s="49"/>
      <c r="D27" s="49"/>
      <c r="E27" s="49"/>
      <c r="F27" s="49"/>
      <c r="G27" s="50"/>
      <c r="J27" s="66"/>
      <c r="K27" s="66"/>
    </row>
    <row r="28" spans="1:11" x14ac:dyDescent="0.2">
      <c r="A28" s="66">
        <v>0.94416659999999997</v>
      </c>
      <c r="B28" s="66">
        <v>0.95448909999999998</v>
      </c>
      <c r="C28" s="49"/>
      <c r="D28" s="49"/>
      <c r="E28" s="49"/>
      <c r="F28" s="49"/>
      <c r="G28" s="50"/>
      <c r="J28" s="66"/>
      <c r="K28" s="66"/>
    </row>
    <row r="29" spans="1:11" x14ac:dyDescent="0.2">
      <c r="A29" s="67">
        <v>1</v>
      </c>
      <c r="B29" s="66">
        <v>0.98413170000000005</v>
      </c>
      <c r="C29" s="49"/>
      <c r="D29" s="49"/>
      <c r="E29" s="49"/>
      <c r="F29" s="49"/>
      <c r="G29" s="50"/>
      <c r="J29" s="67"/>
      <c r="K29" s="66"/>
    </row>
    <row r="30" spans="1:11" x14ac:dyDescent="0.2">
      <c r="A30" s="66">
        <v>0.97415549999999995</v>
      </c>
      <c r="B30" s="66">
        <v>0.99421510000000002</v>
      </c>
      <c r="J30" s="66"/>
      <c r="K30" s="66"/>
    </row>
    <row r="31" spans="1:11" x14ac:dyDescent="0.2">
      <c r="A31" s="66">
        <v>0.96667530000000002</v>
      </c>
      <c r="B31" s="66">
        <v>0.89711989999999997</v>
      </c>
      <c r="J31" s="66"/>
      <c r="K31" s="66"/>
    </row>
    <row r="32" spans="1:11" x14ac:dyDescent="0.2">
      <c r="A32" s="67">
        <v>1</v>
      </c>
      <c r="B32" s="66">
        <v>0.98373279999999996</v>
      </c>
      <c r="J32" s="67"/>
      <c r="K32" s="66"/>
    </row>
    <row r="33" spans="1:11" x14ac:dyDescent="0.2">
      <c r="A33" s="66">
        <v>0.97361070000000005</v>
      </c>
      <c r="B33" s="66">
        <v>0.95222899999999999</v>
      </c>
      <c r="J33" s="66"/>
      <c r="K33" s="66"/>
    </row>
    <row r="34" spans="1:11" x14ac:dyDescent="0.2">
      <c r="A34" s="67">
        <v>1</v>
      </c>
      <c r="B34" s="66">
        <v>0.992811</v>
      </c>
      <c r="J34" s="67"/>
      <c r="K34" s="66"/>
    </row>
    <row r="35" spans="1:11" x14ac:dyDescent="0.2">
      <c r="A35" s="67">
        <v>1</v>
      </c>
      <c r="B35" s="66">
        <v>0.98708890000000005</v>
      </c>
      <c r="J35" s="67"/>
      <c r="K35" s="66"/>
    </row>
    <row r="36" spans="1:11" x14ac:dyDescent="0.2">
      <c r="A36" s="67">
        <v>1</v>
      </c>
      <c r="B36" s="67">
        <v>1</v>
      </c>
      <c r="J36" s="67"/>
      <c r="K36" s="67"/>
    </row>
    <row r="37" spans="1:11" x14ac:dyDescent="0.2">
      <c r="A37" s="67">
        <v>1</v>
      </c>
      <c r="B37" s="66">
        <v>0.86843780000000004</v>
      </c>
      <c r="J37" s="67"/>
      <c r="K37" s="66"/>
    </row>
    <row r="38" spans="1:11" x14ac:dyDescent="0.2">
      <c r="A38" s="67">
        <v>1</v>
      </c>
      <c r="B38" s="66">
        <v>0.92175660000000004</v>
      </c>
      <c r="J38" s="67"/>
      <c r="K38" s="66"/>
    </row>
    <row r="39" spans="1:11" x14ac:dyDescent="0.2">
      <c r="A39" s="67">
        <v>1</v>
      </c>
      <c r="B39" s="66">
        <v>0.97336719999999999</v>
      </c>
      <c r="J39" s="67"/>
      <c r="K39" s="66"/>
    </row>
    <row r="40" spans="1:11" x14ac:dyDescent="0.2">
      <c r="A40" s="67">
        <v>1</v>
      </c>
      <c r="B40" s="66">
        <v>0.99045689999999997</v>
      </c>
      <c r="J40" s="67"/>
      <c r="K40" s="66"/>
    </row>
    <row r="41" spans="1:11" x14ac:dyDescent="0.2">
      <c r="A41" s="66">
        <v>0.979653</v>
      </c>
      <c r="B41" s="66">
        <v>0.957345</v>
      </c>
      <c r="J41" s="66"/>
      <c r="K41" s="66"/>
    </row>
    <row r="42" spans="1:11" x14ac:dyDescent="0.2">
      <c r="A42" s="66">
        <v>0.94384500000000005</v>
      </c>
      <c r="B42" s="66">
        <v>0.98369779999999996</v>
      </c>
      <c r="J42" s="66"/>
      <c r="K42" s="66"/>
    </row>
    <row r="43" spans="1:11" x14ac:dyDescent="0.2">
      <c r="A43" s="67">
        <v>1</v>
      </c>
      <c r="B43" s="66">
        <v>0.99451389999999995</v>
      </c>
      <c r="J43" s="67"/>
      <c r="K43" s="66"/>
    </row>
    <row r="44" spans="1:11" x14ac:dyDescent="0.2">
      <c r="A44" s="66">
        <v>0.96365350000000005</v>
      </c>
      <c r="B44" s="66">
        <v>0.90029119999999996</v>
      </c>
      <c r="J44" s="66"/>
      <c r="K44" s="66"/>
    </row>
    <row r="45" spans="1:11" x14ac:dyDescent="0.2">
      <c r="A45" s="66">
        <v>0.9797498</v>
      </c>
      <c r="B45" s="66">
        <v>0.98939929999999998</v>
      </c>
      <c r="J45" s="66"/>
      <c r="K45" s="66"/>
    </row>
    <row r="46" spans="1:11" x14ac:dyDescent="0.2">
      <c r="A46" s="67">
        <v>1</v>
      </c>
      <c r="B46" s="66">
        <v>0.95146260000000005</v>
      </c>
      <c r="J46" s="67"/>
      <c r="K46" s="66"/>
    </row>
    <row r="47" spans="1:11" x14ac:dyDescent="0.2">
      <c r="A47" s="66">
        <v>0.97510870000000005</v>
      </c>
      <c r="B47" s="66">
        <v>0.99284130000000004</v>
      </c>
      <c r="J47" s="66"/>
      <c r="K47" s="66"/>
    </row>
    <row r="48" spans="1:11" x14ac:dyDescent="0.2">
      <c r="A48" s="67">
        <v>1</v>
      </c>
      <c r="B48" s="66">
        <v>0.98706939999999999</v>
      </c>
      <c r="J48" s="67"/>
      <c r="K48" s="66"/>
    </row>
    <row r="49" spans="1:11" x14ac:dyDescent="0.2">
      <c r="A49" s="67">
        <v>1</v>
      </c>
      <c r="B49" s="67">
        <v>1</v>
      </c>
      <c r="J49" s="67"/>
      <c r="K49" s="67"/>
    </row>
    <row r="50" spans="1:11" x14ac:dyDescent="0.2">
      <c r="A50" s="67">
        <v>1</v>
      </c>
      <c r="B50" s="66">
        <v>0.86654120000000001</v>
      </c>
      <c r="J50" s="67"/>
      <c r="K50" s="66"/>
    </row>
    <row r="51" spans="1:11" x14ac:dyDescent="0.2">
      <c r="A51" s="67">
        <v>1</v>
      </c>
      <c r="B51" s="66">
        <v>0.91912720000000003</v>
      </c>
      <c r="J51" s="67"/>
      <c r="K51" s="66"/>
    </row>
    <row r="52" spans="1:11" x14ac:dyDescent="0.2">
      <c r="A52" s="67">
        <v>1</v>
      </c>
      <c r="B52" s="66">
        <v>0.97494599999999998</v>
      </c>
      <c r="J52" s="67"/>
      <c r="K52" s="66"/>
    </row>
    <row r="53" spans="1:11" x14ac:dyDescent="0.2">
      <c r="A53" s="67">
        <v>1</v>
      </c>
      <c r="B53" s="66">
        <v>0.99141210000000002</v>
      </c>
      <c r="J53" s="67"/>
      <c r="K53" s="66"/>
    </row>
    <row r="54" spans="1:11" x14ac:dyDescent="0.2">
      <c r="A54" s="67">
        <v>1</v>
      </c>
      <c r="B54" s="66">
        <v>0.96091760000000004</v>
      </c>
      <c r="J54" s="67"/>
      <c r="K54" s="66"/>
    </row>
    <row r="55" spans="1:11" x14ac:dyDescent="0.2">
      <c r="A55" s="66">
        <v>0.98146699999999998</v>
      </c>
      <c r="B55" s="66">
        <v>0.98252490000000003</v>
      </c>
      <c r="J55" s="66"/>
      <c r="K55" s="66"/>
    </row>
    <row r="56" spans="1:11" x14ac:dyDescent="0.2">
      <c r="A56" s="66">
        <v>0.95009120000000002</v>
      </c>
      <c r="B56" s="66">
        <v>0.99442710000000001</v>
      </c>
      <c r="J56" s="66"/>
      <c r="K56" s="66"/>
    </row>
    <row r="57" spans="1:11" x14ac:dyDescent="0.2">
      <c r="A57" s="67">
        <v>1</v>
      </c>
      <c r="B57" s="66">
        <v>0.90885530000000003</v>
      </c>
      <c r="J57" s="67"/>
      <c r="K57" s="66"/>
    </row>
    <row r="58" spans="1:11" x14ac:dyDescent="0.2">
      <c r="A58" s="66">
        <v>0.96760440000000003</v>
      </c>
      <c r="B58" s="66">
        <v>0.99220489999999995</v>
      </c>
      <c r="J58" s="66"/>
      <c r="K58" s="66"/>
    </row>
    <row r="59" spans="1:11" x14ac:dyDescent="0.2">
      <c r="A59" s="66">
        <v>0.96302770000000004</v>
      </c>
      <c r="B59" s="66">
        <v>0.95096780000000003</v>
      </c>
      <c r="J59" s="66"/>
      <c r="K59" s="66"/>
    </row>
    <row r="60" spans="1:11" x14ac:dyDescent="0.2">
      <c r="A60" s="67">
        <v>1</v>
      </c>
      <c r="B60" s="66">
        <v>0.99333349999999998</v>
      </c>
      <c r="J60" s="67"/>
      <c r="K60" s="66"/>
    </row>
    <row r="61" spans="1:11" x14ac:dyDescent="0.2">
      <c r="A61" s="66">
        <v>0.9783482</v>
      </c>
      <c r="B61" s="66">
        <v>0.98645530000000003</v>
      </c>
      <c r="J61" s="66"/>
      <c r="K61" s="66"/>
    </row>
    <row r="62" spans="1:11" x14ac:dyDescent="0.2">
      <c r="A62" s="67">
        <v>1</v>
      </c>
      <c r="B62" s="67">
        <v>1</v>
      </c>
      <c r="J62" s="67"/>
      <c r="K62" s="67"/>
    </row>
    <row r="63" spans="1:11" x14ac:dyDescent="0.2">
      <c r="A63" s="67">
        <v>1</v>
      </c>
      <c r="B63" s="66">
        <v>0.91277770000000003</v>
      </c>
      <c r="J63" s="67"/>
      <c r="K63" s="66"/>
    </row>
    <row r="64" spans="1:11" x14ac:dyDescent="0.2">
      <c r="A64" s="67">
        <v>1</v>
      </c>
      <c r="B64" s="66">
        <v>0.91999569999999997</v>
      </c>
      <c r="J64" s="67"/>
      <c r="K64" s="66"/>
    </row>
    <row r="65" spans="1:11" x14ac:dyDescent="0.2">
      <c r="A65" s="67">
        <v>1</v>
      </c>
      <c r="B65" s="66">
        <v>0.98002650000000002</v>
      </c>
      <c r="J65" s="67"/>
      <c r="K65" s="66"/>
    </row>
    <row r="66" spans="1:11" x14ac:dyDescent="0.2">
      <c r="A66" s="67">
        <v>1</v>
      </c>
      <c r="B66" s="66">
        <v>0.9912242</v>
      </c>
      <c r="J66" s="67"/>
      <c r="K66" s="66"/>
    </row>
    <row r="67" spans="1:11" x14ac:dyDescent="0.2">
      <c r="A67" s="67">
        <v>1</v>
      </c>
      <c r="B67" s="68"/>
      <c r="J67" s="67"/>
      <c r="K67" s="68"/>
    </row>
    <row r="68" spans="1:11" x14ac:dyDescent="0.2">
      <c r="A68" s="67">
        <v>0.99880970000000002</v>
      </c>
      <c r="B68" s="68"/>
      <c r="J68" s="67"/>
      <c r="K68" s="68"/>
    </row>
    <row r="69" spans="1:11" x14ac:dyDescent="0.2">
      <c r="A69" s="66">
        <v>0.97878370000000003</v>
      </c>
      <c r="B69" s="68"/>
      <c r="J69" s="66"/>
      <c r="K69" s="68"/>
    </row>
    <row r="70" spans="1:11" x14ac:dyDescent="0.2">
      <c r="A70" s="66">
        <v>0.95436730000000003</v>
      </c>
      <c r="B70" s="68"/>
      <c r="J70" s="66"/>
      <c r="K70" s="68"/>
    </row>
    <row r="71" spans="1:11" x14ac:dyDescent="0.2">
      <c r="A71" s="67">
        <v>1</v>
      </c>
      <c r="B71" s="68"/>
      <c r="J71" s="67"/>
      <c r="K71" s="68"/>
    </row>
    <row r="72" spans="1:11" x14ac:dyDescent="0.2">
      <c r="J72" s="50"/>
    </row>
    <row r="73" spans="1:11" x14ac:dyDescent="0.2">
      <c r="J73" s="50"/>
    </row>
    <row r="74" spans="1:11" x14ac:dyDescent="0.2">
      <c r="J74" s="53"/>
    </row>
    <row r="75" spans="1:11" x14ac:dyDescent="0.2">
      <c r="J75" s="50"/>
    </row>
    <row r="76" spans="1:11" x14ac:dyDescent="0.2">
      <c r="J76" s="53"/>
    </row>
    <row r="77" spans="1:11" x14ac:dyDescent="0.2">
      <c r="J77" s="53"/>
    </row>
    <row r="78" spans="1:11" x14ac:dyDescent="0.2">
      <c r="J78" s="53"/>
    </row>
    <row r="79" spans="1:11" x14ac:dyDescent="0.2">
      <c r="J79" s="53"/>
    </row>
    <row r="80" spans="1:11" x14ac:dyDescent="0.2">
      <c r="J80" s="53"/>
    </row>
    <row r="81" spans="10:10" x14ac:dyDescent="0.2">
      <c r="J81" s="53"/>
    </row>
    <row r="82" spans="10:10" x14ac:dyDescent="0.2">
      <c r="J82" s="53"/>
    </row>
    <row r="83" spans="10:10" x14ac:dyDescent="0.2">
      <c r="J83" s="50"/>
    </row>
    <row r="84" spans="10:10" x14ac:dyDescent="0.2">
      <c r="J84" s="50"/>
    </row>
    <row r="85" spans="10:10" x14ac:dyDescent="0.2">
      <c r="J85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raw data</vt:lpstr>
      <vt:lpstr>s1_df</vt:lpstr>
      <vt:lpstr>s2_df</vt:lpstr>
      <vt:lpstr>d1_df</vt:lpstr>
      <vt:lpstr>d2_df</vt:lpstr>
      <vt:lpstr>final_scores</vt:lpstr>
      <vt:lpstr>dea_ep</vt:lpstr>
      <vt:lpstr>mwu_s2</vt:lpstr>
      <vt:lpstr>mwu_s1_ON</vt:lpstr>
      <vt:lpstr>mwu_s2_ON</vt:lpstr>
      <vt:lpstr>proj_nrg</vt:lpstr>
      <vt:lpstr>proj_env</vt:lpstr>
      <vt:lpstr>mwu_d1_ON</vt:lpstr>
      <vt:lpstr>mwu_d2_ON</vt:lpstr>
      <vt:lpstr>agg_nrg</vt:lpstr>
      <vt:lpstr>agg_env</vt:lpstr>
      <vt:lpstr>static_avg</vt:lpstr>
      <vt:lpstr>dynamic_ovr</vt:lpstr>
      <vt:lpstr>unused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Ali</dc:creator>
  <cp:lastModifiedBy>Fikri Ali</cp:lastModifiedBy>
  <dcterms:created xsi:type="dcterms:W3CDTF">2023-06-26T15:31:30Z</dcterms:created>
  <dcterms:modified xsi:type="dcterms:W3CDTF">2023-08-25T10:10:14Z</dcterms:modified>
</cp:coreProperties>
</file>